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eb27dcb9a61c29c4/Desktop/"/>
    </mc:Choice>
  </mc:AlternateContent>
  <xr:revisionPtr revIDLastSave="34" documentId="8_{78141761-FC9C-4B99-97DE-032BA96F9748}" xr6:coauthVersionLast="47" xr6:coauthVersionMax="47" xr10:uidLastSave="{7049751A-C774-4175-8CBC-2A4BB405486C}"/>
  <bookViews>
    <workbookView xWindow="-108" yWindow="-108" windowWidth="23256" windowHeight="12456" xr2:uid="{6F587B07-BF83-46CA-913E-245E8A3F2B78}"/>
  </bookViews>
  <sheets>
    <sheet name="DASHBOARD" sheetId="8" r:id="rId1"/>
    <sheet name="Pivot" sheetId="5" r:id="rId2"/>
    <sheet name="Budget" sheetId="4" r:id="rId3"/>
  </sheets>
  <definedNames>
    <definedName name="Slicer_Month">#N/A</definedName>
    <definedName name="Slicer_Quarter">#N/A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4" l="1"/>
  <c r="E23" i="4"/>
  <c r="C24" i="4"/>
  <c r="E24" i="4"/>
  <c r="C25" i="4"/>
  <c r="E25" i="4"/>
  <c r="C26" i="4"/>
  <c r="E26" i="4"/>
  <c r="J21" i="5"/>
  <c r="J22" i="5"/>
  <c r="J23" i="5"/>
  <c r="J24" i="5"/>
  <c r="J25" i="5"/>
  <c r="J26" i="5"/>
  <c r="N16" i="5"/>
  <c r="N5" i="5"/>
  <c r="N6" i="5"/>
  <c r="N7" i="5"/>
  <c r="N8" i="5"/>
  <c r="N9" i="5"/>
  <c r="N10" i="5"/>
  <c r="N11" i="5"/>
  <c r="N12" i="5"/>
  <c r="N13" i="5"/>
  <c r="N14" i="5"/>
  <c r="N15" i="5"/>
  <c r="P15" i="5" s="1"/>
  <c r="N4" i="5"/>
  <c r="F17" i="4"/>
  <c r="L5" i="5"/>
  <c r="M5" i="5"/>
  <c r="L6" i="5"/>
  <c r="M6" i="5"/>
  <c r="Q6" i="5" s="1"/>
  <c r="L7" i="5"/>
  <c r="M7" i="5"/>
  <c r="L8" i="5"/>
  <c r="M8" i="5"/>
  <c r="L9" i="5"/>
  <c r="M9" i="5"/>
  <c r="L10" i="5"/>
  <c r="M10" i="5"/>
  <c r="L11" i="5"/>
  <c r="M11" i="5"/>
  <c r="L12" i="5"/>
  <c r="M12" i="5"/>
  <c r="L13" i="5"/>
  <c r="M13" i="5"/>
  <c r="L14" i="5"/>
  <c r="M14" i="5"/>
  <c r="L15" i="5"/>
  <c r="M15" i="5"/>
  <c r="O15" i="5" s="1"/>
  <c r="M4" i="5"/>
  <c r="L4" i="5"/>
  <c r="B51" i="5"/>
  <c r="B50" i="5"/>
  <c r="Q5" i="5" l="1"/>
  <c r="Q9" i="5"/>
  <c r="Q8" i="5"/>
  <c r="Q7" i="5"/>
  <c r="Q4" i="5"/>
  <c r="Q14" i="5"/>
  <c r="Q13" i="5"/>
  <c r="Q12" i="5"/>
  <c r="Q11" i="5"/>
  <c r="Q10" i="5"/>
  <c r="Q15" i="5"/>
  <c r="B52" i="5"/>
</calcChain>
</file>

<file path=xl/sharedStrings.xml><?xml version="1.0" encoding="utf-8"?>
<sst xmlns="http://schemas.openxmlformats.org/spreadsheetml/2006/main" count="221" uniqueCount="146">
  <si>
    <t>Mar</t>
  </si>
  <si>
    <t>Logan Martin</t>
  </si>
  <si>
    <t>Trail Master</t>
  </si>
  <si>
    <t>England</t>
  </si>
  <si>
    <t>Channel Partners</t>
  </si>
  <si>
    <t>Jan</t>
  </si>
  <si>
    <t>Olivia Brown</t>
  </si>
  <si>
    <t>City Cruiser</t>
  </si>
  <si>
    <t>France</t>
  </si>
  <si>
    <t>Government</t>
  </si>
  <si>
    <t>Apr</t>
  </si>
  <si>
    <t>Elijah Perez</t>
  </si>
  <si>
    <t>X-Terrain</t>
  </si>
  <si>
    <t>USA</t>
  </si>
  <si>
    <t>Dec</t>
  </si>
  <si>
    <t>Henry Martin</t>
  </si>
  <si>
    <t>Yellow Edition</t>
  </si>
  <si>
    <t>India</t>
  </si>
  <si>
    <t>Small Business</t>
  </si>
  <si>
    <t>Samuel Hill</t>
  </si>
  <si>
    <t>Germany</t>
  </si>
  <si>
    <t>Isabella Wilson</t>
  </si>
  <si>
    <t>Japan</t>
  </si>
  <si>
    <t>Abigail Phillips</t>
  </si>
  <si>
    <t>Canada</t>
  </si>
  <si>
    <t>Enterprise</t>
  </si>
  <si>
    <t>Jackson Turner</t>
  </si>
  <si>
    <t>Midmarket</t>
  </si>
  <si>
    <t>Oct</t>
  </si>
  <si>
    <t>Jun</t>
  </si>
  <si>
    <t>Henry Turner</t>
  </si>
  <si>
    <t>May</t>
  </si>
  <si>
    <t>Emily Martin</t>
  </si>
  <si>
    <t>Speedster</t>
  </si>
  <si>
    <t>Nov</t>
  </si>
  <si>
    <t>Harper Phillips</t>
  </si>
  <si>
    <t>Italy</t>
  </si>
  <si>
    <t>Feb</t>
  </si>
  <si>
    <t>Charlotte Garcia</t>
  </si>
  <si>
    <t>Charlotte Martin</t>
  </si>
  <si>
    <t>Liam Jones</t>
  </si>
  <si>
    <t>Jul</t>
  </si>
  <si>
    <t>Amelia Wilson</t>
  </si>
  <si>
    <t>Sebastian Lee</t>
  </si>
  <si>
    <t>Ava Davis</t>
  </si>
  <si>
    <t>Abigail Lewis</t>
  </si>
  <si>
    <t>Emily Hill</t>
  </si>
  <si>
    <t>Mia Hill</t>
  </si>
  <si>
    <t>Road Racer</t>
  </si>
  <si>
    <t>Benjamin Garcia</t>
  </si>
  <si>
    <t>Samuel Wilson</t>
  </si>
  <si>
    <t>Amelia Garcia</t>
  </si>
  <si>
    <t>Aiden Anderson</t>
  </si>
  <si>
    <t>Sep</t>
  </si>
  <si>
    <t>Amelia Hill</t>
  </si>
  <si>
    <t>Aug</t>
  </si>
  <si>
    <t>Logan Clark</t>
  </si>
  <si>
    <t>Charlotte Davis</t>
  </si>
  <si>
    <t>Aiden Clark</t>
  </si>
  <si>
    <t>Sophia Turner</t>
  </si>
  <si>
    <t>Michael Hill</t>
  </si>
  <si>
    <t>Aiden Hill</t>
  </si>
  <si>
    <t>Sebastian Phillips</t>
  </si>
  <si>
    <t>Henry Martinez</t>
  </si>
  <si>
    <t>Harper Martin</t>
  </si>
  <si>
    <t>Mia Turner</t>
  </si>
  <si>
    <t>Benjamin Martinez</t>
  </si>
  <si>
    <t>Amelia Perez</t>
  </si>
  <si>
    <t>Alexander Perez</t>
  </si>
  <si>
    <t>Avery Turner</t>
  </si>
  <si>
    <t>Aiden Martin</t>
  </si>
  <si>
    <t>Sofia Turner</t>
  </si>
  <si>
    <t>Jackson Hill</t>
  </si>
  <si>
    <t>Harper Turner</t>
  </si>
  <si>
    <t>Aiden Garcia</t>
  </si>
  <si>
    <t>Samuel Turner</t>
  </si>
  <si>
    <t>Harper Wilson</t>
  </si>
  <si>
    <t>Harper Davis</t>
  </si>
  <si>
    <t>Charlotte White</t>
  </si>
  <si>
    <t>Aiden Perez</t>
  </si>
  <si>
    <t>Aiden Lewis</t>
  </si>
  <si>
    <t>Emily Garcia</t>
  </si>
  <si>
    <t>Henry Garcia</t>
  </si>
  <si>
    <t>Charlotte Hill</t>
  </si>
  <si>
    <t>Michael Wilson</t>
  </si>
  <si>
    <t>Charlotte Anderson</t>
  </si>
  <si>
    <t>Logan Garcia</t>
  </si>
  <si>
    <t>Logan Phillips</t>
  </si>
  <si>
    <t>Abigail Martin</t>
  </si>
  <si>
    <t>Benjamin Lee</t>
  </si>
  <si>
    <t>Noah Williams</t>
  </si>
  <si>
    <t>Elizabeth Green</t>
  </si>
  <si>
    <t>Amelia Phillips</t>
  </si>
  <si>
    <t>Harper Hill</t>
  </si>
  <si>
    <t>Benjamin Phillips</t>
  </si>
  <si>
    <t>Jackson Lewis</t>
  </si>
  <si>
    <t>Abigail Garcia</t>
  </si>
  <si>
    <t>Elizabeth Martin</t>
  </si>
  <si>
    <t>Abigail Robinson</t>
  </si>
  <si>
    <t>Harper Anderson</t>
  </si>
  <si>
    <t>Avery Anderson</t>
  </si>
  <si>
    <t>Jackson Martinez</t>
  </si>
  <si>
    <t>Henry Anderson</t>
  </si>
  <si>
    <t>Alexander Hill</t>
  </si>
  <si>
    <t>Benjamin Martin</t>
  </si>
  <si>
    <t>Sofia Phillips</t>
  </si>
  <si>
    <t>Samuel Taylor</t>
  </si>
  <si>
    <t>Emily Phillips</t>
  </si>
  <si>
    <t>Mason Taylor</t>
  </si>
  <si>
    <t>Sophia Anderson</t>
  </si>
  <si>
    <t>Henry Phillips</t>
  </si>
  <si>
    <t>Mia White</t>
  </si>
  <si>
    <t>Ethan Miller</t>
  </si>
  <si>
    <t>Emma Johnson</t>
  </si>
  <si>
    <t>Logan Jackson</t>
  </si>
  <si>
    <t>Abigail Clark</t>
  </si>
  <si>
    <t>Samuel Johnson</t>
  </si>
  <si>
    <t>Benjamin Hill</t>
  </si>
  <si>
    <t>Mia Lewis</t>
  </si>
  <si>
    <t>Elijah Martin</t>
  </si>
  <si>
    <t>Samuel Phillips</t>
  </si>
  <si>
    <t>Emily Clark</t>
  </si>
  <si>
    <t>Amelia Martin</t>
  </si>
  <si>
    <t>Mia Thomas</t>
  </si>
  <si>
    <t>James Smith</t>
  </si>
  <si>
    <t>Profit</t>
  </si>
  <si>
    <t>Month</t>
  </si>
  <si>
    <t>Revenue</t>
  </si>
  <si>
    <t>Budget</t>
  </si>
  <si>
    <t>Profit Margin</t>
  </si>
  <si>
    <t>Unit Sold</t>
  </si>
  <si>
    <t>Target</t>
  </si>
  <si>
    <t>KPIs</t>
  </si>
  <si>
    <t>Row Labels</t>
  </si>
  <si>
    <t>Grand Total</t>
  </si>
  <si>
    <t>Sum of Net Sales</t>
  </si>
  <si>
    <t>Segments</t>
  </si>
  <si>
    <t>Sum of Profit</t>
  </si>
  <si>
    <t>Sum of Units Sold</t>
  </si>
  <si>
    <t>CALCULATION</t>
  </si>
  <si>
    <t xml:space="preserve">Revenue </t>
  </si>
  <si>
    <t xml:space="preserve">Profit </t>
  </si>
  <si>
    <t>Actual</t>
  </si>
  <si>
    <t xml:space="preserve">Actual </t>
  </si>
  <si>
    <t>var%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</si>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</sst>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43" formatCode="_ * #,##0.00_ ;_ * \-#,##0.00_ ;_ * &quot;-&quot;??_ ;_ @_ "/>
    <numFmt numFmtId="164" formatCode="_ * #,##0_ ;_ * \-#,##0_ ;_ * &quot;-&quot;??_ ;_ @_ "/>
    <numFmt numFmtId="165" formatCode="[$£-809]#,##0;\-[$£-809]#,##0"/>
    <numFmt numFmtId="166" formatCode="_-[$£-809]* #,##0_-;\-[$£-809]* #,##0_-;_-[$£-809]*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14999847407452621"/>
      <name val="Calibri"/>
      <family val="2"/>
      <scheme val="minor"/>
    </font>
    <font>
      <b/>
      <sz val="11"/>
      <color theme="5" tint="-0.249977111117893"/>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1" tint="0.34998626667073579"/>
        <bgColor indexed="64"/>
      </patternFill>
    </fill>
    <fill>
      <patternFill patternType="solid">
        <fgColor theme="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164" fontId="0" fillId="0" borderId="0" xfId="0" applyNumberFormat="1"/>
    <xf numFmtId="43" fontId="0" fillId="0" borderId="0" xfId="1" applyFont="1"/>
    <xf numFmtId="165" fontId="0" fillId="0" borderId="0" xfId="0" applyNumberFormat="1"/>
    <xf numFmtId="0" fontId="2" fillId="0" borderId="0" xfId="0" applyFont="1"/>
    <xf numFmtId="10" fontId="0" fillId="0" borderId="0" xfId="2" applyNumberFormat="1" applyFont="1"/>
    <xf numFmtId="165" fontId="2" fillId="0" borderId="0" xfId="0" applyNumberFormat="1" applyFont="1"/>
    <xf numFmtId="0" fontId="2" fillId="0" borderId="0" xfId="0" applyFont="1" applyAlignment="1">
      <alignment horizontal="right"/>
    </xf>
    <xf numFmtId="0" fontId="0" fillId="0" borderId="0" xfId="0" pivotButton="1"/>
    <xf numFmtId="0" fontId="0" fillId="0" borderId="0" xfId="0" applyAlignment="1">
      <alignment horizontal="left"/>
    </xf>
    <xf numFmtId="9" fontId="0" fillId="0" borderId="0" xfId="2" applyFont="1"/>
    <xf numFmtId="0" fontId="2" fillId="2" borderId="0" xfId="0" applyFont="1" applyFill="1"/>
    <xf numFmtId="9" fontId="2" fillId="2" borderId="0" xfId="2" applyFont="1" applyFill="1"/>
    <xf numFmtId="0" fontId="0" fillId="3" borderId="0" xfId="0" applyFill="1"/>
    <xf numFmtId="9" fontId="0" fillId="0" borderId="0" xfId="0" applyNumberFormat="1"/>
    <xf numFmtId="166" fontId="0" fillId="0" borderId="0" xfId="3" applyNumberFormat="1" applyFont="1"/>
    <xf numFmtId="166" fontId="0" fillId="0" borderId="0" xfId="0" applyNumberFormat="1"/>
    <xf numFmtId="2" fontId="0" fillId="0" borderId="0" xfId="0" applyNumberFormat="1"/>
    <xf numFmtId="1" fontId="0" fillId="0" borderId="0" xfId="0" applyNumberFormat="1"/>
    <xf numFmtId="10" fontId="2" fillId="0" borderId="0" xfId="3" applyNumberFormat="1" applyFont="1"/>
    <xf numFmtId="10" fontId="2" fillId="0" borderId="0" xfId="0" applyNumberFormat="1" applyFont="1"/>
    <xf numFmtId="9" fontId="0" fillId="4" borderId="0" xfId="0" applyNumberFormat="1" applyFill="1" applyAlignment="1">
      <alignment horizontal="center" vertical="top"/>
    </xf>
    <xf numFmtId="9" fontId="2" fillId="4" borderId="0" xfId="2" applyFont="1" applyFill="1" applyAlignment="1">
      <alignment horizontal="center" vertical="top"/>
    </xf>
    <xf numFmtId="9" fontId="4" fillId="4" borderId="0" xfId="0" applyNumberFormat="1" applyFont="1" applyFill="1" applyAlignment="1">
      <alignment horizontal="center"/>
    </xf>
    <xf numFmtId="9" fontId="3" fillId="4" borderId="0" xfId="2" applyFont="1" applyFill="1" applyAlignment="1">
      <alignment horizontal="left" vertical="top"/>
    </xf>
    <xf numFmtId="0" fontId="0" fillId="4" borderId="0" xfId="0" applyFill="1"/>
  </cellXfs>
  <cellStyles count="4">
    <cellStyle name="Comma" xfId="1" builtinId="3"/>
    <cellStyle name="Currency" xfId="3" builtinId="4"/>
    <cellStyle name="Normal" xfId="0" builtinId="0"/>
    <cellStyle name="Percent" xfId="2" builtinId="5"/>
  </cellStyles>
  <dxfs count="18">
    <dxf>
      <numFmt numFmtId="165" formatCode="[$£-809]#,##0;\-[$£-809]#,##0"/>
    </dxf>
    <dxf>
      <numFmt numFmtId="165" formatCode="[$£-809]#,##0;\-[$£-809]#,##0"/>
    </dxf>
    <dxf>
      <numFmt numFmtId="165" formatCode="[$£-809]#,##0;\-[$£-809]#,##0"/>
    </dxf>
    <dxf>
      <numFmt numFmtId="165" formatCode="[$£-809]#,##0;\-[$£-809]#,##0"/>
    </dxf>
    <dxf>
      <numFmt numFmtId="1" formatCode="0"/>
    </dxf>
    <dxf>
      <numFmt numFmtId="165" formatCode="[$£-809]#,##0;\-[$£-809]#,##0"/>
    </dxf>
    <dxf>
      <numFmt numFmtId="165" formatCode="[$£-809]#,##0;\-[$£-809]#,##0"/>
    </dxf>
    <dxf>
      <numFmt numFmtId="165" formatCode="[$£-809]#,##0;\-[$£-809]#,##0"/>
    </dxf>
    <dxf>
      <numFmt numFmtId="164" formatCode="_ * #,##0_ ;_ * \-#,##0_ ;_ * &quot;-&quot;??_ ;_ @_ "/>
    </dxf>
    <dxf>
      <numFmt numFmtId="2" formatCode="0.00"/>
    </dxf>
    <dxf>
      <numFmt numFmtId="2" formatCode="0.00"/>
    </dxf>
    <dxf>
      <numFmt numFmtId="165" formatCode="[$£-809]#,##0;\-[$£-809]#,##0"/>
    </dxf>
    <dxf>
      <numFmt numFmtId="1" formatCode="0"/>
    </dxf>
    <dxf>
      <numFmt numFmtId="165" formatCode="[$£-809]#,##0;\-[$£-809]#,##0"/>
    </dxf>
    <dxf>
      <font>
        <b/>
        <color theme="1"/>
      </font>
      <fill>
        <patternFill patternType="solid">
          <fgColor rgb="FFE9EBEB"/>
          <bgColor rgb="FFE9EBEB"/>
        </patternFill>
      </fill>
      <border diagonalUp="0" diagonalDown="0">
        <left/>
        <right/>
        <top/>
        <bottom/>
        <vertical/>
        <horizontal/>
      </border>
    </dxf>
    <dxf>
      <font>
        <color theme="0"/>
      </font>
      <fill>
        <patternFill>
          <fgColor theme="0"/>
          <bgColor theme="0"/>
        </patternFill>
      </fill>
      <border diagonalUp="0" diagonalDown="0">
        <left/>
        <right/>
        <top/>
        <bottom/>
        <vertical/>
        <horizontal/>
      </border>
    </dxf>
    <dxf>
      <font>
        <b/>
        <color theme="1"/>
      </font>
      <fill>
        <patternFill patternType="solid">
          <fgColor rgb="FFE9EBEB"/>
          <bgColor rgb="FFE9EBEB"/>
        </patternFill>
      </fill>
      <border diagonalUp="0" diagonalDown="0">
        <left/>
        <right/>
        <top/>
        <bottom/>
        <vertical/>
        <horizontal/>
      </border>
    </dxf>
    <dxf>
      <font>
        <color theme="0"/>
      </font>
      <fill>
        <patternFill>
          <fgColor rgb="FFE9EBEB"/>
          <bgColor rgb="FFE9EBEB"/>
        </patternFill>
      </fill>
      <border diagonalUp="0" diagonalDown="0">
        <left/>
        <right/>
        <top/>
        <bottom/>
        <vertical/>
        <horizontal/>
      </border>
    </dxf>
  </dxfs>
  <tableStyles count="2" defaultTableStyle="TableStyleMedium2" defaultPivotStyle="PivotStyleLight16">
    <tableStyle name="Custom" pivot="0" table="0" count="10" xr9:uid="{B0EB860F-01E7-49ED-9632-5051B1B41F9A}">
      <tableStyleElement type="wholeTable" dxfId="17"/>
      <tableStyleElement type="headerRow" dxfId="16"/>
    </tableStyle>
    <tableStyle name="Custom 2" pivot="0" table="0" count="10" xr9:uid="{87DDA9D5-7840-4C8B-99C0-B6FF3B89D802}">
      <tableStyleElement type="wholeTable" dxfId="15"/>
      <tableStyleElement type="headerRow" dxfId="14"/>
    </tableStyle>
  </tableStyles>
  <colors>
    <mruColors>
      <color rgb="FF747474"/>
      <color rgb="FFEB862A"/>
      <color rgb="FF65A9BB"/>
      <color rgb="FF800000"/>
      <color rgb="FF993300"/>
      <color rgb="FFD9F3EF"/>
      <color rgb="FFFFCC99"/>
      <color rgb="FF771F38"/>
      <color rgb="FF287F71"/>
      <color rgb="FFCC3300"/>
    </mruColors>
  </colors>
  <extLst>
    <ext xmlns:x14="http://schemas.microsoft.com/office/spreadsheetml/2009/9/main" uri="{46F421CA-312F-682f-3DD2-61675219B42D}">
      <x14:dxfs count="16">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MM</a:t>
            </a:r>
            <a:endParaRPr lang="en-IN"/>
          </a:p>
        </c:rich>
      </c:tx>
      <c:layout>
        <c:manualLayout>
          <c:xMode val="edge"/>
          <c:yMode val="edge"/>
          <c:x val="9.4930008748906388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6.0475121611209999E-2"/>
          <c:y val="0.2157078659657311"/>
          <c:w val="0.89338290630932193"/>
          <c:h val="0.65523108149957765"/>
        </c:manualLayout>
      </c:layout>
      <c:lineChart>
        <c:grouping val="standard"/>
        <c:varyColors val="0"/>
        <c:ser>
          <c:idx val="0"/>
          <c:order val="0"/>
          <c:tx>
            <c:strRef>
              <c:f>Pivot!$M$3</c:f>
              <c:strCache>
                <c:ptCount val="1"/>
                <c:pt idx="0">
                  <c:v>Actual</c:v>
                </c:pt>
              </c:strCache>
            </c:strRef>
          </c:tx>
          <c:spPr>
            <a:ln w="28575" cap="rnd">
              <a:solidFill>
                <a:srgbClr val="65A9BB"/>
              </a:solidFill>
              <a:round/>
            </a:ln>
            <a:effectLst/>
          </c:spPr>
          <c:marker>
            <c:symbol val="none"/>
          </c:marker>
          <c:dLbls>
            <c:dLbl>
              <c:idx val="11"/>
              <c:layout>
                <c:manualLayout>
                  <c:x val="-3.932439971394446E-3"/>
                  <c:y val="-2.23879579991712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B76-4DEB-A52B-F8AE74B9B1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Pivot!$M$4:$M$15</c:f>
              <c:numCache>
                <c:formatCode>[$£-809]#,##0;\-[$£-809]#,##0</c:formatCode>
                <c:ptCount val="12"/>
                <c:pt idx="0">
                  <c:v>19586952.829999998</c:v>
                </c:pt>
                <c:pt idx="1">
                  <c:v>12559870.780000003</c:v>
                </c:pt>
                <c:pt idx="2">
                  <c:v>14760035.269999998</c:v>
                </c:pt>
                <c:pt idx="3">
                  <c:v>19832926.310000002</c:v>
                </c:pt>
                <c:pt idx="4">
                  <c:v>20273739.370000005</c:v>
                </c:pt>
                <c:pt idx="5">
                  <c:v>19539371.70000001</c:v>
                </c:pt>
                <c:pt idx="6">
                  <c:v>23694287.690000001</c:v>
                </c:pt>
                <c:pt idx="7">
                  <c:v>20283731.590000004</c:v>
                </c:pt>
                <c:pt idx="8">
                  <c:v>16440229.02</c:v>
                </c:pt>
                <c:pt idx="9">
                  <c:v>12233660.509999998</c:v>
                </c:pt>
                <c:pt idx="10">
                  <c:v>14385937.550000001</c:v>
                </c:pt>
                <c:pt idx="11">
                  <c:v>20392871.550000004</c:v>
                </c:pt>
              </c:numCache>
            </c:numRef>
          </c:val>
          <c:smooth val="1"/>
          <c:extLst>
            <c:ext xmlns:c16="http://schemas.microsoft.com/office/drawing/2014/chart" uri="{C3380CC4-5D6E-409C-BE32-E72D297353CC}">
              <c16:uniqueId val="{00000000-FB76-4DEB-A52B-F8AE74B9B11D}"/>
            </c:ext>
          </c:extLst>
        </c:ser>
        <c:ser>
          <c:idx val="1"/>
          <c:order val="1"/>
          <c:tx>
            <c:strRef>
              <c:f>Pivot!$N$3</c:f>
              <c:strCache>
                <c:ptCount val="1"/>
                <c:pt idx="0">
                  <c:v>Budget</c:v>
                </c:pt>
              </c:strCache>
            </c:strRef>
          </c:tx>
          <c:spPr>
            <a:ln w="28575" cap="rnd">
              <a:solidFill>
                <a:srgbClr val="EB862A"/>
              </a:solidFill>
              <a:round/>
            </a:ln>
            <a:effectLst/>
          </c:spPr>
          <c:marker>
            <c:symbol val="none"/>
          </c:marker>
          <c:dLbls>
            <c:dLbl>
              <c:idx val="11"/>
              <c:layout>
                <c:manualLayout>
                  <c:x val="-5.7061340941512127E-3"/>
                  <c:y val="0"/>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B76-4DEB-A52B-F8AE74B9B1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Pivot!$N$4:$N$15</c:f>
              <c:numCache>
                <c:formatCode>[$£-809]#,##0;\-[$£-809]#,##0</c:formatCode>
                <c:ptCount val="12"/>
                <c:pt idx="0">
                  <c:v>18300907.829999998</c:v>
                </c:pt>
                <c:pt idx="1">
                  <c:v>23544302.829999998</c:v>
                </c:pt>
                <c:pt idx="2">
                  <c:v>21303973.829999998</c:v>
                </c:pt>
                <c:pt idx="3">
                  <c:v>10611141.83</c:v>
                </c:pt>
                <c:pt idx="4">
                  <c:v>14661450.829999998</c:v>
                </c:pt>
                <c:pt idx="5">
                  <c:v>22614103.829999998</c:v>
                </c:pt>
                <c:pt idx="6">
                  <c:v>18334866.829999998</c:v>
                </c:pt>
                <c:pt idx="7">
                  <c:v>20514112.829999998</c:v>
                </c:pt>
                <c:pt idx="8">
                  <c:v>20199829.829999998</c:v>
                </c:pt>
                <c:pt idx="9">
                  <c:v>12194029.83</c:v>
                </c:pt>
                <c:pt idx="10">
                  <c:v>12337190.83</c:v>
                </c:pt>
                <c:pt idx="11">
                  <c:v>15522498.83</c:v>
                </c:pt>
              </c:numCache>
            </c:numRef>
          </c:val>
          <c:smooth val="1"/>
          <c:extLst>
            <c:ext xmlns:c16="http://schemas.microsoft.com/office/drawing/2014/chart" uri="{C3380CC4-5D6E-409C-BE32-E72D297353CC}">
              <c16:uniqueId val="{00000001-FB76-4DEB-A52B-F8AE74B9B11D}"/>
            </c:ext>
          </c:extLst>
        </c:ser>
        <c:ser>
          <c:idx val="2"/>
          <c:order val="2"/>
          <c:tx>
            <c:strRef>
              <c:f>Pivot!$O$3</c:f>
              <c:strCache>
                <c:ptCount val="1"/>
                <c:pt idx="0">
                  <c:v>Actual </c:v>
                </c:pt>
              </c:strCache>
            </c:strRef>
          </c:tx>
          <c:spPr>
            <a:ln w="28575" cap="rnd">
              <a:solidFill>
                <a:schemeClr val="accent3"/>
              </a:solidFill>
              <a:round/>
            </a:ln>
            <a:effectLst/>
          </c:spPr>
          <c:marker>
            <c:symbol val="none"/>
          </c:marker>
          <c:val>
            <c:numRef>
              <c:f>Pivot!$O$15</c:f>
              <c:numCache>
                <c:formatCode>[$£-809]#,##0;\-[$£-809]#,##0</c:formatCode>
                <c:ptCount val="1"/>
                <c:pt idx="0">
                  <c:v>20392871.550000004</c:v>
                </c:pt>
              </c:numCache>
            </c:numRef>
          </c:val>
          <c:smooth val="0"/>
          <c:extLst>
            <c:ext xmlns:c16="http://schemas.microsoft.com/office/drawing/2014/chart" uri="{C3380CC4-5D6E-409C-BE32-E72D297353CC}">
              <c16:uniqueId val="{00000002-FB76-4DEB-A52B-F8AE74B9B11D}"/>
            </c:ext>
          </c:extLst>
        </c:ser>
        <c:ser>
          <c:idx val="3"/>
          <c:order val="3"/>
          <c:tx>
            <c:strRef>
              <c:f>Pivot!$P$3</c:f>
              <c:strCache>
                <c:ptCount val="1"/>
                <c:pt idx="0">
                  <c:v>Budget</c:v>
                </c:pt>
              </c:strCache>
            </c:strRef>
          </c:tx>
          <c:spPr>
            <a:ln w="28575" cap="rnd">
              <a:solidFill>
                <a:schemeClr val="accent4"/>
              </a:solidFill>
              <a:round/>
            </a:ln>
            <a:effectLst/>
          </c:spPr>
          <c:marker>
            <c:symbol val="none"/>
          </c:marker>
          <c:val>
            <c:numRef>
              <c:f>Pivot!$P$15</c:f>
              <c:numCache>
                <c:formatCode>[$£-809]#,##0;\-[$£-809]#,##0</c:formatCode>
                <c:ptCount val="1"/>
                <c:pt idx="0">
                  <c:v>15522498.83</c:v>
                </c:pt>
              </c:numCache>
            </c:numRef>
          </c:val>
          <c:smooth val="0"/>
          <c:extLst>
            <c:ext xmlns:c16="http://schemas.microsoft.com/office/drawing/2014/chart" uri="{C3380CC4-5D6E-409C-BE32-E72D297353CC}">
              <c16:uniqueId val="{00000003-FB76-4DEB-A52B-F8AE74B9B11D}"/>
            </c:ext>
          </c:extLst>
        </c:ser>
        <c:dLbls>
          <c:showLegendKey val="0"/>
          <c:showVal val="0"/>
          <c:showCatName val="0"/>
          <c:showSerName val="0"/>
          <c:showPercent val="0"/>
          <c:showBubbleSize val="0"/>
        </c:dLbls>
        <c:smooth val="0"/>
        <c:axId val="417473615"/>
        <c:axId val="417475055"/>
      </c:lineChart>
      <c:catAx>
        <c:axId val="41747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75055"/>
        <c:crosses val="autoZero"/>
        <c:auto val="1"/>
        <c:lblAlgn val="ctr"/>
        <c:lblOffset val="100"/>
        <c:noMultiLvlLbl val="0"/>
      </c:catAx>
      <c:valAx>
        <c:axId val="417475055"/>
        <c:scaling>
          <c:orientation val="minMax"/>
        </c:scaling>
        <c:delete val="0"/>
        <c:axPos val="l"/>
        <c:numFmt formatCode="[$£-809]#,##0;\-[$£-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73615"/>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[Europ_Sales_Data.xlsx]Pivot!PivotTable2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B86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62375371045894E-2"/>
          <c:y val="0.11470985155195682"/>
          <c:w val="0.92607524925790818"/>
          <c:h val="0.72875662809355313"/>
        </c:manualLayout>
      </c:layout>
      <c:barChart>
        <c:barDir val="col"/>
        <c:grouping val="clustered"/>
        <c:varyColors val="0"/>
        <c:ser>
          <c:idx val="0"/>
          <c:order val="0"/>
          <c:tx>
            <c:strRef>
              <c:f>Pivot!$E$3</c:f>
              <c:strCache>
                <c:ptCount val="1"/>
                <c:pt idx="0">
                  <c:v>Total</c:v>
                </c:pt>
              </c:strCache>
            </c:strRef>
          </c:tx>
          <c:spPr>
            <a:solidFill>
              <a:srgbClr val="EB86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Pivot!$D$4:$D$12</c:f>
              <c:strCache>
                <c:ptCount val="8"/>
                <c:pt idx="0">
                  <c:v>Canada</c:v>
                </c:pt>
                <c:pt idx="1">
                  <c:v>England</c:v>
                </c:pt>
                <c:pt idx="2">
                  <c:v>France</c:v>
                </c:pt>
                <c:pt idx="3">
                  <c:v>Germany</c:v>
                </c:pt>
                <c:pt idx="4">
                  <c:v>India</c:v>
                </c:pt>
                <c:pt idx="5">
                  <c:v>Italy</c:v>
                </c:pt>
                <c:pt idx="6">
                  <c:v>Japan</c:v>
                </c:pt>
                <c:pt idx="7">
                  <c:v>USA</c:v>
                </c:pt>
              </c:strCache>
            </c:strRef>
          </c:cat>
          <c:val>
            <c:numRef>
              <c:f>Pivot!$E$4:$E$12</c:f>
              <c:numCache>
                <c:formatCode>[$£-809]#,##0;\-[$£-809]#,##0</c:formatCode>
                <c:ptCount val="8"/>
                <c:pt idx="0">
                  <c:v>3510260.8999999994</c:v>
                </c:pt>
                <c:pt idx="1">
                  <c:v>2819882.7</c:v>
                </c:pt>
                <c:pt idx="2">
                  <c:v>4333544.6000000006</c:v>
                </c:pt>
                <c:pt idx="3">
                  <c:v>1793810.4000000001</c:v>
                </c:pt>
                <c:pt idx="4">
                  <c:v>1226323.28</c:v>
                </c:pt>
                <c:pt idx="5">
                  <c:v>2127502.14</c:v>
                </c:pt>
                <c:pt idx="6">
                  <c:v>2278292.79</c:v>
                </c:pt>
                <c:pt idx="7">
                  <c:v>1497336.02</c:v>
                </c:pt>
              </c:numCache>
            </c:numRef>
          </c:val>
          <c:extLst>
            <c:ext xmlns:c16="http://schemas.microsoft.com/office/drawing/2014/chart" uri="{C3380CC4-5D6E-409C-BE32-E72D297353CC}">
              <c16:uniqueId val="{00000000-8EAD-4406-B457-A757D474F2C0}"/>
            </c:ext>
          </c:extLst>
        </c:ser>
        <c:dLbls>
          <c:dLblPos val="outEnd"/>
          <c:showLegendKey val="0"/>
          <c:showVal val="1"/>
          <c:showCatName val="0"/>
          <c:showSerName val="0"/>
          <c:showPercent val="0"/>
          <c:showBubbleSize val="0"/>
        </c:dLbls>
        <c:gapWidth val="94"/>
        <c:overlap val="-27"/>
        <c:axId val="2087476863"/>
        <c:axId val="2087475903"/>
      </c:barChart>
      <c:catAx>
        <c:axId val="208747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75903"/>
        <c:crosses val="autoZero"/>
        <c:auto val="1"/>
        <c:lblAlgn val="ctr"/>
        <c:lblOffset val="100"/>
        <c:noMultiLvlLbl val="0"/>
      </c:catAx>
      <c:valAx>
        <c:axId val="2087475903"/>
        <c:scaling>
          <c:orientation val="minMax"/>
        </c:scaling>
        <c:delete val="1"/>
        <c:axPos val="l"/>
        <c:numFmt formatCode="[$£-809]#,##0;\-[$£-809]#,##0" sourceLinked="1"/>
        <c:majorTickMark val="none"/>
        <c:minorTickMark val="none"/>
        <c:tickLblPos val="nextTo"/>
        <c:crossAx val="2087476863"/>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[Europ_Sales_Data.xlsx]Pivot!PivotTable1</c:name>
    <c:fmtId val="2"/>
  </c:pivotSource>
  <c:chart>
    <c:autoTitleDeleted val="1"/>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5A9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5A9BB"/>
            </a:solidFill>
            <a:round/>
          </a:ln>
          <a:effectLst/>
        </c:spPr>
        <c:marker>
          <c:symbol val="none"/>
        </c:marker>
        <c:dLbl>
          <c:idx val="0"/>
          <c:layout>
            <c:manualLayout>
              <c:x val="-0.19393939393939394"/>
              <c:y val="-6.88705234159785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5A9BB"/>
            </a:solidFill>
            <a:round/>
          </a:ln>
          <a:effectLst/>
        </c:spPr>
        <c:marker>
          <c:symbol val="none"/>
        </c:marker>
        <c:dLbl>
          <c:idx val="0"/>
          <c:layout>
            <c:manualLayout>
              <c:x val="-7.8787878787878782E-2"/>
              <c:y val="0.2134986225895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65A9BB"/>
            </a:solidFill>
            <a:round/>
          </a:ln>
          <a:effectLst/>
        </c:spPr>
        <c:marker>
          <c:symbol val="none"/>
        </c:marker>
        <c:dLbl>
          <c:idx val="0"/>
          <c:layout>
            <c:manualLayout>
              <c:x val="0.17878777111344837"/>
              <c:y val="-1.3033430582133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65A9BB"/>
            </a:solidFill>
            <a:round/>
          </a:ln>
          <a:effectLst/>
        </c:spPr>
        <c:marker>
          <c:symbol val="none"/>
        </c:marker>
        <c:dLbl>
          <c:idx val="0"/>
          <c:layout>
            <c:manualLayout>
              <c:x val="0.14809095388347215"/>
              <c:y val="-3.9593855548932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65A9BB"/>
            </a:solidFill>
            <a:round/>
          </a:ln>
          <a:effectLst/>
        </c:spPr>
        <c:marker>
          <c:symbol val="none"/>
        </c:marker>
        <c:dLbl>
          <c:idx val="0"/>
          <c:layout>
            <c:manualLayout>
              <c:x val="4.1899049622407307E-2"/>
              <c:y val="7.4769687653585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c:f>
              <c:strCache>
                <c:ptCount val="1"/>
                <c:pt idx="0">
                  <c:v>Total</c:v>
                </c:pt>
              </c:strCache>
            </c:strRef>
          </c:tx>
          <c:spPr>
            <a:ln w="28575" cap="rnd">
              <a:solidFill>
                <a:srgbClr val="65A9BB"/>
              </a:solidFill>
              <a:round/>
            </a:ln>
            <a:effectLst/>
          </c:spPr>
          <c:marker>
            <c:symbol val="none"/>
          </c:marker>
          <c:dPt>
            <c:idx val="0"/>
            <c:marker>
              <c:symbol val="none"/>
            </c:marker>
            <c:bubble3D val="0"/>
            <c:spPr>
              <a:ln w="28575" cap="rnd">
                <a:solidFill>
                  <a:srgbClr val="65A9BB"/>
                </a:solidFill>
                <a:round/>
              </a:ln>
              <a:effectLst/>
            </c:spPr>
            <c:extLst>
              <c:ext xmlns:c16="http://schemas.microsoft.com/office/drawing/2014/chart" uri="{C3380CC4-5D6E-409C-BE32-E72D297353CC}">
                <c16:uniqueId val="{00000004-CEDD-4A6F-B0A5-A0D966A52B49}"/>
              </c:ext>
            </c:extLst>
          </c:dPt>
          <c:dPt>
            <c:idx val="1"/>
            <c:marker>
              <c:symbol val="none"/>
            </c:marker>
            <c:bubble3D val="0"/>
            <c:spPr>
              <a:ln w="28575" cap="rnd">
                <a:solidFill>
                  <a:srgbClr val="65A9BB"/>
                </a:solidFill>
                <a:round/>
              </a:ln>
              <a:effectLst/>
            </c:spPr>
            <c:extLst>
              <c:ext xmlns:c16="http://schemas.microsoft.com/office/drawing/2014/chart" uri="{C3380CC4-5D6E-409C-BE32-E72D297353CC}">
                <c16:uniqueId val="{00000003-CEDD-4A6F-B0A5-A0D966A52B49}"/>
              </c:ext>
            </c:extLst>
          </c:dPt>
          <c:dPt>
            <c:idx val="2"/>
            <c:marker>
              <c:symbol val="none"/>
            </c:marker>
            <c:bubble3D val="0"/>
            <c:spPr>
              <a:ln w="28575" cap="rnd">
                <a:solidFill>
                  <a:srgbClr val="65A9BB"/>
                </a:solidFill>
                <a:round/>
              </a:ln>
              <a:effectLst/>
            </c:spPr>
            <c:extLst>
              <c:ext xmlns:c16="http://schemas.microsoft.com/office/drawing/2014/chart" uri="{C3380CC4-5D6E-409C-BE32-E72D297353CC}">
                <c16:uniqueId val="{00000005-CEDD-4A6F-B0A5-A0D966A52B49}"/>
              </c:ext>
            </c:extLst>
          </c:dPt>
          <c:dPt>
            <c:idx val="3"/>
            <c:marker>
              <c:symbol val="none"/>
            </c:marker>
            <c:bubble3D val="0"/>
            <c:spPr>
              <a:ln w="28575" cap="rnd">
                <a:solidFill>
                  <a:srgbClr val="65A9BB"/>
                </a:solidFill>
                <a:round/>
              </a:ln>
              <a:effectLst/>
            </c:spPr>
            <c:extLst>
              <c:ext xmlns:c16="http://schemas.microsoft.com/office/drawing/2014/chart" uri="{C3380CC4-5D6E-409C-BE32-E72D297353CC}">
                <c16:uniqueId val="{00000002-CEDD-4A6F-B0A5-A0D966A52B49}"/>
              </c:ext>
            </c:extLst>
          </c:dPt>
          <c:dPt>
            <c:idx val="4"/>
            <c:marker>
              <c:symbol val="none"/>
            </c:marker>
            <c:bubble3D val="0"/>
            <c:spPr>
              <a:ln w="28575" cap="rnd">
                <a:solidFill>
                  <a:srgbClr val="65A9BB"/>
                </a:solidFill>
                <a:round/>
              </a:ln>
              <a:effectLst/>
            </c:spPr>
            <c:extLst>
              <c:ext xmlns:c16="http://schemas.microsoft.com/office/drawing/2014/chart" uri="{C3380CC4-5D6E-409C-BE32-E72D297353CC}">
                <c16:uniqueId val="{00000001-CEDD-4A6F-B0A5-A0D966A52B49}"/>
              </c:ext>
            </c:extLst>
          </c:dPt>
          <c:dLbls>
            <c:dLbl>
              <c:idx val="0"/>
              <c:layout>
                <c:manualLayout>
                  <c:x val="0.14809095388347215"/>
                  <c:y val="-3.95938555489328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DD-4A6F-B0A5-A0D966A52B49}"/>
                </c:ext>
              </c:extLst>
            </c:dLbl>
            <c:dLbl>
              <c:idx val="1"/>
              <c:layout>
                <c:manualLayout>
                  <c:x val="0.17878777111344837"/>
                  <c:y val="-1.3033430582133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DD-4A6F-B0A5-A0D966A52B49}"/>
                </c:ext>
              </c:extLst>
            </c:dLbl>
            <c:dLbl>
              <c:idx val="2"/>
              <c:layout>
                <c:manualLayout>
                  <c:x val="4.1899049622407307E-2"/>
                  <c:y val="7.4769687653585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DD-4A6F-B0A5-A0D966A52B49}"/>
                </c:ext>
              </c:extLst>
            </c:dLbl>
            <c:dLbl>
              <c:idx val="3"/>
              <c:layout>
                <c:manualLayout>
                  <c:x val="-7.8787878787878782E-2"/>
                  <c:y val="0.21349862258953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DD-4A6F-B0A5-A0D966A52B49}"/>
                </c:ext>
              </c:extLst>
            </c:dLbl>
            <c:dLbl>
              <c:idx val="4"/>
              <c:layout>
                <c:manualLayout>
                  <c:x val="-0.19393939393939394"/>
                  <c:y val="-6.88705234159785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DD-4A6F-B0A5-A0D966A52B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Small Business</c:v>
                </c:pt>
                <c:pt idx="1">
                  <c:v>Midmarket</c:v>
                </c:pt>
                <c:pt idx="2">
                  <c:v>Government</c:v>
                </c:pt>
                <c:pt idx="3">
                  <c:v>Enterprise</c:v>
                </c:pt>
                <c:pt idx="4">
                  <c:v>Channel Partners</c:v>
                </c:pt>
              </c:strCache>
            </c:strRef>
          </c:cat>
          <c:val>
            <c:numRef>
              <c:f>Pivot!$B$4:$B$9</c:f>
              <c:numCache>
                <c:formatCode>[$£-809]#,##0;\-[$£-809]#,##0</c:formatCode>
                <c:ptCount val="5"/>
                <c:pt idx="0">
                  <c:v>76370791.5</c:v>
                </c:pt>
                <c:pt idx="1">
                  <c:v>4382612.5099999979</c:v>
                </c:pt>
                <c:pt idx="2">
                  <c:v>94594406.059999943</c:v>
                </c:pt>
                <c:pt idx="3">
                  <c:v>35394758.120000012</c:v>
                </c:pt>
                <c:pt idx="4">
                  <c:v>3241045.9800000004</c:v>
                </c:pt>
              </c:numCache>
            </c:numRef>
          </c:val>
          <c:extLst>
            <c:ext xmlns:c16="http://schemas.microsoft.com/office/drawing/2014/chart" uri="{C3380CC4-5D6E-409C-BE32-E72D297353CC}">
              <c16:uniqueId val="{00000000-CEDD-4A6F-B0A5-A0D966A52B49}"/>
            </c:ext>
          </c:extLst>
        </c:ser>
        <c:dLbls>
          <c:showLegendKey val="0"/>
          <c:showVal val="1"/>
          <c:showCatName val="0"/>
          <c:showSerName val="0"/>
          <c:showPercent val="0"/>
          <c:showBubbleSize val="0"/>
        </c:dLbls>
        <c:axId val="2082171823"/>
        <c:axId val="2082171343"/>
      </c:radarChart>
      <c:catAx>
        <c:axId val="208217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71343"/>
        <c:crosses val="autoZero"/>
        <c:auto val="1"/>
        <c:lblAlgn val="ctr"/>
        <c:lblOffset val="100"/>
        <c:noMultiLvlLbl val="0"/>
      </c:catAx>
      <c:valAx>
        <c:axId val="2082171343"/>
        <c:scaling>
          <c:orientation val="minMax"/>
        </c:scaling>
        <c:delete val="1"/>
        <c:axPos val="l"/>
        <c:majorGridlines>
          <c:spPr>
            <a:ln w="9525" cap="flat" cmpd="sng" algn="ctr">
              <a:solidFill>
                <a:srgbClr val="EB862A"/>
              </a:solidFill>
              <a:round/>
            </a:ln>
            <a:effectLst/>
          </c:spPr>
        </c:majorGridlines>
        <c:numFmt formatCode="\£#&quot;M&quot;" sourceLinked="0"/>
        <c:majorTickMark val="none"/>
        <c:minorTickMark val="none"/>
        <c:tickLblPos val="nextTo"/>
        <c:crossAx val="2082171823"/>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[Europ_Sales_Data.xlsx]Pivot!PivotTable13</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65A9BB"/>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6895851936035"/>
          <c:y val="3.3467202141900937E-2"/>
          <c:w val="0.73263035419541633"/>
          <c:h val="0.95314591700133866"/>
        </c:manualLayout>
      </c:layout>
      <c:barChart>
        <c:barDir val="bar"/>
        <c:grouping val="clustered"/>
        <c:varyColors val="0"/>
        <c:ser>
          <c:idx val="0"/>
          <c:order val="0"/>
          <c:tx>
            <c:strRef>
              <c:f>Pivot!$H$36</c:f>
              <c:strCache>
                <c:ptCount val="1"/>
                <c:pt idx="0">
                  <c:v>Total</c:v>
                </c:pt>
              </c:strCache>
            </c:strRef>
          </c:tx>
          <c:spPr>
            <a:solidFill>
              <a:srgbClr val="65A9BB"/>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Pivot!$G$37:$G$43</c:f>
              <c:strCache>
                <c:ptCount val="6"/>
                <c:pt idx="0">
                  <c:v>City Cruiser</c:v>
                </c:pt>
                <c:pt idx="1">
                  <c:v>Road Racer</c:v>
                </c:pt>
                <c:pt idx="2">
                  <c:v>Speedster</c:v>
                </c:pt>
                <c:pt idx="3">
                  <c:v>Trail Master</c:v>
                </c:pt>
                <c:pt idx="4">
                  <c:v>X-Terrain</c:v>
                </c:pt>
                <c:pt idx="5">
                  <c:v>Yellow Edition</c:v>
                </c:pt>
              </c:strCache>
            </c:strRef>
          </c:cat>
          <c:val>
            <c:numRef>
              <c:f>Pivot!$H$37:$H$43</c:f>
              <c:numCache>
                <c:formatCode>0</c:formatCode>
                <c:ptCount val="6"/>
                <c:pt idx="0">
                  <c:v>405885</c:v>
                </c:pt>
                <c:pt idx="1">
                  <c:v>176213</c:v>
                </c:pt>
                <c:pt idx="2">
                  <c:v>194907</c:v>
                </c:pt>
                <c:pt idx="3">
                  <c:v>202535</c:v>
                </c:pt>
                <c:pt idx="4">
                  <c:v>185036</c:v>
                </c:pt>
                <c:pt idx="5">
                  <c:v>186380</c:v>
                </c:pt>
              </c:numCache>
            </c:numRef>
          </c:val>
          <c:extLst>
            <c:ext xmlns:c16="http://schemas.microsoft.com/office/drawing/2014/chart" uri="{C3380CC4-5D6E-409C-BE32-E72D297353CC}">
              <c16:uniqueId val="{00000000-61CC-4744-B24E-65B552E47DCE}"/>
            </c:ext>
          </c:extLst>
        </c:ser>
        <c:dLbls>
          <c:dLblPos val="outEnd"/>
          <c:showLegendKey val="0"/>
          <c:showVal val="1"/>
          <c:showCatName val="0"/>
          <c:showSerName val="0"/>
          <c:showPercent val="0"/>
          <c:showBubbleSize val="0"/>
        </c:dLbls>
        <c:gapWidth val="75"/>
        <c:axId val="2048297823"/>
        <c:axId val="2048298303"/>
      </c:barChart>
      <c:catAx>
        <c:axId val="20482978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98303"/>
        <c:crosses val="autoZero"/>
        <c:auto val="1"/>
        <c:lblAlgn val="ctr"/>
        <c:lblOffset val="100"/>
        <c:noMultiLvlLbl val="0"/>
      </c:catAx>
      <c:valAx>
        <c:axId val="2048298303"/>
        <c:scaling>
          <c:orientation val="minMax"/>
        </c:scaling>
        <c:delete val="1"/>
        <c:axPos val="t"/>
        <c:numFmt formatCode="0" sourceLinked="1"/>
        <c:majorTickMark val="none"/>
        <c:minorTickMark val="none"/>
        <c:tickLblPos val="nextTo"/>
        <c:crossAx val="2048297823"/>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[Europ_Sales_Data.xlsx]Pivot!PivotTable12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5A9BB"/>
          </a:solidFill>
          <a:ln w="19050">
            <a:solidFill>
              <a:schemeClr val="lt1"/>
            </a:solidFill>
          </a:ln>
          <a:effectLst/>
        </c:spPr>
      </c:pivotFmt>
      <c:pivotFmt>
        <c:idx val="10"/>
        <c:spPr>
          <a:solidFill>
            <a:srgbClr val="EB862A"/>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0070C0"/>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4657471409024619"/>
          <c:y val="6.2246050698954274E-2"/>
          <c:w val="0.33695812179572471"/>
          <c:h val="0.91274934383202111"/>
        </c:manualLayout>
      </c:layout>
      <c:doughnutChart>
        <c:varyColors val="1"/>
        <c:ser>
          <c:idx val="0"/>
          <c:order val="0"/>
          <c:tx>
            <c:strRef>
              <c:f>Pivot!$H$20</c:f>
              <c:strCache>
                <c:ptCount val="1"/>
                <c:pt idx="0">
                  <c:v>Total</c:v>
                </c:pt>
              </c:strCache>
            </c:strRef>
          </c:tx>
          <c:explosion val="5"/>
          <c:dPt>
            <c:idx val="0"/>
            <c:bubble3D val="0"/>
            <c:spPr>
              <a:solidFill>
                <a:srgbClr val="65A9BB"/>
              </a:solidFill>
              <a:ln w="19050">
                <a:solidFill>
                  <a:schemeClr val="lt1"/>
                </a:solidFill>
              </a:ln>
              <a:effectLst/>
            </c:spPr>
            <c:extLst>
              <c:ext xmlns:c16="http://schemas.microsoft.com/office/drawing/2014/chart" uri="{C3380CC4-5D6E-409C-BE32-E72D297353CC}">
                <c16:uniqueId val="{00000001-C27C-4899-B106-0228AC26D853}"/>
              </c:ext>
            </c:extLst>
          </c:dPt>
          <c:dPt>
            <c:idx val="1"/>
            <c:bubble3D val="0"/>
            <c:spPr>
              <a:solidFill>
                <a:srgbClr val="EB862A"/>
              </a:solidFill>
              <a:ln w="19050">
                <a:solidFill>
                  <a:schemeClr val="lt1"/>
                </a:solidFill>
              </a:ln>
              <a:effectLst/>
            </c:spPr>
            <c:extLst>
              <c:ext xmlns:c16="http://schemas.microsoft.com/office/drawing/2014/chart" uri="{C3380CC4-5D6E-409C-BE32-E72D297353CC}">
                <c16:uniqueId val="{00000003-C27C-4899-B106-0228AC26D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7C-4899-B106-0228AC26D853}"/>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27C-4899-B106-0228AC26D853}"/>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27C-4899-B106-0228AC26D8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7C-4899-B106-0228AC26D853}"/>
              </c:ext>
            </c:extLst>
          </c:dPt>
          <c:cat>
            <c:strRef>
              <c:f>Pivot!$G$21:$G$27</c:f>
              <c:strCache>
                <c:ptCount val="6"/>
                <c:pt idx="0">
                  <c:v>City Cruiser</c:v>
                </c:pt>
                <c:pt idx="1">
                  <c:v>Road Racer</c:v>
                </c:pt>
                <c:pt idx="2">
                  <c:v>Speedster</c:v>
                </c:pt>
                <c:pt idx="3">
                  <c:v>Trail Master</c:v>
                </c:pt>
                <c:pt idx="4">
                  <c:v>X-Terrain</c:v>
                </c:pt>
                <c:pt idx="5">
                  <c:v>Yellow Edition</c:v>
                </c:pt>
              </c:strCache>
            </c:strRef>
          </c:cat>
          <c:val>
            <c:numRef>
              <c:f>Pivot!$H$21:$H$27</c:f>
              <c:numCache>
                <c:formatCode>[$£-809]#,##0;\-[$£-809]#,##0</c:formatCode>
                <c:ptCount val="6"/>
                <c:pt idx="0">
                  <c:v>54640288.090000011</c:v>
                </c:pt>
                <c:pt idx="1">
                  <c:v>24201658.330000006</c:v>
                </c:pt>
                <c:pt idx="2">
                  <c:v>4042503.5499999975</c:v>
                </c:pt>
                <c:pt idx="3">
                  <c:v>-25426030.319999985</c:v>
                </c:pt>
                <c:pt idx="4">
                  <c:v>26633291.099999998</c:v>
                </c:pt>
                <c:pt idx="5">
                  <c:v>-27662400.580000002</c:v>
                </c:pt>
              </c:numCache>
            </c:numRef>
          </c:val>
          <c:extLst>
            <c:ext xmlns:c16="http://schemas.microsoft.com/office/drawing/2014/chart" uri="{C3380CC4-5D6E-409C-BE32-E72D297353CC}">
              <c16:uniqueId val="{0000000C-C27C-4899-B106-0228AC26D853}"/>
            </c:ext>
          </c:extLst>
        </c:ser>
        <c:dLbls>
          <c:showLegendKey val="0"/>
          <c:showVal val="0"/>
          <c:showCatName val="0"/>
          <c:showSerName val="0"/>
          <c:showPercent val="0"/>
          <c:showBubbleSize val="0"/>
          <c:showLeaderLines val="1"/>
        </c:dLbls>
        <c:firstSliceAng val="12"/>
        <c:holeSize val="47"/>
      </c:doughnutChart>
      <c:spPr>
        <a:noFill/>
        <a:ln>
          <a:noFill/>
        </a:ln>
        <a:effectLst/>
      </c:spPr>
    </c:plotArea>
    <c:legend>
      <c:legendPos val="r"/>
      <c:layout>
        <c:manualLayout>
          <c:xMode val="edge"/>
          <c:yMode val="edge"/>
          <c:x val="7.4137926719436056E-3"/>
          <c:y val="7.2680826202154367E-2"/>
          <c:w val="0.15432065439877524"/>
          <c:h val="0.54936549701031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chart" Target="../charts/chart2.xml"/><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image" Target="../media/image6.svg"/><Relationship Id="rId12" Type="http://schemas.openxmlformats.org/officeDocument/2006/relationships/image" Target="../media/image11.svg"/><Relationship Id="rId17" Type="http://schemas.openxmlformats.org/officeDocument/2006/relationships/chart" Target="../charts/chart1.xml"/><Relationship Id="rId2" Type="http://schemas.openxmlformats.org/officeDocument/2006/relationships/hyperlink" Target="https://es.wikipedia.org/wiki/Colegio_Nacional_de_Educaci%C3%B3n_Profesional_T%C3%A9cnica" TargetMode="External"/><Relationship Id="rId16" Type="http://schemas.openxmlformats.org/officeDocument/2006/relationships/image" Target="../media/image15.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19"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xdr:from>
      <xdr:col>0</xdr:col>
      <xdr:colOff>379339</xdr:colOff>
      <xdr:row>0</xdr:row>
      <xdr:rowOff>25400</xdr:rowOff>
    </xdr:from>
    <xdr:to>
      <xdr:col>26</xdr:col>
      <xdr:colOff>365484</xdr:colOff>
      <xdr:row>42</xdr:row>
      <xdr:rowOff>4286</xdr:rowOff>
    </xdr:to>
    <xdr:sp macro="" textlink="">
      <xdr:nvSpPr>
        <xdr:cNvPr id="2" name="Rectangle: Rounded Corners 1">
          <a:extLst>
            <a:ext uri="{FF2B5EF4-FFF2-40B4-BE49-F238E27FC236}">
              <a16:creationId xmlns:a16="http://schemas.microsoft.com/office/drawing/2014/main" id="{CC6C2E7A-4E16-CB02-7D33-6ED4453FCD75}"/>
            </a:ext>
          </a:extLst>
        </xdr:cNvPr>
        <xdr:cNvSpPr/>
      </xdr:nvSpPr>
      <xdr:spPr>
        <a:xfrm>
          <a:off x="379339" y="25400"/>
          <a:ext cx="15835745" cy="7802086"/>
        </a:xfrm>
        <a:prstGeom prst="roundRect">
          <a:avLst>
            <a:gd name="adj" fmla="val 4364"/>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228601</xdr:colOff>
      <xdr:row>1</xdr:row>
      <xdr:rowOff>21770</xdr:rowOff>
    </xdr:from>
    <xdr:to>
      <xdr:col>4</xdr:col>
      <xdr:colOff>272143</xdr:colOff>
      <xdr:row>40</xdr:row>
      <xdr:rowOff>108857</xdr:rowOff>
    </xdr:to>
    <xdr:sp macro="" textlink="">
      <xdr:nvSpPr>
        <xdr:cNvPr id="3" name="Rectangle: Top Corners Rounded 2">
          <a:extLst>
            <a:ext uri="{FF2B5EF4-FFF2-40B4-BE49-F238E27FC236}">
              <a16:creationId xmlns:a16="http://schemas.microsoft.com/office/drawing/2014/main" id="{EE7FE8D4-7D71-7CF1-6CAA-DD963D07C9FE}"/>
            </a:ext>
          </a:extLst>
        </xdr:cNvPr>
        <xdr:cNvSpPr/>
      </xdr:nvSpPr>
      <xdr:spPr>
        <a:xfrm rot="16200000">
          <a:off x="-1877786" y="2922814"/>
          <a:ext cx="7304316" cy="1872342"/>
        </a:xfrm>
        <a:prstGeom prst="round2SameRect">
          <a:avLst>
            <a:gd name="adj1" fmla="val 13622"/>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11159</xdr:colOff>
      <xdr:row>0</xdr:row>
      <xdr:rowOff>167159</xdr:rowOff>
    </xdr:from>
    <xdr:to>
      <xdr:col>26</xdr:col>
      <xdr:colOff>2541</xdr:colOff>
      <xdr:row>4</xdr:row>
      <xdr:rowOff>156273</xdr:rowOff>
    </xdr:to>
    <xdr:sp macro="" textlink="">
      <xdr:nvSpPr>
        <xdr:cNvPr id="4" name="Rectangle: Rounded Corners 3">
          <a:extLst>
            <a:ext uri="{FF2B5EF4-FFF2-40B4-BE49-F238E27FC236}">
              <a16:creationId xmlns:a16="http://schemas.microsoft.com/office/drawing/2014/main" id="{6E2FBEEB-EAD5-1408-47E5-A9DBC706E5D7}"/>
            </a:ext>
          </a:extLst>
        </xdr:cNvPr>
        <xdr:cNvSpPr/>
      </xdr:nvSpPr>
      <xdr:spPr>
        <a:xfrm>
          <a:off x="3059159" y="167159"/>
          <a:ext cx="12792982" cy="73418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tx1"/>
              </a:solidFill>
            </a:rPr>
            <a:t>        </a:t>
          </a:r>
        </a:p>
      </xdr:txBody>
    </xdr:sp>
    <xdr:clientData/>
  </xdr:twoCellAnchor>
  <xdr:twoCellAnchor>
    <xdr:from>
      <xdr:col>4</xdr:col>
      <xdr:colOff>594249</xdr:colOff>
      <xdr:row>5</xdr:row>
      <xdr:rowOff>141759</xdr:rowOff>
    </xdr:from>
    <xdr:to>
      <xdr:col>9</xdr:col>
      <xdr:colOff>458175</xdr:colOff>
      <xdr:row>13</xdr:row>
      <xdr:rowOff>54673</xdr:rowOff>
    </xdr:to>
    <xdr:sp macro="" textlink="">
      <xdr:nvSpPr>
        <xdr:cNvPr id="6" name="Rectangle: Rounded Corners 5">
          <a:extLst>
            <a:ext uri="{FF2B5EF4-FFF2-40B4-BE49-F238E27FC236}">
              <a16:creationId xmlns:a16="http://schemas.microsoft.com/office/drawing/2014/main" id="{EBADF730-50DC-519B-BB31-E0DC6ECDD9AE}"/>
            </a:ext>
          </a:extLst>
        </xdr:cNvPr>
        <xdr:cNvSpPr/>
      </xdr:nvSpPr>
      <xdr:spPr>
        <a:xfrm>
          <a:off x="3032649" y="1056159"/>
          <a:ext cx="2911926" cy="1375954"/>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twoCellAnchor>
    <xdr:from>
      <xdr:col>4</xdr:col>
      <xdr:colOff>606882</xdr:colOff>
      <xdr:row>13</xdr:row>
      <xdr:rowOff>127303</xdr:rowOff>
    </xdr:from>
    <xdr:to>
      <xdr:col>16</xdr:col>
      <xdr:colOff>152400</xdr:colOff>
      <xdr:row>27</xdr:row>
      <xdr:rowOff>14817</xdr:rowOff>
    </xdr:to>
    <xdr:sp macro="" textlink="">
      <xdr:nvSpPr>
        <xdr:cNvPr id="10" name="Rectangle: Rounded Corners 9">
          <a:extLst>
            <a:ext uri="{FF2B5EF4-FFF2-40B4-BE49-F238E27FC236}">
              <a16:creationId xmlns:a16="http://schemas.microsoft.com/office/drawing/2014/main" id="{6FEF5F3D-A5CC-42E9-8639-63C7FF4E16E4}"/>
            </a:ext>
          </a:extLst>
        </xdr:cNvPr>
        <xdr:cNvSpPr/>
      </xdr:nvSpPr>
      <xdr:spPr>
        <a:xfrm>
          <a:off x="3045282" y="2479978"/>
          <a:ext cx="6860718" cy="2421164"/>
        </a:xfrm>
        <a:prstGeom prst="roundRect">
          <a:avLst>
            <a:gd name="adj" fmla="val 75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9526</xdr:colOff>
      <xdr:row>27</xdr:row>
      <xdr:rowOff>163368</xdr:rowOff>
    </xdr:from>
    <xdr:to>
      <xdr:col>11</xdr:col>
      <xdr:colOff>184603</xdr:colOff>
      <xdr:row>40</xdr:row>
      <xdr:rowOff>41357</xdr:rowOff>
    </xdr:to>
    <xdr:sp macro="" textlink="">
      <xdr:nvSpPr>
        <xdr:cNvPr id="13" name="Rectangle: Rounded Corners 12">
          <a:extLst>
            <a:ext uri="{FF2B5EF4-FFF2-40B4-BE49-F238E27FC236}">
              <a16:creationId xmlns:a16="http://schemas.microsoft.com/office/drawing/2014/main" id="{79CAF4FF-9469-4370-B30B-3F7DB56B6531}"/>
            </a:ext>
          </a:extLst>
        </xdr:cNvPr>
        <xdr:cNvSpPr/>
      </xdr:nvSpPr>
      <xdr:spPr>
        <a:xfrm>
          <a:off x="3057526" y="5049693"/>
          <a:ext cx="3832677" cy="2230664"/>
        </a:xfrm>
        <a:prstGeom prst="roundRect">
          <a:avLst>
            <a:gd name="adj" fmla="val 1111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235815</xdr:colOff>
      <xdr:row>13</xdr:row>
      <xdr:rowOff>168904</xdr:rowOff>
    </xdr:from>
    <xdr:to>
      <xdr:col>25</xdr:col>
      <xdr:colOff>541867</xdr:colOff>
      <xdr:row>27</xdr:row>
      <xdr:rowOff>14817</xdr:rowOff>
    </xdr:to>
    <xdr:sp macro="" textlink="">
      <xdr:nvSpPr>
        <xdr:cNvPr id="20" name="Rectangle: Rounded Corners 19">
          <a:extLst>
            <a:ext uri="{FF2B5EF4-FFF2-40B4-BE49-F238E27FC236}">
              <a16:creationId xmlns:a16="http://schemas.microsoft.com/office/drawing/2014/main" id="{6A2A55A5-AA9E-4392-9C6E-014185E3DDAF}"/>
            </a:ext>
          </a:extLst>
        </xdr:cNvPr>
        <xdr:cNvSpPr/>
      </xdr:nvSpPr>
      <xdr:spPr>
        <a:xfrm>
          <a:off x="9989415" y="2590371"/>
          <a:ext cx="5792452" cy="2453646"/>
        </a:xfrm>
        <a:prstGeom prst="roundRect">
          <a:avLst>
            <a:gd name="adj" fmla="val 75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11</xdr:col>
      <xdr:colOff>456589</xdr:colOff>
      <xdr:row>27</xdr:row>
      <xdr:rowOff>179878</xdr:rowOff>
    </xdr:from>
    <xdr:to>
      <xdr:col>19</xdr:col>
      <xdr:colOff>37489</xdr:colOff>
      <xdr:row>40</xdr:row>
      <xdr:rowOff>52787</xdr:rowOff>
    </xdr:to>
    <xdr:sp macro="" textlink="">
      <xdr:nvSpPr>
        <xdr:cNvPr id="21" name="Rectangle: Rounded Corners 20">
          <a:extLst>
            <a:ext uri="{FF2B5EF4-FFF2-40B4-BE49-F238E27FC236}">
              <a16:creationId xmlns:a16="http://schemas.microsoft.com/office/drawing/2014/main" id="{F2B73597-5F14-4753-AEDC-B8DE2B485688}"/>
            </a:ext>
          </a:extLst>
        </xdr:cNvPr>
        <xdr:cNvSpPr/>
      </xdr:nvSpPr>
      <xdr:spPr>
        <a:xfrm>
          <a:off x="7162189" y="5117638"/>
          <a:ext cx="4457700" cy="2250349"/>
        </a:xfrm>
        <a:prstGeom prst="roundRect">
          <a:avLst>
            <a:gd name="adj" fmla="val 982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315190</xdr:colOff>
      <xdr:row>28</xdr:row>
      <xdr:rowOff>33193</xdr:rowOff>
    </xdr:from>
    <xdr:to>
      <xdr:col>25</xdr:col>
      <xdr:colOff>490267</xdr:colOff>
      <xdr:row>40</xdr:row>
      <xdr:rowOff>88982</xdr:rowOff>
    </xdr:to>
    <xdr:sp macro="" textlink="">
      <xdr:nvSpPr>
        <xdr:cNvPr id="22" name="Rectangle: Rounded Corners 21">
          <a:extLst>
            <a:ext uri="{FF2B5EF4-FFF2-40B4-BE49-F238E27FC236}">
              <a16:creationId xmlns:a16="http://schemas.microsoft.com/office/drawing/2014/main" id="{1266B255-217A-47D1-9993-B04139A61C1D}"/>
            </a:ext>
          </a:extLst>
        </xdr:cNvPr>
        <xdr:cNvSpPr/>
      </xdr:nvSpPr>
      <xdr:spPr>
        <a:xfrm>
          <a:off x="11897590" y="5100493"/>
          <a:ext cx="3832677" cy="2227489"/>
        </a:xfrm>
        <a:prstGeom prst="roundRect">
          <a:avLst>
            <a:gd name="adj" fmla="val 59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72012</xdr:colOff>
      <xdr:row>1</xdr:row>
      <xdr:rowOff>95460</xdr:rowOff>
    </xdr:from>
    <xdr:to>
      <xdr:col>3</xdr:col>
      <xdr:colOff>482321</xdr:colOff>
      <xdr:row>6</xdr:row>
      <xdr:rowOff>13210</xdr:rowOff>
    </xdr:to>
    <xdr:pic>
      <xdr:nvPicPr>
        <xdr:cNvPr id="24" name="Picture 23">
          <a:extLst>
            <a:ext uri="{FF2B5EF4-FFF2-40B4-BE49-F238E27FC236}">
              <a16:creationId xmlns:a16="http://schemas.microsoft.com/office/drawing/2014/main" id="{C1970CAB-CE7C-1C4D-A8AF-25C0800AD6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91212" y="280517"/>
          <a:ext cx="1019909" cy="843036"/>
        </a:xfrm>
        <a:prstGeom prst="rect">
          <a:avLst/>
        </a:prstGeom>
      </xdr:spPr>
    </xdr:pic>
    <xdr:clientData/>
  </xdr:twoCellAnchor>
  <xdr:twoCellAnchor editAs="oneCell">
    <xdr:from>
      <xdr:col>5</xdr:col>
      <xdr:colOff>37294</xdr:colOff>
      <xdr:row>0</xdr:row>
      <xdr:rowOff>165600</xdr:rowOff>
    </xdr:from>
    <xdr:to>
      <xdr:col>6</xdr:col>
      <xdr:colOff>58615</xdr:colOff>
      <xdr:row>4</xdr:row>
      <xdr:rowOff>162490</xdr:rowOff>
    </xdr:to>
    <xdr:pic>
      <xdr:nvPicPr>
        <xdr:cNvPr id="35" name="Graphic 34" descr="House with solid fill">
          <a:extLst>
            <a:ext uri="{FF2B5EF4-FFF2-40B4-BE49-F238E27FC236}">
              <a16:creationId xmlns:a16="http://schemas.microsoft.com/office/drawing/2014/main" id="{139538A5-5EDE-A9AF-E431-83F564289F6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85294" y="165600"/>
          <a:ext cx="630921" cy="747167"/>
        </a:xfrm>
        <a:prstGeom prst="rect">
          <a:avLst/>
        </a:prstGeom>
      </xdr:spPr>
    </xdr:pic>
    <xdr:clientData/>
  </xdr:twoCellAnchor>
  <xdr:oneCellAnchor>
    <xdr:from>
      <xdr:col>6</xdr:col>
      <xdr:colOff>199293</xdr:colOff>
      <xdr:row>1</xdr:row>
      <xdr:rowOff>140677</xdr:rowOff>
    </xdr:from>
    <xdr:ext cx="3481754" cy="569360"/>
    <xdr:sp macro="" textlink="">
      <xdr:nvSpPr>
        <xdr:cNvPr id="5" name="TextBox 4">
          <a:extLst>
            <a:ext uri="{FF2B5EF4-FFF2-40B4-BE49-F238E27FC236}">
              <a16:creationId xmlns:a16="http://schemas.microsoft.com/office/drawing/2014/main" id="{F90446E0-4E6B-A868-4C24-B10FEDEC8D57}"/>
            </a:ext>
          </a:extLst>
        </xdr:cNvPr>
        <xdr:cNvSpPr txBox="1"/>
      </xdr:nvSpPr>
      <xdr:spPr>
        <a:xfrm>
          <a:off x="3856893" y="328246"/>
          <a:ext cx="3481754" cy="569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199293</xdr:colOff>
      <xdr:row>1</xdr:row>
      <xdr:rowOff>117231</xdr:rowOff>
    </xdr:from>
    <xdr:ext cx="3505199" cy="593304"/>
    <xdr:sp macro="" textlink="">
      <xdr:nvSpPr>
        <xdr:cNvPr id="7" name="TextBox 6">
          <a:extLst>
            <a:ext uri="{FF2B5EF4-FFF2-40B4-BE49-F238E27FC236}">
              <a16:creationId xmlns:a16="http://schemas.microsoft.com/office/drawing/2014/main" id="{231DFE26-13CB-F397-4A92-5C02E2D00E6F}"/>
            </a:ext>
          </a:extLst>
        </xdr:cNvPr>
        <xdr:cNvSpPr txBox="1"/>
      </xdr:nvSpPr>
      <xdr:spPr>
        <a:xfrm>
          <a:off x="3856893" y="304800"/>
          <a:ext cx="350519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b="1"/>
            <a:t>SALES</a:t>
          </a:r>
          <a:r>
            <a:rPr lang="en-IN" sz="3200" b="1" baseline="0"/>
            <a:t> DASHBOARD</a:t>
          </a:r>
        </a:p>
      </xdr:txBody>
    </xdr:sp>
    <xdr:clientData/>
  </xdr:oneCellAnchor>
  <xdr:twoCellAnchor editAs="oneCell">
    <xdr:from>
      <xdr:col>5</xdr:col>
      <xdr:colOff>218344</xdr:colOff>
      <xdr:row>11</xdr:row>
      <xdr:rowOff>65941</xdr:rowOff>
    </xdr:from>
    <xdr:to>
      <xdr:col>6</xdr:col>
      <xdr:colOff>347298</xdr:colOff>
      <xdr:row>12</xdr:row>
      <xdr:rowOff>82301</xdr:rowOff>
    </xdr:to>
    <xdr:pic>
      <xdr:nvPicPr>
        <xdr:cNvPr id="37" name="Picture 36">
          <a:extLst>
            <a:ext uri="{FF2B5EF4-FFF2-40B4-BE49-F238E27FC236}">
              <a16:creationId xmlns:a16="http://schemas.microsoft.com/office/drawing/2014/main" id="{421D9976-3740-6B99-6DD2-CAB79E1574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66344" y="2056666"/>
          <a:ext cx="738554" cy="197335"/>
        </a:xfrm>
        <a:prstGeom prst="rect">
          <a:avLst/>
        </a:prstGeom>
      </xdr:spPr>
    </xdr:pic>
    <xdr:clientData/>
  </xdr:twoCellAnchor>
  <xdr:oneCellAnchor>
    <xdr:from>
      <xdr:col>15</xdr:col>
      <xdr:colOff>459920</xdr:colOff>
      <xdr:row>5</xdr:row>
      <xdr:rowOff>134710</xdr:rowOff>
    </xdr:from>
    <xdr:ext cx="1730829" cy="512990"/>
    <xdr:sp macro="" textlink="">
      <xdr:nvSpPr>
        <xdr:cNvPr id="19" name="TextBox 18">
          <a:extLst>
            <a:ext uri="{FF2B5EF4-FFF2-40B4-BE49-F238E27FC236}">
              <a16:creationId xmlns:a16="http://schemas.microsoft.com/office/drawing/2014/main" id="{B06F3F25-8BD1-4050-97FB-103F6EE12B00}"/>
            </a:ext>
          </a:extLst>
        </xdr:cNvPr>
        <xdr:cNvSpPr txBox="1"/>
      </xdr:nvSpPr>
      <xdr:spPr>
        <a:xfrm rot="10800000" flipV="1">
          <a:off x="9603920" y="1039585"/>
          <a:ext cx="1730829" cy="512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b="1"/>
        </a:p>
      </xdr:txBody>
    </xdr:sp>
    <xdr:clientData/>
  </xdr:oneCellAnchor>
  <xdr:oneCellAnchor>
    <xdr:from>
      <xdr:col>21</xdr:col>
      <xdr:colOff>64511</xdr:colOff>
      <xdr:row>5</xdr:row>
      <xdr:rowOff>134710</xdr:rowOff>
    </xdr:from>
    <xdr:ext cx="1594339" cy="316523"/>
    <xdr:sp macro="" textlink="">
      <xdr:nvSpPr>
        <xdr:cNvPr id="28" name="TextBox 27">
          <a:extLst>
            <a:ext uri="{FF2B5EF4-FFF2-40B4-BE49-F238E27FC236}">
              <a16:creationId xmlns:a16="http://schemas.microsoft.com/office/drawing/2014/main" id="{CB3927EC-3139-493D-AE98-0FEAEAAB3C93}"/>
            </a:ext>
          </a:extLst>
        </xdr:cNvPr>
        <xdr:cNvSpPr txBox="1"/>
      </xdr:nvSpPr>
      <xdr:spPr>
        <a:xfrm rot="10800000" flipV="1">
          <a:off x="12866111" y="1039585"/>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b="1"/>
        </a:p>
      </xdr:txBody>
    </xdr:sp>
    <xdr:clientData/>
  </xdr:oneCellAnchor>
  <xdr:twoCellAnchor>
    <xdr:from>
      <xdr:col>10</xdr:col>
      <xdr:colOff>194882</xdr:colOff>
      <xdr:row>5</xdr:row>
      <xdr:rowOff>135409</xdr:rowOff>
    </xdr:from>
    <xdr:to>
      <xdr:col>15</xdr:col>
      <xdr:colOff>58808</xdr:colOff>
      <xdr:row>13</xdr:row>
      <xdr:rowOff>48323</xdr:rowOff>
    </xdr:to>
    <xdr:sp macro="" textlink="">
      <xdr:nvSpPr>
        <xdr:cNvPr id="8" name="Rectangle: Rounded Corners 7">
          <a:extLst>
            <a:ext uri="{FF2B5EF4-FFF2-40B4-BE49-F238E27FC236}">
              <a16:creationId xmlns:a16="http://schemas.microsoft.com/office/drawing/2014/main" id="{DD2AE14F-026E-4BDE-848F-76145EF6548D}"/>
            </a:ext>
          </a:extLst>
        </xdr:cNvPr>
        <xdr:cNvSpPr/>
      </xdr:nvSpPr>
      <xdr:spPr>
        <a:xfrm>
          <a:off x="6290882" y="1040284"/>
          <a:ext cx="2911926" cy="1360714"/>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twoCellAnchor>
    <xdr:from>
      <xdr:col>15</xdr:col>
      <xdr:colOff>405115</xdr:colOff>
      <xdr:row>5</xdr:row>
      <xdr:rowOff>148109</xdr:rowOff>
    </xdr:from>
    <xdr:to>
      <xdr:col>20</xdr:col>
      <xdr:colOff>269041</xdr:colOff>
      <xdr:row>13</xdr:row>
      <xdr:rowOff>61023</xdr:rowOff>
    </xdr:to>
    <xdr:sp macro="" textlink="">
      <xdr:nvSpPr>
        <xdr:cNvPr id="9" name="Rectangle: Rounded Corners 8">
          <a:extLst>
            <a:ext uri="{FF2B5EF4-FFF2-40B4-BE49-F238E27FC236}">
              <a16:creationId xmlns:a16="http://schemas.microsoft.com/office/drawing/2014/main" id="{EDB8F772-F617-4920-9E0D-200E816F8223}"/>
            </a:ext>
          </a:extLst>
        </xdr:cNvPr>
        <xdr:cNvSpPr/>
      </xdr:nvSpPr>
      <xdr:spPr>
        <a:xfrm>
          <a:off x="9549115" y="1062509"/>
          <a:ext cx="2911926" cy="1375954"/>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twoCellAnchor>
    <xdr:from>
      <xdr:col>21</xdr:col>
      <xdr:colOff>5749</xdr:colOff>
      <xdr:row>5</xdr:row>
      <xdr:rowOff>154459</xdr:rowOff>
    </xdr:from>
    <xdr:to>
      <xdr:col>25</xdr:col>
      <xdr:colOff>479275</xdr:colOff>
      <xdr:row>13</xdr:row>
      <xdr:rowOff>67373</xdr:rowOff>
    </xdr:to>
    <xdr:sp macro="" textlink="">
      <xdr:nvSpPr>
        <xdr:cNvPr id="36" name="Rectangle: Rounded Corners 35">
          <a:extLst>
            <a:ext uri="{FF2B5EF4-FFF2-40B4-BE49-F238E27FC236}">
              <a16:creationId xmlns:a16="http://schemas.microsoft.com/office/drawing/2014/main" id="{D23ABE1A-E05C-413D-B00B-32D1FA8BB6A7}"/>
            </a:ext>
          </a:extLst>
        </xdr:cNvPr>
        <xdr:cNvSpPr/>
      </xdr:nvSpPr>
      <xdr:spPr>
        <a:xfrm>
          <a:off x="12807349" y="1082111"/>
          <a:ext cx="2911926" cy="1397158"/>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oneCellAnchor>
    <xdr:from>
      <xdr:col>10</xdr:col>
      <xdr:colOff>241774</xdr:colOff>
      <xdr:row>5</xdr:row>
      <xdr:rowOff>152012</xdr:rowOff>
    </xdr:from>
    <xdr:ext cx="1594339" cy="316523"/>
    <xdr:sp macro="" textlink="">
      <xdr:nvSpPr>
        <xdr:cNvPr id="41" name="TextBox 40">
          <a:extLst>
            <a:ext uri="{FF2B5EF4-FFF2-40B4-BE49-F238E27FC236}">
              <a16:creationId xmlns:a16="http://schemas.microsoft.com/office/drawing/2014/main" id="{7CD11098-9E5A-48FD-8AB5-C5B66B2EBED1}"/>
            </a:ext>
          </a:extLst>
        </xdr:cNvPr>
        <xdr:cNvSpPr txBox="1"/>
      </xdr:nvSpPr>
      <xdr:spPr>
        <a:xfrm rot="10800000" flipV="1">
          <a:off x="6337774" y="1066412"/>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TOTAL PROFIT</a:t>
          </a:r>
          <a:endParaRPr lang="en-IN" sz="1400" b="1"/>
        </a:p>
      </xdr:txBody>
    </xdr:sp>
    <xdr:clientData/>
  </xdr:oneCellAnchor>
  <xdr:oneCellAnchor>
    <xdr:from>
      <xdr:col>10</xdr:col>
      <xdr:colOff>194882</xdr:colOff>
      <xdr:row>7</xdr:row>
      <xdr:rowOff>142273</xdr:rowOff>
    </xdr:from>
    <xdr:ext cx="2086709" cy="468013"/>
    <xdr:sp macro="" textlink="Pivot!B51">
      <xdr:nvSpPr>
        <xdr:cNvPr id="42" name="TextBox 41">
          <a:extLst>
            <a:ext uri="{FF2B5EF4-FFF2-40B4-BE49-F238E27FC236}">
              <a16:creationId xmlns:a16="http://schemas.microsoft.com/office/drawing/2014/main" id="{EC250C49-4B49-40DB-8555-920D6DC3061F}"/>
            </a:ext>
          </a:extLst>
        </xdr:cNvPr>
        <xdr:cNvSpPr txBox="1"/>
      </xdr:nvSpPr>
      <xdr:spPr>
        <a:xfrm rot="10800000" flipV="1">
          <a:off x="6290882" y="1422433"/>
          <a:ext cx="208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64F3711-0DFE-4046-A886-40FBB4C6271A}" type="TxLink">
            <a:rPr lang="en-US" sz="2400" b="1" i="0" u="none" strike="noStrike">
              <a:solidFill>
                <a:srgbClr val="000000"/>
              </a:solidFill>
              <a:latin typeface="Calibri"/>
              <a:ea typeface="Calibri"/>
              <a:cs typeface="Calibri"/>
            </a:rPr>
            <a:pPr/>
            <a:t> £5,64,29,310 </a:t>
          </a:fld>
          <a:endParaRPr lang="en-IN" sz="4800" b="1"/>
        </a:p>
      </xdr:txBody>
    </xdr:sp>
    <xdr:clientData/>
  </xdr:oneCellAnchor>
  <xdr:oneCellAnchor>
    <xdr:from>
      <xdr:col>11</xdr:col>
      <xdr:colOff>570021</xdr:colOff>
      <xdr:row>10</xdr:row>
      <xdr:rowOff>173877</xdr:rowOff>
    </xdr:from>
    <xdr:ext cx="2110153" cy="311496"/>
    <xdr:sp macro="" textlink="Pivot!B9">
      <xdr:nvSpPr>
        <xdr:cNvPr id="43" name="TextBox 42">
          <a:extLst>
            <a:ext uri="{FF2B5EF4-FFF2-40B4-BE49-F238E27FC236}">
              <a16:creationId xmlns:a16="http://schemas.microsoft.com/office/drawing/2014/main" id="{B62D930C-C48D-48AD-B5B1-C97514BD47A2}"/>
            </a:ext>
          </a:extLst>
        </xdr:cNvPr>
        <xdr:cNvSpPr txBox="1"/>
      </xdr:nvSpPr>
      <xdr:spPr>
        <a:xfrm rot="10800000" flipV="1">
          <a:off x="7275621" y="2002677"/>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twoCellAnchor editAs="oneCell">
    <xdr:from>
      <xdr:col>8</xdr:col>
      <xdr:colOff>293232</xdr:colOff>
      <xdr:row>6</xdr:row>
      <xdr:rowOff>17934</xdr:rowOff>
    </xdr:from>
    <xdr:to>
      <xdr:col>9</xdr:col>
      <xdr:colOff>301173</xdr:colOff>
      <xdr:row>8</xdr:row>
      <xdr:rowOff>156896</xdr:rowOff>
    </xdr:to>
    <xdr:pic>
      <xdr:nvPicPr>
        <xdr:cNvPr id="44" name="Graphic 43" descr="Money with solid fill">
          <a:extLst>
            <a:ext uri="{FF2B5EF4-FFF2-40B4-BE49-F238E27FC236}">
              <a16:creationId xmlns:a16="http://schemas.microsoft.com/office/drawing/2014/main" id="{16F3DFD5-F79F-4D55-A042-486B8020E5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170032" y="1103784"/>
          <a:ext cx="617541" cy="500912"/>
        </a:xfrm>
        <a:prstGeom prst="rect">
          <a:avLst/>
        </a:prstGeom>
      </xdr:spPr>
    </xdr:pic>
    <xdr:clientData/>
  </xdr:twoCellAnchor>
  <xdr:oneCellAnchor>
    <xdr:from>
      <xdr:col>5</xdr:col>
      <xdr:colOff>31541</xdr:colOff>
      <xdr:row>5</xdr:row>
      <xdr:rowOff>158362</xdr:rowOff>
    </xdr:from>
    <xdr:ext cx="1594339" cy="316523"/>
    <xdr:sp macro="" textlink="">
      <xdr:nvSpPr>
        <xdr:cNvPr id="45" name="TextBox 44">
          <a:extLst>
            <a:ext uri="{FF2B5EF4-FFF2-40B4-BE49-F238E27FC236}">
              <a16:creationId xmlns:a16="http://schemas.microsoft.com/office/drawing/2014/main" id="{78ED228D-902E-41CB-84F3-37B0D4694B81}"/>
            </a:ext>
          </a:extLst>
        </xdr:cNvPr>
        <xdr:cNvSpPr txBox="1"/>
      </xdr:nvSpPr>
      <xdr:spPr>
        <a:xfrm rot="10800000" flipV="1">
          <a:off x="3079541" y="1072762"/>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TOTAL REVENUE</a:t>
          </a:r>
          <a:endParaRPr lang="en-IN" sz="1400" b="1"/>
        </a:p>
      </xdr:txBody>
    </xdr:sp>
    <xdr:clientData/>
  </xdr:oneCellAnchor>
  <xdr:oneCellAnchor>
    <xdr:from>
      <xdr:col>4</xdr:col>
      <xdr:colOff>594249</xdr:colOff>
      <xdr:row>7</xdr:row>
      <xdr:rowOff>149691</xdr:rowOff>
    </xdr:from>
    <xdr:ext cx="2086709" cy="465872"/>
    <xdr:sp macro="" textlink="Pivot!B9">
      <xdr:nvSpPr>
        <xdr:cNvPr id="46" name="TextBox 45">
          <a:extLst>
            <a:ext uri="{FF2B5EF4-FFF2-40B4-BE49-F238E27FC236}">
              <a16:creationId xmlns:a16="http://schemas.microsoft.com/office/drawing/2014/main" id="{40C5B4E9-83CD-4C38-B23C-9E0D8E9269D2}"/>
            </a:ext>
          </a:extLst>
        </xdr:cNvPr>
        <xdr:cNvSpPr txBox="1"/>
      </xdr:nvSpPr>
      <xdr:spPr>
        <a:xfrm rot="10800000" flipV="1">
          <a:off x="3032649" y="1429851"/>
          <a:ext cx="2086709" cy="465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EFE301-DFDE-4825-855B-57C6F40367FF}" type="TxLink">
            <a:rPr lang="en-US" sz="2400" b="1" i="0" u="none" strike="noStrike">
              <a:solidFill>
                <a:srgbClr val="000000"/>
              </a:solidFill>
              <a:latin typeface="Calibri"/>
              <a:ea typeface="Calibri"/>
              <a:cs typeface="Calibri"/>
            </a:rPr>
            <a:pPr/>
            <a:t>£21,39,83,614</a:t>
          </a:fld>
          <a:endParaRPr lang="en-IN" sz="2400" b="1"/>
        </a:p>
      </xdr:txBody>
    </xdr:sp>
    <xdr:clientData/>
  </xdr:oneCellAnchor>
  <xdr:oneCellAnchor>
    <xdr:from>
      <xdr:col>6</xdr:col>
      <xdr:colOff>359788</xdr:colOff>
      <xdr:row>10</xdr:row>
      <xdr:rowOff>180227</xdr:rowOff>
    </xdr:from>
    <xdr:ext cx="2110153" cy="311496"/>
    <xdr:sp macro="" textlink="Pivot!B9">
      <xdr:nvSpPr>
        <xdr:cNvPr id="48" name="TextBox 47">
          <a:extLst>
            <a:ext uri="{FF2B5EF4-FFF2-40B4-BE49-F238E27FC236}">
              <a16:creationId xmlns:a16="http://schemas.microsoft.com/office/drawing/2014/main" id="{574A97C6-D5BA-4A28-B27A-1CA406200848}"/>
            </a:ext>
          </a:extLst>
        </xdr:cNvPr>
        <xdr:cNvSpPr txBox="1"/>
      </xdr:nvSpPr>
      <xdr:spPr>
        <a:xfrm rot="10800000" flipV="1">
          <a:off x="4017388" y="2009027"/>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oneCellAnchor>
    <xdr:from>
      <xdr:col>15</xdr:col>
      <xdr:colOff>452007</xdr:colOff>
      <xdr:row>5</xdr:row>
      <xdr:rowOff>164712</xdr:rowOff>
    </xdr:from>
    <xdr:ext cx="1594339" cy="316523"/>
    <xdr:sp macro="" textlink="">
      <xdr:nvSpPr>
        <xdr:cNvPr id="52" name="TextBox 51">
          <a:extLst>
            <a:ext uri="{FF2B5EF4-FFF2-40B4-BE49-F238E27FC236}">
              <a16:creationId xmlns:a16="http://schemas.microsoft.com/office/drawing/2014/main" id="{89D505FD-0593-45C5-BCBC-5C5781AB7F12}"/>
            </a:ext>
          </a:extLst>
        </xdr:cNvPr>
        <xdr:cNvSpPr txBox="1"/>
      </xdr:nvSpPr>
      <xdr:spPr>
        <a:xfrm rot="10800000" flipV="1">
          <a:off x="9596007" y="1079112"/>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 PROFIT %</a:t>
          </a:r>
          <a:endParaRPr lang="en-IN" sz="1400" b="1"/>
        </a:p>
      </xdr:txBody>
    </xdr:sp>
    <xdr:clientData/>
  </xdr:oneCellAnchor>
  <xdr:oneCellAnchor>
    <xdr:from>
      <xdr:col>15</xdr:col>
      <xdr:colOff>405115</xdr:colOff>
      <xdr:row>7</xdr:row>
      <xdr:rowOff>154973</xdr:rowOff>
    </xdr:from>
    <xdr:ext cx="2086709" cy="468013"/>
    <xdr:sp macro="" textlink="Pivot!B52">
      <xdr:nvSpPr>
        <xdr:cNvPr id="53" name="TextBox 52">
          <a:extLst>
            <a:ext uri="{FF2B5EF4-FFF2-40B4-BE49-F238E27FC236}">
              <a16:creationId xmlns:a16="http://schemas.microsoft.com/office/drawing/2014/main" id="{C2754F08-F4EB-44DD-BC8D-7B63392976C6}"/>
            </a:ext>
          </a:extLst>
        </xdr:cNvPr>
        <xdr:cNvSpPr txBox="1"/>
      </xdr:nvSpPr>
      <xdr:spPr>
        <a:xfrm rot="10800000" flipV="1">
          <a:off x="9549115" y="1421798"/>
          <a:ext cx="208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i="0" u="none" strike="noStrike">
              <a:solidFill>
                <a:srgbClr val="000000"/>
              </a:solidFill>
              <a:latin typeface="Calibri"/>
              <a:ea typeface="Calibri"/>
              <a:cs typeface="Calibri"/>
            </a:rPr>
            <a:t> </a:t>
          </a:r>
          <a:fld id="{98FF8AF4-B85A-4348-AA24-7E208A337AA8}" type="TxLink">
            <a:rPr lang="en-US" sz="2400" b="1" i="0" u="none" strike="noStrike">
              <a:solidFill>
                <a:srgbClr val="000000"/>
              </a:solidFill>
              <a:latin typeface="Calibri"/>
              <a:ea typeface="Calibri"/>
              <a:cs typeface="Calibri"/>
            </a:rPr>
            <a:pPr/>
            <a:t>26.37%</a:t>
          </a:fld>
          <a:endParaRPr lang="en-US" sz="2400" b="1"/>
        </a:p>
      </xdr:txBody>
    </xdr:sp>
    <xdr:clientData/>
  </xdr:oneCellAnchor>
  <xdr:oneCellAnchor>
    <xdr:from>
      <xdr:col>17</xdr:col>
      <xdr:colOff>170654</xdr:colOff>
      <xdr:row>11</xdr:row>
      <xdr:rowOff>3697</xdr:rowOff>
    </xdr:from>
    <xdr:ext cx="2110153" cy="311496"/>
    <xdr:sp macro="" textlink="Pivot!B9">
      <xdr:nvSpPr>
        <xdr:cNvPr id="54" name="TextBox 53">
          <a:extLst>
            <a:ext uri="{FF2B5EF4-FFF2-40B4-BE49-F238E27FC236}">
              <a16:creationId xmlns:a16="http://schemas.microsoft.com/office/drawing/2014/main" id="{41FAF868-4A97-42F0-BAD6-119ADA5F0FF4}"/>
            </a:ext>
          </a:extLst>
        </xdr:cNvPr>
        <xdr:cNvSpPr txBox="1"/>
      </xdr:nvSpPr>
      <xdr:spPr>
        <a:xfrm rot="10800000" flipV="1">
          <a:off x="10533854" y="2015377"/>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oneCellAnchor>
    <xdr:from>
      <xdr:col>21</xdr:col>
      <xdr:colOff>52641</xdr:colOff>
      <xdr:row>6</xdr:row>
      <xdr:rowOff>1434</xdr:rowOff>
    </xdr:from>
    <xdr:ext cx="1594339" cy="316523"/>
    <xdr:sp macro="" textlink="">
      <xdr:nvSpPr>
        <xdr:cNvPr id="56" name="TextBox 55">
          <a:extLst>
            <a:ext uri="{FF2B5EF4-FFF2-40B4-BE49-F238E27FC236}">
              <a16:creationId xmlns:a16="http://schemas.microsoft.com/office/drawing/2014/main" id="{D3E4478B-A3BC-452E-849F-9EC976FFF10F}"/>
            </a:ext>
          </a:extLst>
        </xdr:cNvPr>
        <xdr:cNvSpPr txBox="1"/>
      </xdr:nvSpPr>
      <xdr:spPr>
        <a:xfrm rot="10800000" flipV="1">
          <a:off x="12854241" y="1098714"/>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TOTAL UNIT SOLD</a:t>
          </a:r>
        </a:p>
        <a:p>
          <a:endParaRPr lang="en-IN" sz="1400" b="1"/>
        </a:p>
      </xdr:txBody>
    </xdr:sp>
    <xdr:clientData/>
  </xdr:oneCellAnchor>
  <xdr:oneCellAnchor>
    <xdr:from>
      <xdr:col>21</xdr:col>
      <xdr:colOff>53374</xdr:colOff>
      <xdr:row>7</xdr:row>
      <xdr:rowOff>174575</xdr:rowOff>
    </xdr:from>
    <xdr:ext cx="2086709" cy="468013"/>
    <xdr:sp macro="" textlink="Pivot!B45">
      <xdr:nvSpPr>
        <xdr:cNvPr id="57" name="TextBox 56">
          <a:extLst>
            <a:ext uri="{FF2B5EF4-FFF2-40B4-BE49-F238E27FC236}">
              <a16:creationId xmlns:a16="http://schemas.microsoft.com/office/drawing/2014/main" id="{9B3CB9A3-2886-424E-9490-279E834E4A4D}"/>
            </a:ext>
          </a:extLst>
        </xdr:cNvPr>
        <xdr:cNvSpPr txBox="1"/>
      </xdr:nvSpPr>
      <xdr:spPr>
        <a:xfrm rot="10800000" flipV="1">
          <a:off x="12854974" y="1441400"/>
          <a:ext cx="208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8635495-8318-413F-AE12-F2B19005B33E}" type="TxLink">
            <a:rPr lang="en-US" sz="2400" b="1" i="0" u="none" strike="noStrike">
              <a:solidFill>
                <a:srgbClr val="000000"/>
              </a:solidFill>
              <a:latin typeface="Calibri"/>
              <a:ea typeface="Calibri"/>
              <a:cs typeface="Calibri"/>
            </a:rPr>
            <a:pPr/>
            <a:t> 13,50,956 </a:t>
          </a:fld>
          <a:endParaRPr lang="en-US" sz="4800" b="1" i="0" u="none" strike="noStrike">
            <a:solidFill>
              <a:srgbClr val="000000"/>
            </a:solidFill>
            <a:latin typeface="Calibri"/>
            <a:ea typeface="Calibri"/>
            <a:cs typeface="Calibri"/>
          </a:endParaRPr>
        </a:p>
      </xdr:txBody>
    </xdr:sp>
    <xdr:clientData/>
  </xdr:oneCellAnchor>
  <xdr:oneCellAnchor>
    <xdr:from>
      <xdr:col>22</xdr:col>
      <xdr:colOff>380888</xdr:colOff>
      <xdr:row>11</xdr:row>
      <xdr:rowOff>23299</xdr:rowOff>
    </xdr:from>
    <xdr:ext cx="2110153" cy="311496"/>
    <xdr:sp macro="" textlink="Pivot!B9">
      <xdr:nvSpPr>
        <xdr:cNvPr id="58" name="TextBox 57">
          <a:extLst>
            <a:ext uri="{FF2B5EF4-FFF2-40B4-BE49-F238E27FC236}">
              <a16:creationId xmlns:a16="http://schemas.microsoft.com/office/drawing/2014/main" id="{8FEC80B9-6FAF-4521-A5BD-AC9A3B716EFD}"/>
            </a:ext>
          </a:extLst>
        </xdr:cNvPr>
        <xdr:cNvSpPr txBox="1"/>
      </xdr:nvSpPr>
      <xdr:spPr>
        <a:xfrm rot="10800000" flipV="1">
          <a:off x="13792088" y="2034979"/>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twoCellAnchor editAs="oneCell">
    <xdr:from>
      <xdr:col>15</xdr:col>
      <xdr:colOff>609599</xdr:colOff>
      <xdr:row>11</xdr:row>
      <xdr:rowOff>76200</xdr:rowOff>
    </xdr:from>
    <xdr:to>
      <xdr:col>17</xdr:col>
      <xdr:colOff>91440</xdr:colOff>
      <xdr:row>12</xdr:row>
      <xdr:rowOff>73705</xdr:rowOff>
    </xdr:to>
    <xdr:pic>
      <xdr:nvPicPr>
        <xdr:cNvPr id="60" name="Picture 59">
          <a:extLst>
            <a:ext uri="{FF2B5EF4-FFF2-40B4-BE49-F238E27FC236}">
              <a16:creationId xmlns:a16="http://schemas.microsoft.com/office/drawing/2014/main" id="{C9789D1F-49E7-05ED-1C6D-82047ADF2C7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53599" y="2087880"/>
          <a:ext cx="701041" cy="180385"/>
        </a:xfrm>
        <a:prstGeom prst="rect">
          <a:avLst/>
        </a:prstGeom>
      </xdr:spPr>
    </xdr:pic>
    <xdr:clientData/>
  </xdr:twoCellAnchor>
  <xdr:twoCellAnchor editAs="oneCell">
    <xdr:from>
      <xdr:col>10</xdr:col>
      <xdr:colOff>435750</xdr:colOff>
      <xdr:row>11</xdr:row>
      <xdr:rowOff>69991</xdr:rowOff>
    </xdr:from>
    <xdr:to>
      <xdr:col>11</xdr:col>
      <xdr:colOff>530207</xdr:colOff>
      <xdr:row>12</xdr:row>
      <xdr:rowOff>76199</xdr:rowOff>
    </xdr:to>
    <xdr:pic>
      <xdr:nvPicPr>
        <xdr:cNvPr id="62" name="Picture 61">
          <a:extLst>
            <a:ext uri="{FF2B5EF4-FFF2-40B4-BE49-F238E27FC236}">
              <a16:creationId xmlns:a16="http://schemas.microsoft.com/office/drawing/2014/main" id="{12A5B09B-8A60-6269-2C0B-E53D36616EE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31750" y="2060716"/>
          <a:ext cx="704057" cy="187183"/>
        </a:xfrm>
        <a:prstGeom prst="rect">
          <a:avLst/>
        </a:prstGeom>
      </xdr:spPr>
    </xdr:pic>
    <xdr:clientData/>
  </xdr:twoCellAnchor>
  <xdr:twoCellAnchor editAs="oneCell">
    <xdr:from>
      <xdr:col>21</xdr:col>
      <xdr:colOff>193321</xdr:colOff>
      <xdr:row>11</xdr:row>
      <xdr:rowOff>79021</xdr:rowOff>
    </xdr:from>
    <xdr:to>
      <xdr:col>22</xdr:col>
      <xdr:colOff>320041</xdr:colOff>
      <xdr:row>12</xdr:row>
      <xdr:rowOff>85363</xdr:rowOff>
    </xdr:to>
    <xdr:pic>
      <xdr:nvPicPr>
        <xdr:cNvPr id="64" name="Picture 63">
          <a:extLst>
            <a:ext uri="{FF2B5EF4-FFF2-40B4-BE49-F238E27FC236}">
              <a16:creationId xmlns:a16="http://schemas.microsoft.com/office/drawing/2014/main" id="{B1D14826-A292-0EE5-48C2-6558879A90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994921" y="2090701"/>
          <a:ext cx="736320" cy="189222"/>
        </a:xfrm>
        <a:prstGeom prst="rect">
          <a:avLst/>
        </a:prstGeom>
      </xdr:spPr>
    </xdr:pic>
    <xdr:clientData/>
  </xdr:twoCellAnchor>
  <xdr:twoCellAnchor editAs="oneCell">
    <xdr:from>
      <xdr:col>13</xdr:col>
      <xdr:colOff>587375</xdr:colOff>
      <xdr:row>5</xdr:row>
      <xdr:rowOff>169334</xdr:rowOff>
    </xdr:from>
    <xdr:to>
      <xdr:col>14</xdr:col>
      <xdr:colOff>590550</xdr:colOff>
      <xdr:row>9</xdr:row>
      <xdr:rowOff>40478</xdr:rowOff>
    </xdr:to>
    <xdr:pic>
      <xdr:nvPicPr>
        <xdr:cNvPr id="66" name="Graphic 65" descr="Bar graph with upward trend with solid fill">
          <a:extLst>
            <a:ext uri="{FF2B5EF4-FFF2-40B4-BE49-F238E27FC236}">
              <a16:creationId xmlns:a16="http://schemas.microsoft.com/office/drawing/2014/main" id="{42F27B1C-EFB7-43EA-9E44-0228D9F8AA9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512175" y="1074209"/>
          <a:ext cx="612775" cy="595044"/>
        </a:xfrm>
        <a:prstGeom prst="rect">
          <a:avLst/>
        </a:prstGeom>
      </xdr:spPr>
    </xdr:pic>
    <xdr:clientData/>
  </xdr:twoCellAnchor>
  <xdr:twoCellAnchor editAs="oneCell">
    <xdr:from>
      <xdr:col>24</xdr:col>
      <xdr:colOff>428626</xdr:colOff>
      <xdr:row>6</xdr:row>
      <xdr:rowOff>38101</xdr:rowOff>
    </xdr:from>
    <xdr:to>
      <xdr:col>25</xdr:col>
      <xdr:colOff>390526</xdr:colOff>
      <xdr:row>9</xdr:row>
      <xdr:rowOff>66676</xdr:rowOff>
    </xdr:to>
    <xdr:pic>
      <xdr:nvPicPr>
        <xdr:cNvPr id="68" name="Graphic 67" descr="Shopping cart with solid fill">
          <a:extLst>
            <a:ext uri="{FF2B5EF4-FFF2-40B4-BE49-F238E27FC236}">
              <a16:creationId xmlns:a16="http://schemas.microsoft.com/office/drawing/2014/main" id="{904AB749-1CD0-E7D6-FAE5-85C16B80119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059026" y="1123951"/>
          <a:ext cx="571500" cy="571500"/>
        </a:xfrm>
        <a:prstGeom prst="rect">
          <a:avLst/>
        </a:prstGeom>
      </xdr:spPr>
    </xdr:pic>
    <xdr:clientData/>
  </xdr:twoCellAnchor>
  <xdr:twoCellAnchor editAs="oneCell">
    <xdr:from>
      <xdr:col>19</xdr:col>
      <xdr:colOff>140475</xdr:colOff>
      <xdr:row>6</xdr:row>
      <xdr:rowOff>7125</xdr:rowOff>
    </xdr:from>
    <xdr:to>
      <xdr:col>20</xdr:col>
      <xdr:colOff>152400</xdr:colOff>
      <xdr:row>9</xdr:row>
      <xdr:rowOff>85725</xdr:rowOff>
    </xdr:to>
    <xdr:pic>
      <xdr:nvPicPr>
        <xdr:cNvPr id="70" name="Graphic 69" descr="Coins with solid fill">
          <a:extLst>
            <a:ext uri="{FF2B5EF4-FFF2-40B4-BE49-F238E27FC236}">
              <a16:creationId xmlns:a16="http://schemas.microsoft.com/office/drawing/2014/main" id="{AC3022CD-E017-B6A3-FE45-87DAB0493C1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722875" y="1092975"/>
          <a:ext cx="621525" cy="621525"/>
        </a:xfrm>
        <a:prstGeom prst="rect">
          <a:avLst/>
        </a:prstGeom>
      </xdr:spPr>
    </xdr:pic>
    <xdr:clientData/>
  </xdr:twoCellAnchor>
  <xdr:twoCellAnchor>
    <xdr:from>
      <xdr:col>5</xdr:col>
      <xdr:colOff>114300</xdr:colOff>
      <xdr:row>15</xdr:row>
      <xdr:rowOff>142876</xdr:rowOff>
    </xdr:from>
    <xdr:to>
      <xdr:col>16</xdr:col>
      <xdr:colOff>85725</xdr:colOff>
      <xdr:row>26</xdr:row>
      <xdr:rowOff>133350</xdr:rowOff>
    </xdr:to>
    <xdr:graphicFrame macro="">
      <xdr:nvGraphicFramePr>
        <xdr:cNvPr id="72" name="Chart 71">
          <a:extLst>
            <a:ext uri="{FF2B5EF4-FFF2-40B4-BE49-F238E27FC236}">
              <a16:creationId xmlns:a16="http://schemas.microsoft.com/office/drawing/2014/main" id="{E79DD1D5-7C36-4E3F-9F03-F808CCE33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5</xdr:col>
      <xdr:colOff>92530</xdr:colOff>
      <xdr:row>14</xdr:row>
      <xdr:rowOff>31729</xdr:rowOff>
    </xdr:from>
    <xdr:ext cx="2364919" cy="311496"/>
    <xdr:sp macro="" textlink="Pivot!B9">
      <xdr:nvSpPr>
        <xdr:cNvPr id="74" name="TextBox 73">
          <a:extLst>
            <a:ext uri="{FF2B5EF4-FFF2-40B4-BE49-F238E27FC236}">
              <a16:creationId xmlns:a16="http://schemas.microsoft.com/office/drawing/2014/main" id="{0DB99D77-041C-4280-A8DE-6D80B23CB9CF}"/>
            </a:ext>
          </a:extLst>
        </xdr:cNvPr>
        <xdr:cNvSpPr txBox="1"/>
      </xdr:nvSpPr>
      <xdr:spPr>
        <a:xfrm rot="10800000" flipV="1">
          <a:off x="3140530" y="2565379"/>
          <a:ext cx="236491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TOTAL</a:t>
          </a:r>
          <a:r>
            <a:rPr lang="en-IN" sz="1400" b="1" baseline="0"/>
            <a:t> REVENUE VS ACTUAL</a:t>
          </a:r>
          <a:endParaRPr lang="en-IN" sz="1400" b="1"/>
        </a:p>
      </xdr:txBody>
    </xdr:sp>
    <xdr:clientData/>
  </xdr:oneCellAnchor>
  <xdr:oneCellAnchor>
    <xdr:from>
      <xdr:col>16</xdr:col>
      <xdr:colOff>435840</xdr:colOff>
      <xdr:row>14</xdr:row>
      <xdr:rowOff>83179</xdr:rowOff>
    </xdr:from>
    <xdr:ext cx="2110153" cy="311496"/>
    <xdr:sp macro="" textlink="Pivot!B9">
      <xdr:nvSpPr>
        <xdr:cNvPr id="75" name="TextBox 74">
          <a:extLst>
            <a:ext uri="{FF2B5EF4-FFF2-40B4-BE49-F238E27FC236}">
              <a16:creationId xmlns:a16="http://schemas.microsoft.com/office/drawing/2014/main" id="{5CEA9938-DC0C-4548-9339-0BD0FE616E8B}"/>
            </a:ext>
          </a:extLst>
        </xdr:cNvPr>
        <xdr:cNvSpPr txBox="1"/>
      </xdr:nvSpPr>
      <xdr:spPr>
        <a:xfrm rot="10800000" flipV="1">
          <a:off x="10189440" y="2616829"/>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PROFIT</a:t>
          </a:r>
          <a:r>
            <a:rPr lang="en-IN" sz="1400" b="1" baseline="0"/>
            <a:t> BY PRODUCT </a:t>
          </a:r>
          <a:endParaRPr lang="en-IN" sz="1400" b="1"/>
        </a:p>
      </xdr:txBody>
    </xdr:sp>
    <xdr:clientData/>
  </xdr:oneCellAnchor>
  <xdr:oneCellAnchor>
    <xdr:from>
      <xdr:col>5</xdr:col>
      <xdr:colOff>129541</xdr:colOff>
      <xdr:row>27</xdr:row>
      <xdr:rowOff>169083</xdr:rowOff>
    </xdr:from>
    <xdr:ext cx="2110153" cy="311496"/>
    <xdr:sp macro="" textlink="Pivot!B9">
      <xdr:nvSpPr>
        <xdr:cNvPr id="76" name="TextBox 75">
          <a:extLst>
            <a:ext uri="{FF2B5EF4-FFF2-40B4-BE49-F238E27FC236}">
              <a16:creationId xmlns:a16="http://schemas.microsoft.com/office/drawing/2014/main" id="{3A0313AB-19C9-4A11-AA8B-ED4AFEF60290}"/>
            </a:ext>
          </a:extLst>
        </xdr:cNvPr>
        <xdr:cNvSpPr txBox="1"/>
      </xdr:nvSpPr>
      <xdr:spPr>
        <a:xfrm rot="10800000" flipV="1">
          <a:off x="3177541" y="5106843"/>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REVENUE</a:t>
          </a:r>
          <a:r>
            <a:rPr lang="en-IN" sz="1400" b="1" baseline="0"/>
            <a:t> BY COUNTRY</a:t>
          </a:r>
          <a:endParaRPr lang="en-IN" sz="1400" b="1"/>
        </a:p>
      </xdr:txBody>
    </xdr:sp>
    <xdr:clientData/>
  </xdr:oneCellAnchor>
  <xdr:oneCellAnchor>
    <xdr:from>
      <xdr:col>11</xdr:col>
      <xdr:colOff>605179</xdr:colOff>
      <xdr:row>28</xdr:row>
      <xdr:rowOff>10333</xdr:rowOff>
    </xdr:from>
    <xdr:ext cx="2110153" cy="311496"/>
    <xdr:sp macro="" textlink="Pivot!B9">
      <xdr:nvSpPr>
        <xdr:cNvPr id="77" name="TextBox 76">
          <a:extLst>
            <a:ext uri="{FF2B5EF4-FFF2-40B4-BE49-F238E27FC236}">
              <a16:creationId xmlns:a16="http://schemas.microsoft.com/office/drawing/2014/main" id="{7EA9F38D-9CAE-4A23-A8A3-714B66F5D240}"/>
            </a:ext>
          </a:extLst>
        </xdr:cNvPr>
        <xdr:cNvSpPr txBox="1"/>
      </xdr:nvSpPr>
      <xdr:spPr>
        <a:xfrm rot="10800000" flipV="1">
          <a:off x="7310779" y="5130973"/>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REVENUE</a:t>
          </a:r>
          <a:r>
            <a:rPr lang="en-IN" sz="1400" b="1" baseline="0"/>
            <a:t> BY SEGEMENTS </a:t>
          </a:r>
          <a:endParaRPr lang="en-IN" sz="1400" b="1"/>
        </a:p>
      </xdr:txBody>
    </xdr:sp>
    <xdr:clientData/>
  </xdr:oneCellAnchor>
  <xdr:oneCellAnchor>
    <xdr:from>
      <xdr:col>19</xdr:col>
      <xdr:colOff>381865</xdr:colOff>
      <xdr:row>28</xdr:row>
      <xdr:rowOff>52243</xdr:rowOff>
    </xdr:from>
    <xdr:ext cx="2110153" cy="311496"/>
    <xdr:sp macro="" textlink="Pivot!B9">
      <xdr:nvSpPr>
        <xdr:cNvPr id="78" name="TextBox 77">
          <a:extLst>
            <a:ext uri="{FF2B5EF4-FFF2-40B4-BE49-F238E27FC236}">
              <a16:creationId xmlns:a16="http://schemas.microsoft.com/office/drawing/2014/main" id="{0AD83617-B635-4652-9D01-2CC2D8027B2F}"/>
            </a:ext>
          </a:extLst>
        </xdr:cNvPr>
        <xdr:cNvSpPr txBox="1"/>
      </xdr:nvSpPr>
      <xdr:spPr>
        <a:xfrm rot="10800000" flipV="1">
          <a:off x="11964265" y="5119543"/>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UNIT</a:t>
          </a:r>
          <a:r>
            <a:rPr lang="en-IN" sz="1400" b="1" baseline="0"/>
            <a:t> SOLD BY PRODUCTS </a:t>
          </a:r>
          <a:endParaRPr lang="en-IN" sz="1400" b="1"/>
        </a:p>
      </xdr:txBody>
    </xdr:sp>
    <xdr:clientData/>
  </xdr:oneCellAnchor>
  <xdr:twoCellAnchor>
    <xdr:from>
      <xdr:col>5</xdr:col>
      <xdr:colOff>30481</xdr:colOff>
      <xdr:row>29</xdr:row>
      <xdr:rowOff>76200</xdr:rowOff>
    </xdr:from>
    <xdr:to>
      <xdr:col>11</xdr:col>
      <xdr:colOff>152400</xdr:colOff>
      <xdr:row>40</xdr:row>
      <xdr:rowOff>45720</xdr:rowOff>
    </xdr:to>
    <xdr:graphicFrame macro="">
      <xdr:nvGraphicFramePr>
        <xdr:cNvPr id="79" name="Chart 78">
          <a:extLst>
            <a:ext uri="{FF2B5EF4-FFF2-40B4-BE49-F238E27FC236}">
              <a16:creationId xmlns:a16="http://schemas.microsoft.com/office/drawing/2014/main" id="{92D5C76B-10FC-4E33-B1A3-343425C7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502920</xdr:colOff>
      <xdr:row>29</xdr:row>
      <xdr:rowOff>68580</xdr:rowOff>
    </xdr:from>
    <xdr:to>
      <xdr:col>18</xdr:col>
      <xdr:colOff>556260</xdr:colOff>
      <xdr:row>39</xdr:row>
      <xdr:rowOff>152400</xdr:rowOff>
    </xdr:to>
    <xdr:graphicFrame macro="">
      <xdr:nvGraphicFramePr>
        <xdr:cNvPr id="80" name="Chart 79">
          <a:extLst>
            <a:ext uri="{FF2B5EF4-FFF2-40B4-BE49-F238E27FC236}">
              <a16:creationId xmlns:a16="http://schemas.microsoft.com/office/drawing/2014/main" id="{7CEEC069-2C88-4789-B2F1-841776DF8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358140</xdr:colOff>
      <xdr:row>29</xdr:row>
      <xdr:rowOff>121920</xdr:rowOff>
    </xdr:from>
    <xdr:to>
      <xdr:col>25</xdr:col>
      <xdr:colOff>419100</xdr:colOff>
      <xdr:row>40</xdr:row>
      <xdr:rowOff>7621</xdr:rowOff>
    </xdr:to>
    <xdr:graphicFrame macro="">
      <xdr:nvGraphicFramePr>
        <xdr:cNvPr id="82" name="Chart 81">
          <a:extLst>
            <a:ext uri="{FF2B5EF4-FFF2-40B4-BE49-F238E27FC236}">
              <a16:creationId xmlns:a16="http://schemas.microsoft.com/office/drawing/2014/main" id="{3257D4E4-59C4-4294-9C1B-2625BAC1A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220133</xdr:colOff>
      <xdr:row>15</xdr:row>
      <xdr:rowOff>89504</xdr:rowOff>
    </xdr:from>
    <xdr:to>
      <xdr:col>25</xdr:col>
      <xdr:colOff>533400</xdr:colOff>
      <xdr:row>26</xdr:row>
      <xdr:rowOff>160866</xdr:rowOff>
    </xdr:to>
    <xdr:graphicFrame macro="">
      <xdr:nvGraphicFramePr>
        <xdr:cNvPr id="83" name="Chart 82">
          <a:extLst>
            <a:ext uri="{FF2B5EF4-FFF2-40B4-BE49-F238E27FC236}">
              <a16:creationId xmlns:a16="http://schemas.microsoft.com/office/drawing/2014/main" id="{8BA1C400-097F-47B7-B4D2-BCCB1C574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64449</xdr:colOff>
      <xdr:row>15</xdr:row>
      <xdr:rowOff>177123</xdr:rowOff>
    </xdr:from>
    <xdr:to>
      <xdr:col>21</xdr:col>
      <xdr:colOff>64449</xdr:colOff>
      <xdr:row>18</xdr:row>
      <xdr:rowOff>5438</xdr:rowOff>
    </xdr:to>
    <xdr:cxnSp macro="">
      <xdr:nvCxnSpPr>
        <xdr:cNvPr id="85" name="Straight Connector 84">
          <a:extLst>
            <a:ext uri="{FF2B5EF4-FFF2-40B4-BE49-F238E27FC236}">
              <a16:creationId xmlns:a16="http://schemas.microsoft.com/office/drawing/2014/main" id="{CB7BA3BE-0465-2458-3D0C-2A6450635A87}"/>
            </a:ext>
          </a:extLst>
        </xdr:cNvPr>
        <xdr:cNvCxnSpPr/>
      </xdr:nvCxnSpPr>
      <xdr:spPr>
        <a:xfrm>
          <a:off x="12866049" y="2936089"/>
          <a:ext cx="0" cy="380108"/>
        </a:xfrm>
        <a:prstGeom prst="line">
          <a:avLst/>
        </a:prstGeom>
        <a:ln w="38100">
          <a:solidFill>
            <a:srgbClr val="65A9BB"/>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40396</xdr:colOff>
      <xdr:row>15</xdr:row>
      <xdr:rowOff>74507</xdr:rowOff>
    </xdr:from>
    <xdr:ext cx="1009428" cy="264160"/>
    <xdr:sp macro="" textlink="Pivot!B9">
      <xdr:nvSpPr>
        <xdr:cNvPr id="90" name="TextBox 89">
          <a:extLst>
            <a:ext uri="{FF2B5EF4-FFF2-40B4-BE49-F238E27FC236}">
              <a16:creationId xmlns:a16="http://schemas.microsoft.com/office/drawing/2014/main" id="{238D5686-C64F-43A5-9C33-98D064E58283}"/>
            </a:ext>
          </a:extLst>
        </xdr:cNvPr>
        <xdr:cNvSpPr txBox="1"/>
      </xdr:nvSpPr>
      <xdr:spPr>
        <a:xfrm rot="10800000" flipV="1">
          <a:off x="12841996" y="2850364"/>
          <a:ext cx="1009428"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City</a:t>
          </a:r>
          <a:r>
            <a:rPr lang="en-IN" sz="1400" b="1" baseline="0"/>
            <a:t> crusier</a:t>
          </a:r>
          <a:endParaRPr lang="en-IN" sz="1400" b="1"/>
        </a:p>
      </xdr:txBody>
    </xdr:sp>
    <xdr:clientData/>
  </xdr:oneCellAnchor>
  <xdr:oneCellAnchor>
    <xdr:from>
      <xdr:col>21</xdr:col>
      <xdr:colOff>48487</xdr:colOff>
      <xdr:row>19</xdr:row>
      <xdr:rowOff>126123</xdr:rowOff>
    </xdr:from>
    <xdr:ext cx="1160577" cy="226849"/>
    <xdr:sp macro="" textlink="Pivot!B9">
      <xdr:nvSpPr>
        <xdr:cNvPr id="100" name="TextBox 99">
          <a:extLst>
            <a:ext uri="{FF2B5EF4-FFF2-40B4-BE49-F238E27FC236}">
              <a16:creationId xmlns:a16="http://schemas.microsoft.com/office/drawing/2014/main" id="{94653D35-2C0D-4027-99D2-A29414654736}"/>
            </a:ext>
          </a:extLst>
        </xdr:cNvPr>
        <xdr:cNvSpPr txBox="1"/>
      </xdr:nvSpPr>
      <xdr:spPr>
        <a:xfrm rot="10800000" flipV="1">
          <a:off x="12850087" y="3642209"/>
          <a:ext cx="1160577" cy="226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Road</a:t>
          </a:r>
          <a:r>
            <a:rPr lang="en-IN" sz="1400" b="1" baseline="0"/>
            <a:t> Racer</a:t>
          </a:r>
          <a:endParaRPr lang="en-IN" sz="1400" b="1"/>
        </a:p>
      </xdr:txBody>
    </xdr:sp>
    <xdr:clientData/>
  </xdr:oneCellAnchor>
  <xdr:oneCellAnchor>
    <xdr:from>
      <xdr:col>23</xdr:col>
      <xdr:colOff>365759</xdr:colOff>
      <xdr:row>19</xdr:row>
      <xdr:rowOff>111878</xdr:rowOff>
    </xdr:from>
    <xdr:ext cx="1009428" cy="264160"/>
    <xdr:sp macro="" textlink="Pivot!B9">
      <xdr:nvSpPr>
        <xdr:cNvPr id="101" name="TextBox 100">
          <a:extLst>
            <a:ext uri="{FF2B5EF4-FFF2-40B4-BE49-F238E27FC236}">
              <a16:creationId xmlns:a16="http://schemas.microsoft.com/office/drawing/2014/main" id="{6B446859-F729-47B4-B42B-E5EC1F13727A}"/>
            </a:ext>
          </a:extLst>
        </xdr:cNvPr>
        <xdr:cNvSpPr txBox="1"/>
      </xdr:nvSpPr>
      <xdr:spPr>
        <a:xfrm rot="10800000" flipV="1">
          <a:off x="14386559" y="3606568"/>
          <a:ext cx="1009428"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X-Terrain</a:t>
          </a:r>
        </a:p>
      </xdr:txBody>
    </xdr:sp>
    <xdr:clientData/>
  </xdr:oneCellAnchor>
  <xdr:oneCellAnchor>
    <xdr:from>
      <xdr:col>23</xdr:col>
      <xdr:colOff>391157</xdr:colOff>
      <xdr:row>23</xdr:row>
      <xdr:rowOff>91440</xdr:rowOff>
    </xdr:from>
    <xdr:ext cx="1306263" cy="265912"/>
    <xdr:sp macro="" textlink="Pivot!B9">
      <xdr:nvSpPr>
        <xdr:cNvPr id="102" name="TextBox 101">
          <a:extLst>
            <a:ext uri="{FF2B5EF4-FFF2-40B4-BE49-F238E27FC236}">
              <a16:creationId xmlns:a16="http://schemas.microsoft.com/office/drawing/2014/main" id="{14ED358A-55BE-4894-9F33-DD12FD82DB3F}"/>
            </a:ext>
          </a:extLst>
        </xdr:cNvPr>
        <xdr:cNvSpPr txBox="1"/>
      </xdr:nvSpPr>
      <xdr:spPr>
        <a:xfrm rot="10800000" flipV="1">
          <a:off x="14411957" y="4321854"/>
          <a:ext cx="1306263" cy="265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Yellow</a:t>
          </a:r>
          <a:r>
            <a:rPr lang="en-IN" sz="1400" b="1" baseline="0"/>
            <a:t> Edition</a:t>
          </a:r>
          <a:endParaRPr lang="en-IN" sz="1400" b="1"/>
        </a:p>
      </xdr:txBody>
    </xdr:sp>
    <xdr:clientData/>
  </xdr:oneCellAnchor>
  <xdr:oneCellAnchor>
    <xdr:from>
      <xdr:col>23</xdr:col>
      <xdr:colOff>372531</xdr:colOff>
      <xdr:row>15</xdr:row>
      <xdr:rowOff>59267</xdr:rowOff>
    </xdr:from>
    <xdr:ext cx="1146213" cy="262466"/>
    <xdr:sp macro="" textlink="Pivot!B9">
      <xdr:nvSpPr>
        <xdr:cNvPr id="103" name="TextBox 102">
          <a:extLst>
            <a:ext uri="{FF2B5EF4-FFF2-40B4-BE49-F238E27FC236}">
              <a16:creationId xmlns:a16="http://schemas.microsoft.com/office/drawing/2014/main" id="{BC03ADBB-C621-43BE-B453-C3A640C65598}"/>
            </a:ext>
          </a:extLst>
        </xdr:cNvPr>
        <xdr:cNvSpPr txBox="1"/>
      </xdr:nvSpPr>
      <xdr:spPr>
        <a:xfrm rot="10800000" flipV="1">
          <a:off x="14393331" y="2818233"/>
          <a:ext cx="1146213" cy="26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Trail</a:t>
          </a:r>
          <a:r>
            <a:rPr lang="en-IN" sz="1400" b="1" baseline="0"/>
            <a:t> Master</a:t>
          </a:r>
          <a:endParaRPr lang="en-IN" sz="1400" b="1"/>
        </a:p>
      </xdr:txBody>
    </xdr:sp>
    <xdr:clientData/>
  </xdr:oneCellAnchor>
  <xdr:oneCellAnchor>
    <xdr:from>
      <xdr:col>21</xdr:col>
      <xdr:colOff>44025</xdr:colOff>
      <xdr:row>23</xdr:row>
      <xdr:rowOff>116842</xdr:rowOff>
    </xdr:from>
    <xdr:ext cx="1009428" cy="264160"/>
    <xdr:sp macro="" textlink="Pivot!B9">
      <xdr:nvSpPr>
        <xdr:cNvPr id="104" name="TextBox 103">
          <a:extLst>
            <a:ext uri="{FF2B5EF4-FFF2-40B4-BE49-F238E27FC236}">
              <a16:creationId xmlns:a16="http://schemas.microsoft.com/office/drawing/2014/main" id="{BDA2CFEB-4B69-4703-A4E8-53583436B02B}"/>
            </a:ext>
          </a:extLst>
        </xdr:cNvPr>
        <xdr:cNvSpPr txBox="1"/>
      </xdr:nvSpPr>
      <xdr:spPr>
        <a:xfrm rot="10800000" flipV="1">
          <a:off x="12845625" y="4400975"/>
          <a:ext cx="1009428"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Speedster</a:t>
          </a:r>
        </a:p>
      </xdr:txBody>
    </xdr:sp>
    <xdr:clientData/>
  </xdr:oneCellAnchor>
  <xdr:twoCellAnchor editAs="oneCell">
    <xdr:from>
      <xdr:col>16</xdr:col>
      <xdr:colOff>228600</xdr:colOff>
      <xdr:row>1</xdr:row>
      <xdr:rowOff>13062</xdr:rowOff>
    </xdr:from>
    <xdr:to>
      <xdr:col>26</xdr:col>
      <xdr:colOff>0</xdr:colOff>
      <xdr:row>4</xdr:row>
      <xdr:rowOff>141514</xdr:rowOff>
    </xdr:to>
    <mc:AlternateContent xmlns:mc="http://schemas.openxmlformats.org/markup-compatibility/2006" xmlns:a14="http://schemas.microsoft.com/office/drawing/2010/main">
      <mc:Choice Requires="a14">
        <xdr:graphicFrame macro="">
          <xdr:nvGraphicFramePr>
            <xdr:cNvPr id="107" name="Quarter">
              <a:extLst>
                <a:ext uri="{FF2B5EF4-FFF2-40B4-BE49-F238E27FC236}">
                  <a16:creationId xmlns:a16="http://schemas.microsoft.com/office/drawing/2014/main" id="{1C5C93F0-C274-4A49-8B42-4E708D3319BD}"/>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982200" y="198119"/>
              <a:ext cx="5867400" cy="683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351183</xdr:colOff>
      <xdr:row>6</xdr:row>
      <xdr:rowOff>81642</xdr:rowOff>
    </xdr:from>
    <xdr:to>
      <xdr:col>4</xdr:col>
      <xdr:colOff>152399</xdr:colOff>
      <xdr:row>40</xdr:row>
      <xdr:rowOff>41829</xdr:rowOff>
    </xdr:to>
    <xdr:grpSp>
      <xdr:nvGrpSpPr>
        <xdr:cNvPr id="109" name="Group 108">
          <a:extLst>
            <a:ext uri="{FF2B5EF4-FFF2-40B4-BE49-F238E27FC236}">
              <a16:creationId xmlns:a16="http://schemas.microsoft.com/office/drawing/2014/main" id="{ADBC7CE1-E257-2CC5-4FA6-F70A1EDA244F}"/>
            </a:ext>
          </a:extLst>
        </xdr:cNvPr>
        <xdr:cNvGrpSpPr/>
      </xdr:nvGrpSpPr>
      <xdr:grpSpPr>
        <a:xfrm>
          <a:off x="960783" y="1191985"/>
          <a:ext cx="1630016" cy="6252130"/>
          <a:chOff x="1012370" y="1164228"/>
          <a:chExt cx="1578429" cy="6038311"/>
        </a:xfrm>
      </xdr:grpSpPr>
      <mc:AlternateContent xmlns:mc="http://schemas.openxmlformats.org/markup-compatibility/2006" xmlns:a14="http://schemas.microsoft.com/office/drawing/2010/main">
        <mc:Choice Requires="a14">
          <xdr:graphicFrame macro="">
            <xdr:nvGraphicFramePr>
              <xdr:cNvPr id="105" name="Year">
                <a:extLst>
                  <a:ext uri="{FF2B5EF4-FFF2-40B4-BE49-F238E27FC236}">
                    <a16:creationId xmlns:a16="http://schemas.microsoft.com/office/drawing/2014/main" id="{A9915852-013A-481A-95AC-5EFAE17F0E9C}"/>
                  </a:ext>
                </a:extLst>
              </xdr:cNvPr>
              <xdr:cNvGraphicFramePr>
                <a:graphicFrameLocks/>
              </xdr:cNvGraphicFramePr>
            </xdr:nvGraphicFramePr>
            <xdr:xfrm>
              <a:off x="1012370" y="1164228"/>
              <a:ext cx="1578429" cy="870858"/>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0783" y="1191985"/>
                <a:ext cx="1630016" cy="901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6" name="Segment">
                <a:extLst>
                  <a:ext uri="{FF2B5EF4-FFF2-40B4-BE49-F238E27FC236}">
                    <a16:creationId xmlns:a16="http://schemas.microsoft.com/office/drawing/2014/main" id="{E7039CFD-8A6E-4070-8267-DD308C9CC3C0}"/>
                  </a:ext>
                </a:extLst>
              </xdr:cNvPr>
              <xdr:cNvGraphicFramePr>
                <a:graphicFrameLocks/>
              </xdr:cNvGraphicFramePr>
            </xdr:nvGraphicFramePr>
            <xdr:xfrm>
              <a:off x="1031619" y="5805032"/>
              <a:ext cx="1537410" cy="1397507"/>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80661" y="5997122"/>
                <a:ext cx="1587656" cy="144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8" name="Month">
                <a:extLst>
                  <a:ext uri="{FF2B5EF4-FFF2-40B4-BE49-F238E27FC236}">
                    <a16:creationId xmlns:a16="http://schemas.microsoft.com/office/drawing/2014/main" id="{663BC8FB-F080-458C-A1F6-807E58AC55CC}"/>
                  </a:ext>
                </a:extLst>
              </xdr:cNvPr>
              <xdr:cNvGraphicFramePr>
                <a:graphicFrameLocks/>
              </xdr:cNvGraphicFramePr>
            </xdr:nvGraphicFramePr>
            <xdr:xfrm>
              <a:off x="1021595" y="2104832"/>
              <a:ext cx="1556658" cy="355963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70309" y="2165896"/>
                <a:ext cx="1607533" cy="3685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c:userShapes xmlns:c="http://schemas.openxmlformats.org/drawingml/2006/chart">
  <cdr:relSizeAnchor xmlns:cdr="http://schemas.openxmlformats.org/drawingml/2006/chartDrawing">
    <cdr:from>
      <cdr:x>0.64766</cdr:x>
      <cdr:y>0.10703</cdr:y>
    </cdr:from>
    <cdr:to>
      <cdr:x>0.77694</cdr:x>
      <cdr:y>0.20936</cdr:y>
    </cdr:to>
    <cdr:sp macro="" textlink="Pivot!$J$21">
      <cdr:nvSpPr>
        <cdr:cNvPr id="2" name="TextBox 89">
          <a:extLst xmlns:a="http://schemas.openxmlformats.org/drawingml/2006/main">
            <a:ext uri="{FF2B5EF4-FFF2-40B4-BE49-F238E27FC236}">
              <a16:creationId xmlns:a16="http://schemas.microsoft.com/office/drawing/2014/main" id="{238D5686-C64F-43A5-9C33-98D064E58283}"/>
            </a:ext>
          </a:extLst>
        </cdr:cNvPr>
        <cdr:cNvSpPr txBox="1"/>
      </cdr:nvSpPr>
      <cdr:spPr>
        <a:xfrm xmlns:a="http://schemas.openxmlformats.org/drawingml/2006/main" rot="10800000" flipV="1">
          <a:off x="3706844" y="226926"/>
          <a:ext cx="739945" cy="21697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64AA15A2-1218-4F66-9D90-24C5ABE2A663}" type="TxLink">
            <a:rPr lang="en-US" sz="1100" b="1" i="0" u="none" strike="noStrike">
              <a:solidFill>
                <a:srgbClr val="65A9BB"/>
              </a:solidFill>
              <a:latin typeface="Calibri"/>
              <a:ea typeface="Calibri"/>
              <a:cs typeface="Calibri"/>
            </a:rPr>
            <a:pPr/>
            <a:t>96.83%</a:t>
          </a:fld>
          <a:endParaRPr lang="en-IN" sz="1400" b="1">
            <a:solidFill>
              <a:srgbClr val="65A9BB"/>
            </a:solidFill>
          </a:endParaRPr>
        </a:p>
      </cdr:txBody>
    </cdr:sp>
  </cdr:relSizeAnchor>
  <cdr:relSizeAnchor xmlns:cdr="http://schemas.openxmlformats.org/drawingml/2006/chartDrawing">
    <cdr:from>
      <cdr:x>0.49704</cdr:x>
      <cdr:y>0.10953</cdr:y>
    </cdr:from>
    <cdr:to>
      <cdr:x>0.6642</cdr:x>
      <cdr:y>0.24529</cdr:y>
    </cdr:to>
    <cdr:sp macro="" textlink="Pivot!$I$21">
      <cdr:nvSpPr>
        <cdr:cNvPr id="4" name="TextBox 89">
          <a:extLst xmlns:a="http://schemas.openxmlformats.org/drawingml/2006/main">
            <a:ext uri="{FF2B5EF4-FFF2-40B4-BE49-F238E27FC236}">
              <a16:creationId xmlns:a16="http://schemas.microsoft.com/office/drawing/2014/main" id="{5646B8AD-BA26-5C67-AEBA-E77525049D9E}"/>
            </a:ext>
          </a:extLst>
        </cdr:cNvPr>
        <cdr:cNvSpPr txBox="1"/>
      </cdr:nvSpPr>
      <cdr:spPr>
        <a:xfrm xmlns:a="http://schemas.openxmlformats.org/drawingml/2006/main">
          <a:off x="2844800" y="232229"/>
          <a:ext cx="956733" cy="2878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1C284598-1E90-455C-B8D3-473ED619F83D}" type="TxLink">
            <a:rPr lang="en-US" sz="1100" b="0" i="0" u="none" strike="noStrike">
              <a:solidFill>
                <a:srgbClr val="000000"/>
              </a:solidFill>
              <a:latin typeface="Calibri"/>
              <a:ea typeface="Calibri"/>
              <a:cs typeface="Calibri"/>
            </a:rPr>
            <a:pPr/>
            <a:t>£5,46,40,288</a:t>
          </a:fld>
          <a:endParaRPr lang="en-IN" sz="1400" b="0">
            <a:solidFill>
              <a:schemeClr val="tx1"/>
            </a:solidFill>
          </a:endParaRPr>
        </a:p>
      </cdr:txBody>
    </cdr:sp>
  </cdr:relSizeAnchor>
  <cdr:relSizeAnchor xmlns:cdr="http://schemas.openxmlformats.org/drawingml/2006/chartDrawing">
    <cdr:from>
      <cdr:x>0.76389</cdr:x>
      <cdr:y>0.02222</cdr:y>
    </cdr:from>
    <cdr:to>
      <cdr:x>0.76389</cdr:x>
      <cdr:y>0.21322</cdr:y>
    </cdr:to>
    <cdr:cxnSp macro="">
      <cdr:nvCxnSpPr>
        <cdr:cNvPr id="5" name="Straight Connector 4">
          <a:extLst xmlns:a="http://schemas.openxmlformats.org/drawingml/2006/main">
            <a:ext uri="{FF2B5EF4-FFF2-40B4-BE49-F238E27FC236}">
              <a16:creationId xmlns:a16="http://schemas.microsoft.com/office/drawing/2014/main" id="{CB7BA3BE-0465-2458-3D0C-2A6450635A87}"/>
            </a:ext>
          </a:extLst>
        </cdr:cNvPr>
        <cdr:cNvCxnSpPr/>
      </cdr:nvCxnSpPr>
      <cdr:spPr>
        <a:xfrm xmlns:a="http://schemas.openxmlformats.org/drawingml/2006/main">
          <a:off x="4273098" y="43967"/>
          <a:ext cx="0" cy="378006"/>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0.76131</cdr:x>
      <cdr:y>0.39945</cdr:y>
    </cdr:from>
    <cdr:to>
      <cdr:x>0.76131</cdr:x>
      <cdr:y>0.59046</cdr:y>
    </cdr:to>
    <cdr:cxnSp macro="">
      <cdr:nvCxnSpPr>
        <cdr:cNvPr id="6" name="Straight Connector 5">
          <a:extLst xmlns:a="http://schemas.openxmlformats.org/drawingml/2006/main">
            <a:ext uri="{FF2B5EF4-FFF2-40B4-BE49-F238E27FC236}">
              <a16:creationId xmlns:a16="http://schemas.microsoft.com/office/drawing/2014/main" id="{5DD64370-5D40-BF1C-EC89-50F3B64F836B}"/>
            </a:ext>
          </a:extLst>
        </cdr:cNvPr>
        <cdr:cNvCxnSpPr/>
      </cdr:nvCxnSpPr>
      <cdr:spPr>
        <a:xfrm xmlns:a="http://schemas.openxmlformats.org/drawingml/2006/main">
          <a:off x="4415347" y="836690"/>
          <a:ext cx="0" cy="400081"/>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0.49804</cdr:x>
      <cdr:y>0.40287</cdr:y>
    </cdr:from>
    <cdr:to>
      <cdr:x>0.49804</cdr:x>
      <cdr:y>0.59388</cdr:y>
    </cdr:to>
    <cdr:cxnSp macro="">
      <cdr:nvCxnSpPr>
        <cdr:cNvPr id="7" name="Straight Connector 6">
          <a:extLst xmlns:a="http://schemas.openxmlformats.org/drawingml/2006/main">
            <a:ext uri="{FF2B5EF4-FFF2-40B4-BE49-F238E27FC236}">
              <a16:creationId xmlns:a16="http://schemas.microsoft.com/office/drawing/2014/main" id="{5DD64370-5D40-BF1C-EC89-50F3B64F836B}"/>
            </a:ext>
          </a:extLst>
        </cdr:cNvPr>
        <cdr:cNvCxnSpPr/>
      </cdr:nvCxnSpPr>
      <cdr:spPr>
        <a:xfrm xmlns:a="http://schemas.openxmlformats.org/drawingml/2006/main">
          <a:off x="2888447" y="843859"/>
          <a:ext cx="0" cy="400082"/>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0.76843</cdr:x>
      <cdr:y>0.75122</cdr:y>
    </cdr:from>
    <cdr:to>
      <cdr:x>0.76843</cdr:x>
      <cdr:y>0.94223</cdr:y>
    </cdr:to>
    <cdr:cxnSp macro="">
      <cdr:nvCxnSpPr>
        <cdr:cNvPr id="8" name="Straight Connector 7">
          <a:extLst xmlns:a="http://schemas.openxmlformats.org/drawingml/2006/main">
            <a:ext uri="{FF2B5EF4-FFF2-40B4-BE49-F238E27FC236}">
              <a16:creationId xmlns:a16="http://schemas.microsoft.com/office/drawing/2014/main" id="{30AD2DC0-248F-5471-EBCA-593BE87C37B3}"/>
            </a:ext>
          </a:extLst>
        </cdr:cNvPr>
        <cdr:cNvCxnSpPr/>
      </cdr:nvCxnSpPr>
      <cdr:spPr>
        <a:xfrm xmlns:a="http://schemas.openxmlformats.org/drawingml/2006/main">
          <a:off x="4298498" y="1486687"/>
          <a:ext cx="0" cy="378006"/>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0.49749</cdr:x>
      <cdr:y>0.75892</cdr:y>
    </cdr:from>
    <cdr:to>
      <cdr:x>0.49749</cdr:x>
      <cdr:y>0.94993</cdr:y>
    </cdr:to>
    <cdr:cxnSp macro="">
      <cdr:nvCxnSpPr>
        <cdr:cNvPr id="9" name="Straight Connector 8">
          <a:extLst xmlns:a="http://schemas.openxmlformats.org/drawingml/2006/main">
            <a:ext uri="{FF2B5EF4-FFF2-40B4-BE49-F238E27FC236}">
              <a16:creationId xmlns:a16="http://schemas.microsoft.com/office/drawing/2014/main" id="{30AD2DC0-248F-5471-EBCA-593BE87C37B3}"/>
            </a:ext>
          </a:extLst>
        </cdr:cNvPr>
        <cdr:cNvCxnSpPr/>
      </cdr:nvCxnSpPr>
      <cdr:spPr>
        <a:xfrm xmlns:a="http://schemas.openxmlformats.org/drawingml/2006/main">
          <a:off x="2807636" y="1609142"/>
          <a:ext cx="0" cy="404991"/>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0.4926</cdr:x>
      <cdr:y>0.47661</cdr:y>
    </cdr:from>
    <cdr:to>
      <cdr:x>0.65976</cdr:x>
      <cdr:y>0.58199</cdr:y>
    </cdr:to>
    <cdr:sp macro="" textlink="Pivot!$I$22">
      <cdr:nvSpPr>
        <cdr:cNvPr id="16" name="TextBox 89">
          <a:extLst xmlns:a="http://schemas.openxmlformats.org/drawingml/2006/main">
            <a:ext uri="{FF2B5EF4-FFF2-40B4-BE49-F238E27FC236}">
              <a16:creationId xmlns:a16="http://schemas.microsoft.com/office/drawing/2014/main" id="{502520AF-4009-8AE5-85F8-64BDE30DCAE4}"/>
            </a:ext>
          </a:extLst>
        </cdr:cNvPr>
        <cdr:cNvSpPr txBox="1"/>
      </cdr:nvSpPr>
      <cdr:spPr>
        <a:xfrm xmlns:a="http://schemas.openxmlformats.org/drawingml/2006/main" rot="10800000" flipV="1">
          <a:off x="2856932" y="998316"/>
          <a:ext cx="969473" cy="22071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4B2DF701-C5A3-4240-959A-2EB790E3C817}" type="TxLink">
            <a:rPr lang="en-US" sz="1100" b="0" i="0" u="none" strike="noStrike">
              <a:solidFill>
                <a:srgbClr val="000000"/>
              </a:solidFill>
              <a:effectLst/>
              <a:latin typeface="Calibri"/>
              <a:ea typeface="Calibri"/>
              <a:cs typeface="Calibri"/>
            </a:rPr>
            <a:pPr/>
            <a:t>£2,42,01,658</a:t>
          </a:fld>
          <a:endParaRPr lang="en-IN" sz="1400" b="0">
            <a:solidFill>
              <a:schemeClr val="tx1"/>
            </a:solidFill>
          </a:endParaRPr>
        </a:p>
      </cdr:txBody>
    </cdr:sp>
  </cdr:relSizeAnchor>
  <cdr:relSizeAnchor xmlns:cdr="http://schemas.openxmlformats.org/drawingml/2006/chartDrawing">
    <cdr:from>
      <cdr:x>0.65237</cdr:x>
      <cdr:y>0.47661</cdr:y>
    </cdr:from>
    <cdr:to>
      <cdr:x>0.76035</cdr:x>
      <cdr:y>0.58701</cdr:y>
    </cdr:to>
    <cdr:sp macro="" textlink="Pivot!$J$22">
      <cdr:nvSpPr>
        <cdr:cNvPr id="17" name="TextBox 89">
          <a:extLst xmlns:a="http://schemas.openxmlformats.org/drawingml/2006/main">
            <a:ext uri="{FF2B5EF4-FFF2-40B4-BE49-F238E27FC236}">
              <a16:creationId xmlns:a16="http://schemas.microsoft.com/office/drawing/2014/main" id="{AEA7211B-5110-1521-C889-CD663B57ACE8}"/>
            </a:ext>
          </a:extLst>
        </cdr:cNvPr>
        <cdr:cNvSpPr txBox="1"/>
      </cdr:nvSpPr>
      <cdr:spPr>
        <a:xfrm xmlns:a="http://schemas.openxmlformats.org/drawingml/2006/main" rot="10800000" flipV="1">
          <a:off x="3783508" y="998317"/>
          <a:ext cx="626295" cy="231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5442F0C-0E4B-4823-89C3-EE1E1D72C78A}" type="TxLink">
            <a:rPr lang="en-US" sz="1100" b="1" i="0" u="none" strike="noStrike">
              <a:solidFill>
                <a:srgbClr val="EB862A"/>
              </a:solidFill>
              <a:latin typeface="Calibri"/>
              <a:ea typeface="Calibri"/>
              <a:cs typeface="Calibri"/>
            </a:rPr>
            <a:pPr/>
            <a:t>42.89%</a:t>
          </a:fld>
          <a:endParaRPr lang="en-IN" sz="1400" b="1">
            <a:solidFill>
              <a:srgbClr val="EB862A"/>
            </a:solidFill>
          </a:endParaRPr>
        </a:p>
      </cdr:txBody>
    </cdr:sp>
  </cdr:relSizeAnchor>
  <cdr:relSizeAnchor xmlns:cdr="http://schemas.openxmlformats.org/drawingml/2006/chartDrawing">
    <cdr:from>
      <cdr:x>0.89489</cdr:x>
      <cdr:y>0.46909</cdr:y>
    </cdr:from>
    <cdr:to>
      <cdr:x>1</cdr:x>
      <cdr:y>0.60206</cdr:y>
    </cdr:to>
    <cdr:sp macro="" textlink="Pivot!$J$25">
      <cdr:nvSpPr>
        <cdr:cNvPr id="21" name="TextBox 89">
          <a:extLst xmlns:a="http://schemas.openxmlformats.org/drawingml/2006/main">
            <a:ext uri="{FF2B5EF4-FFF2-40B4-BE49-F238E27FC236}">
              <a16:creationId xmlns:a16="http://schemas.microsoft.com/office/drawing/2014/main" id="{90B40BEA-6D7A-7392-F06F-CF86C9C7DABA}"/>
            </a:ext>
          </a:extLst>
        </cdr:cNvPr>
        <cdr:cNvSpPr txBox="1"/>
      </cdr:nvSpPr>
      <cdr:spPr>
        <a:xfrm xmlns:a="http://schemas.openxmlformats.org/drawingml/2006/main" rot="10800000" flipV="1">
          <a:off x="5190063" y="982551"/>
          <a:ext cx="609597" cy="27852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07670747-BFDD-4BC5-9111-8B504C8B1A43}" type="TxLink">
            <a:rPr lang="en-US" sz="1100" b="1" i="0" u="none" strike="noStrike">
              <a:solidFill>
                <a:schemeClr val="accent1"/>
              </a:solidFill>
              <a:latin typeface="Calibri"/>
              <a:ea typeface="Calibri"/>
              <a:cs typeface="Calibri"/>
            </a:rPr>
            <a:pPr/>
            <a:t>47.20%</a:t>
          </a:fld>
          <a:endParaRPr lang="en-IN" sz="1400" b="1">
            <a:solidFill>
              <a:schemeClr val="accent1"/>
            </a:solidFill>
          </a:endParaRPr>
        </a:p>
      </cdr:txBody>
    </cdr:sp>
  </cdr:relSizeAnchor>
  <cdr:relSizeAnchor xmlns:cdr="http://schemas.openxmlformats.org/drawingml/2006/chartDrawing">
    <cdr:from>
      <cdr:x>0.87813</cdr:x>
      <cdr:y>0.163</cdr:y>
    </cdr:from>
    <cdr:to>
      <cdr:x>0.99773</cdr:x>
      <cdr:y>0.23074</cdr:y>
    </cdr:to>
    <cdr:sp macro="" textlink="Pivot!$J$24">
      <cdr:nvSpPr>
        <cdr:cNvPr id="22" name="TextBox 89">
          <a:extLst xmlns:a="http://schemas.openxmlformats.org/drawingml/2006/main">
            <a:ext uri="{FF2B5EF4-FFF2-40B4-BE49-F238E27FC236}">
              <a16:creationId xmlns:a16="http://schemas.microsoft.com/office/drawing/2014/main" id="{90B40BEA-6D7A-7392-F06F-CF86C9C7DABA}"/>
            </a:ext>
          </a:extLst>
        </cdr:cNvPr>
        <cdr:cNvSpPr txBox="1"/>
      </cdr:nvSpPr>
      <cdr:spPr>
        <a:xfrm xmlns:a="http://schemas.openxmlformats.org/drawingml/2006/main" rot="10800000" flipH="1" flipV="1">
          <a:off x="5092847" y="341420"/>
          <a:ext cx="693682" cy="14189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A130EBF0-7D1B-40A8-BA92-7079E005DEC8}" type="TxLink">
            <a:rPr lang="en-US" sz="1100" b="1" i="0" u="none" strike="noStrike">
              <a:solidFill>
                <a:srgbClr val="FFC000"/>
              </a:solidFill>
              <a:latin typeface="Calibri"/>
              <a:ea typeface="Calibri"/>
              <a:cs typeface="Calibri"/>
            </a:rPr>
            <a:pPr/>
            <a:t>-45.06%</a:t>
          </a:fld>
          <a:endParaRPr lang="en-IN" sz="1400" b="1">
            <a:solidFill>
              <a:srgbClr val="FFC000"/>
            </a:solidFill>
          </a:endParaRPr>
        </a:p>
      </cdr:txBody>
    </cdr:sp>
  </cdr:relSizeAnchor>
  <cdr:relSizeAnchor xmlns:cdr="http://schemas.openxmlformats.org/drawingml/2006/chartDrawing">
    <cdr:from>
      <cdr:x>0.65385</cdr:x>
      <cdr:y>0.82786</cdr:y>
    </cdr:from>
    <cdr:to>
      <cdr:x>0.76035</cdr:x>
      <cdr:y>0.92812</cdr:y>
    </cdr:to>
    <cdr:sp macro="" textlink="Pivot!$J$23">
      <cdr:nvSpPr>
        <cdr:cNvPr id="23" name="TextBox 89">
          <a:extLst xmlns:a="http://schemas.openxmlformats.org/drawingml/2006/main">
            <a:ext uri="{FF2B5EF4-FFF2-40B4-BE49-F238E27FC236}">
              <a16:creationId xmlns:a16="http://schemas.microsoft.com/office/drawing/2014/main" id="{C4D93F18-9ADF-1F49-37AC-374FFFA30D1E}"/>
            </a:ext>
          </a:extLst>
        </cdr:cNvPr>
        <cdr:cNvSpPr txBox="1"/>
      </cdr:nvSpPr>
      <cdr:spPr>
        <a:xfrm xmlns:a="http://schemas.openxmlformats.org/drawingml/2006/main" rot="10800000" flipV="1">
          <a:off x="3792086" y="1734041"/>
          <a:ext cx="617717" cy="2100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4591BB32-D759-4C4A-8B26-51D1FF3FBAB4}" type="TxLink">
            <a:rPr lang="en-US" sz="1100" b="1" i="0" u="none" strike="noStrike">
              <a:solidFill>
                <a:schemeClr val="bg1">
                  <a:lumMod val="50000"/>
                </a:schemeClr>
              </a:solidFill>
              <a:latin typeface="Calibri"/>
              <a:ea typeface="Calibri"/>
              <a:cs typeface="Calibri"/>
            </a:rPr>
            <a:pPr/>
            <a:t>7.16%</a:t>
          </a:fld>
          <a:endParaRPr lang="en-IN" sz="1400" b="1">
            <a:solidFill>
              <a:schemeClr val="bg1">
                <a:lumMod val="50000"/>
              </a:schemeClr>
            </a:solidFill>
          </a:endParaRPr>
        </a:p>
      </cdr:txBody>
    </cdr:sp>
  </cdr:relSizeAnchor>
  <cdr:relSizeAnchor xmlns:cdr="http://schemas.openxmlformats.org/drawingml/2006/chartDrawing">
    <cdr:from>
      <cdr:x>0.87903</cdr:x>
      <cdr:y>0.868</cdr:y>
    </cdr:from>
    <cdr:to>
      <cdr:x>1</cdr:x>
      <cdr:y>0.9441</cdr:y>
    </cdr:to>
    <cdr:sp macro="" textlink="Pivot!$J$26">
      <cdr:nvSpPr>
        <cdr:cNvPr id="24" name="TextBox 89">
          <a:extLst xmlns:a="http://schemas.openxmlformats.org/drawingml/2006/main">
            <a:ext uri="{FF2B5EF4-FFF2-40B4-BE49-F238E27FC236}">
              <a16:creationId xmlns:a16="http://schemas.microsoft.com/office/drawing/2014/main" id="{BC34DF33-1404-AFCB-94BA-C7F82F22EDA2}"/>
            </a:ext>
          </a:extLst>
        </cdr:cNvPr>
        <cdr:cNvSpPr txBox="1"/>
      </cdr:nvSpPr>
      <cdr:spPr>
        <a:xfrm xmlns:a="http://schemas.openxmlformats.org/drawingml/2006/main" rot="10800000" flipV="1">
          <a:off x="5098101" y="1818123"/>
          <a:ext cx="701565" cy="15938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F51EBEF-0387-4183-BDC4-9DCD32101B37}" type="TxLink">
            <a:rPr lang="en-US" sz="1100" b="1" i="0" u="none" strike="noStrike">
              <a:solidFill>
                <a:srgbClr val="00B050"/>
              </a:solidFill>
              <a:latin typeface="Calibri"/>
              <a:ea typeface="Calibri"/>
              <a:cs typeface="Calibri"/>
            </a:rPr>
            <a:pPr/>
            <a:t>-49.02%</a:t>
          </a:fld>
          <a:endParaRPr lang="en-IN" sz="1400" b="1">
            <a:solidFill>
              <a:srgbClr val="00B050"/>
            </a:solidFill>
          </a:endParaRPr>
        </a:p>
      </cdr:txBody>
    </cdr:sp>
  </cdr:relSizeAnchor>
  <cdr:relSizeAnchor xmlns:cdr="http://schemas.openxmlformats.org/drawingml/2006/chartDrawing">
    <cdr:from>
      <cdr:x>0.7574</cdr:x>
      <cdr:y>0.10154</cdr:y>
    </cdr:from>
    <cdr:to>
      <cdr:x>0.93047</cdr:x>
      <cdr:y>0.21335</cdr:y>
    </cdr:to>
    <cdr:sp macro="" textlink="Pivot!$I$24">
      <cdr:nvSpPr>
        <cdr:cNvPr id="26" name="TextBox 89">
          <a:extLst xmlns:a="http://schemas.openxmlformats.org/drawingml/2006/main">
            <a:ext uri="{FF2B5EF4-FFF2-40B4-BE49-F238E27FC236}">
              <a16:creationId xmlns:a16="http://schemas.microsoft.com/office/drawing/2014/main" id="{43D1EA6E-AFE1-FEED-6822-E66173555F7A}"/>
            </a:ext>
          </a:extLst>
        </cdr:cNvPr>
        <cdr:cNvSpPr txBox="1"/>
      </cdr:nvSpPr>
      <cdr:spPr>
        <a:xfrm xmlns:a="http://schemas.openxmlformats.org/drawingml/2006/main">
          <a:off x="4334934" y="215295"/>
          <a:ext cx="990600" cy="2370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9754DC6F-D088-4FB7-89A4-51DA2C139AEF}" type="TxLink">
            <a:rPr lang="en-US" sz="1100" b="0" i="0" u="none" strike="noStrike">
              <a:solidFill>
                <a:srgbClr val="000000"/>
              </a:solidFill>
              <a:latin typeface="Calibri"/>
              <a:ea typeface="Calibri"/>
              <a:cs typeface="Calibri"/>
            </a:rPr>
            <a:pPr/>
            <a:t>-£2,54,26,030</a:t>
          </a:fld>
          <a:endParaRPr lang="en-IN" sz="1400" b="0">
            <a:solidFill>
              <a:schemeClr val="tx1"/>
            </a:solidFill>
          </a:endParaRPr>
        </a:p>
      </cdr:txBody>
    </cdr:sp>
  </cdr:relSizeAnchor>
  <cdr:relSizeAnchor xmlns:cdr="http://schemas.openxmlformats.org/drawingml/2006/chartDrawing">
    <cdr:from>
      <cdr:x>0.49489</cdr:x>
      <cdr:y>0.83229</cdr:y>
    </cdr:from>
    <cdr:to>
      <cdr:x>0.67007</cdr:x>
      <cdr:y>0.90017</cdr:y>
    </cdr:to>
    <cdr:sp macro="" textlink="Pivot!$I$23">
      <cdr:nvSpPr>
        <cdr:cNvPr id="27" name="TextBox 89">
          <a:extLst xmlns:a="http://schemas.openxmlformats.org/drawingml/2006/main">
            <a:ext uri="{FF2B5EF4-FFF2-40B4-BE49-F238E27FC236}">
              <a16:creationId xmlns:a16="http://schemas.microsoft.com/office/drawing/2014/main" id="{6E6320C2-5BB8-8F82-8B1D-731DE98272B1}"/>
            </a:ext>
          </a:extLst>
        </cdr:cNvPr>
        <cdr:cNvSpPr txBox="1"/>
      </cdr:nvSpPr>
      <cdr:spPr>
        <a:xfrm xmlns:a="http://schemas.openxmlformats.org/drawingml/2006/main">
          <a:off x="2870200" y="1764697"/>
          <a:ext cx="1016000" cy="14393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35728E3B-D177-4BEF-A6EA-BCFCE5700759}" type="TxLink">
            <a:rPr lang="en-US" sz="1100" b="0" i="0" u="none" strike="noStrike">
              <a:solidFill>
                <a:srgbClr val="000000"/>
              </a:solidFill>
              <a:latin typeface="Calibri"/>
              <a:ea typeface="Calibri"/>
              <a:cs typeface="Calibri"/>
            </a:rPr>
            <a:pPr/>
            <a:t>£40,42,504</a:t>
          </a:fld>
          <a:endParaRPr lang="en-IN" sz="1400" b="0">
            <a:solidFill>
              <a:schemeClr val="tx1"/>
            </a:solidFill>
          </a:endParaRPr>
        </a:p>
      </cdr:txBody>
    </cdr:sp>
  </cdr:relSizeAnchor>
  <cdr:relSizeAnchor xmlns:cdr="http://schemas.openxmlformats.org/drawingml/2006/chartDrawing">
    <cdr:from>
      <cdr:x>0.76396</cdr:x>
      <cdr:y>0.46658</cdr:y>
    </cdr:from>
    <cdr:to>
      <cdr:x>0.92751</cdr:x>
      <cdr:y>0.59453</cdr:y>
    </cdr:to>
    <cdr:sp macro="" textlink="Pivot!$I$25">
      <cdr:nvSpPr>
        <cdr:cNvPr id="28" name="TextBox 89">
          <a:extLst xmlns:a="http://schemas.openxmlformats.org/drawingml/2006/main">
            <a:ext uri="{FF2B5EF4-FFF2-40B4-BE49-F238E27FC236}">
              <a16:creationId xmlns:a16="http://schemas.microsoft.com/office/drawing/2014/main" id="{6E6320C2-5BB8-8F82-8B1D-731DE98272B1}"/>
            </a:ext>
          </a:extLst>
        </cdr:cNvPr>
        <cdr:cNvSpPr txBox="1"/>
      </cdr:nvSpPr>
      <cdr:spPr>
        <a:xfrm xmlns:a="http://schemas.openxmlformats.org/drawingml/2006/main">
          <a:off x="4430695" y="977296"/>
          <a:ext cx="948582" cy="26801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3683597D-3C10-4535-841A-7C8D9601B454}" type="TxLink">
            <a:rPr lang="en-US" sz="1100" b="0" i="0" u="none" strike="noStrike">
              <a:solidFill>
                <a:srgbClr val="000000"/>
              </a:solidFill>
              <a:latin typeface="Calibri"/>
              <a:ea typeface="Calibri"/>
              <a:cs typeface="Calibri"/>
            </a:rPr>
            <a:pPr/>
            <a:t>£2,66,33,291</a:t>
          </a:fld>
          <a:endParaRPr lang="en-IN" sz="1400" b="0">
            <a:solidFill>
              <a:schemeClr val="tx1"/>
            </a:solidFill>
          </a:endParaRPr>
        </a:p>
      </cdr:txBody>
    </cdr:sp>
  </cdr:relSizeAnchor>
  <cdr:relSizeAnchor xmlns:cdr="http://schemas.openxmlformats.org/drawingml/2006/chartDrawing">
    <cdr:from>
      <cdr:x>0.75912</cdr:x>
      <cdr:y>0.8103</cdr:y>
    </cdr:from>
    <cdr:to>
      <cdr:x>0.93793</cdr:x>
      <cdr:y>0.93212</cdr:y>
    </cdr:to>
    <cdr:sp macro="" textlink="Pivot!$I$26">
      <cdr:nvSpPr>
        <cdr:cNvPr id="29" name="TextBox 89">
          <a:extLst xmlns:a="http://schemas.openxmlformats.org/drawingml/2006/main">
            <a:ext uri="{FF2B5EF4-FFF2-40B4-BE49-F238E27FC236}">
              <a16:creationId xmlns:a16="http://schemas.microsoft.com/office/drawing/2014/main" id="{99A997FB-751D-E8B8-0445-A9D9B4764B82}"/>
            </a:ext>
          </a:extLst>
        </cdr:cNvPr>
        <cdr:cNvSpPr txBox="1"/>
      </cdr:nvSpPr>
      <cdr:spPr>
        <a:xfrm xmlns:a="http://schemas.openxmlformats.org/drawingml/2006/main">
          <a:off x="4402666" y="1697254"/>
          <a:ext cx="1037022" cy="2551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93CAD824-D0BE-40BC-AD01-E5BF4544CF23}" type="TxLink">
            <a:rPr lang="en-US" sz="1100" b="0" i="0" u="none" strike="noStrike">
              <a:solidFill>
                <a:srgbClr val="000000"/>
              </a:solidFill>
              <a:latin typeface="Calibri"/>
              <a:ea typeface="Calibri"/>
              <a:cs typeface="Calibri"/>
            </a:rPr>
            <a:pPr/>
            <a:t>-£2,76,62,401</a:t>
          </a:fld>
          <a:endParaRPr lang="en-IN" sz="1400" b="0">
            <a:solidFill>
              <a:schemeClr val="tx1"/>
            </a:solidFill>
          </a:endParaRPr>
        </a:p>
      </cdr:txBody>
    </cdr:sp>
  </cdr:relSizeAnchor>
  <cdr:relSizeAnchor xmlns:cdr="http://schemas.openxmlformats.org/drawingml/2006/chartDrawing">
    <cdr:from>
      <cdr:x>0.23233</cdr:x>
      <cdr:y>0.42767</cdr:y>
    </cdr:from>
    <cdr:to>
      <cdr:x>0.40688</cdr:x>
      <cdr:y>0.59816</cdr:y>
    </cdr:to>
    <cdr:sp macro="" textlink="Pivot!$I$27">
      <cdr:nvSpPr>
        <cdr:cNvPr id="30" name="TextBox 89">
          <a:extLst xmlns:a="http://schemas.openxmlformats.org/drawingml/2006/main">
            <a:ext uri="{FF2B5EF4-FFF2-40B4-BE49-F238E27FC236}">
              <a16:creationId xmlns:a16="http://schemas.microsoft.com/office/drawing/2014/main" id="{ADE4F631-DD78-8EC5-AD00-CBE9C70630A1}"/>
            </a:ext>
          </a:extLst>
        </cdr:cNvPr>
        <cdr:cNvSpPr txBox="1"/>
      </cdr:nvSpPr>
      <cdr:spPr>
        <a:xfrm xmlns:a="http://schemas.openxmlformats.org/drawingml/2006/main">
          <a:off x="1347410" y="901095"/>
          <a:ext cx="1012371" cy="35922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B49822D-62D3-405D-996E-6F60A19F3823}" type="TxLink">
            <a:rPr lang="en-US" sz="1100" b="1" i="0" u="none" strike="noStrike">
              <a:solidFill>
                <a:srgbClr val="000000"/>
              </a:solidFill>
              <a:latin typeface="Calibri"/>
              <a:ea typeface="Calibri"/>
              <a:cs typeface="Calibri"/>
            </a:rPr>
            <a:pPr/>
            <a:t>£5,64,29,310</a:t>
          </a:fld>
          <a:endParaRPr lang="en-IN" sz="1400" b="1">
            <a:solidFill>
              <a:schemeClr val="tx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 jack" refreshedDate="45850.603954398146" createdVersion="8" refreshedVersion="8" minRefreshableVersion="3" recordCount="700" xr:uid="{3C06E781-26FA-4DAC-850C-C8AEB3C0E29E}">
  <cacheSource type="worksheet">
    <worksheetSource name="Table336"/>
  </cacheSource>
  <cacheFields count="21">
    <cacheField name="Segment" numFmtId="0">
      <sharedItems count="5">
        <s v="Enterprise"/>
        <s v="Midmarket"/>
        <s v="Small Business"/>
        <s v="Government"/>
        <s v="Channel Partners"/>
      </sharedItems>
    </cacheField>
    <cacheField name="Country" numFmtId="0">
      <sharedItems count="8">
        <s v="USA"/>
        <s v="Canada"/>
        <s v="England"/>
        <s v="France"/>
        <s v="Germany"/>
        <s v="Italy"/>
        <s v="India"/>
        <s v="Japan"/>
      </sharedItems>
    </cacheField>
    <cacheField name="Product_Name" numFmtId="0">
      <sharedItems count="6">
        <s v="X-Terrain"/>
        <s v="City Cruiser"/>
        <s v="Speedster"/>
        <s v="Trail Master"/>
        <s v="Road Racer"/>
        <s v="Yellow Edition"/>
      </sharedItems>
    </cacheField>
    <cacheField name="Customer_ID" numFmtId="0">
      <sharedItems/>
    </cacheField>
    <cacheField name="Product_ID" numFmtId="0">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Discount Band" numFmtId="0">
      <sharedItems/>
    </cacheField>
    <cacheField name="Date" numFmtId="14">
      <sharedItems containsSemiMixedTypes="0" containsNonDate="0" containsDate="1" containsString="0" minDate="2020-01-02T00:00:00" maxDate="2022-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0" maxValue="2021" count="2">
        <n v="2020"/>
        <n v="2021"/>
      </sharedItems>
    </cacheField>
    <cacheField name="Units Sold" numFmtId="164">
      <sharedItems containsSemiMixedTypes="0" containsString="0" containsNumber="1" containsInteger="1" minValue="240" maxValue="5391"/>
    </cacheField>
    <cacheField name="Manufacturing Price" numFmtId="0">
      <sharedItems containsSemiMixedTypes="0" containsString="0" containsNumber="1" containsInteger="1" minValue="4" maxValue="320"/>
    </cacheField>
    <cacheField name="Sale Price" numFmtId="0">
      <sharedItems containsSemiMixedTypes="0" containsString="0" containsNumber="1" containsInteger="1" minValue="11" maxValue="525"/>
    </cacheField>
    <cacheField name="Gross Sales" numFmtId="164">
      <sharedItems containsSemiMixedTypes="0" containsString="0" containsNumber="1" containsInteger="1" minValue="3388" maxValue="2173500"/>
    </cacheField>
    <cacheField name="Discounts" numFmtId="164">
      <sharedItems containsSemiMixedTypes="0" containsString="0" containsNumber="1" minValue="0" maxValue="269403.75"/>
    </cacheField>
    <cacheField name="Net Sales" numFmtId="164">
      <sharedItems containsSemiMixedTypes="0" containsString="0" containsNumber="1" minValue="3116.96" maxValue="2086560"/>
    </cacheField>
    <cacheField name="Sales ('000)" numFmtId="0">
      <sharedItems containsSemiMixedTypes="0" containsString="0" containsNumber="1" minValue="1.6550799999999999" maxValue="1159.2"/>
    </cacheField>
    <cacheField name="COGS" numFmtId="164">
      <sharedItems containsSemiMixedTypes="0" containsString="0" containsNumber="1" containsInteger="1" minValue="1028" maxValue="1620160"/>
    </cacheField>
    <cacheField name="Profit" numFmtId="164">
      <sharedItems containsSemiMixedTypes="0" containsString="0" containsNumber="1" minValue="-1337796.24" maxValue="2036880"/>
    </cacheField>
    <cacheField name="Profit ('000)" numFmtId="164">
      <sharedItems containsSemiMixedTypes="0" containsString="0" containsNumber="1" minValue="-2408.0332319999998" maxValue="3666.384"/>
    </cacheField>
  </cacheFields>
  <extLst>
    <ext xmlns:x14="http://schemas.microsoft.com/office/spreadsheetml/2009/9/main" uri="{725AE2AE-9491-48be-B2B4-4EB974FC3084}">
      <x14:pivotCacheDefinition pivotCacheId="1784627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CUST_ID_001"/>
    <s v="PROD_ID_001"/>
    <x v="0"/>
    <s v="None"/>
    <d v="2020-09-22T00:00:00"/>
    <x v="0"/>
    <x v="0"/>
    <x v="0"/>
    <n v="414"/>
    <n v="6"/>
    <n v="188"/>
    <n v="77832"/>
    <n v="0"/>
    <n v="77832"/>
    <n v="43.125"/>
    <n v="2484"/>
    <n v="75348"/>
    <n v="135.62639999999999"/>
  </r>
  <r>
    <x v="1"/>
    <x v="1"/>
    <x v="1"/>
    <s v="CUST_ID_002"/>
    <s v="PROD_ID_002"/>
    <x v="1"/>
    <s v="None"/>
    <d v="2020-01-11T00:00:00"/>
    <x v="1"/>
    <x v="1"/>
    <x v="0"/>
    <n v="659"/>
    <n v="12"/>
    <n v="23"/>
    <n v="15157"/>
    <n v="0"/>
    <n v="15157"/>
    <n v="8.2349999999999994"/>
    <n v="7908"/>
    <n v="7249"/>
    <n v="13.0482"/>
  </r>
  <r>
    <x v="2"/>
    <x v="2"/>
    <x v="1"/>
    <s v="CUST_ID_003"/>
    <s v="PROD_ID_002"/>
    <x v="2"/>
    <s v="None"/>
    <d v="2021-01-27T00:00:00"/>
    <x v="1"/>
    <x v="1"/>
    <x v="1"/>
    <n v="946"/>
    <n v="12"/>
    <n v="450"/>
    <n v="425700"/>
    <n v="0"/>
    <n v="425700"/>
    <n v="236.4"/>
    <n v="11352"/>
    <n v="414348"/>
    <n v="745.82640000000004"/>
  </r>
  <r>
    <x v="3"/>
    <x v="3"/>
    <x v="1"/>
    <s v="CUST_ID_004"/>
    <s v="PROD_ID_002"/>
    <x v="3"/>
    <s v="None"/>
    <d v="2020-08-01T00:00:00"/>
    <x v="2"/>
    <x v="0"/>
    <x v="0"/>
    <n v="2070"/>
    <n v="12"/>
    <n v="525"/>
    <n v="1086750"/>
    <n v="0"/>
    <n v="1086750"/>
    <n v="603.75"/>
    <n v="24840"/>
    <n v="1061910"/>
    <n v="1911.4379999999999"/>
  </r>
  <r>
    <x v="4"/>
    <x v="4"/>
    <x v="1"/>
    <s v="CUST_ID_005"/>
    <s v="PROD_ID_002"/>
    <x v="4"/>
    <s v="None"/>
    <d v="2021-07-08T00:00:00"/>
    <x v="3"/>
    <x v="0"/>
    <x v="1"/>
    <n v="1094"/>
    <n v="12"/>
    <n v="18"/>
    <n v="19692"/>
    <n v="0"/>
    <n v="19692"/>
    <n v="10.944000000000001"/>
    <n v="13128"/>
    <n v="6564"/>
    <n v="11.815199999999999"/>
  </r>
  <r>
    <x v="1"/>
    <x v="5"/>
    <x v="1"/>
    <s v="CUST_ID_006"/>
    <s v="PROD_ID_002"/>
    <x v="5"/>
    <s v="None"/>
    <d v="2021-09-28T00:00:00"/>
    <x v="0"/>
    <x v="0"/>
    <x v="1"/>
    <n v="2582"/>
    <n v="12"/>
    <n v="23"/>
    <n v="59386"/>
    <n v="0"/>
    <n v="59386"/>
    <n v="32.28"/>
    <n v="30984"/>
    <n v="28402"/>
    <n v="51.123599999999996"/>
  </r>
  <r>
    <x v="0"/>
    <x v="6"/>
    <x v="2"/>
    <s v="CUST_ID_007"/>
    <s v="PROD_ID_003"/>
    <x v="6"/>
    <s v="None"/>
    <d v="2020-09-26T00:00:00"/>
    <x v="0"/>
    <x v="0"/>
    <x v="0"/>
    <n v="414"/>
    <n v="148"/>
    <n v="188"/>
    <n v="77832"/>
    <n v="0"/>
    <n v="77832"/>
    <n v="43.125"/>
    <n v="61272"/>
    <n v="16560"/>
    <n v="29.808"/>
  </r>
  <r>
    <x v="3"/>
    <x v="7"/>
    <x v="3"/>
    <s v="CUST_ID_008"/>
    <s v="PROD_ID_004"/>
    <x v="7"/>
    <s v="None"/>
    <d v="2020-02-11T00:00:00"/>
    <x v="4"/>
    <x v="1"/>
    <x v="0"/>
    <n v="1832"/>
    <n v="308"/>
    <n v="525"/>
    <n v="961800"/>
    <n v="0"/>
    <n v="961800"/>
    <n v="534.45000000000005"/>
    <n v="564256"/>
    <n v="397544"/>
    <n v="715.57920000000001"/>
  </r>
  <r>
    <x v="0"/>
    <x v="0"/>
    <x v="4"/>
    <s v="CUST_ID_009"/>
    <s v="PROD_ID_005"/>
    <x v="8"/>
    <s v="Low"/>
    <d v="2021-01-12T00:00:00"/>
    <x v="1"/>
    <x v="1"/>
    <x v="1"/>
    <n v="396"/>
    <n v="4"/>
    <n v="188"/>
    <n v="74448"/>
    <n v="744.48"/>
    <n v="73703.520000000004"/>
    <n v="40.837499999999999"/>
    <n v="1584"/>
    <n v="72119.520000000004"/>
    <n v="129.815136"/>
  </r>
  <r>
    <x v="4"/>
    <x v="1"/>
    <x v="4"/>
    <s v="CUST_ID_010"/>
    <s v="PROD_ID_005"/>
    <x v="9"/>
    <s v="Low"/>
    <d v="2021-04-06T00:00:00"/>
    <x v="5"/>
    <x v="2"/>
    <x v="1"/>
    <n v="919"/>
    <n v="4"/>
    <n v="18"/>
    <n v="16542"/>
    <n v="165.42000000000002"/>
    <n v="16376.58"/>
    <n v="9.1000800000000002"/>
    <n v="3676"/>
    <n v="12700.58"/>
    <n v="22.861044"/>
  </r>
  <r>
    <x v="2"/>
    <x v="2"/>
    <x v="4"/>
    <s v="CUST_ID_011"/>
    <s v="PROD_ID_005"/>
    <x v="10"/>
    <s v="Low"/>
    <d v="2020-11-19T00:00:00"/>
    <x v="6"/>
    <x v="3"/>
    <x v="0"/>
    <n v="593"/>
    <n v="4"/>
    <n v="450"/>
    <n v="266850"/>
    <n v="2668.5"/>
    <n v="264181.5"/>
    <n v="146.71799999999999"/>
    <n v="2372"/>
    <n v="261809.5"/>
    <n v="471.25709999999998"/>
  </r>
  <r>
    <x v="2"/>
    <x v="3"/>
    <x v="0"/>
    <s v="CUST_ID_012"/>
    <s v="PROD_ID_001"/>
    <x v="11"/>
    <s v="Low"/>
    <d v="2020-12-20T00:00:00"/>
    <x v="7"/>
    <x v="3"/>
    <x v="0"/>
    <n v="2998"/>
    <n v="6"/>
    <n v="450"/>
    <n v="1349100"/>
    <n v="13491"/>
    <n v="1335609"/>
    <n v="741.90599999999995"/>
    <n v="17988"/>
    <n v="1317621"/>
    <n v="2371.7177999999999"/>
  </r>
  <r>
    <x v="0"/>
    <x v="4"/>
    <x v="0"/>
    <s v="CUST_ID_013"/>
    <s v="PROD_ID_001"/>
    <x v="12"/>
    <s v="Low"/>
    <d v="2020-02-27T00:00:00"/>
    <x v="4"/>
    <x v="1"/>
    <x v="0"/>
    <n v="796"/>
    <n v="6"/>
    <n v="188"/>
    <n v="149648"/>
    <n v="1496.48"/>
    <n v="148151.51999999999"/>
    <n v="82.046250000000001"/>
    <n v="4776"/>
    <n v="143375.51999999999"/>
    <n v="258.07593599999996"/>
  </r>
  <r>
    <x v="4"/>
    <x v="5"/>
    <x v="1"/>
    <s v="CUST_ID_014"/>
    <s v="PROD_ID_002"/>
    <x v="13"/>
    <s v="Low"/>
    <d v="2021-07-10T00:00:00"/>
    <x v="3"/>
    <x v="0"/>
    <x v="1"/>
    <n v="919"/>
    <n v="12"/>
    <n v="18"/>
    <n v="16542"/>
    <n v="165.42000000000002"/>
    <n v="16376.58"/>
    <n v="9.1000800000000002"/>
    <n v="11028"/>
    <n v="5348.58"/>
    <n v="9.6274439999999988"/>
  </r>
  <r>
    <x v="0"/>
    <x v="6"/>
    <x v="2"/>
    <s v="CUST_ID_015"/>
    <s v="PROD_ID_003"/>
    <x v="14"/>
    <s v="Low"/>
    <d v="2021-03-29T00:00:00"/>
    <x v="8"/>
    <x v="1"/>
    <x v="1"/>
    <n v="796"/>
    <n v="148"/>
    <n v="188"/>
    <n v="149648"/>
    <n v="1496.48"/>
    <n v="148151.51999999999"/>
    <n v="82.046250000000001"/>
    <n v="117808"/>
    <n v="30343.51999999999"/>
    <n v="54.618335999999978"/>
  </r>
  <r>
    <x v="3"/>
    <x v="7"/>
    <x v="2"/>
    <s v="CUST_ID_016"/>
    <s v="PROD_ID_003"/>
    <x v="15"/>
    <s v="Low"/>
    <d v="2021-10-19T00:00:00"/>
    <x v="9"/>
    <x v="3"/>
    <x v="1"/>
    <n v="2510"/>
    <n v="148"/>
    <n v="11"/>
    <n v="27610"/>
    <n v="276.10000000000002"/>
    <n v="27333.9"/>
    <n v="14.49756"/>
    <n v="371480"/>
    <n v="-344146.1"/>
    <n v="-619.4629799999999"/>
  </r>
  <r>
    <x v="2"/>
    <x v="0"/>
    <x v="3"/>
    <s v="CUST_ID_017"/>
    <s v="PROD_ID_004"/>
    <x v="16"/>
    <s v="Low"/>
    <d v="2021-07-31T00:00:00"/>
    <x v="3"/>
    <x v="0"/>
    <x v="1"/>
    <n v="593"/>
    <n v="308"/>
    <n v="450"/>
    <n v="266850"/>
    <n v="2668.5"/>
    <n v="264181.5"/>
    <n v="146.71799999999999"/>
    <n v="182644"/>
    <n v="81537.5"/>
    <n v="146.76749999999998"/>
  </r>
  <r>
    <x v="4"/>
    <x v="1"/>
    <x v="5"/>
    <s v="CUST_ID_018"/>
    <s v="PROD_ID_006"/>
    <x v="17"/>
    <s v="Low"/>
    <d v="2021-03-29T00:00:00"/>
    <x v="8"/>
    <x v="1"/>
    <x v="1"/>
    <n v="2387"/>
    <n v="320"/>
    <n v="18"/>
    <n v="42966"/>
    <n v="429.66"/>
    <n v="42536.34"/>
    <n v="23.62932"/>
    <n v="763840"/>
    <n v="-721303.66"/>
    <n v="-1298.3465880000001"/>
  </r>
  <r>
    <x v="1"/>
    <x v="2"/>
    <x v="5"/>
    <s v="CUST_ID_019"/>
    <s v="PROD_ID_006"/>
    <x v="18"/>
    <s v="Low"/>
    <d v="2021-07-27T00:00:00"/>
    <x v="3"/>
    <x v="0"/>
    <x v="1"/>
    <n v="385"/>
    <n v="320"/>
    <n v="23"/>
    <n v="8855"/>
    <n v="88.55"/>
    <n v="8766.4500000000007"/>
    <n v="4.7668500000000007"/>
    <n v="123200"/>
    <n v="-114433.55"/>
    <n v="-205.98039"/>
  </r>
  <r>
    <x v="2"/>
    <x v="3"/>
    <x v="4"/>
    <s v="CUST_ID_020"/>
    <s v="PROD_ID_005"/>
    <x v="19"/>
    <s v="Low"/>
    <d v="2020-08-30T00:00:00"/>
    <x v="2"/>
    <x v="0"/>
    <x v="0"/>
    <n v="257"/>
    <n v="4"/>
    <n v="450"/>
    <n v="115650"/>
    <n v="2313"/>
    <n v="113337"/>
    <n v="62.915999999999997"/>
    <n v="1028"/>
    <n v="112309"/>
    <n v="202.15619999999998"/>
  </r>
  <r>
    <x v="3"/>
    <x v="4"/>
    <x v="4"/>
    <s v="CUST_ID_021"/>
    <s v="PROD_ID_005"/>
    <x v="20"/>
    <s v="Low"/>
    <d v="2020-10-15T00:00:00"/>
    <x v="9"/>
    <x v="3"/>
    <x v="0"/>
    <n v="2574"/>
    <n v="4"/>
    <n v="11"/>
    <n v="28314"/>
    <n v="566.28"/>
    <n v="27747.72"/>
    <n v="14.714700000000001"/>
    <n v="10296"/>
    <n v="17451.72"/>
    <n v="31.413095999999999"/>
  </r>
  <r>
    <x v="0"/>
    <x v="5"/>
    <x v="0"/>
    <s v="CUST_ID_022"/>
    <s v="PROD_ID_001"/>
    <x v="21"/>
    <s v="Low"/>
    <d v="2021-10-30T00:00:00"/>
    <x v="9"/>
    <x v="3"/>
    <x v="1"/>
    <n v="1992"/>
    <n v="6"/>
    <n v="188"/>
    <n v="374496"/>
    <n v="7489.92"/>
    <n v="367006.08"/>
    <n v="203.35"/>
    <n v="11952"/>
    <n v="355054.08000000002"/>
    <n v="639.09734400000002"/>
  </r>
  <r>
    <x v="0"/>
    <x v="6"/>
    <x v="1"/>
    <s v="CUST_ID_023"/>
    <s v="PROD_ID_002"/>
    <x v="22"/>
    <s v="Low"/>
    <d v="2020-12-10T00:00:00"/>
    <x v="7"/>
    <x v="3"/>
    <x v="0"/>
    <n v="971"/>
    <n v="12"/>
    <n v="188"/>
    <n v="182548"/>
    <n v="3650.96"/>
    <n v="178897.04"/>
    <n v="99.102500000000006"/>
    <n v="11652"/>
    <n v="167245.04"/>
    <n v="301.04107199999999"/>
  </r>
  <r>
    <x v="0"/>
    <x v="7"/>
    <x v="1"/>
    <s v="CUST_ID_024"/>
    <s v="PROD_ID_002"/>
    <x v="23"/>
    <s v="Low"/>
    <d v="2020-05-23T00:00:00"/>
    <x v="10"/>
    <x v="2"/>
    <x v="0"/>
    <n v="2574"/>
    <n v="12"/>
    <n v="188"/>
    <n v="483912"/>
    <n v="9678.24"/>
    <n v="474233.76"/>
    <n v="262.76249999999999"/>
    <n v="30888"/>
    <n v="443345.76"/>
    <n v="798.02236800000003"/>
  </r>
  <r>
    <x v="4"/>
    <x v="0"/>
    <x v="1"/>
    <s v="CUST_ID_025"/>
    <s v="PROD_ID_002"/>
    <x v="24"/>
    <s v="Low"/>
    <d v="2020-02-18T00:00:00"/>
    <x v="4"/>
    <x v="1"/>
    <x v="0"/>
    <n v="2142"/>
    <n v="12"/>
    <n v="18"/>
    <n v="38556"/>
    <n v="771.12"/>
    <n v="37784.879999999997"/>
    <n v="20.991599999999998"/>
    <n v="25704"/>
    <n v="12080.879999999997"/>
    <n v="21.745583999999994"/>
  </r>
  <r>
    <x v="1"/>
    <x v="1"/>
    <x v="1"/>
    <s v="CUST_ID_026"/>
    <s v="PROD_ID_002"/>
    <x v="25"/>
    <s v="Low"/>
    <d v="2020-01-28T00:00:00"/>
    <x v="1"/>
    <x v="1"/>
    <x v="0"/>
    <n v="2310"/>
    <n v="12"/>
    <n v="23"/>
    <n v="53130"/>
    <n v="1062.5999999999999"/>
    <n v="52067.4"/>
    <n v="28.297499999999999"/>
    <n v="27720"/>
    <n v="24347.4"/>
    <n v="43.825320000000005"/>
  </r>
  <r>
    <x v="3"/>
    <x v="2"/>
    <x v="1"/>
    <s v="CUST_ID_027"/>
    <s v="PROD_ID_002"/>
    <x v="26"/>
    <s v="Low"/>
    <d v="2021-12-21T00:00:00"/>
    <x v="7"/>
    <x v="3"/>
    <x v="1"/>
    <n v="2416"/>
    <n v="12"/>
    <n v="11"/>
    <n v="26576"/>
    <n v="531.52"/>
    <n v="26044.48"/>
    <n v="13.80918"/>
    <n v="28992"/>
    <n v="-2947.5200000000004"/>
    <n v="-5.3055360000000009"/>
  </r>
  <r>
    <x v="3"/>
    <x v="3"/>
    <x v="2"/>
    <s v="CUST_ID_028"/>
    <s v="PROD_ID_003"/>
    <x v="27"/>
    <s v="Low"/>
    <d v="2021-01-13T00:00:00"/>
    <x v="1"/>
    <x v="1"/>
    <x v="1"/>
    <n v="3559"/>
    <n v="148"/>
    <n v="525"/>
    <n v="1868475"/>
    <n v="37369.5"/>
    <n v="1831105.5"/>
    <n v="1017.338"/>
    <n v="526732"/>
    <n v="1304373.5"/>
    <n v="2347.8723"/>
  </r>
  <r>
    <x v="0"/>
    <x v="4"/>
    <x v="2"/>
    <s v="CUST_ID_029"/>
    <s v="PROD_ID_003"/>
    <x v="28"/>
    <s v="Low"/>
    <d v="2021-11-08T00:00:00"/>
    <x v="6"/>
    <x v="3"/>
    <x v="1"/>
    <n v="971"/>
    <n v="148"/>
    <n v="188"/>
    <n v="182548"/>
    <n v="3650.96"/>
    <n v="178897.04"/>
    <n v="99.102500000000006"/>
    <n v="143708"/>
    <n v="35189.040000000008"/>
    <n v="63.340272000000013"/>
  </r>
  <r>
    <x v="0"/>
    <x v="5"/>
    <x v="2"/>
    <s v="CUST_ID_030"/>
    <s v="PROD_ID_003"/>
    <x v="29"/>
    <s v="Low"/>
    <d v="2020-01-19T00:00:00"/>
    <x v="1"/>
    <x v="1"/>
    <x v="0"/>
    <n v="2574"/>
    <n v="148"/>
    <n v="188"/>
    <n v="483912"/>
    <n v="9678.24"/>
    <n v="474233.76"/>
    <n v="262.76249999999999"/>
    <n v="380952"/>
    <n v="93281.760000000009"/>
    <n v="167.90716800000001"/>
  </r>
  <r>
    <x v="3"/>
    <x v="6"/>
    <x v="2"/>
    <s v="CUST_ID_031"/>
    <s v="PROD_ID_003"/>
    <x v="30"/>
    <s v="Low"/>
    <d v="2020-07-30T00:00:00"/>
    <x v="3"/>
    <x v="0"/>
    <x v="0"/>
    <n v="653"/>
    <n v="148"/>
    <n v="30"/>
    <n v="19590"/>
    <n v="391.8"/>
    <n v="19198.2"/>
    <n v="10.6624"/>
    <n v="96644"/>
    <n v="-77445.8"/>
    <n v="-139.40244000000001"/>
  </r>
  <r>
    <x v="2"/>
    <x v="7"/>
    <x v="3"/>
    <s v="CUST_ID_032"/>
    <s v="PROD_ID_004"/>
    <x v="31"/>
    <s v="Low"/>
    <d v="2020-02-21T00:00:00"/>
    <x v="4"/>
    <x v="1"/>
    <x v="0"/>
    <n v="257"/>
    <n v="308"/>
    <n v="450"/>
    <n v="115650"/>
    <n v="2313"/>
    <n v="113337"/>
    <n v="62.915999999999997"/>
    <n v="79156"/>
    <n v="34181"/>
    <n v="61.525799999999997"/>
  </r>
  <r>
    <x v="3"/>
    <x v="0"/>
    <x v="3"/>
    <s v="CUST_ID_033"/>
    <s v="PROD_ID_004"/>
    <x v="32"/>
    <s v="Low"/>
    <d v="2021-01-28T00:00:00"/>
    <x v="1"/>
    <x v="1"/>
    <x v="1"/>
    <n v="319"/>
    <n v="308"/>
    <n v="525"/>
    <n v="167475"/>
    <n v="3349.5"/>
    <n v="164125.5"/>
    <n v="91.238"/>
    <n v="98252"/>
    <n v="65873.5"/>
    <n v="118.5723"/>
  </r>
  <r>
    <x v="3"/>
    <x v="1"/>
    <x v="3"/>
    <s v="CUST_ID_034"/>
    <s v="PROD_ID_004"/>
    <x v="33"/>
    <s v="Low"/>
    <d v="2021-01-12T00:00:00"/>
    <x v="1"/>
    <x v="1"/>
    <x v="1"/>
    <n v="2328"/>
    <n v="308"/>
    <n v="525"/>
    <n v="1222200"/>
    <n v="24444"/>
    <n v="1197756"/>
    <n v="665.42"/>
    <n v="717024"/>
    <n v="480732"/>
    <n v="865.31759999999997"/>
  </r>
  <r>
    <x v="3"/>
    <x v="2"/>
    <x v="5"/>
    <s v="CUST_ID_035"/>
    <s v="PROD_ID_006"/>
    <x v="34"/>
    <s v="Low"/>
    <d v="2021-07-01T00:00:00"/>
    <x v="3"/>
    <x v="0"/>
    <x v="1"/>
    <n v="3559"/>
    <n v="320"/>
    <n v="525"/>
    <n v="1868475"/>
    <n v="37369.5"/>
    <n v="1831105.5"/>
    <n v="1017.338"/>
    <n v="1138880"/>
    <n v="692225.5"/>
    <n v="1246.0058999999999"/>
  </r>
  <r>
    <x v="4"/>
    <x v="3"/>
    <x v="4"/>
    <s v="CUST_ID_036"/>
    <s v="PROD_ID_005"/>
    <x v="35"/>
    <s v="Low"/>
    <d v="2021-12-11T00:00:00"/>
    <x v="7"/>
    <x v="3"/>
    <x v="1"/>
    <n v="1090"/>
    <n v="4"/>
    <n v="18"/>
    <n v="19620"/>
    <n v="588.6"/>
    <n v="19031.400000000001"/>
    <n v="10.569120000000002"/>
    <n v="4360"/>
    <n v="14671.400000000001"/>
    <n v="26.408520000000003"/>
  </r>
  <r>
    <x v="3"/>
    <x v="4"/>
    <x v="0"/>
    <s v="CUST_ID_037"/>
    <s v="PROD_ID_001"/>
    <x v="36"/>
    <s v="Low"/>
    <d v="2020-05-16T00:00:00"/>
    <x v="10"/>
    <x v="2"/>
    <x v="0"/>
    <n v="2156"/>
    <n v="6"/>
    <n v="525"/>
    <n v="1131900"/>
    <n v="33957"/>
    <n v="1097943"/>
    <n v="610.08150000000001"/>
    <n v="12936"/>
    <n v="1085007"/>
    <n v="1953.0126"/>
  </r>
  <r>
    <x v="1"/>
    <x v="5"/>
    <x v="1"/>
    <s v="CUST_ID_038"/>
    <s v="PROD_ID_002"/>
    <x v="37"/>
    <s v="Low"/>
    <d v="2021-05-02T00:00:00"/>
    <x v="10"/>
    <x v="2"/>
    <x v="1"/>
    <n v="2334"/>
    <n v="12"/>
    <n v="23"/>
    <n v="53682"/>
    <n v="1610.46"/>
    <n v="52071.54"/>
    <n v="28.29975"/>
    <n v="28008"/>
    <n v="24063.54"/>
    <n v="43.314371999999999"/>
  </r>
  <r>
    <x v="1"/>
    <x v="6"/>
    <x v="3"/>
    <s v="CUST_ID_039"/>
    <s v="PROD_ID_004"/>
    <x v="38"/>
    <s v="Low"/>
    <d v="2021-04-02T00:00:00"/>
    <x v="5"/>
    <x v="2"/>
    <x v="1"/>
    <n v="2334"/>
    <n v="308"/>
    <n v="23"/>
    <n v="53682"/>
    <n v="1610.46"/>
    <n v="52071.54"/>
    <n v="28.29975"/>
    <n v="718872"/>
    <n v="-666800.46"/>
    <n v="-1200.240828"/>
  </r>
  <r>
    <x v="3"/>
    <x v="7"/>
    <x v="1"/>
    <s v="CUST_ID_040"/>
    <s v="PROD_ID_002"/>
    <x v="39"/>
    <s v="Low"/>
    <d v="2020-11-03T00:00:00"/>
    <x v="6"/>
    <x v="3"/>
    <x v="0"/>
    <n v="2112"/>
    <n v="12"/>
    <n v="11"/>
    <n v="23232"/>
    <n v="696.96"/>
    <n v="22535.040000000001"/>
    <n v="11.9504"/>
    <n v="25344"/>
    <n v="-2808.9599999999991"/>
    <n v="-5.0561279999999984"/>
  </r>
  <r>
    <x v="1"/>
    <x v="1"/>
    <x v="1"/>
    <s v="CUST_ID_002"/>
    <s v="PROD_ID_002"/>
    <x v="1"/>
    <s v="Low"/>
    <d v="2021-04-10T00:00:00"/>
    <x v="5"/>
    <x v="2"/>
    <x v="1"/>
    <n v="2713"/>
    <n v="12"/>
    <n v="23"/>
    <n v="62399"/>
    <n v="2495.9599999999996"/>
    <n v="59903.040000000001"/>
    <n v="32.558399999999999"/>
    <n v="32556"/>
    <n v="27347.040000000001"/>
    <n v="49.224671999999998"/>
  </r>
  <r>
    <x v="3"/>
    <x v="0"/>
    <x v="2"/>
    <s v="CUST_ID_041"/>
    <s v="PROD_ID_003"/>
    <x v="40"/>
    <s v="Low"/>
    <d v="2021-07-12T00:00:00"/>
    <x v="3"/>
    <x v="0"/>
    <x v="1"/>
    <n v="883"/>
    <n v="148"/>
    <n v="30"/>
    <n v="26490"/>
    <n v="1059.5999999999999"/>
    <n v="25430.400000000001"/>
    <n v="14.131200000000002"/>
    <n v="130684"/>
    <n v="-105253.6"/>
    <n v="-189.45648"/>
  </r>
  <r>
    <x v="3"/>
    <x v="1"/>
    <x v="4"/>
    <s v="CUST_ID_042"/>
    <s v="PROD_ID_005"/>
    <x v="41"/>
    <s v="Low"/>
    <d v="2021-12-20T00:00:00"/>
    <x v="7"/>
    <x v="3"/>
    <x v="1"/>
    <n v="3421"/>
    <n v="4"/>
    <n v="11"/>
    <n v="37631"/>
    <n v="1505.24"/>
    <n v="36125.760000000002"/>
    <n v="19.158720000000002"/>
    <n v="13684"/>
    <n v="22441.760000000002"/>
    <n v="40.395168000000005"/>
  </r>
  <r>
    <x v="3"/>
    <x v="2"/>
    <x v="0"/>
    <s v="CUST_ID_043"/>
    <s v="PROD_ID_001"/>
    <x v="42"/>
    <s v="Low"/>
    <d v="2020-07-14T00:00:00"/>
    <x v="3"/>
    <x v="0"/>
    <x v="0"/>
    <n v="3421"/>
    <n v="6"/>
    <n v="11"/>
    <n v="37631"/>
    <n v="1505.24"/>
    <n v="36125.760000000002"/>
    <n v="19.158720000000002"/>
    <n v="20526"/>
    <n v="15599.760000000002"/>
    <n v="28.079568000000002"/>
  </r>
  <r>
    <x v="1"/>
    <x v="1"/>
    <x v="1"/>
    <s v="CUST_ID_026"/>
    <s v="PROD_ID_002"/>
    <x v="25"/>
    <s v="Low"/>
    <d v="2020-01-15T00:00:00"/>
    <x v="1"/>
    <x v="1"/>
    <x v="0"/>
    <n v="805"/>
    <n v="12"/>
    <n v="23"/>
    <n v="18515"/>
    <n v="740.6"/>
    <n v="17774.400000000001"/>
    <n v="9.6623999999999999"/>
    <n v="9660"/>
    <n v="8114.4000000000015"/>
    <n v="14.605920000000003"/>
  </r>
  <r>
    <x v="1"/>
    <x v="3"/>
    <x v="1"/>
    <s v="CUST_ID_044"/>
    <s v="PROD_ID_002"/>
    <x v="43"/>
    <s v="Low"/>
    <d v="2021-03-22T00:00:00"/>
    <x v="8"/>
    <x v="1"/>
    <x v="1"/>
    <n v="1817"/>
    <n v="12"/>
    <n v="23"/>
    <n v="41791"/>
    <n v="1671.64"/>
    <n v="40119.360000000001"/>
    <n v="21.801599999999997"/>
    <n v="21804"/>
    <n v="18315.36"/>
    <n v="32.967647999999997"/>
  </r>
  <r>
    <x v="3"/>
    <x v="7"/>
    <x v="2"/>
    <s v="CUST_ID_016"/>
    <s v="PROD_ID_003"/>
    <x v="15"/>
    <s v="Low"/>
    <d v="2021-06-05T00:00:00"/>
    <x v="11"/>
    <x v="2"/>
    <x v="1"/>
    <n v="3175"/>
    <n v="148"/>
    <n v="30"/>
    <n v="95250"/>
    <n v="3810"/>
    <n v="91440"/>
    <n v="50.803199999999997"/>
    <n v="469900"/>
    <n v="-378460"/>
    <n v="-681.22799999999995"/>
  </r>
  <r>
    <x v="3"/>
    <x v="0"/>
    <x v="3"/>
    <s v="CUST_ID_033"/>
    <s v="PROD_ID_004"/>
    <x v="32"/>
    <s v="Low"/>
    <d v="2020-02-16T00:00:00"/>
    <x v="4"/>
    <x v="1"/>
    <x v="0"/>
    <n v="419"/>
    <n v="308"/>
    <n v="525"/>
    <n v="219975"/>
    <n v="8799"/>
    <n v="211176"/>
    <n v="117.264"/>
    <n v="129052"/>
    <n v="82124"/>
    <n v="147.82319999999999"/>
  </r>
  <r>
    <x v="1"/>
    <x v="4"/>
    <x v="3"/>
    <s v="CUST_ID_045"/>
    <s v="PROD_ID_004"/>
    <x v="44"/>
    <s v="Low"/>
    <d v="2020-09-15T00:00:00"/>
    <x v="0"/>
    <x v="0"/>
    <x v="0"/>
    <n v="1817"/>
    <n v="308"/>
    <n v="23"/>
    <n v="41791"/>
    <n v="1671.64"/>
    <n v="40119.360000000001"/>
    <n v="21.801599999999997"/>
    <n v="559636"/>
    <n v="-519516.64"/>
    <n v="-935.129952"/>
  </r>
  <r>
    <x v="1"/>
    <x v="5"/>
    <x v="5"/>
    <s v="CUST_ID_046"/>
    <s v="PROD_ID_006"/>
    <x v="45"/>
    <s v="Low"/>
    <d v="2021-10-19T00:00:00"/>
    <x v="9"/>
    <x v="3"/>
    <x v="1"/>
    <n v="805"/>
    <n v="320"/>
    <n v="23"/>
    <n v="18515"/>
    <n v="740.6"/>
    <n v="17774.400000000001"/>
    <n v="9.6623999999999999"/>
    <n v="257600"/>
    <n v="-239825.6"/>
    <n v="-431.68608"/>
  </r>
  <r>
    <x v="3"/>
    <x v="6"/>
    <x v="5"/>
    <s v="CUST_ID_047"/>
    <s v="PROD_ID_006"/>
    <x v="46"/>
    <s v="Low"/>
    <d v="2020-12-31T00:00:00"/>
    <x v="7"/>
    <x v="3"/>
    <x v="0"/>
    <n v="2134"/>
    <n v="320"/>
    <n v="525"/>
    <n v="1120350"/>
    <n v="44814"/>
    <n v="1075536"/>
    <n v="597.40800000000002"/>
    <n v="682880"/>
    <n v="392656"/>
    <n v="706.7808"/>
  </r>
  <r>
    <x v="3"/>
    <x v="4"/>
    <x v="0"/>
    <s v="CUST_ID_037"/>
    <s v="PROD_ID_001"/>
    <x v="36"/>
    <s v="Medium"/>
    <d v="2021-08-17T00:00:00"/>
    <x v="2"/>
    <x v="0"/>
    <x v="1"/>
    <n v="1391"/>
    <n v="6"/>
    <n v="11"/>
    <n v="15301"/>
    <n v="765.05"/>
    <n v="14535.95"/>
    <n v="7.7073499999999999"/>
    <n v="8346"/>
    <n v="6189.9500000000007"/>
    <n v="11.141910000000001"/>
  </r>
  <r>
    <x v="3"/>
    <x v="3"/>
    <x v="1"/>
    <s v="CUST_ID_004"/>
    <s v="PROD_ID_002"/>
    <x v="3"/>
    <s v="Medium"/>
    <d v="2021-09-28T00:00:00"/>
    <x v="0"/>
    <x v="0"/>
    <x v="1"/>
    <n v="2819"/>
    <n v="12"/>
    <n v="11"/>
    <n v="31009"/>
    <n v="1550.4499999999998"/>
    <n v="29458.55"/>
    <n v="15.620850000000001"/>
    <n v="33828"/>
    <n v="-4369.4500000000007"/>
    <n v="-7.8650100000000007"/>
  </r>
  <r>
    <x v="3"/>
    <x v="2"/>
    <x v="5"/>
    <s v="CUST_ID_035"/>
    <s v="PROD_ID_006"/>
    <x v="34"/>
    <s v="Medium"/>
    <d v="2020-03-28T00:00:00"/>
    <x v="8"/>
    <x v="1"/>
    <x v="0"/>
    <n v="1391"/>
    <n v="320"/>
    <n v="11"/>
    <n v="15301"/>
    <n v="765.05"/>
    <n v="14535.95"/>
    <n v="7.7073499999999999"/>
    <n v="445120"/>
    <n v="-430584.05"/>
    <n v="-775.05128999999999"/>
  </r>
  <r>
    <x v="3"/>
    <x v="7"/>
    <x v="4"/>
    <s v="CUST_ID_048"/>
    <s v="PROD_ID_005"/>
    <x v="47"/>
    <s v="Medium"/>
    <d v="2021-05-24T00:00:00"/>
    <x v="10"/>
    <x v="2"/>
    <x v="1"/>
    <n v="1219"/>
    <n v="4"/>
    <n v="11"/>
    <n v="13409"/>
    <n v="670.45"/>
    <n v="12738.55"/>
    <n v="6.7563999999999993"/>
    <n v="4876"/>
    <n v="7862.5499999999993"/>
    <n v="14.152589999999998"/>
  </r>
  <r>
    <x v="3"/>
    <x v="0"/>
    <x v="0"/>
    <s v="CUST_ID_049"/>
    <s v="PROD_ID_001"/>
    <x v="48"/>
    <s v="Medium"/>
    <d v="2020-04-08T00:00:00"/>
    <x v="5"/>
    <x v="2"/>
    <x v="0"/>
    <n v="864"/>
    <n v="6"/>
    <n v="525"/>
    <n v="453600"/>
    <n v="22680"/>
    <n v="430920"/>
    <n v="239.4"/>
    <n v="5184"/>
    <n v="425736"/>
    <n v="766.32479999999998"/>
  </r>
  <r>
    <x v="2"/>
    <x v="1"/>
    <x v="0"/>
    <s v="CUST_ID_050"/>
    <s v="PROD_ID_001"/>
    <x v="49"/>
    <s v="Medium"/>
    <d v="2020-01-20T00:00:00"/>
    <x v="1"/>
    <x v="1"/>
    <x v="0"/>
    <n v="1320"/>
    <n v="6"/>
    <n v="450"/>
    <n v="594000"/>
    <n v="29700"/>
    <n v="564300"/>
    <n v="313.5"/>
    <n v="7920"/>
    <n v="556380"/>
    <n v="1001.4839999999999"/>
  </r>
  <r>
    <x v="3"/>
    <x v="3"/>
    <x v="1"/>
    <s v="CUST_ID_004"/>
    <s v="PROD_ID_002"/>
    <x v="3"/>
    <s v="Medium"/>
    <d v="2020-01-09T00:00:00"/>
    <x v="1"/>
    <x v="1"/>
    <x v="0"/>
    <n v="1474"/>
    <n v="12"/>
    <n v="525"/>
    <n v="773850"/>
    <n v="38692.5"/>
    <n v="735157.5"/>
    <n v="408.31"/>
    <n v="17688"/>
    <n v="717469.5"/>
    <n v="1291.4450999999999"/>
  </r>
  <r>
    <x v="3"/>
    <x v="3"/>
    <x v="1"/>
    <s v="CUST_ID_004"/>
    <s v="PROD_ID_002"/>
    <x v="3"/>
    <s v="Medium"/>
    <d v="2020-12-16T00:00:00"/>
    <x v="7"/>
    <x v="3"/>
    <x v="0"/>
    <n v="1667"/>
    <n v="12"/>
    <n v="30"/>
    <n v="50010"/>
    <n v="2500.5"/>
    <n v="47509.5"/>
    <n v="26.390999999999998"/>
    <n v="20004"/>
    <n v="27505.5"/>
    <n v="49.509900000000002"/>
  </r>
  <r>
    <x v="0"/>
    <x v="2"/>
    <x v="1"/>
    <s v="CUST_ID_051"/>
    <s v="PROD_ID_002"/>
    <x v="50"/>
    <s v="Medium"/>
    <d v="2020-07-25T00:00:00"/>
    <x v="3"/>
    <x v="0"/>
    <x v="0"/>
    <n v="845"/>
    <n v="12"/>
    <n v="188"/>
    <n v="158860"/>
    <n v="7943"/>
    <n v="150917"/>
    <n v="83.6"/>
    <n v="10140"/>
    <n v="140777"/>
    <n v="253.39859999999999"/>
  </r>
  <r>
    <x v="3"/>
    <x v="3"/>
    <x v="1"/>
    <s v="CUST_ID_004"/>
    <s v="PROD_ID_002"/>
    <x v="3"/>
    <s v="Medium"/>
    <d v="2020-09-30T00:00:00"/>
    <x v="0"/>
    <x v="0"/>
    <x v="0"/>
    <n v="2162"/>
    <n v="12"/>
    <n v="30"/>
    <n v="64860"/>
    <n v="3243"/>
    <n v="61617"/>
    <n v="34.238"/>
    <n v="25944"/>
    <n v="35673"/>
    <n v="64.211399999999998"/>
  </r>
  <r>
    <x v="3"/>
    <x v="3"/>
    <x v="1"/>
    <s v="CUST_ID_052"/>
    <s v="PROD_ID_002"/>
    <x v="51"/>
    <s v="Medium"/>
    <d v="2020-07-22T00:00:00"/>
    <x v="3"/>
    <x v="0"/>
    <x v="0"/>
    <n v="2563"/>
    <n v="12"/>
    <n v="11"/>
    <n v="28193"/>
    <n v="1409.65"/>
    <n v="26783.35"/>
    <n v="14.2044"/>
    <n v="30756"/>
    <n v="-3972.6500000000015"/>
    <n v="-7.1507700000000023"/>
  </r>
  <r>
    <x v="1"/>
    <x v="5"/>
    <x v="1"/>
    <s v="CUST_ID_038"/>
    <s v="PROD_ID_002"/>
    <x v="37"/>
    <s v="Medium"/>
    <d v="2021-03-16T00:00:00"/>
    <x v="8"/>
    <x v="1"/>
    <x v="1"/>
    <n v="2539"/>
    <n v="12"/>
    <n v="23"/>
    <n v="58397"/>
    <n v="2919.8500000000004"/>
    <n v="55477.15"/>
    <n v="30.152999999999999"/>
    <n v="30468"/>
    <n v="25009.15"/>
    <n v="45.016469999999998"/>
  </r>
  <r>
    <x v="0"/>
    <x v="4"/>
    <x v="2"/>
    <s v="CUST_ID_053"/>
    <s v="PROD_ID_003"/>
    <x v="52"/>
    <s v="Medium"/>
    <d v="2020-04-25T00:00:00"/>
    <x v="5"/>
    <x v="2"/>
    <x v="0"/>
    <n v="845"/>
    <n v="148"/>
    <n v="188"/>
    <n v="158860"/>
    <n v="7943"/>
    <n v="150917"/>
    <n v="83.6"/>
    <n v="125060"/>
    <n v="25857"/>
    <n v="46.5426"/>
  </r>
  <r>
    <x v="3"/>
    <x v="5"/>
    <x v="2"/>
    <s v="CUST_ID_054"/>
    <s v="PROD_ID_003"/>
    <x v="53"/>
    <s v="Medium"/>
    <d v="2021-10-28T00:00:00"/>
    <x v="9"/>
    <x v="3"/>
    <x v="1"/>
    <n v="1240"/>
    <n v="148"/>
    <n v="30"/>
    <n v="37200"/>
    <n v="1860"/>
    <n v="35340"/>
    <n v="19.626999999999999"/>
    <n v="183520"/>
    <n v="-148180"/>
    <n v="-266.72399999999999"/>
  </r>
  <r>
    <x v="3"/>
    <x v="6"/>
    <x v="3"/>
    <s v="CUST_ID_055"/>
    <s v="PROD_ID_004"/>
    <x v="54"/>
    <s v="Medium"/>
    <d v="2020-09-07T00:00:00"/>
    <x v="0"/>
    <x v="0"/>
    <x v="0"/>
    <n v="1667"/>
    <n v="308"/>
    <n v="30"/>
    <n v="50010"/>
    <n v="2500.5"/>
    <n v="47509.5"/>
    <n v="26.390999999999998"/>
    <n v="513436"/>
    <n v="-465926.5"/>
    <n v="-838.66769999999997"/>
  </r>
  <r>
    <x v="3"/>
    <x v="0"/>
    <x v="3"/>
    <s v="CUST_ID_033"/>
    <s v="PROD_ID_004"/>
    <x v="32"/>
    <s v="Medium"/>
    <d v="2020-07-03T00:00:00"/>
    <x v="3"/>
    <x v="0"/>
    <x v="0"/>
    <n v="1518"/>
    <n v="308"/>
    <n v="30"/>
    <n v="45540"/>
    <n v="2277"/>
    <n v="43263"/>
    <n v="24.035"/>
    <n v="467544"/>
    <n v="-424281"/>
    <n v="-763.70579999999995"/>
  </r>
  <r>
    <x v="3"/>
    <x v="7"/>
    <x v="3"/>
    <s v="CUST_ID_056"/>
    <s v="PROD_ID_004"/>
    <x v="55"/>
    <s v="Medium"/>
    <d v="2020-07-31T00:00:00"/>
    <x v="3"/>
    <x v="0"/>
    <x v="0"/>
    <n v="2756"/>
    <n v="308"/>
    <n v="30"/>
    <n v="82680"/>
    <n v="4134"/>
    <n v="78546"/>
    <n v="43.643000000000001"/>
    <n v="848848"/>
    <n v="-770302"/>
    <n v="-1386.5436"/>
  </r>
  <r>
    <x v="3"/>
    <x v="6"/>
    <x v="5"/>
    <s v="CUST_ID_047"/>
    <s v="PROD_ID_006"/>
    <x v="46"/>
    <s v="Medium"/>
    <d v="2021-01-11T00:00:00"/>
    <x v="1"/>
    <x v="1"/>
    <x v="1"/>
    <n v="1474"/>
    <n v="320"/>
    <n v="525"/>
    <n v="773850"/>
    <n v="38692.5"/>
    <n v="735157.5"/>
    <n v="408.31"/>
    <n v="471680"/>
    <n v="263477.5"/>
    <n v="474.2595"/>
  </r>
  <r>
    <x v="4"/>
    <x v="3"/>
    <x v="4"/>
    <s v="CUST_ID_036"/>
    <s v="PROD_ID_005"/>
    <x v="35"/>
    <s v="Medium"/>
    <d v="2021-01-01T00:00:00"/>
    <x v="1"/>
    <x v="1"/>
    <x v="1"/>
    <n v="2759"/>
    <n v="4"/>
    <n v="18"/>
    <n v="49662"/>
    <n v="2979.72"/>
    <n v="46682.28"/>
    <n v="25.93272"/>
    <n v="11036"/>
    <n v="35646.28"/>
    <n v="64.163303999999997"/>
  </r>
  <r>
    <x v="3"/>
    <x v="0"/>
    <x v="4"/>
    <s v="CUST_ID_057"/>
    <s v="PROD_ID_005"/>
    <x v="56"/>
    <s v="Medium"/>
    <d v="2020-04-15T00:00:00"/>
    <x v="5"/>
    <x v="2"/>
    <x v="0"/>
    <n v="316"/>
    <n v="4"/>
    <n v="11"/>
    <n v="3476"/>
    <n v="208.56"/>
    <n v="3267.44"/>
    <n v="1.73054"/>
    <n v="1264"/>
    <n v="2003.44"/>
    <n v="3.6061920000000001"/>
  </r>
  <r>
    <x v="0"/>
    <x v="1"/>
    <x v="4"/>
    <s v="CUST_ID_058"/>
    <s v="PROD_ID_005"/>
    <x v="57"/>
    <s v="Medium"/>
    <d v="2021-08-16T00:00:00"/>
    <x v="2"/>
    <x v="0"/>
    <x v="1"/>
    <n v="1064"/>
    <n v="4"/>
    <n v="188"/>
    <n v="200032"/>
    <n v="12001.92"/>
    <n v="188030.07999999999"/>
    <n v="104.2225"/>
    <n v="4256"/>
    <n v="183774.07999999999"/>
    <n v="330.79334399999999"/>
  </r>
  <r>
    <x v="3"/>
    <x v="2"/>
    <x v="0"/>
    <s v="CUST_ID_059"/>
    <s v="PROD_ID_001"/>
    <x v="58"/>
    <s v="Medium"/>
    <d v="2021-09-25T00:00:00"/>
    <x v="0"/>
    <x v="0"/>
    <x v="1"/>
    <n v="1684"/>
    <n v="6"/>
    <n v="11"/>
    <n v="18524"/>
    <n v="1111.44"/>
    <n v="17412.560000000001"/>
    <n v="9.2317400000000003"/>
    <n v="10104"/>
    <n v="7308.5600000000013"/>
    <n v="13.155408000000001"/>
  </r>
  <r>
    <x v="4"/>
    <x v="3"/>
    <x v="1"/>
    <s v="CUST_ID_060"/>
    <s v="PROD_ID_002"/>
    <x v="41"/>
    <s v="Medium"/>
    <d v="2020-04-25T00:00:00"/>
    <x v="5"/>
    <x v="2"/>
    <x v="0"/>
    <n v="2759"/>
    <n v="12"/>
    <n v="18"/>
    <n v="49662"/>
    <n v="2979.72"/>
    <n v="46682.28"/>
    <n v="25.93272"/>
    <n v="33108"/>
    <n v="13574.279999999999"/>
    <n v="24.433703999999999"/>
  </r>
  <r>
    <x v="3"/>
    <x v="2"/>
    <x v="1"/>
    <s v="CUST_ID_027"/>
    <s v="PROD_ID_002"/>
    <x v="26"/>
    <s v="Medium"/>
    <d v="2021-04-19T00:00:00"/>
    <x v="5"/>
    <x v="2"/>
    <x v="1"/>
    <n v="872"/>
    <n v="12"/>
    <n v="525"/>
    <n v="457800"/>
    <n v="27468"/>
    <n v="430332"/>
    <n v="239.18299999999999"/>
    <n v="10464"/>
    <n v="419868"/>
    <n v="755.76239999999996"/>
  </r>
  <r>
    <x v="2"/>
    <x v="4"/>
    <x v="2"/>
    <s v="CUST_ID_061"/>
    <s v="PROD_ID_003"/>
    <x v="59"/>
    <s v="Medium"/>
    <d v="2020-05-25T00:00:00"/>
    <x v="10"/>
    <x v="2"/>
    <x v="0"/>
    <n v="1465"/>
    <n v="148"/>
    <n v="450"/>
    <n v="659250"/>
    <n v="39555"/>
    <n v="619695"/>
    <n v="344.322"/>
    <n v="216820"/>
    <n v="402875"/>
    <n v="725.17499999999995"/>
  </r>
  <r>
    <x v="3"/>
    <x v="5"/>
    <x v="2"/>
    <s v="CUST_ID_054"/>
    <s v="PROD_ID_003"/>
    <x v="53"/>
    <s v="Medium"/>
    <d v="2020-09-24T00:00:00"/>
    <x v="0"/>
    <x v="0"/>
    <x v="0"/>
    <n v="2491"/>
    <n v="148"/>
    <n v="525"/>
    <n v="1307775"/>
    <n v="78466.5"/>
    <n v="1229308.5"/>
    <n v="683.00400000000002"/>
    <n v="368668"/>
    <n v="860640.5"/>
    <n v="1549.1529"/>
  </r>
  <r>
    <x v="2"/>
    <x v="5"/>
    <x v="3"/>
    <s v="CUST_ID_062"/>
    <s v="PROD_ID_004"/>
    <x v="60"/>
    <s v="Medium"/>
    <d v="2020-08-20T00:00:00"/>
    <x v="2"/>
    <x v="0"/>
    <x v="0"/>
    <n v="1465"/>
    <n v="308"/>
    <n v="450"/>
    <n v="659250"/>
    <n v="39555"/>
    <n v="619695"/>
    <n v="344.322"/>
    <n v="451220"/>
    <n v="168475"/>
    <n v="303.255"/>
  </r>
  <r>
    <x v="3"/>
    <x v="1"/>
    <x v="3"/>
    <s v="CUST_ID_034"/>
    <s v="PROD_ID_004"/>
    <x v="33"/>
    <s v="Medium"/>
    <d v="2021-07-25T00:00:00"/>
    <x v="3"/>
    <x v="0"/>
    <x v="1"/>
    <n v="1348"/>
    <n v="308"/>
    <n v="30"/>
    <n v="40440"/>
    <n v="2426.4"/>
    <n v="38013.599999999999"/>
    <n v="21.112400000000001"/>
    <n v="415184"/>
    <n v="-377170.4"/>
    <n v="-678.90672000000006"/>
  </r>
  <r>
    <x v="2"/>
    <x v="6"/>
    <x v="3"/>
    <s v="CUST_ID_063"/>
    <s v="PROD_ID_004"/>
    <x v="61"/>
    <s v="Medium"/>
    <d v="2020-03-05T00:00:00"/>
    <x v="8"/>
    <x v="1"/>
    <x v="0"/>
    <n v="2923"/>
    <n v="308"/>
    <n v="450"/>
    <n v="1315350"/>
    <n v="78921"/>
    <n v="1236429"/>
    <n v="686.952"/>
    <n v="900284"/>
    <n v="336145"/>
    <n v="605.06100000000004"/>
  </r>
  <r>
    <x v="3"/>
    <x v="7"/>
    <x v="5"/>
    <s v="CUST_ID_064"/>
    <s v="PROD_ID_006"/>
    <x v="62"/>
    <s v="Medium"/>
    <d v="2021-02-21T00:00:00"/>
    <x v="4"/>
    <x v="1"/>
    <x v="1"/>
    <n v="872"/>
    <n v="320"/>
    <n v="525"/>
    <n v="457800"/>
    <n v="27468"/>
    <n v="430332"/>
    <n v="239.18299999999999"/>
    <n v="279040"/>
    <n v="151292"/>
    <n v="272.32560000000001"/>
  </r>
  <r>
    <x v="3"/>
    <x v="0"/>
    <x v="5"/>
    <s v="CUST_ID_065"/>
    <s v="PROD_ID_006"/>
    <x v="63"/>
    <s v="Medium"/>
    <d v="2020-09-08T00:00:00"/>
    <x v="0"/>
    <x v="0"/>
    <x v="0"/>
    <n v="1684"/>
    <n v="320"/>
    <n v="11"/>
    <n v="18524"/>
    <n v="1111.44"/>
    <n v="17412.560000000001"/>
    <n v="9.2317400000000003"/>
    <n v="538880"/>
    <n v="-521467.44"/>
    <n v="-938.641392"/>
  </r>
  <r>
    <x v="3"/>
    <x v="0"/>
    <x v="5"/>
    <s v="CUST_ID_065"/>
    <s v="PROD_ID_006"/>
    <x v="63"/>
    <s v="Medium"/>
    <d v="2021-08-21T00:00:00"/>
    <x v="2"/>
    <x v="0"/>
    <x v="1"/>
    <n v="2491"/>
    <n v="320"/>
    <n v="525"/>
    <n v="1307775"/>
    <n v="78466.5"/>
    <n v="1229308.5"/>
    <n v="683.00400000000002"/>
    <n v="797120"/>
    <n v="432188.5"/>
    <n v="777.9393"/>
  </r>
  <r>
    <x v="3"/>
    <x v="2"/>
    <x v="0"/>
    <s v="CUST_ID_059"/>
    <s v="PROD_ID_001"/>
    <x v="58"/>
    <s v="Medium"/>
    <d v="2021-05-18T00:00:00"/>
    <x v="10"/>
    <x v="2"/>
    <x v="1"/>
    <n v="2108"/>
    <n v="6"/>
    <n v="30"/>
    <n v="63240"/>
    <n v="3794.4"/>
    <n v="59445.599999999999"/>
    <n v="33.031599999999997"/>
    <n v="12648"/>
    <n v="46797.599999999999"/>
    <n v="84.235680000000002"/>
  </r>
  <r>
    <x v="3"/>
    <x v="3"/>
    <x v="1"/>
    <s v="CUST_ID_052"/>
    <s v="PROD_ID_002"/>
    <x v="51"/>
    <s v="Medium"/>
    <d v="2021-08-29T00:00:00"/>
    <x v="2"/>
    <x v="0"/>
    <x v="1"/>
    <n v="2108"/>
    <n v="12"/>
    <n v="30"/>
    <n v="63240"/>
    <n v="3794.4"/>
    <n v="59445.599999999999"/>
    <n v="33.031599999999997"/>
    <n v="25296"/>
    <n v="34149.599999999999"/>
    <n v="61.469279999999998"/>
  </r>
  <r>
    <x v="3"/>
    <x v="1"/>
    <x v="4"/>
    <s v="CUST_ID_066"/>
    <s v="PROD_ID_005"/>
    <x v="64"/>
    <s v="Medium"/>
    <d v="2021-04-23T00:00:00"/>
    <x v="5"/>
    <x v="2"/>
    <x v="1"/>
    <n v="2201"/>
    <n v="4"/>
    <n v="30"/>
    <n v="66030"/>
    <n v="4622.0999999999995"/>
    <n v="61407.9"/>
    <n v="34.112400000000001"/>
    <n v="8804"/>
    <n v="52603.9"/>
    <n v="94.687020000000004"/>
  </r>
  <r>
    <x v="3"/>
    <x v="3"/>
    <x v="1"/>
    <s v="CUST_ID_052"/>
    <s v="PROD_ID_002"/>
    <x v="51"/>
    <s v="Medium"/>
    <d v="2021-02-06T00:00:00"/>
    <x v="4"/>
    <x v="1"/>
    <x v="1"/>
    <n v="1237"/>
    <n v="12"/>
    <n v="11"/>
    <n v="13607"/>
    <n v="952.4899999999999"/>
    <n v="12654.51"/>
    <n v="6.7118100000000007"/>
    <n v="14844"/>
    <n v="-2189.4899999999998"/>
    <n v="-3.9410819999999993"/>
  </r>
  <r>
    <x v="4"/>
    <x v="2"/>
    <x v="3"/>
    <s v="CUST_ID_067"/>
    <s v="PROD_ID_004"/>
    <x v="65"/>
    <s v="Medium"/>
    <d v="2020-01-02T00:00:00"/>
    <x v="1"/>
    <x v="1"/>
    <x v="0"/>
    <n v="2658"/>
    <n v="308"/>
    <n v="18"/>
    <n v="47844"/>
    <n v="3349.0799999999995"/>
    <n v="44494.92"/>
    <n v="24.7194"/>
    <n v="818664"/>
    <n v="-774169.08"/>
    <n v="-1393.5043439999999"/>
  </r>
  <r>
    <x v="0"/>
    <x v="3"/>
    <x v="0"/>
    <s v="CUST_ID_068"/>
    <s v="PROD_ID_001"/>
    <x v="66"/>
    <s v="Medium"/>
    <d v="2020-03-13T00:00:00"/>
    <x v="8"/>
    <x v="1"/>
    <x v="0"/>
    <n v="3000"/>
    <n v="6"/>
    <n v="188"/>
    <n v="564000"/>
    <n v="39480.000000000007"/>
    <n v="524520"/>
    <n v="290.625"/>
    <n v="18000"/>
    <n v="506520"/>
    <n v="911.73599999999999"/>
  </r>
  <r>
    <x v="1"/>
    <x v="1"/>
    <x v="1"/>
    <s v="CUST_ID_026"/>
    <s v="PROD_ID_002"/>
    <x v="25"/>
    <s v="Medium"/>
    <d v="2020-09-12T00:00:00"/>
    <x v="0"/>
    <x v="0"/>
    <x v="0"/>
    <n v="3517"/>
    <n v="12"/>
    <n v="23"/>
    <n v="80891"/>
    <n v="5662.3700000000008"/>
    <n v="75228.63"/>
    <n v="40.887449999999994"/>
    <n v="42204"/>
    <n v="33024.630000000005"/>
    <n v="59.444334000000005"/>
  </r>
  <r>
    <x v="2"/>
    <x v="4"/>
    <x v="1"/>
    <s v="CUST_ID_069"/>
    <s v="PROD_ID_002"/>
    <x v="56"/>
    <s v="Medium"/>
    <d v="2020-06-16T00:00:00"/>
    <x v="11"/>
    <x v="2"/>
    <x v="0"/>
    <n v="1348"/>
    <n v="12"/>
    <n v="450"/>
    <n v="606600"/>
    <n v="42462.000000000007"/>
    <n v="564138"/>
    <n v="313.31700000000001"/>
    <n v="16176"/>
    <n v="547962"/>
    <n v="986.33159999999998"/>
  </r>
  <r>
    <x v="2"/>
    <x v="5"/>
    <x v="1"/>
    <s v="CUST_ID_070"/>
    <s v="PROD_ID_002"/>
    <x v="67"/>
    <s v="Medium"/>
    <d v="2021-05-19T00:00:00"/>
    <x v="10"/>
    <x v="2"/>
    <x v="1"/>
    <n v="1685"/>
    <n v="12"/>
    <n v="450"/>
    <n v="758250"/>
    <n v="53077.500000000007"/>
    <n v="705172.5"/>
    <n v="391.71600000000001"/>
    <n v="20220"/>
    <n v="684952.5"/>
    <n v="1232.9144999999999"/>
  </r>
  <r>
    <x v="4"/>
    <x v="6"/>
    <x v="1"/>
    <s v="CUST_ID_071"/>
    <s v="PROD_ID_002"/>
    <x v="68"/>
    <s v="Medium"/>
    <d v="2020-04-07T00:00:00"/>
    <x v="5"/>
    <x v="2"/>
    <x v="0"/>
    <n v="3316"/>
    <n v="12"/>
    <n v="18"/>
    <n v="59688"/>
    <n v="4178.1600000000008"/>
    <n v="55509.84"/>
    <n v="30.835080000000001"/>
    <n v="39792"/>
    <n v="15717.839999999997"/>
    <n v="28.292111999999992"/>
  </r>
  <r>
    <x v="3"/>
    <x v="7"/>
    <x v="1"/>
    <s v="CUST_ID_072"/>
    <s v="PROD_ID_002"/>
    <x v="69"/>
    <s v="Medium"/>
    <d v="2021-06-14T00:00:00"/>
    <x v="11"/>
    <x v="2"/>
    <x v="1"/>
    <n v="2550"/>
    <n v="12"/>
    <n v="11"/>
    <n v="28050"/>
    <n v="1963.5000000000002"/>
    <n v="26086.5"/>
    <n v="13.83375"/>
    <n v="30600"/>
    <n v="-4513.5"/>
    <n v="-8.1242999999999999"/>
  </r>
  <r>
    <x v="3"/>
    <x v="0"/>
    <x v="2"/>
    <s v="CUST_ID_041"/>
    <s v="PROD_ID_003"/>
    <x v="40"/>
    <s v="Medium"/>
    <d v="2021-02-11T00:00:00"/>
    <x v="4"/>
    <x v="1"/>
    <x v="1"/>
    <n v="1705"/>
    <n v="148"/>
    <n v="30"/>
    <n v="51150"/>
    <n v="3580.5000000000005"/>
    <n v="47569.5"/>
    <n v="26.430599999999998"/>
    <n v="252340"/>
    <n v="-204770.5"/>
    <n v="-368.58690000000001"/>
  </r>
  <r>
    <x v="3"/>
    <x v="3"/>
    <x v="2"/>
    <s v="CUST_ID_028"/>
    <s v="PROD_ID_003"/>
    <x v="27"/>
    <s v="Medium"/>
    <d v="2021-05-05T00:00:00"/>
    <x v="10"/>
    <x v="2"/>
    <x v="1"/>
    <n v="706"/>
    <n v="148"/>
    <n v="30"/>
    <n v="21180"/>
    <n v="1482.6000000000001"/>
    <n v="19697.400000000001"/>
    <n v="10.9368"/>
    <n v="104488"/>
    <n v="-84790.6"/>
    <n v="-152.62308000000002"/>
  </r>
  <r>
    <x v="0"/>
    <x v="0"/>
    <x v="5"/>
    <s v="CUST_ID_073"/>
    <s v="PROD_ID_006"/>
    <x v="70"/>
    <s v="Medium"/>
    <d v="2021-06-06T00:00:00"/>
    <x v="11"/>
    <x v="2"/>
    <x v="1"/>
    <n v="1193"/>
    <n v="320"/>
    <n v="188"/>
    <n v="224284"/>
    <n v="15699.880000000001"/>
    <n v="208584.12"/>
    <n v="115.55249999999999"/>
    <n v="381760"/>
    <n v="-173175.88"/>
    <n v="-311.71658400000001"/>
  </r>
  <r>
    <x v="2"/>
    <x v="1"/>
    <x v="0"/>
    <s v="CUST_ID_074"/>
    <s v="PROD_ID_001"/>
    <x v="71"/>
    <s v="Medium"/>
    <d v="2020-08-13T00:00:00"/>
    <x v="2"/>
    <x v="0"/>
    <x v="0"/>
    <n v="1540"/>
    <n v="6"/>
    <n v="450"/>
    <n v="693000"/>
    <n v="55440"/>
    <n v="637560"/>
    <n v="354.108"/>
    <n v="9240"/>
    <n v="628320"/>
    <n v="1130.9759999999999"/>
  </r>
  <r>
    <x v="3"/>
    <x v="7"/>
    <x v="1"/>
    <s v="CUST_ID_072"/>
    <s v="PROD_ID_002"/>
    <x v="69"/>
    <s v="Medium"/>
    <d v="2021-11-14T00:00:00"/>
    <x v="6"/>
    <x v="3"/>
    <x v="1"/>
    <n v="2891"/>
    <n v="12"/>
    <n v="11"/>
    <n v="31801"/>
    <n v="2544.08"/>
    <n v="29256.92"/>
    <n v="15.513959999999999"/>
    <n v="34692"/>
    <n v="-5435.0800000000017"/>
    <n v="-9.7831440000000036"/>
  </r>
  <r>
    <x v="3"/>
    <x v="7"/>
    <x v="1"/>
    <s v="CUST_ID_072"/>
    <s v="PROD_ID_002"/>
    <x v="69"/>
    <s v="Medium"/>
    <d v="2020-10-21T00:00:00"/>
    <x v="9"/>
    <x v="3"/>
    <x v="0"/>
    <n v="2575"/>
    <n v="12"/>
    <n v="525"/>
    <n v="1351875"/>
    <n v="108150"/>
    <n v="1243725"/>
    <n v="691.01199999999994"/>
    <n v="30900"/>
    <n v="1212825"/>
    <n v="2183.085"/>
  </r>
  <r>
    <x v="3"/>
    <x v="7"/>
    <x v="1"/>
    <s v="CUST_ID_040"/>
    <s v="PROD_ID_002"/>
    <x v="39"/>
    <s v="Medium"/>
    <d v="2020-02-16T00:00:00"/>
    <x v="4"/>
    <x v="1"/>
    <x v="0"/>
    <n v="2335"/>
    <n v="12"/>
    <n v="11"/>
    <n v="25685"/>
    <n v="2054.8000000000002"/>
    <n v="23630.2"/>
    <n v="12.53224"/>
    <n v="28020"/>
    <n v="-4389.7999999999993"/>
    <n v="-7.9016399999999987"/>
  </r>
  <r>
    <x v="2"/>
    <x v="4"/>
    <x v="2"/>
    <s v="CUST_ID_061"/>
    <s v="PROD_ID_003"/>
    <x v="59"/>
    <s v="Medium"/>
    <d v="2021-11-12T00:00:00"/>
    <x v="6"/>
    <x v="3"/>
    <x v="1"/>
    <n v="463"/>
    <n v="148"/>
    <n v="450"/>
    <n v="208350"/>
    <n v="16668"/>
    <n v="191682"/>
    <n v="106.536"/>
    <n v="68524"/>
    <n v="123158"/>
    <n v="221.68439999999998"/>
  </r>
  <r>
    <x v="2"/>
    <x v="2"/>
    <x v="3"/>
    <s v="CUST_ID_075"/>
    <s v="PROD_ID_004"/>
    <x v="72"/>
    <s v="Medium"/>
    <d v="2021-06-30T00:00:00"/>
    <x v="11"/>
    <x v="2"/>
    <x v="1"/>
    <n v="970"/>
    <n v="308"/>
    <n v="450"/>
    <n v="436500"/>
    <n v="34920"/>
    <n v="401580"/>
    <n v="223.00800000000001"/>
    <n v="298760"/>
    <n v="102820"/>
    <n v="185.07599999999999"/>
  </r>
  <r>
    <x v="4"/>
    <x v="3"/>
    <x v="5"/>
    <s v="CUST_ID_076"/>
    <s v="PROD_ID_006"/>
    <x v="73"/>
    <s v="Medium"/>
    <d v="2021-10-07T00:00:00"/>
    <x v="9"/>
    <x v="3"/>
    <x v="1"/>
    <n v="1650"/>
    <n v="320"/>
    <n v="18"/>
    <n v="29700"/>
    <n v="2376"/>
    <n v="27324"/>
    <n v="15.18"/>
    <n v="528000"/>
    <n v="-500676"/>
    <n v="-901.21679999999992"/>
  </r>
  <r>
    <x v="4"/>
    <x v="4"/>
    <x v="4"/>
    <s v="CUST_ID_077"/>
    <s v="PROD_ID_005"/>
    <x v="74"/>
    <s v="Medium"/>
    <d v="2021-02-17T00:00:00"/>
    <x v="4"/>
    <x v="1"/>
    <x v="1"/>
    <n v="440"/>
    <n v="4"/>
    <n v="18"/>
    <n v="7920"/>
    <n v="712.8"/>
    <n v="7207.2"/>
    <n v="4.0076400000000003"/>
    <n v="1760"/>
    <n v="5447.2"/>
    <n v="9.8049599999999995"/>
  </r>
  <r>
    <x v="2"/>
    <x v="5"/>
    <x v="0"/>
    <s v="CUST_ID_078"/>
    <s v="PROD_ID_001"/>
    <x v="75"/>
    <s v="Medium"/>
    <d v="2020-06-14T00:00:00"/>
    <x v="11"/>
    <x v="2"/>
    <x v="0"/>
    <n v="386"/>
    <n v="6"/>
    <n v="450"/>
    <n v="173700"/>
    <n v="15633"/>
    <n v="158067"/>
    <n v="87.906000000000006"/>
    <n v="2316"/>
    <n v="155751"/>
    <n v="280.35179999999997"/>
  </r>
  <r>
    <x v="0"/>
    <x v="6"/>
    <x v="0"/>
    <s v="CUST_ID_079"/>
    <s v="PROD_ID_001"/>
    <x v="54"/>
    <s v="Medium"/>
    <d v="2021-04-29T00:00:00"/>
    <x v="5"/>
    <x v="2"/>
    <x v="1"/>
    <n v="2228"/>
    <n v="6"/>
    <n v="188"/>
    <n v="418864"/>
    <n v="37697.760000000002"/>
    <n v="381166.24"/>
    <n v="211.23374999999999"/>
    <n v="13368"/>
    <n v="367798.24"/>
    <n v="662.036832"/>
  </r>
  <r>
    <x v="3"/>
    <x v="2"/>
    <x v="0"/>
    <s v="CUST_ID_043"/>
    <s v="PROD_ID_001"/>
    <x v="42"/>
    <s v="Medium"/>
    <d v="2021-11-30T00:00:00"/>
    <x v="6"/>
    <x v="3"/>
    <x v="1"/>
    <n v="1933"/>
    <n v="6"/>
    <n v="11"/>
    <n v="21263"/>
    <n v="1913.6699999999998"/>
    <n v="19349.330000000002"/>
    <n v="10.26207"/>
    <n v="11598"/>
    <n v="7751.3300000000017"/>
    <n v="13.952394000000004"/>
  </r>
  <r>
    <x v="2"/>
    <x v="7"/>
    <x v="0"/>
    <s v="CUST_ID_080"/>
    <s v="PROD_ID_001"/>
    <x v="66"/>
    <s v="Medium"/>
    <d v="2021-03-19T00:00:00"/>
    <x v="8"/>
    <x v="1"/>
    <x v="1"/>
    <n v="401"/>
    <n v="6"/>
    <n v="450"/>
    <n v="180450"/>
    <n v="16240.5"/>
    <n v="164209.5"/>
    <n v="91.182000000000002"/>
    <n v="2406"/>
    <n v="161803.5"/>
    <n v="291.24630000000002"/>
  </r>
  <r>
    <x v="4"/>
    <x v="6"/>
    <x v="1"/>
    <s v="CUST_ID_071"/>
    <s v="PROD_ID_002"/>
    <x v="68"/>
    <s v="Medium"/>
    <d v="2021-06-25T00:00:00"/>
    <x v="11"/>
    <x v="2"/>
    <x v="1"/>
    <n v="440"/>
    <n v="12"/>
    <n v="18"/>
    <n v="7920"/>
    <n v="712.8"/>
    <n v="7207.2"/>
    <n v="4.0076400000000003"/>
    <n v="5280"/>
    <n v="1927.1999999999998"/>
    <n v="3.4689599999999996"/>
  </r>
  <r>
    <x v="4"/>
    <x v="5"/>
    <x v="1"/>
    <s v="CUST_ID_014"/>
    <s v="PROD_ID_002"/>
    <x v="13"/>
    <s v="Medium"/>
    <d v="2021-03-09T00:00:00"/>
    <x v="8"/>
    <x v="1"/>
    <x v="1"/>
    <n v="2130"/>
    <n v="12"/>
    <n v="18"/>
    <n v="38340"/>
    <n v="3450.6"/>
    <n v="34889.4"/>
    <n v="19.382999999999999"/>
    <n v="25560"/>
    <n v="9329.4000000000015"/>
    <n v="16.792920000000002"/>
  </r>
  <r>
    <x v="4"/>
    <x v="0"/>
    <x v="3"/>
    <s v="CUST_ID_081"/>
    <s v="PROD_ID_004"/>
    <x v="76"/>
    <s v="Medium"/>
    <d v="2020-07-11T00:00:00"/>
    <x v="3"/>
    <x v="0"/>
    <x v="0"/>
    <n v="2681"/>
    <n v="308"/>
    <n v="18"/>
    <n v="48258"/>
    <n v="4343.22"/>
    <n v="43914.78"/>
    <n v="24.39528"/>
    <n v="825748"/>
    <n v="-781833.22"/>
    <n v="-1407.299796"/>
  </r>
  <r>
    <x v="1"/>
    <x v="1"/>
    <x v="5"/>
    <s v="CUST_ID_082"/>
    <s v="PROD_ID_006"/>
    <x v="77"/>
    <s v="Medium"/>
    <d v="2021-08-16T00:00:00"/>
    <x v="2"/>
    <x v="0"/>
    <x v="1"/>
    <n v="1164"/>
    <n v="320"/>
    <n v="23"/>
    <n v="26772"/>
    <n v="2409.48"/>
    <n v="24362.52"/>
    <n v="13.240500000000001"/>
    <n v="372480"/>
    <n v="-348117.48"/>
    <n v="-626.61146399999996"/>
  </r>
  <r>
    <x v="3"/>
    <x v="7"/>
    <x v="3"/>
    <s v="CUST_ID_008"/>
    <s v="PROD_ID_004"/>
    <x v="7"/>
    <s v="Medium"/>
    <d v="2021-01-20T00:00:00"/>
    <x v="1"/>
    <x v="1"/>
    <x v="1"/>
    <n v="3218"/>
    <n v="308"/>
    <n v="30"/>
    <n v="96540"/>
    <n v="8688.6"/>
    <n v="87851.4"/>
    <n v="48.812400000000004"/>
    <n v="991144"/>
    <n v="-903292.6"/>
    <n v="-1625.9266799999998"/>
  </r>
  <r>
    <x v="4"/>
    <x v="2"/>
    <x v="5"/>
    <s v="CUST_ID_083"/>
    <s v="PROD_ID_006"/>
    <x v="78"/>
    <s v="Medium"/>
    <d v="2020-11-12T00:00:00"/>
    <x v="6"/>
    <x v="3"/>
    <x v="0"/>
    <n v="367"/>
    <n v="320"/>
    <n v="18"/>
    <n v="6606"/>
    <n v="594.54000000000008"/>
    <n v="6011.46"/>
    <n v="3.34152"/>
    <n v="117440"/>
    <n v="-111428.54"/>
    <n v="-200.571372"/>
  </r>
  <r>
    <x v="4"/>
    <x v="3"/>
    <x v="4"/>
    <s v="CUST_ID_084"/>
    <s v="PROD_ID_005"/>
    <x v="79"/>
    <s v="High"/>
    <d v="2021-08-21T00:00:00"/>
    <x v="2"/>
    <x v="0"/>
    <x v="1"/>
    <n v="463"/>
    <n v="4"/>
    <n v="18"/>
    <n v="8334"/>
    <n v="833.4"/>
    <n v="7500.6"/>
    <n v="4.1688000000000001"/>
    <n v="1852"/>
    <n v="5648.6"/>
    <n v="10.167480000000001"/>
  </r>
  <r>
    <x v="4"/>
    <x v="4"/>
    <x v="1"/>
    <s v="CUST_ID_005"/>
    <s v="PROD_ID_002"/>
    <x v="4"/>
    <s v="High"/>
    <d v="2021-01-13T00:00:00"/>
    <x v="1"/>
    <x v="1"/>
    <x v="1"/>
    <n v="463"/>
    <n v="12"/>
    <n v="18"/>
    <n v="8334"/>
    <n v="833.4"/>
    <n v="7500.6"/>
    <n v="4.1688000000000001"/>
    <n v="5556"/>
    <n v="1944.6000000000004"/>
    <n v="3.5002800000000005"/>
  </r>
  <r>
    <x v="0"/>
    <x v="4"/>
    <x v="4"/>
    <s v="CUST_ID_085"/>
    <s v="PROD_ID_005"/>
    <x v="80"/>
    <s v="High"/>
    <d v="2021-04-28T00:00:00"/>
    <x v="5"/>
    <x v="2"/>
    <x v="1"/>
    <n v="1778"/>
    <n v="4"/>
    <n v="188"/>
    <n v="334264"/>
    <n v="33426.400000000001"/>
    <n v="300837.59999999998"/>
    <n v="166.72499999999999"/>
    <n v="7112"/>
    <n v="293725.59999999998"/>
    <n v="528.70607999999993"/>
  </r>
  <r>
    <x v="0"/>
    <x v="4"/>
    <x v="0"/>
    <s v="CUST_ID_013"/>
    <s v="PROD_ID_001"/>
    <x v="12"/>
    <s v="High"/>
    <d v="2021-04-21T00:00:00"/>
    <x v="5"/>
    <x v="2"/>
    <x v="1"/>
    <n v="2165"/>
    <n v="6"/>
    <n v="188"/>
    <n v="407020"/>
    <n v="40702"/>
    <n v="366318"/>
    <n v="202.95"/>
    <n v="12990"/>
    <n v="353328"/>
    <n v="635.99040000000002"/>
  </r>
  <r>
    <x v="1"/>
    <x v="1"/>
    <x v="1"/>
    <s v="CUST_ID_002"/>
    <s v="PROD_ID_002"/>
    <x v="1"/>
    <s v="High"/>
    <d v="2020-09-25T00:00:00"/>
    <x v="0"/>
    <x v="0"/>
    <x v="0"/>
    <n v="2600"/>
    <n v="12"/>
    <n v="23"/>
    <n v="59800"/>
    <n v="5980"/>
    <n v="53820"/>
    <n v="29.2545"/>
    <n v="31200"/>
    <n v="22620"/>
    <n v="40.716000000000001"/>
  </r>
  <r>
    <x v="2"/>
    <x v="5"/>
    <x v="2"/>
    <s v="CUST_ID_086"/>
    <s v="PROD_ID_003"/>
    <x v="49"/>
    <s v="High"/>
    <d v="2021-04-11T00:00:00"/>
    <x v="5"/>
    <x v="2"/>
    <x v="1"/>
    <n v="2753"/>
    <n v="148"/>
    <n v="450"/>
    <n v="1238850"/>
    <n v="123885"/>
    <n v="1114965"/>
    <n v="619.38"/>
    <n v="407444"/>
    <n v="707521"/>
    <n v="1273.5378000000001"/>
  </r>
  <r>
    <x v="0"/>
    <x v="6"/>
    <x v="2"/>
    <s v="CUST_ID_007"/>
    <s v="PROD_ID_003"/>
    <x v="6"/>
    <s v="High"/>
    <d v="2020-02-08T00:00:00"/>
    <x v="4"/>
    <x v="1"/>
    <x v="0"/>
    <n v="2299"/>
    <n v="148"/>
    <n v="188"/>
    <n v="432212"/>
    <n v="43221.200000000004"/>
    <n v="388990.8"/>
    <n v="215.55"/>
    <n v="340252"/>
    <n v="48738.799999999988"/>
    <n v="87.729839999999982"/>
  </r>
  <r>
    <x v="2"/>
    <x v="2"/>
    <x v="3"/>
    <s v="CUST_ID_075"/>
    <s v="PROD_ID_004"/>
    <x v="72"/>
    <s v="High"/>
    <d v="2021-06-18T00:00:00"/>
    <x v="11"/>
    <x v="2"/>
    <x v="1"/>
    <n v="2753"/>
    <n v="308"/>
    <n v="450"/>
    <n v="1238850"/>
    <n v="123885"/>
    <n v="1114965"/>
    <n v="619.38"/>
    <n v="847924"/>
    <n v="267041"/>
    <n v="480.67379999999997"/>
  </r>
  <r>
    <x v="1"/>
    <x v="6"/>
    <x v="3"/>
    <s v="CUST_ID_087"/>
    <s v="PROD_ID_004"/>
    <x v="50"/>
    <s v="High"/>
    <d v="2021-08-11T00:00:00"/>
    <x v="2"/>
    <x v="0"/>
    <x v="1"/>
    <n v="2600"/>
    <n v="308"/>
    <n v="23"/>
    <n v="59800"/>
    <n v="5980"/>
    <n v="53820"/>
    <n v="29.2545"/>
    <n v="800800"/>
    <n v="-746980"/>
    <n v="-1344.5639999999999"/>
  </r>
  <r>
    <x v="3"/>
    <x v="7"/>
    <x v="3"/>
    <s v="CUST_ID_056"/>
    <s v="PROD_ID_004"/>
    <x v="55"/>
    <s v="High"/>
    <d v="2021-07-23T00:00:00"/>
    <x v="3"/>
    <x v="0"/>
    <x v="1"/>
    <n v="2244"/>
    <n v="308"/>
    <n v="525"/>
    <n v="1178100"/>
    <n v="117810"/>
    <n v="1060290"/>
    <n v="589.04999999999995"/>
    <n v="691152"/>
    <n v="369138"/>
    <n v="664.44839999999999"/>
  </r>
  <r>
    <x v="4"/>
    <x v="7"/>
    <x v="4"/>
    <s v="CUST_ID_088"/>
    <s v="PROD_ID_005"/>
    <x v="81"/>
    <s v="High"/>
    <d v="2021-04-21T00:00:00"/>
    <x v="5"/>
    <x v="2"/>
    <x v="1"/>
    <n v="1438"/>
    <n v="4"/>
    <n v="18"/>
    <n v="25884"/>
    <n v="2847.24"/>
    <n v="23036.760000000002"/>
    <n v="12.794639999999999"/>
    <n v="5752"/>
    <n v="17284.760000000002"/>
    <n v="31.112568000000003"/>
  </r>
  <r>
    <x v="4"/>
    <x v="0"/>
    <x v="1"/>
    <s v="CUST_ID_025"/>
    <s v="PROD_ID_002"/>
    <x v="24"/>
    <s v="High"/>
    <d v="2021-04-26T00:00:00"/>
    <x v="5"/>
    <x v="2"/>
    <x v="1"/>
    <n v="1438"/>
    <n v="12"/>
    <n v="18"/>
    <n v="25884"/>
    <n v="2847.24"/>
    <n v="23036.760000000002"/>
    <n v="12.794639999999999"/>
    <n v="17256"/>
    <n v="5780.760000000002"/>
    <n v="10.405368000000003"/>
  </r>
  <r>
    <x v="4"/>
    <x v="0"/>
    <x v="3"/>
    <s v="CUST_ID_089"/>
    <s v="PROD_ID_004"/>
    <x v="82"/>
    <s v="High"/>
    <d v="2020-06-22T00:00:00"/>
    <x v="11"/>
    <x v="2"/>
    <x v="0"/>
    <n v="1206"/>
    <n v="308"/>
    <n v="18"/>
    <n v="21708"/>
    <n v="2387.8799999999997"/>
    <n v="19320.12"/>
    <n v="10.7334"/>
    <n v="371448"/>
    <n v="-352127.88"/>
    <n v="-633.83018400000003"/>
  </r>
  <r>
    <x v="1"/>
    <x v="1"/>
    <x v="4"/>
    <s v="CUST_ID_090"/>
    <s v="PROD_ID_005"/>
    <x v="83"/>
    <s v="High"/>
    <d v="2020-01-23T00:00:00"/>
    <x v="1"/>
    <x v="1"/>
    <x v="0"/>
    <n v="1872"/>
    <n v="4"/>
    <n v="23"/>
    <n v="43056"/>
    <n v="4736.16"/>
    <n v="38319.839999999997"/>
    <n v="20.826000000000001"/>
    <n v="7488"/>
    <n v="30831.839999999997"/>
    <n v="55.497311999999994"/>
  </r>
  <r>
    <x v="3"/>
    <x v="1"/>
    <x v="4"/>
    <s v="CUST_ID_066"/>
    <s v="PROD_ID_005"/>
    <x v="64"/>
    <s v="High"/>
    <d v="2021-03-25T00:00:00"/>
    <x v="8"/>
    <x v="1"/>
    <x v="1"/>
    <n v="3247"/>
    <n v="4"/>
    <n v="11"/>
    <n v="35717"/>
    <n v="3928.87"/>
    <n v="31788.13"/>
    <n v="16.85838"/>
    <n v="12988"/>
    <n v="18800.13"/>
    <n v="33.840234000000002"/>
  </r>
  <r>
    <x v="3"/>
    <x v="4"/>
    <x v="0"/>
    <s v="CUST_ID_037"/>
    <s v="PROD_ID_001"/>
    <x v="36"/>
    <s v="High"/>
    <d v="2021-12-30T00:00:00"/>
    <x v="7"/>
    <x v="3"/>
    <x v="1"/>
    <n v="3590"/>
    <n v="6"/>
    <n v="30"/>
    <n v="107700"/>
    <n v="11847"/>
    <n v="95853"/>
    <n v="53.257599999999996"/>
    <n v="21540"/>
    <n v="74313"/>
    <n v="133.76339999999999"/>
  </r>
  <r>
    <x v="3"/>
    <x v="7"/>
    <x v="1"/>
    <s v="CUST_ID_072"/>
    <s v="PROD_ID_002"/>
    <x v="69"/>
    <s v="High"/>
    <d v="2021-04-15T00:00:00"/>
    <x v="5"/>
    <x v="2"/>
    <x v="1"/>
    <n v="3590"/>
    <n v="12"/>
    <n v="30"/>
    <n v="107700"/>
    <n v="11847"/>
    <n v="95853"/>
    <n v="53.257599999999996"/>
    <n v="43080"/>
    <n v="52773"/>
    <n v="94.991399999999999"/>
  </r>
  <r>
    <x v="3"/>
    <x v="5"/>
    <x v="2"/>
    <s v="CUST_ID_054"/>
    <s v="PROD_ID_003"/>
    <x v="53"/>
    <s v="High"/>
    <d v="2020-10-09T00:00:00"/>
    <x v="9"/>
    <x v="3"/>
    <x v="0"/>
    <n v="3366"/>
    <n v="148"/>
    <n v="30"/>
    <n v="100980"/>
    <n v="11107.8"/>
    <n v="89872.2"/>
    <n v="49.929000000000002"/>
    <n v="498168"/>
    <n v="-408295.8"/>
    <n v="-734.93243999999993"/>
  </r>
  <r>
    <x v="1"/>
    <x v="2"/>
    <x v="2"/>
    <s v="CUST_ID_091"/>
    <s v="PROD_ID_003"/>
    <x v="84"/>
    <s v="High"/>
    <d v="2020-10-31T00:00:00"/>
    <x v="9"/>
    <x v="3"/>
    <x v="0"/>
    <n v="786"/>
    <n v="148"/>
    <n v="23"/>
    <n v="18078"/>
    <n v="1988.58"/>
    <n v="16089.42"/>
    <n v="8.7442499999999992"/>
    <n v="116328"/>
    <n v="-100238.58"/>
    <n v="-180.42944399999999"/>
  </r>
  <r>
    <x v="3"/>
    <x v="6"/>
    <x v="2"/>
    <s v="CUST_ID_031"/>
    <s v="PROD_ID_003"/>
    <x v="30"/>
    <s v="High"/>
    <d v="2021-04-03T00:00:00"/>
    <x v="5"/>
    <x v="2"/>
    <x v="1"/>
    <n v="413"/>
    <n v="148"/>
    <n v="525"/>
    <n v="216825"/>
    <n v="23850.75"/>
    <n v="192974.25"/>
    <n v="107.15600000000001"/>
    <n v="61124"/>
    <n v="131850.25"/>
    <n v="237.33044999999998"/>
  </r>
  <r>
    <x v="3"/>
    <x v="6"/>
    <x v="3"/>
    <s v="CUST_ID_055"/>
    <s v="PROD_ID_004"/>
    <x v="54"/>
    <s v="High"/>
    <d v="2021-03-09T00:00:00"/>
    <x v="8"/>
    <x v="1"/>
    <x v="1"/>
    <n v="3522"/>
    <n v="308"/>
    <n v="30"/>
    <n v="105660"/>
    <n v="11622.6"/>
    <n v="94037.4"/>
    <n v="52.243000000000002"/>
    <n v="1084776"/>
    <n v="-990738.6"/>
    <n v="-1783.3294799999999"/>
  </r>
  <r>
    <x v="0"/>
    <x v="3"/>
    <x v="5"/>
    <s v="CUST_ID_092"/>
    <s v="PROD_ID_006"/>
    <x v="85"/>
    <s v="High"/>
    <d v="2020-10-24T00:00:00"/>
    <x v="9"/>
    <x v="3"/>
    <x v="0"/>
    <n v="1136"/>
    <n v="320"/>
    <n v="188"/>
    <n v="213568"/>
    <n v="23492.48"/>
    <n v="190075.51999999999"/>
    <n v="105.35375000000001"/>
    <n v="363520"/>
    <n v="-173444.48000000001"/>
    <n v="-312.200064"/>
  </r>
  <r>
    <x v="3"/>
    <x v="4"/>
    <x v="5"/>
    <s v="CUST_ID_093"/>
    <s v="PROD_ID_006"/>
    <x v="56"/>
    <s v="High"/>
    <d v="2021-10-03T00:00:00"/>
    <x v="9"/>
    <x v="3"/>
    <x v="1"/>
    <n v="413"/>
    <n v="320"/>
    <n v="525"/>
    <n v="216825"/>
    <n v="23850.75"/>
    <n v="192974.25"/>
    <n v="107.15600000000001"/>
    <n v="132160"/>
    <n v="60814.25"/>
    <n v="109.46565"/>
  </r>
  <r>
    <x v="3"/>
    <x v="2"/>
    <x v="1"/>
    <s v="CUST_ID_027"/>
    <s v="PROD_ID_002"/>
    <x v="26"/>
    <s v="High"/>
    <d v="2021-04-30T00:00:00"/>
    <x v="5"/>
    <x v="2"/>
    <x v="1"/>
    <n v="456"/>
    <n v="12"/>
    <n v="11"/>
    <n v="5016"/>
    <n v="551.7600000000001"/>
    <n v="4464.24"/>
    <n v="2.3673999999999999"/>
    <n v="5472"/>
    <n v="-1007.7600000000002"/>
    <n v="-1.8139680000000002"/>
  </r>
  <r>
    <x v="0"/>
    <x v="5"/>
    <x v="4"/>
    <s v="CUST_ID_094"/>
    <s v="PROD_ID_005"/>
    <x v="86"/>
    <s v="High"/>
    <d v="2020-11-11T00:00:00"/>
    <x v="6"/>
    <x v="3"/>
    <x v="0"/>
    <n v="2899"/>
    <n v="4"/>
    <n v="188"/>
    <n v="545012"/>
    <n v="65401.439999999995"/>
    <n v="479610.56"/>
    <n v="265.76"/>
    <n v="11596"/>
    <n v="468014.56"/>
    <n v="842.42620799999997"/>
  </r>
  <r>
    <x v="3"/>
    <x v="0"/>
    <x v="0"/>
    <s v="CUST_ID_049"/>
    <s v="PROD_ID_001"/>
    <x v="48"/>
    <s v="High"/>
    <d v="2021-12-12T00:00:00"/>
    <x v="7"/>
    <x v="3"/>
    <x v="1"/>
    <n v="2058"/>
    <n v="6"/>
    <n v="30"/>
    <n v="61740"/>
    <n v="7408.7999999999993"/>
    <n v="54331.199999999997"/>
    <n v="30.184000000000001"/>
    <n v="12348"/>
    <n v="41983.199999999997"/>
    <n v="75.569759999999988"/>
  </r>
  <r>
    <x v="2"/>
    <x v="5"/>
    <x v="0"/>
    <s v="CUST_ID_078"/>
    <s v="PROD_ID_001"/>
    <x v="75"/>
    <s v="High"/>
    <d v="2021-07-17T00:00:00"/>
    <x v="3"/>
    <x v="0"/>
    <x v="1"/>
    <n v="1423"/>
    <n v="6"/>
    <n v="450"/>
    <n v="640350"/>
    <n v="76842"/>
    <n v="563508"/>
    <n v="313.10399999999998"/>
    <n v="8538"/>
    <n v="554970"/>
    <n v="998.94600000000003"/>
  </r>
  <r>
    <x v="3"/>
    <x v="7"/>
    <x v="1"/>
    <s v="CUST_ID_040"/>
    <s v="PROD_ID_002"/>
    <x v="39"/>
    <s v="High"/>
    <d v="2021-10-19T00:00:00"/>
    <x v="9"/>
    <x v="3"/>
    <x v="1"/>
    <n v="2058"/>
    <n v="12"/>
    <n v="30"/>
    <n v="61740"/>
    <n v="7408.7999999999993"/>
    <n v="54331.199999999997"/>
    <n v="30.184000000000001"/>
    <n v="24696"/>
    <n v="29635.199999999997"/>
    <n v="53.34335999999999"/>
  </r>
  <r>
    <x v="1"/>
    <x v="3"/>
    <x v="1"/>
    <s v="CUST_ID_044"/>
    <s v="PROD_ID_002"/>
    <x v="43"/>
    <s v="High"/>
    <d v="2021-05-17T00:00:00"/>
    <x v="10"/>
    <x v="2"/>
    <x v="1"/>
    <n v="456"/>
    <n v="12"/>
    <n v="23"/>
    <n v="10488"/>
    <n v="1258.56"/>
    <n v="9229.44"/>
    <n v="5.016"/>
    <n v="5472"/>
    <n v="3757.4400000000005"/>
    <n v="6.7633920000000005"/>
  </r>
  <r>
    <x v="3"/>
    <x v="6"/>
    <x v="3"/>
    <s v="CUST_ID_055"/>
    <s v="PROD_ID_004"/>
    <x v="54"/>
    <s v="High"/>
    <d v="2020-02-28T00:00:00"/>
    <x v="4"/>
    <x v="1"/>
    <x v="0"/>
    <n v="748"/>
    <n v="308"/>
    <n v="525"/>
    <n v="392700"/>
    <n v="47124"/>
    <n v="345576"/>
    <n v="191.88399999999999"/>
    <n v="230384"/>
    <n v="115192"/>
    <n v="207.34559999999999"/>
  </r>
  <r>
    <x v="1"/>
    <x v="5"/>
    <x v="5"/>
    <s v="CUST_ID_046"/>
    <s v="PROD_ID_006"/>
    <x v="45"/>
    <s v="High"/>
    <d v="2020-12-16T00:00:00"/>
    <x v="7"/>
    <x v="3"/>
    <x v="0"/>
    <n v="3058"/>
    <n v="320"/>
    <n v="23"/>
    <n v="70334"/>
    <n v="8440.08"/>
    <n v="61893.919999999998"/>
    <n v="33.633600000000001"/>
    <n v="978560"/>
    <n v="-916666.08"/>
    <n v="-1649.9989439999999"/>
  </r>
  <r>
    <x v="4"/>
    <x v="6"/>
    <x v="5"/>
    <s v="CUST_ID_095"/>
    <s v="PROD_ID_006"/>
    <x v="87"/>
    <s v="High"/>
    <d v="2020-01-07T00:00:00"/>
    <x v="1"/>
    <x v="1"/>
    <x v="0"/>
    <n v="3313"/>
    <n v="320"/>
    <n v="18"/>
    <n v="59634"/>
    <n v="7156.0800000000008"/>
    <n v="52477.919999999998"/>
    <n v="29.15616"/>
    <n v="1060160"/>
    <n v="-1007682.08"/>
    <n v="-1813.8277439999999"/>
  </r>
  <r>
    <x v="3"/>
    <x v="7"/>
    <x v="4"/>
    <s v="CUST_ID_048"/>
    <s v="PROD_ID_005"/>
    <x v="47"/>
    <s v="High"/>
    <d v="2020-03-22T00:00:00"/>
    <x v="8"/>
    <x v="1"/>
    <x v="0"/>
    <n v="530"/>
    <n v="4"/>
    <n v="30"/>
    <n v="15900"/>
    <n v="2067"/>
    <n v="13833"/>
    <n v="7.6908000000000003"/>
    <n v="2120"/>
    <n v="11713"/>
    <n v="21.083400000000001"/>
  </r>
  <r>
    <x v="1"/>
    <x v="7"/>
    <x v="2"/>
    <s v="CUST_ID_096"/>
    <s v="PROD_ID_003"/>
    <x v="88"/>
    <s v="High"/>
    <d v="2021-07-04T00:00:00"/>
    <x v="3"/>
    <x v="0"/>
    <x v="1"/>
    <n v="792"/>
    <n v="148"/>
    <n v="23"/>
    <n v="18216"/>
    <n v="2368.08"/>
    <n v="15847.92"/>
    <n v="8.6129999999999995"/>
    <n v="117216"/>
    <n v="-101368.08"/>
    <n v="-182.46254400000001"/>
  </r>
  <r>
    <x v="2"/>
    <x v="0"/>
    <x v="2"/>
    <s v="CUST_ID_097"/>
    <s v="PROD_ID_003"/>
    <x v="89"/>
    <s v="High"/>
    <d v="2021-08-21T00:00:00"/>
    <x v="2"/>
    <x v="0"/>
    <x v="1"/>
    <n v="3126"/>
    <n v="148"/>
    <n v="450"/>
    <n v="1406700"/>
    <n v="182871"/>
    <n v="1223829"/>
    <n v="679.90499999999997"/>
    <n v="462648"/>
    <n v="761181"/>
    <n v="1370.1258"/>
  </r>
  <r>
    <x v="4"/>
    <x v="1"/>
    <x v="5"/>
    <s v="CUST_ID_098"/>
    <s v="PROD_ID_006"/>
    <x v="71"/>
    <s v="High"/>
    <d v="2020-01-21T00:00:00"/>
    <x v="1"/>
    <x v="1"/>
    <x v="0"/>
    <n v="2124"/>
    <n v="320"/>
    <n v="18"/>
    <n v="38232"/>
    <n v="4970.16"/>
    <n v="33261.839999999997"/>
    <n v="18.4788"/>
    <n v="679680"/>
    <n v="-646418.16"/>
    <n v="-1163.552688"/>
  </r>
  <r>
    <x v="3"/>
    <x v="0"/>
    <x v="4"/>
    <s v="CUST_ID_057"/>
    <s v="PROD_ID_005"/>
    <x v="56"/>
    <s v="High"/>
    <d v="2020-06-04T00:00:00"/>
    <x v="11"/>
    <x v="2"/>
    <x v="0"/>
    <n v="3595"/>
    <n v="4"/>
    <n v="11"/>
    <n v="39545"/>
    <n v="5536.2999999999993"/>
    <n v="34008.699999999997"/>
    <n v="18.035919999999997"/>
    <n v="14380"/>
    <n v="19628.699999999997"/>
    <n v="35.331659999999992"/>
  </r>
  <r>
    <x v="3"/>
    <x v="2"/>
    <x v="0"/>
    <s v="CUST_ID_099"/>
    <s v="PROD_ID_001"/>
    <x v="72"/>
    <s v="High"/>
    <d v="2021-03-06T00:00:00"/>
    <x v="8"/>
    <x v="1"/>
    <x v="1"/>
    <n v="3595"/>
    <n v="6"/>
    <n v="11"/>
    <n v="39545"/>
    <n v="5536.2999999999993"/>
    <n v="34008.699999999997"/>
    <n v="18.035919999999997"/>
    <n v="21570"/>
    <n v="12438.699999999997"/>
    <n v="22.389659999999996"/>
  </r>
  <r>
    <x v="4"/>
    <x v="1"/>
    <x v="5"/>
    <s v="CUST_ID_018"/>
    <s v="PROD_ID_006"/>
    <x v="17"/>
    <s v="High"/>
    <d v="2021-08-07T00:00:00"/>
    <x v="2"/>
    <x v="0"/>
    <x v="1"/>
    <n v="2418"/>
    <n v="320"/>
    <n v="18"/>
    <n v="43524"/>
    <n v="6093.36"/>
    <n v="37430.639999999999"/>
    <n v="20.794799999999999"/>
    <n v="773760"/>
    <n v="-736329.36"/>
    <n v="-1325.392848"/>
  </r>
  <r>
    <x v="0"/>
    <x v="4"/>
    <x v="4"/>
    <s v="CUST_ID_085"/>
    <s v="PROD_ID_005"/>
    <x v="80"/>
    <s v="High"/>
    <d v="2020-03-28T00:00:00"/>
    <x v="8"/>
    <x v="1"/>
    <x v="0"/>
    <n v="1228"/>
    <n v="4"/>
    <n v="188"/>
    <n v="230864"/>
    <n v="32320.960000000003"/>
    <n v="198543.04"/>
    <n v="109.9725"/>
    <n v="4912"/>
    <n v="193631.04"/>
    <n v="348.53587199999998"/>
  </r>
  <r>
    <x v="0"/>
    <x v="3"/>
    <x v="4"/>
    <s v="CUST_ID_100"/>
    <s v="PROD_ID_005"/>
    <x v="73"/>
    <s v="High"/>
    <d v="2021-07-08T00:00:00"/>
    <x v="3"/>
    <x v="0"/>
    <x v="1"/>
    <n v="3385"/>
    <n v="4"/>
    <n v="188"/>
    <n v="636380"/>
    <n v="89093.200000000012"/>
    <n v="547286.80000000005"/>
    <n v="303.25749999999999"/>
    <n v="13540"/>
    <n v="533746.80000000005"/>
    <n v="960.7442400000001"/>
  </r>
  <r>
    <x v="3"/>
    <x v="0"/>
    <x v="0"/>
    <s v="CUST_ID_049"/>
    <s v="PROD_ID_001"/>
    <x v="48"/>
    <s v="High"/>
    <d v="2020-11-16T00:00:00"/>
    <x v="6"/>
    <x v="3"/>
    <x v="0"/>
    <n v="2072"/>
    <n v="6"/>
    <n v="11"/>
    <n v="22792"/>
    <n v="3190.88"/>
    <n v="19601.12"/>
    <n v="10.396540000000002"/>
    <n v="12432"/>
    <n v="7169.119999999999"/>
    <n v="12.904415999999998"/>
  </r>
  <r>
    <x v="1"/>
    <x v="5"/>
    <x v="1"/>
    <s v="CUST_ID_006"/>
    <s v="PROD_ID_002"/>
    <x v="5"/>
    <s v="High"/>
    <d v="2020-04-01T00:00:00"/>
    <x v="5"/>
    <x v="2"/>
    <x v="0"/>
    <n v="2964"/>
    <n v="12"/>
    <n v="23"/>
    <n v="68172"/>
    <n v="9544.0800000000017"/>
    <n v="58627.92"/>
    <n v="31.863"/>
    <n v="35568"/>
    <n v="23059.919999999998"/>
    <n v="41.507855999999997"/>
  </r>
  <r>
    <x v="1"/>
    <x v="5"/>
    <x v="1"/>
    <s v="CUST_ID_006"/>
    <s v="PROD_ID_002"/>
    <x v="5"/>
    <s v="High"/>
    <d v="2021-04-22T00:00:00"/>
    <x v="5"/>
    <x v="2"/>
    <x v="1"/>
    <n v="2092"/>
    <n v="12"/>
    <n v="23"/>
    <n v="48116"/>
    <n v="6736.2400000000007"/>
    <n v="41379.760000000002"/>
    <n v="22.4847"/>
    <n v="25104"/>
    <n v="16275.760000000002"/>
    <n v="29.296368000000005"/>
  </r>
  <r>
    <x v="4"/>
    <x v="3"/>
    <x v="1"/>
    <s v="CUST_ID_060"/>
    <s v="PROD_ID_002"/>
    <x v="41"/>
    <s v="High"/>
    <d v="2020-05-01T00:00:00"/>
    <x v="10"/>
    <x v="2"/>
    <x v="0"/>
    <n v="2666"/>
    <n v="12"/>
    <n v="18"/>
    <n v="47988"/>
    <n v="6718.3200000000006"/>
    <n v="41269.68"/>
    <n v="22.931039999999999"/>
    <n v="31992"/>
    <n v="9277.68"/>
    <n v="16.699824"/>
  </r>
  <r>
    <x v="3"/>
    <x v="3"/>
    <x v="1"/>
    <s v="CUST_ID_052"/>
    <s v="PROD_ID_002"/>
    <x v="51"/>
    <s v="High"/>
    <d v="2021-06-19T00:00:00"/>
    <x v="11"/>
    <x v="2"/>
    <x v="1"/>
    <n v="2306"/>
    <n v="12"/>
    <n v="525"/>
    <n v="1210650"/>
    <n v="169491.00000000003"/>
    <n v="1041159"/>
    <n v="578.52200000000005"/>
    <n v="27672"/>
    <n v="1013487"/>
    <n v="1824.2765999999999"/>
  </r>
  <r>
    <x v="2"/>
    <x v="4"/>
    <x v="2"/>
    <s v="CUST_ID_101"/>
    <s v="PROD_ID_003"/>
    <x v="52"/>
    <s v="High"/>
    <d v="2021-01-08T00:00:00"/>
    <x v="1"/>
    <x v="1"/>
    <x v="1"/>
    <n v="323"/>
    <n v="148"/>
    <n v="450"/>
    <n v="145350"/>
    <n v="20349.000000000004"/>
    <n v="125001"/>
    <n v="69.402000000000001"/>
    <n v="47804"/>
    <n v="77197"/>
    <n v="138.9546"/>
  </r>
  <r>
    <x v="2"/>
    <x v="5"/>
    <x v="2"/>
    <s v="CUST_ID_102"/>
    <s v="PROD_ID_003"/>
    <x v="90"/>
    <s v="High"/>
    <d v="2021-09-03T00:00:00"/>
    <x v="0"/>
    <x v="0"/>
    <x v="1"/>
    <n v="3043"/>
    <n v="148"/>
    <n v="450"/>
    <n v="1369350"/>
    <n v="191709.00000000003"/>
    <n v="1177641"/>
    <n v="654.28800000000001"/>
    <n v="450364"/>
    <n v="727277"/>
    <n v="1309.0986"/>
  </r>
  <r>
    <x v="2"/>
    <x v="6"/>
    <x v="3"/>
    <s v="CUST_ID_063"/>
    <s v="PROD_ID_004"/>
    <x v="61"/>
    <s v="High"/>
    <d v="2021-10-19T00:00:00"/>
    <x v="9"/>
    <x v="3"/>
    <x v="1"/>
    <n v="323"/>
    <n v="308"/>
    <n v="450"/>
    <n v="145350"/>
    <n v="20349.000000000004"/>
    <n v="125001"/>
    <n v="69.402000000000001"/>
    <n v="99484"/>
    <n v="25517"/>
    <n v="45.930599999999998"/>
  </r>
  <r>
    <x v="3"/>
    <x v="7"/>
    <x v="3"/>
    <s v="CUST_ID_008"/>
    <s v="PROD_ID_004"/>
    <x v="7"/>
    <s v="High"/>
    <d v="2021-01-19T00:00:00"/>
    <x v="1"/>
    <x v="1"/>
    <x v="1"/>
    <n v="1537"/>
    <n v="308"/>
    <n v="525"/>
    <n v="806925"/>
    <n v="112969.50000000001"/>
    <n v="693955.5"/>
    <n v="385.58100000000002"/>
    <n v="473396"/>
    <n v="220559.5"/>
    <n v="397.00709999999998"/>
  </r>
  <r>
    <x v="1"/>
    <x v="6"/>
    <x v="5"/>
    <s v="CUST_ID_103"/>
    <s v="PROD_ID_006"/>
    <x v="91"/>
    <s v="High"/>
    <d v="2020-10-07T00:00:00"/>
    <x v="9"/>
    <x v="3"/>
    <x v="0"/>
    <n v="2092"/>
    <n v="320"/>
    <n v="23"/>
    <n v="48116"/>
    <n v="6736.2400000000007"/>
    <n v="41379.760000000002"/>
    <n v="22.4847"/>
    <n v="669440"/>
    <n v="-628060.24"/>
    <n v="-1130.5084319999999"/>
  </r>
  <r>
    <x v="3"/>
    <x v="4"/>
    <x v="5"/>
    <s v="CUST_ID_093"/>
    <s v="PROD_ID_006"/>
    <x v="56"/>
    <s v="High"/>
    <d v="2021-11-30T00:00:00"/>
    <x v="6"/>
    <x v="3"/>
    <x v="1"/>
    <n v="2072"/>
    <n v="320"/>
    <n v="11"/>
    <n v="22792"/>
    <n v="3190.88"/>
    <n v="19601.12"/>
    <n v="10.396540000000002"/>
    <n v="663040"/>
    <n v="-643438.88"/>
    <n v="-1158.1899839999999"/>
  </r>
  <r>
    <x v="1"/>
    <x v="7"/>
    <x v="5"/>
    <s v="CUST_ID_104"/>
    <s v="PROD_ID_006"/>
    <x v="92"/>
    <s v="High"/>
    <d v="2020-11-21T00:00:00"/>
    <x v="6"/>
    <x v="3"/>
    <x v="0"/>
    <n v="2244"/>
    <n v="320"/>
    <n v="23"/>
    <n v="51612"/>
    <n v="7225.68"/>
    <n v="44386.32"/>
    <n v="24.123000000000001"/>
    <n v="718080"/>
    <n v="-673693.68"/>
    <n v="-1212.6486240000002"/>
  </r>
  <r>
    <x v="3"/>
    <x v="2"/>
    <x v="1"/>
    <s v="CUST_ID_027"/>
    <s v="PROD_ID_002"/>
    <x v="26"/>
    <s v="High"/>
    <d v="2020-03-21T00:00:00"/>
    <x v="8"/>
    <x v="1"/>
    <x v="0"/>
    <n v="320"/>
    <n v="12"/>
    <n v="30"/>
    <n v="9600"/>
    <n v="1440"/>
    <n v="8160"/>
    <n v="4.5389999999999997"/>
    <n v="3840"/>
    <n v="4320"/>
    <n v="7.7759999999999998"/>
  </r>
  <r>
    <x v="3"/>
    <x v="2"/>
    <x v="1"/>
    <s v="CUST_ID_027"/>
    <s v="PROD_ID_002"/>
    <x v="26"/>
    <s v="High"/>
    <d v="2021-09-02T00:00:00"/>
    <x v="0"/>
    <x v="0"/>
    <x v="1"/>
    <n v="2408"/>
    <n v="12"/>
    <n v="525"/>
    <n v="1264200"/>
    <n v="189630"/>
    <n v="1074570"/>
    <n v="597.08249999999998"/>
    <n v="28896"/>
    <n v="1045674"/>
    <n v="1882.2131999999999"/>
  </r>
  <r>
    <x v="3"/>
    <x v="7"/>
    <x v="1"/>
    <s v="CUST_ID_040"/>
    <s v="PROD_ID_002"/>
    <x v="39"/>
    <s v="High"/>
    <d v="2020-02-01T00:00:00"/>
    <x v="4"/>
    <x v="1"/>
    <x v="0"/>
    <n v="2581"/>
    <n v="12"/>
    <n v="525"/>
    <n v="1355025"/>
    <n v="203253.75"/>
    <n v="1151771.25"/>
    <n v="639.92250000000001"/>
    <n v="30972"/>
    <n v="1120799.25"/>
    <n v="2017.4386500000001"/>
  </r>
  <r>
    <x v="2"/>
    <x v="5"/>
    <x v="2"/>
    <s v="CUST_ID_086"/>
    <s v="PROD_ID_003"/>
    <x v="49"/>
    <s v="High"/>
    <d v="2021-06-13T00:00:00"/>
    <x v="11"/>
    <x v="2"/>
    <x v="1"/>
    <n v="3089"/>
    <n v="148"/>
    <n v="450"/>
    <n v="1390050"/>
    <n v="208507.5"/>
    <n v="1181542.5"/>
    <n v="656.37"/>
    <n v="457172"/>
    <n v="724370.5"/>
    <n v="1303.8669"/>
  </r>
  <r>
    <x v="0"/>
    <x v="6"/>
    <x v="2"/>
    <s v="CUST_ID_015"/>
    <s v="PROD_ID_003"/>
    <x v="14"/>
    <s v="High"/>
    <d v="2020-03-02T00:00:00"/>
    <x v="8"/>
    <x v="1"/>
    <x v="0"/>
    <n v="2926"/>
    <n v="148"/>
    <n v="188"/>
    <n v="550088"/>
    <n v="82513.2"/>
    <n v="467574.8"/>
    <n v="259.03750000000002"/>
    <n v="433048"/>
    <n v="34526.799999999988"/>
    <n v="62.14823999999998"/>
  </r>
  <r>
    <x v="3"/>
    <x v="0"/>
    <x v="3"/>
    <s v="CUST_ID_033"/>
    <s v="PROD_ID_004"/>
    <x v="32"/>
    <s v="High"/>
    <d v="2020-10-27T00:00:00"/>
    <x v="9"/>
    <x v="3"/>
    <x v="0"/>
    <n v="320"/>
    <n v="308"/>
    <n v="30"/>
    <n v="9600"/>
    <n v="1440"/>
    <n v="8160"/>
    <n v="4.5389999999999997"/>
    <n v="98560"/>
    <n v="-90400"/>
    <n v="-162.72"/>
  </r>
  <r>
    <x v="0"/>
    <x v="0"/>
    <x v="3"/>
    <s v="CUST_ID_105"/>
    <s v="PROD_ID_004"/>
    <x v="38"/>
    <s v="High"/>
    <d v="2020-02-22T00:00:00"/>
    <x v="4"/>
    <x v="1"/>
    <x v="0"/>
    <n v="3545"/>
    <n v="308"/>
    <n v="188"/>
    <n v="666460"/>
    <n v="99969"/>
    <n v="566491"/>
    <n v="313.86250000000001"/>
    <n v="1091860"/>
    <n v="-525369"/>
    <n v="-945.66419999999994"/>
  </r>
  <r>
    <x v="3"/>
    <x v="1"/>
    <x v="4"/>
    <s v="CUST_ID_042"/>
    <s v="PROD_ID_005"/>
    <x v="41"/>
    <s v="None"/>
    <d v="2020-03-02T00:00:00"/>
    <x v="8"/>
    <x v="1"/>
    <x v="0"/>
    <n v="1942"/>
    <n v="4"/>
    <n v="30"/>
    <n v="58260"/>
    <n v="0"/>
    <n v="58260"/>
    <n v="32.369999999999997"/>
    <n v="7768"/>
    <n v="50492"/>
    <n v="90.885599999999997"/>
  </r>
  <r>
    <x v="3"/>
    <x v="7"/>
    <x v="4"/>
    <s v="CUST_ID_048"/>
    <s v="PROD_ID_005"/>
    <x v="47"/>
    <s v="None"/>
    <d v="2020-03-08T00:00:00"/>
    <x v="8"/>
    <x v="1"/>
    <x v="0"/>
    <n v="1585"/>
    <n v="4"/>
    <n v="30"/>
    <n v="47550"/>
    <n v="0"/>
    <n v="47550"/>
    <n v="26.42"/>
    <n v="6340"/>
    <n v="41210"/>
    <n v="74.177999999999997"/>
  </r>
  <r>
    <x v="1"/>
    <x v="1"/>
    <x v="4"/>
    <s v="CUST_ID_106"/>
    <s v="PROD_ID_005"/>
    <x v="57"/>
    <s v="None"/>
    <d v="2021-11-08T00:00:00"/>
    <x v="6"/>
    <x v="3"/>
    <x v="1"/>
    <n v="2614"/>
    <n v="4"/>
    <n v="23"/>
    <n v="60122"/>
    <n v="0"/>
    <n v="60122"/>
    <n v="32.67"/>
    <n v="10456"/>
    <n v="49666"/>
    <n v="89.398799999999994"/>
  </r>
  <r>
    <x v="1"/>
    <x v="2"/>
    <x v="4"/>
    <s v="CUST_ID_107"/>
    <s v="PROD_ID_005"/>
    <x v="93"/>
    <s v="None"/>
    <d v="2020-05-18T00:00:00"/>
    <x v="10"/>
    <x v="2"/>
    <x v="0"/>
    <n v="1066"/>
    <n v="4"/>
    <n v="23"/>
    <n v="24518"/>
    <n v="0"/>
    <n v="24518"/>
    <n v="13.32"/>
    <n v="4264"/>
    <n v="20254"/>
    <n v="36.4572"/>
  </r>
  <r>
    <x v="1"/>
    <x v="3"/>
    <x v="4"/>
    <s v="CUST_ID_108"/>
    <s v="PROD_ID_005"/>
    <x v="79"/>
    <s v="None"/>
    <d v="2021-09-16T00:00:00"/>
    <x v="0"/>
    <x v="0"/>
    <x v="1"/>
    <n v="2964"/>
    <n v="4"/>
    <n v="23"/>
    <n v="68172"/>
    <n v="0"/>
    <n v="68172"/>
    <n v="37.049999999999997"/>
    <n v="11856"/>
    <n v="56316"/>
    <n v="101.36879999999999"/>
  </r>
  <r>
    <x v="3"/>
    <x v="7"/>
    <x v="4"/>
    <s v="CUST_ID_048"/>
    <s v="PROD_ID_005"/>
    <x v="47"/>
    <s v="None"/>
    <d v="2021-01-11T00:00:00"/>
    <x v="1"/>
    <x v="1"/>
    <x v="1"/>
    <n v="1816"/>
    <n v="4"/>
    <n v="525"/>
    <n v="953400"/>
    <n v="0"/>
    <n v="953400"/>
    <n v="529.54999999999995"/>
    <n v="7264"/>
    <n v="946136"/>
    <n v="1703.0447999999999"/>
  </r>
  <r>
    <x v="1"/>
    <x v="4"/>
    <x v="0"/>
    <s v="CUST_ID_109"/>
    <s v="PROD_ID_001"/>
    <x v="80"/>
    <s v="None"/>
    <d v="2021-10-23T00:00:00"/>
    <x v="9"/>
    <x v="3"/>
    <x v="1"/>
    <n v="1105"/>
    <n v="6"/>
    <n v="23"/>
    <n v="25415"/>
    <n v="0"/>
    <n v="25415"/>
    <n v="13.815"/>
    <n v="6630"/>
    <n v="18785"/>
    <n v="33.813000000000002"/>
  </r>
  <r>
    <x v="4"/>
    <x v="5"/>
    <x v="0"/>
    <s v="CUST_ID_110"/>
    <s v="PROD_ID_001"/>
    <x v="49"/>
    <s v="None"/>
    <d v="2020-10-24T00:00:00"/>
    <x v="9"/>
    <x v="3"/>
    <x v="0"/>
    <n v="3022"/>
    <n v="6"/>
    <n v="18"/>
    <n v="54396"/>
    <n v="0"/>
    <n v="54396"/>
    <n v="30.216000000000001"/>
    <n v="18132"/>
    <n v="36264"/>
    <n v="65.275199999999998"/>
  </r>
  <r>
    <x v="3"/>
    <x v="2"/>
    <x v="0"/>
    <s v="CUST_ID_059"/>
    <s v="PROD_ID_001"/>
    <x v="58"/>
    <s v="None"/>
    <d v="2021-01-02T00:00:00"/>
    <x v="1"/>
    <x v="1"/>
    <x v="1"/>
    <n v="2279"/>
    <n v="6"/>
    <n v="30"/>
    <n v="68370"/>
    <n v="0"/>
    <n v="68370"/>
    <n v="37.979999999999997"/>
    <n v="13674"/>
    <n v="54696"/>
    <n v="98.452799999999996"/>
  </r>
  <r>
    <x v="4"/>
    <x v="6"/>
    <x v="0"/>
    <s v="CUST_ID_111"/>
    <s v="PROD_ID_001"/>
    <x v="50"/>
    <s v="None"/>
    <d v="2020-03-14T00:00:00"/>
    <x v="8"/>
    <x v="1"/>
    <x v="0"/>
    <n v="1854"/>
    <n v="6"/>
    <n v="18"/>
    <n v="33372"/>
    <n v="0"/>
    <n v="33372"/>
    <n v="18.54"/>
    <n v="11124"/>
    <n v="22248"/>
    <n v="40.046399999999998"/>
  </r>
  <r>
    <x v="1"/>
    <x v="7"/>
    <x v="0"/>
    <s v="CUST_ID_112"/>
    <s v="PROD_ID_001"/>
    <x v="81"/>
    <s v="None"/>
    <d v="2020-07-29T00:00:00"/>
    <x v="3"/>
    <x v="0"/>
    <x v="0"/>
    <n v="2964"/>
    <n v="6"/>
    <n v="23"/>
    <n v="68172"/>
    <n v="0"/>
    <n v="68172"/>
    <n v="37.049999999999997"/>
    <n v="17784"/>
    <n v="50388"/>
    <n v="90.698399999999992"/>
  </r>
  <r>
    <x v="0"/>
    <x v="0"/>
    <x v="0"/>
    <s v="CUST_ID_001"/>
    <s v="PROD_ID_001"/>
    <x v="0"/>
    <s v="None"/>
    <d v="2021-02-25T00:00:00"/>
    <x v="4"/>
    <x v="1"/>
    <x v="1"/>
    <n v="3199"/>
    <n v="6"/>
    <n v="188"/>
    <n v="601412"/>
    <n v="0"/>
    <n v="601412"/>
    <n v="333.1875"/>
    <n v="19194"/>
    <n v="582218"/>
    <n v="1047.9923999999999"/>
  </r>
  <r>
    <x v="2"/>
    <x v="1"/>
    <x v="0"/>
    <s v="CUST_ID_050"/>
    <s v="PROD_ID_001"/>
    <x v="49"/>
    <s v="None"/>
    <d v="2021-02-13T00:00:00"/>
    <x v="4"/>
    <x v="1"/>
    <x v="1"/>
    <n v="1150"/>
    <n v="6"/>
    <n v="450"/>
    <n v="517500"/>
    <n v="0"/>
    <n v="517500"/>
    <n v="287.39999999999998"/>
    <n v="6900"/>
    <n v="510600"/>
    <n v="919.07999999999993"/>
  </r>
  <r>
    <x v="3"/>
    <x v="4"/>
    <x v="0"/>
    <s v="CUST_ID_037"/>
    <s v="PROD_ID_001"/>
    <x v="36"/>
    <s v="None"/>
    <d v="2021-01-25T00:00:00"/>
    <x v="1"/>
    <x v="1"/>
    <x v="1"/>
    <n v="2575"/>
    <n v="6"/>
    <n v="11"/>
    <n v="28325"/>
    <n v="0"/>
    <n v="28325"/>
    <n v="15.022"/>
    <n v="15450"/>
    <n v="12875"/>
    <n v="23.175000000000001"/>
  </r>
  <r>
    <x v="1"/>
    <x v="0"/>
    <x v="0"/>
    <s v="CUST_ID_113"/>
    <s v="PROD_ID_001"/>
    <x v="82"/>
    <s v="None"/>
    <d v="2020-03-09T00:00:00"/>
    <x v="8"/>
    <x v="1"/>
    <x v="0"/>
    <n v="738"/>
    <n v="6"/>
    <n v="23"/>
    <n v="16974"/>
    <n v="0"/>
    <n v="16974"/>
    <n v="9.2249999999999996"/>
    <n v="4428"/>
    <n v="12546"/>
    <n v="22.582799999999999"/>
  </r>
  <r>
    <x v="3"/>
    <x v="3"/>
    <x v="1"/>
    <s v="CUST_ID_004"/>
    <s v="PROD_ID_002"/>
    <x v="3"/>
    <s v="None"/>
    <d v="2020-04-30T00:00:00"/>
    <x v="5"/>
    <x v="2"/>
    <x v="0"/>
    <n v="350"/>
    <n v="12"/>
    <n v="30"/>
    <n v="10500"/>
    <n v="0"/>
    <n v="10500"/>
    <n v="5.84"/>
    <n v="4200"/>
    <n v="6300"/>
    <n v="11.34"/>
  </r>
  <r>
    <x v="1"/>
    <x v="3"/>
    <x v="1"/>
    <s v="CUST_ID_044"/>
    <s v="PROD_ID_002"/>
    <x v="43"/>
    <s v="None"/>
    <d v="2021-04-04T00:00:00"/>
    <x v="5"/>
    <x v="2"/>
    <x v="1"/>
    <n v="1169"/>
    <n v="12"/>
    <n v="23"/>
    <n v="26887"/>
    <n v="0"/>
    <n v="26887"/>
    <n v="14.61"/>
    <n v="14028"/>
    <n v="12859"/>
    <n v="23.1462"/>
  </r>
  <r>
    <x v="4"/>
    <x v="3"/>
    <x v="1"/>
    <s v="CUST_ID_060"/>
    <s v="PROD_ID_002"/>
    <x v="41"/>
    <s v="None"/>
    <d v="2021-11-04T00:00:00"/>
    <x v="6"/>
    <x v="3"/>
    <x v="1"/>
    <n v="3022"/>
    <n v="12"/>
    <n v="18"/>
    <n v="54396"/>
    <n v="0"/>
    <n v="54396"/>
    <n v="30.216000000000001"/>
    <n v="36264"/>
    <n v="18132"/>
    <n v="32.637599999999999"/>
  </r>
  <r>
    <x v="3"/>
    <x v="7"/>
    <x v="1"/>
    <s v="CUST_ID_072"/>
    <s v="PROD_ID_002"/>
    <x v="69"/>
    <s v="None"/>
    <d v="2021-07-20T00:00:00"/>
    <x v="3"/>
    <x v="0"/>
    <x v="1"/>
    <n v="1207"/>
    <n v="12"/>
    <n v="525"/>
    <n v="633675"/>
    <n v="0"/>
    <n v="633675"/>
    <n v="352.1"/>
    <n v="14484"/>
    <n v="619191"/>
    <n v="1114.5437999999999"/>
  </r>
  <r>
    <x v="4"/>
    <x v="5"/>
    <x v="1"/>
    <s v="CUST_ID_014"/>
    <s v="PROD_ID_002"/>
    <x v="13"/>
    <s v="None"/>
    <d v="2020-05-24T00:00:00"/>
    <x v="10"/>
    <x v="2"/>
    <x v="0"/>
    <n v="440"/>
    <n v="12"/>
    <n v="18"/>
    <n v="7920"/>
    <n v="0"/>
    <n v="7920"/>
    <n v="4.4039999999999999"/>
    <n v="5280"/>
    <n v="2640"/>
    <n v="4.7519999999999998"/>
  </r>
  <r>
    <x v="3"/>
    <x v="7"/>
    <x v="1"/>
    <s v="CUST_ID_040"/>
    <s v="PROD_ID_002"/>
    <x v="39"/>
    <s v="None"/>
    <d v="2020-08-29T00:00:00"/>
    <x v="2"/>
    <x v="0"/>
    <x v="0"/>
    <n v="1060"/>
    <n v="12"/>
    <n v="11"/>
    <n v="11660"/>
    <n v="0"/>
    <n v="11660"/>
    <n v="6.181"/>
    <n v="12720"/>
    <n v="-1060"/>
    <n v="-1.9079999999999999"/>
  </r>
  <r>
    <x v="1"/>
    <x v="3"/>
    <x v="1"/>
    <s v="CUST_ID_044"/>
    <s v="PROD_ID_002"/>
    <x v="43"/>
    <s v="None"/>
    <d v="2020-02-27T00:00:00"/>
    <x v="4"/>
    <x v="1"/>
    <x v="0"/>
    <n v="2966"/>
    <n v="12"/>
    <n v="23"/>
    <n v="68218"/>
    <n v="0"/>
    <n v="68218"/>
    <n v="37.08"/>
    <n v="35592"/>
    <n v="32626"/>
    <n v="58.726799999999997"/>
  </r>
  <r>
    <x v="3"/>
    <x v="2"/>
    <x v="1"/>
    <s v="CUST_ID_027"/>
    <s v="PROD_ID_002"/>
    <x v="26"/>
    <s v="None"/>
    <d v="2021-11-10T00:00:00"/>
    <x v="6"/>
    <x v="3"/>
    <x v="1"/>
    <n v="1372"/>
    <n v="12"/>
    <n v="11"/>
    <n v="15092"/>
    <n v="0"/>
    <n v="15092"/>
    <n v="8.0009999999999994"/>
    <n v="16464"/>
    <n v="-1372"/>
    <n v="-2.4695999999999998"/>
  </r>
  <r>
    <x v="3"/>
    <x v="3"/>
    <x v="1"/>
    <s v="CUST_ID_004"/>
    <s v="PROD_ID_002"/>
    <x v="3"/>
    <s v="None"/>
    <d v="2021-01-18T00:00:00"/>
    <x v="1"/>
    <x v="1"/>
    <x v="1"/>
    <n v="2180"/>
    <n v="12"/>
    <n v="30"/>
    <n v="65400"/>
    <n v="0"/>
    <n v="65400"/>
    <n v="36.340000000000003"/>
    <n v="26160"/>
    <n v="39240"/>
    <n v="70.632000000000005"/>
  </r>
  <r>
    <x v="3"/>
    <x v="7"/>
    <x v="1"/>
    <s v="CUST_ID_072"/>
    <s v="PROD_ID_002"/>
    <x v="69"/>
    <s v="None"/>
    <d v="2021-02-11T00:00:00"/>
    <x v="4"/>
    <x v="1"/>
    <x v="1"/>
    <n v="1816"/>
    <n v="12"/>
    <n v="525"/>
    <n v="953400"/>
    <n v="0"/>
    <n v="953400"/>
    <n v="529.54999999999995"/>
    <n v="21792"/>
    <n v="931608"/>
    <n v="1676.8943999999999"/>
  </r>
  <r>
    <x v="3"/>
    <x v="6"/>
    <x v="2"/>
    <s v="CUST_ID_031"/>
    <s v="PROD_ID_003"/>
    <x v="30"/>
    <s v="None"/>
    <d v="2021-03-04T00:00:00"/>
    <x v="8"/>
    <x v="1"/>
    <x v="1"/>
    <n v="1792"/>
    <n v="148"/>
    <n v="11"/>
    <n v="19712"/>
    <n v="0"/>
    <n v="19712"/>
    <n v="10.451000000000001"/>
    <n v="265216"/>
    <n v="-245504"/>
    <n v="-441.90719999999999"/>
  </r>
  <r>
    <x v="0"/>
    <x v="4"/>
    <x v="2"/>
    <s v="CUST_ID_053"/>
    <s v="PROD_ID_003"/>
    <x v="52"/>
    <s v="None"/>
    <d v="2021-06-28T00:00:00"/>
    <x v="11"/>
    <x v="2"/>
    <x v="1"/>
    <n v="2165"/>
    <n v="148"/>
    <n v="188"/>
    <n v="407020"/>
    <n v="0"/>
    <n v="407020"/>
    <n v="225.5"/>
    <n v="320420"/>
    <n v="86600"/>
    <n v="155.88"/>
  </r>
  <r>
    <x v="4"/>
    <x v="1"/>
    <x v="2"/>
    <s v="CUST_ID_114"/>
    <s v="PROD_ID_003"/>
    <x v="83"/>
    <s v="None"/>
    <d v="2020-08-19T00:00:00"/>
    <x v="2"/>
    <x v="0"/>
    <x v="0"/>
    <n v="2593"/>
    <n v="148"/>
    <n v="18"/>
    <n v="46674"/>
    <n v="0"/>
    <n v="46674"/>
    <n v="25.931999999999999"/>
    <n v="383764"/>
    <n v="-337090"/>
    <n v="-606.76199999999994"/>
  </r>
  <r>
    <x v="3"/>
    <x v="3"/>
    <x v="2"/>
    <s v="CUST_ID_028"/>
    <s v="PROD_ID_003"/>
    <x v="27"/>
    <s v="None"/>
    <d v="2021-10-04T00:00:00"/>
    <x v="9"/>
    <x v="3"/>
    <x v="1"/>
    <n v="1207"/>
    <n v="148"/>
    <n v="525"/>
    <n v="633675"/>
    <n v="0"/>
    <n v="633675"/>
    <n v="352.1"/>
    <n v="178636"/>
    <n v="455039"/>
    <n v="819.0702"/>
  </r>
  <r>
    <x v="4"/>
    <x v="1"/>
    <x v="2"/>
    <s v="CUST_ID_114"/>
    <s v="PROD_ID_003"/>
    <x v="83"/>
    <s v="None"/>
    <d v="2021-08-04T00:00:00"/>
    <x v="2"/>
    <x v="0"/>
    <x v="1"/>
    <n v="1854"/>
    <n v="148"/>
    <n v="18"/>
    <n v="33372"/>
    <n v="0"/>
    <n v="33372"/>
    <n v="18.54"/>
    <n v="274392"/>
    <n v="-241020"/>
    <n v="-433.83600000000001"/>
  </r>
  <r>
    <x v="0"/>
    <x v="6"/>
    <x v="2"/>
    <s v="CUST_ID_015"/>
    <s v="PROD_ID_003"/>
    <x v="14"/>
    <s v="None"/>
    <d v="2021-08-19T00:00:00"/>
    <x v="2"/>
    <x v="0"/>
    <x v="1"/>
    <n v="3385"/>
    <n v="148"/>
    <n v="188"/>
    <n v="636380"/>
    <n v="0"/>
    <n v="636380"/>
    <n v="352.625"/>
    <n v="500980"/>
    <n v="135400"/>
    <n v="243.72"/>
  </r>
  <r>
    <x v="2"/>
    <x v="6"/>
    <x v="3"/>
    <s v="CUST_ID_063"/>
    <s v="PROD_ID_004"/>
    <x v="61"/>
    <s v="None"/>
    <d v="2021-03-26T00:00:00"/>
    <x v="8"/>
    <x v="1"/>
    <x v="1"/>
    <n v="2401"/>
    <n v="308"/>
    <n v="450"/>
    <n v="1080450"/>
    <n v="0"/>
    <n v="1080450"/>
    <n v="600.29999999999995"/>
    <n v="739508"/>
    <n v="340942"/>
    <n v="613.69560000000001"/>
  </r>
  <r>
    <x v="4"/>
    <x v="2"/>
    <x v="3"/>
    <s v="CUST_ID_067"/>
    <s v="PROD_ID_004"/>
    <x v="65"/>
    <s v="None"/>
    <d v="2021-07-03T00:00:00"/>
    <x v="3"/>
    <x v="0"/>
    <x v="1"/>
    <n v="3406"/>
    <n v="308"/>
    <n v="18"/>
    <n v="61308"/>
    <n v="0"/>
    <n v="61308"/>
    <n v="34.055999999999997"/>
    <n v="1049048"/>
    <n v="-987740"/>
    <n v="-1777.932"/>
  </r>
  <r>
    <x v="1"/>
    <x v="6"/>
    <x v="3"/>
    <s v="CUST_ID_087"/>
    <s v="PROD_ID_004"/>
    <x v="50"/>
    <s v="None"/>
    <d v="2020-07-24T00:00:00"/>
    <x v="3"/>
    <x v="0"/>
    <x v="0"/>
    <n v="2614"/>
    <n v="308"/>
    <n v="23"/>
    <n v="60122"/>
    <n v="0"/>
    <n v="60122"/>
    <n v="32.67"/>
    <n v="805112"/>
    <n v="-744990"/>
    <n v="-1340.982"/>
  </r>
  <r>
    <x v="1"/>
    <x v="6"/>
    <x v="3"/>
    <s v="CUST_ID_039"/>
    <s v="PROD_ID_004"/>
    <x v="38"/>
    <s v="None"/>
    <d v="2020-02-03T00:00:00"/>
    <x v="4"/>
    <x v="1"/>
    <x v="0"/>
    <n v="1066"/>
    <n v="308"/>
    <n v="23"/>
    <n v="24518"/>
    <n v="0"/>
    <n v="24518"/>
    <n v="13.32"/>
    <n v="328328"/>
    <n v="-303810"/>
    <n v="-546.85799999999995"/>
  </r>
  <r>
    <x v="2"/>
    <x v="5"/>
    <x v="3"/>
    <s v="CUST_ID_062"/>
    <s v="PROD_ID_004"/>
    <x v="60"/>
    <s v="None"/>
    <d v="2020-05-23T00:00:00"/>
    <x v="10"/>
    <x v="2"/>
    <x v="0"/>
    <n v="2581"/>
    <n v="308"/>
    <n v="450"/>
    <n v="1161450"/>
    <n v="0"/>
    <n v="1161450"/>
    <n v="645.29999999999995"/>
    <n v="794948"/>
    <n v="366502"/>
    <n v="659.70359999999994"/>
  </r>
  <r>
    <x v="3"/>
    <x v="6"/>
    <x v="3"/>
    <s v="CUST_ID_055"/>
    <s v="PROD_ID_004"/>
    <x v="54"/>
    <s v="None"/>
    <d v="2021-12-15T00:00:00"/>
    <x v="7"/>
    <x v="3"/>
    <x v="1"/>
    <n v="2180"/>
    <n v="308"/>
    <n v="30"/>
    <n v="65400"/>
    <n v="0"/>
    <n v="65400"/>
    <n v="36.340000000000003"/>
    <n v="671440"/>
    <n v="-606040"/>
    <n v="-1090.8720000000001"/>
  </r>
  <r>
    <x v="3"/>
    <x v="0"/>
    <x v="5"/>
    <s v="CUST_ID_065"/>
    <s v="PROD_ID_006"/>
    <x v="63"/>
    <s v="None"/>
    <d v="2020-08-23T00:00:00"/>
    <x v="2"/>
    <x v="0"/>
    <x v="0"/>
    <n v="3300"/>
    <n v="320"/>
    <n v="525"/>
    <n v="1732500"/>
    <n v="0"/>
    <n v="1732500"/>
    <n v="962.5"/>
    <n v="1056000"/>
    <n v="676500"/>
    <n v="1217.7"/>
  </r>
  <r>
    <x v="4"/>
    <x v="1"/>
    <x v="5"/>
    <s v="CUST_ID_018"/>
    <s v="PROD_ID_006"/>
    <x v="17"/>
    <s v="None"/>
    <d v="2020-10-13T00:00:00"/>
    <x v="9"/>
    <x v="3"/>
    <x v="0"/>
    <n v="2344"/>
    <n v="320"/>
    <n v="18"/>
    <n v="42192"/>
    <n v="0"/>
    <n v="42192"/>
    <n v="23.436"/>
    <n v="750080"/>
    <n v="-707888"/>
    <n v="-1274.1984"/>
  </r>
  <r>
    <x v="0"/>
    <x v="0"/>
    <x v="5"/>
    <s v="CUST_ID_073"/>
    <s v="PROD_ID_006"/>
    <x v="70"/>
    <s v="None"/>
    <d v="2021-02-20T00:00:00"/>
    <x v="4"/>
    <x v="1"/>
    <x v="1"/>
    <n v="5063"/>
    <n v="320"/>
    <n v="188"/>
    <n v="951844"/>
    <n v="0"/>
    <n v="951844"/>
    <n v="527.4375"/>
    <n v="1620160"/>
    <n v="-668316"/>
    <n v="-1202.9687999999999"/>
  </r>
  <r>
    <x v="3"/>
    <x v="0"/>
    <x v="5"/>
    <s v="CUST_ID_065"/>
    <s v="PROD_ID_006"/>
    <x v="63"/>
    <s v="None"/>
    <d v="2021-07-03T00:00:00"/>
    <x v="3"/>
    <x v="0"/>
    <x v="1"/>
    <n v="2279"/>
    <n v="320"/>
    <n v="30"/>
    <n v="68370"/>
    <n v="0"/>
    <n v="68370"/>
    <n v="37.979999999999997"/>
    <n v="729280"/>
    <n v="-660910"/>
    <n v="-1189.6379999999999"/>
  </r>
  <r>
    <x v="3"/>
    <x v="2"/>
    <x v="5"/>
    <s v="CUST_ID_035"/>
    <s v="PROD_ID_006"/>
    <x v="34"/>
    <s v="None"/>
    <d v="2021-09-14T00:00:00"/>
    <x v="0"/>
    <x v="0"/>
    <x v="1"/>
    <n v="2023"/>
    <n v="320"/>
    <n v="11"/>
    <n v="22253"/>
    <n v="0"/>
    <n v="22253"/>
    <n v="11.802"/>
    <n v="647360"/>
    <n v="-625107"/>
    <n v="-1125.1925999999999"/>
  </r>
  <r>
    <x v="4"/>
    <x v="1"/>
    <x v="5"/>
    <s v="CUST_ID_018"/>
    <s v="PROD_ID_006"/>
    <x v="17"/>
    <s v="None"/>
    <d v="2020-11-15T00:00:00"/>
    <x v="6"/>
    <x v="3"/>
    <x v="0"/>
    <n v="2569"/>
    <n v="320"/>
    <n v="18"/>
    <n v="46242"/>
    <n v="0"/>
    <n v="46242"/>
    <n v="25.692"/>
    <n v="822080"/>
    <n v="-775838"/>
    <n v="-1396.5083999999999"/>
  </r>
  <r>
    <x v="3"/>
    <x v="7"/>
    <x v="5"/>
    <s v="CUST_ID_064"/>
    <s v="PROD_ID_006"/>
    <x v="62"/>
    <s v="None"/>
    <d v="2021-04-23T00:00:00"/>
    <x v="5"/>
    <x v="2"/>
    <x v="1"/>
    <n v="1372"/>
    <n v="320"/>
    <n v="11"/>
    <n v="15092"/>
    <n v="0"/>
    <n v="15092"/>
    <n v="8.0009999999999994"/>
    <n v="439040"/>
    <n v="-423948"/>
    <n v="-763.10640000000001"/>
  </r>
  <r>
    <x v="1"/>
    <x v="5"/>
    <x v="5"/>
    <s v="CUST_ID_046"/>
    <s v="PROD_ID_006"/>
    <x v="45"/>
    <s v="None"/>
    <d v="2020-12-26T00:00:00"/>
    <x v="7"/>
    <x v="3"/>
    <x v="0"/>
    <n v="738"/>
    <n v="320"/>
    <n v="23"/>
    <n v="16974"/>
    <n v="0"/>
    <n v="16974"/>
    <n v="9.2249999999999996"/>
    <n v="236160"/>
    <n v="-219186"/>
    <n v="-394.53479999999996"/>
  </r>
  <r>
    <x v="3"/>
    <x v="3"/>
    <x v="1"/>
    <s v="CUST_ID_052"/>
    <s v="PROD_ID_002"/>
    <x v="51"/>
    <s v="Low"/>
    <d v="2020-09-23T00:00:00"/>
    <x v="0"/>
    <x v="0"/>
    <x v="0"/>
    <n v="4734"/>
    <n v="12"/>
    <n v="11"/>
    <n v="52074"/>
    <n v="520.7399999999999"/>
    <n v="51553.26"/>
    <n v="27.338850000000001"/>
    <n v="56808"/>
    <n v="-5254.739999999998"/>
    <n v="-9.4585319999999964"/>
  </r>
  <r>
    <x v="1"/>
    <x v="1"/>
    <x v="1"/>
    <s v="CUST_ID_002"/>
    <s v="PROD_ID_002"/>
    <x v="1"/>
    <s v="Low"/>
    <d v="2020-12-16T00:00:00"/>
    <x v="7"/>
    <x v="3"/>
    <x v="0"/>
    <n v="2755"/>
    <n v="12"/>
    <n v="23"/>
    <n v="63365"/>
    <n v="633.64999999999986"/>
    <n v="62731.35"/>
    <n v="34.095599999999997"/>
    <n v="33060"/>
    <n v="29671.35"/>
    <n v="53.408429999999996"/>
  </r>
  <r>
    <x v="3"/>
    <x v="3"/>
    <x v="1"/>
    <s v="CUST_ID_052"/>
    <s v="PROD_ID_002"/>
    <x v="51"/>
    <s v="Low"/>
    <d v="2021-08-12T00:00:00"/>
    <x v="2"/>
    <x v="0"/>
    <x v="1"/>
    <n v="1236"/>
    <n v="12"/>
    <n v="11"/>
    <n v="13596"/>
    <n v="135.95999999999998"/>
    <n v="13460.04"/>
    <n v="7.1378999999999992"/>
    <n v="14832"/>
    <n v="-1371.9599999999991"/>
    <n v="-2.4695279999999982"/>
  </r>
  <r>
    <x v="3"/>
    <x v="5"/>
    <x v="2"/>
    <s v="CUST_ID_054"/>
    <s v="PROD_ID_003"/>
    <x v="53"/>
    <s v="Low"/>
    <d v="2020-10-31T00:00:00"/>
    <x v="9"/>
    <x v="3"/>
    <x v="0"/>
    <n v="767"/>
    <n v="148"/>
    <n v="11"/>
    <n v="8437"/>
    <n v="84.36999999999999"/>
    <n v="8352.6299999999992"/>
    <n v="4.4282700000000004"/>
    <n v="113516"/>
    <n v="-105163.37"/>
    <n v="-189.29406599999999"/>
  </r>
  <r>
    <x v="3"/>
    <x v="6"/>
    <x v="3"/>
    <s v="CUST_ID_055"/>
    <s v="PROD_ID_004"/>
    <x v="54"/>
    <s v="Low"/>
    <d v="2021-03-19T00:00:00"/>
    <x v="8"/>
    <x v="1"/>
    <x v="1"/>
    <n v="1591"/>
    <n v="308"/>
    <n v="11"/>
    <n v="17501"/>
    <n v="175.00999999999996"/>
    <n v="17325.990000000002"/>
    <n v="9.1891800000000003"/>
    <n v="490028"/>
    <n v="-472702.01"/>
    <n v="-850.86361799999997"/>
  </r>
  <r>
    <x v="4"/>
    <x v="3"/>
    <x v="4"/>
    <s v="CUST_ID_084"/>
    <s v="PROD_ID_005"/>
    <x v="79"/>
    <s v="Low"/>
    <d v="2021-09-07T00:00:00"/>
    <x v="0"/>
    <x v="0"/>
    <x v="1"/>
    <n v="2230"/>
    <n v="4"/>
    <n v="18"/>
    <n v="40140"/>
    <n v="401.40000000000003"/>
    <n v="39738.6"/>
    <n v="22.073040000000002"/>
    <n v="8920"/>
    <n v="30818.6"/>
    <n v="55.473479999999995"/>
  </r>
  <r>
    <x v="3"/>
    <x v="1"/>
    <x v="4"/>
    <s v="CUST_ID_066"/>
    <s v="PROD_ID_005"/>
    <x v="64"/>
    <s v="Low"/>
    <d v="2020-06-27T00:00:00"/>
    <x v="11"/>
    <x v="2"/>
    <x v="0"/>
    <n v="1452"/>
    <n v="4"/>
    <n v="525"/>
    <n v="762300"/>
    <n v="7623"/>
    <n v="754677"/>
    <n v="419.26499999999999"/>
    <n v="5808"/>
    <n v="748869"/>
    <n v="1347.9641999999999"/>
  </r>
  <r>
    <x v="3"/>
    <x v="0"/>
    <x v="4"/>
    <s v="CUST_ID_057"/>
    <s v="PROD_ID_005"/>
    <x v="56"/>
    <s v="Low"/>
    <d v="2020-08-20T00:00:00"/>
    <x v="2"/>
    <x v="0"/>
    <x v="0"/>
    <n v="3035"/>
    <n v="4"/>
    <n v="11"/>
    <n v="33385"/>
    <n v="333.85"/>
    <n v="33051.15"/>
    <n v="17.525970000000001"/>
    <n v="12140"/>
    <n v="20911.150000000001"/>
    <n v="37.640070000000001"/>
  </r>
  <r>
    <x v="4"/>
    <x v="3"/>
    <x v="4"/>
    <s v="CUST_ID_036"/>
    <s v="PROD_ID_005"/>
    <x v="35"/>
    <s v="Low"/>
    <d v="2020-08-10T00:00:00"/>
    <x v="2"/>
    <x v="0"/>
    <x v="0"/>
    <n v="1734"/>
    <n v="4"/>
    <n v="18"/>
    <n v="31212"/>
    <n v="312.12"/>
    <n v="30899.88"/>
    <n v="17.166599999999999"/>
    <n v="6936"/>
    <n v="23963.88"/>
    <n v="43.134984000000003"/>
  </r>
  <r>
    <x v="4"/>
    <x v="7"/>
    <x v="4"/>
    <s v="CUST_ID_088"/>
    <s v="PROD_ID_005"/>
    <x v="81"/>
    <s v="Low"/>
    <d v="2021-12-10T00:00:00"/>
    <x v="7"/>
    <x v="3"/>
    <x v="1"/>
    <n v="3205"/>
    <n v="4"/>
    <n v="18"/>
    <n v="57690"/>
    <n v="576.9"/>
    <n v="57113.1"/>
    <n v="31.731480000000001"/>
    <n v="12820"/>
    <n v="44293.1"/>
    <n v="79.727579999999989"/>
  </r>
  <r>
    <x v="3"/>
    <x v="1"/>
    <x v="4"/>
    <s v="CUST_ID_066"/>
    <s v="PROD_ID_005"/>
    <x v="64"/>
    <s v="Low"/>
    <d v="2020-08-03T00:00:00"/>
    <x v="2"/>
    <x v="0"/>
    <x v="0"/>
    <n v="1676"/>
    <n v="4"/>
    <n v="525"/>
    <n v="879900"/>
    <n v="8799"/>
    <n v="871101"/>
    <n v="484.06049999999999"/>
    <n v="6704"/>
    <n v="864397"/>
    <n v="1555.9146000000001"/>
  </r>
  <r>
    <x v="3"/>
    <x v="4"/>
    <x v="4"/>
    <s v="CUST_ID_021"/>
    <s v="PROD_ID_005"/>
    <x v="20"/>
    <s v="Low"/>
    <d v="2020-04-06T00:00:00"/>
    <x v="5"/>
    <x v="2"/>
    <x v="0"/>
    <n v="2586"/>
    <n v="4"/>
    <n v="525"/>
    <n v="1357650"/>
    <n v="13576.5"/>
    <n v="1344073.5"/>
    <n v="746.70749999999998"/>
    <n v="10344"/>
    <n v="1333729.5"/>
    <n v="2400.7130999999999"/>
  </r>
  <r>
    <x v="1"/>
    <x v="7"/>
    <x v="0"/>
    <s v="CUST_ID_112"/>
    <s v="PROD_ID_001"/>
    <x v="81"/>
    <s v="Low"/>
    <d v="2020-01-15T00:00:00"/>
    <x v="1"/>
    <x v="1"/>
    <x v="0"/>
    <n v="2657"/>
    <n v="6"/>
    <n v="23"/>
    <n v="61111"/>
    <n v="611.11"/>
    <n v="60499.89"/>
    <n v="32.877900000000004"/>
    <n v="15942"/>
    <n v="44557.89"/>
    <n v="80.204201999999995"/>
  </r>
  <r>
    <x v="2"/>
    <x v="3"/>
    <x v="0"/>
    <s v="CUST_ID_012"/>
    <s v="PROD_ID_001"/>
    <x v="11"/>
    <s v="Low"/>
    <d v="2020-11-28T00:00:00"/>
    <x v="6"/>
    <x v="3"/>
    <x v="0"/>
    <n v="2761"/>
    <n v="6"/>
    <n v="450"/>
    <n v="1242450"/>
    <n v="12424.5"/>
    <n v="1230025.5"/>
    <n v="683.39700000000005"/>
    <n v="16566"/>
    <n v="1213459.5"/>
    <n v="2184.2271000000001"/>
  </r>
  <r>
    <x v="3"/>
    <x v="2"/>
    <x v="0"/>
    <s v="CUST_ID_059"/>
    <s v="PROD_ID_001"/>
    <x v="58"/>
    <s v="Low"/>
    <d v="2021-11-21T00:00:00"/>
    <x v="6"/>
    <x v="3"/>
    <x v="1"/>
    <n v="1651"/>
    <n v="6"/>
    <n v="30"/>
    <n v="49530"/>
    <n v="495.3"/>
    <n v="49034.7"/>
    <n v="27.234899999999996"/>
    <n v="9906"/>
    <n v="39128.699999999997"/>
    <n v="70.431659999999994"/>
  </r>
  <r>
    <x v="3"/>
    <x v="2"/>
    <x v="0"/>
    <s v="CUST_ID_043"/>
    <s v="PROD_ID_001"/>
    <x v="42"/>
    <s v="Low"/>
    <d v="2020-08-07T00:00:00"/>
    <x v="2"/>
    <x v="0"/>
    <x v="0"/>
    <n v="2196"/>
    <n v="6"/>
    <n v="11"/>
    <n v="24156"/>
    <n v="241.56"/>
    <n v="23914.44"/>
    <n v="12.681899999999999"/>
    <n v="13176"/>
    <n v="10738.439999999999"/>
    <n v="19.329191999999995"/>
  </r>
  <r>
    <x v="1"/>
    <x v="1"/>
    <x v="1"/>
    <s v="CUST_ID_026"/>
    <s v="PROD_ID_002"/>
    <x v="25"/>
    <s v="Low"/>
    <d v="2021-09-07T00:00:00"/>
    <x v="0"/>
    <x v="0"/>
    <x v="1"/>
    <n v="1817"/>
    <n v="12"/>
    <n v="23"/>
    <n v="41791"/>
    <n v="417.91"/>
    <n v="41373.089999999997"/>
    <n v="22.482900000000001"/>
    <n v="21804"/>
    <n v="19569.089999999997"/>
    <n v="35.224361999999992"/>
  </r>
  <r>
    <x v="3"/>
    <x v="2"/>
    <x v="1"/>
    <s v="CUST_ID_027"/>
    <s v="PROD_ID_002"/>
    <x v="26"/>
    <s v="Low"/>
    <d v="2020-02-17T00:00:00"/>
    <x v="4"/>
    <x v="1"/>
    <x v="0"/>
    <n v="5391"/>
    <n v="12"/>
    <n v="11"/>
    <n v="59301"/>
    <n v="593.01"/>
    <n v="58707.99"/>
    <n v="31.133024999999996"/>
    <n v="64692"/>
    <n v="-5984.010000000002"/>
    <n v="-10.771218000000003"/>
  </r>
  <r>
    <x v="0"/>
    <x v="2"/>
    <x v="1"/>
    <s v="CUST_ID_115"/>
    <s v="PROD_ID_002"/>
    <x v="84"/>
    <s v="Low"/>
    <d v="2021-03-05T00:00:00"/>
    <x v="8"/>
    <x v="1"/>
    <x v="1"/>
    <n v="872"/>
    <n v="12"/>
    <n v="188"/>
    <n v="163936"/>
    <n v="1639.3600000000001"/>
    <n v="162296.64000000001"/>
    <n v="89.966250000000002"/>
    <n v="10464"/>
    <n v="151832.64000000001"/>
    <n v="273.29875200000004"/>
  </r>
  <r>
    <x v="0"/>
    <x v="2"/>
    <x v="1"/>
    <s v="CUST_ID_051"/>
    <s v="PROD_ID_002"/>
    <x v="50"/>
    <s v="Low"/>
    <d v="2020-06-24T00:00:00"/>
    <x v="11"/>
    <x v="2"/>
    <x v="0"/>
    <n v="944"/>
    <n v="12"/>
    <n v="188"/>
    <n v="177472"/>
    <n v="1774.72"/>
    <n v="175697.28"/>
    <n v="97.391249999999999"/>
    <n v="11328"/>
    <n v="164369.28"/>
    <n v="295.86470400000002"/>
  </r>
  <r>
    <x v="0"/>
    <x v="7"/>
    <x v="1"/>
    <s v="CUST_ID_024"/>
    <s v="PROD_ID_002"/>
    <x v="23"/>
    <s v="Low"/>
    <d v="2021-11-30T00:00:00"/>
    <x v="6"/>
    <x v="3"/>
    <x v="1"/>
    <n v="2188"/>
    <n v="12"/>
    <n v="188"/>
    <n v="411344"/>
    <n v="4113.4400000000005"/>
    <n v="407230.56"/>
    <n v="225.59625"/>
    <n v="26256"/>
    <n v="380974.56"/>
    <n v="685.75420799999995"/>
  </r>
  <r>
    <x v="1"/>
    <x v="5"/>
    <x v="1"/>
    <s v="CUST_ID_038"/>
    <s v="PROD_ID_002"/>
    <x v="37"/>
    <s v="Low"/>
    <d v="2020-06-08T00:00:00"/>
    <x v="11"/>
    <x v="2"/>
    <x v="0"/>
    <n v="896"/>
    <n v="12"/>
    <n v="23"/>
    <n v="20608"/>
    <n v="206.08"/>
    <n v="20401.919999999998"/>
    <n v="11.09295"/>
    <n v="10752"/>
    <n v="9649.9199999999983"/>
    <n v="17.369855999999995"/>
  </r>
  <r>
    <x v="2"/>
    <x v="3"/>
    <x v="1"/>
    <s v="CUST_ID_116"/>
    <s v="PROD_ID_002"/>
    <x v="85"/>
    <s v="Low"/>
    <d v="2021-01-17T00:00:00"/>
    <x v="1"/>
    <x v="1"/>
    <x v="1"/>
    <n v="3486"/>
    <n v="12"/>
    <n v="450"/>
    <n v="1568700"/>
    <n v="15687"/>
    <n v="1553013"/>
    <n v="862.78499999999997"/>
    <n v="41832"/>
    <n v="1511181"/>
    <n v="2720.1257999999998"/>
  </r>
  <r>
    <x v="3"/>
    <x v="3"/>
    <x v="1"/>
    <s v="CUST_ID_052"/>
    <s v="PROD_ID_002"/>
    <x v="51"/>
    <s v="Low"/>
    <d v="2021-08-04T00:00:00"/>
    <x v="2"/>
    <x v="0"/>
    <x v="1"/>
    <n v="2586"/>
    <n v="12"/>
    <n v="525"/>
    <n v="1357650"/>
    <n v="13576.5"/>
    <n v="1344073.5"/>
    <n v="746.70749999999998"/>
    <n v="31032"/>
    <n v="1313041.5"/>
    <n v="2363.4746999999998"/>
  </r>
  <r>
    <x v="3"/>
    <x v="5"/>
    <x v="2"/>
    <s v="CUST_ID_054"/>
    <s v="PROD_ID_003"/>
    <x v="53"/>
    <s v="Low"/>
    <d v="2020-10-13T00:00:00"/>
    <x v="9"/>
    <x v="3"/>
    <x v="0"/>
    <n v="4637"/>
    <n v="148"/>
    <n v="30"/>
    <n v="139110"/>
    <n v="1391.1000000000001"/>
    <n v="137718.9"/>
    <n v="76.507200000000012"/>
    <n v="686276"/>
    <n v="-548557.1"/>
    <n v="-987.40277999999989"/>
  </r>
  <r>
    <x v="3"/>
    <x v="6"/>
    <x v="2"/>
    <s v="CUST_ID_031"/>
    <s v="PROD_ID_003"/>
    <x v="30"/>
    <s v="Low"/>
    <d v="2021-11-01T00:00:00"/>
    <x v="6"/>
    <x v="3"/>
    <x v="1"/>
    <n v="434"/>
    <n v="148"/>
    <n v="11"/>
    <n v="4774"/>
    <n v="47.74"/>
    <n v="4726.26"/>
    <n v="2.5086599999999999"/>
    <n v="64232"/>
    <n v="-59505.74"/>
    <n v="-107.110332"/>
  </r>
  <r>
    <x v="0"/>
    <x v="6"/>
    <x v="2"/>
    <s v="CUST_ID_007"/>
    <s v="PROD_ID_003"/>
    <x v="6"/>
    <s v="Low"/>
    <d v="2021-04-04T00:00:00"/>
    <x v="5"/>
    <x v="2"/>
    <x v="1"/>
    <n v="1108"/>
    <n v="148"/>
    <n v="188"/>
    <n v="208304"/>
    <n v="2083.04"/>
    <n v="206220.96"/>
    <n v="114.22125"/>
    <n v="163984"/>
    <n v="42236.959999999992"/>
    <n v="76.026527999999985"/>
  </r>
  <r>
    <x v="3"/>
    <x v="7"/>
    <x v="3"/>
    <s v="CUST_ID_056"/>
    <s v="PROD_ID_004"/>
    <x v="55"/>
    <s v="Low"/>
    <d v="2021-12-22T00:00:00"/>
    <x v="7"/>
    <x v="3"/>
    <x v="1"/>
    <n v="316"/>
    <n v="308"/>
    <n v="11"/>
    <n v="3476"/>
    <n v="34.76"/>
    <n v="3441.24"/>
    <n v="1.8225899999999999"/>
    <n v="97328"/>
    <n v="-93886.76"/>
    <n v="-168.99616799999998"/>
  </r>
  <r>
    <x v="3"/>
    <x v="6"/>
    <x v="3"/>
    <s v="CUST_ID_055"/>
    <s v="PROD_ID_004"/>
    <x v="54"/>
    <s v="Low"/>
    <d v="2020-09-21T00:00:00"/>
    <x v="0"/>
    <x v="0"/>
    <x v="0"/>
    <n v="1132"/>
    <n v="308"/>
    <n v="525"/>
    <n v="594300"/>
    <n v="5943"/>
    <n v="588357"/>
    <n v="326.92275000000001"/>
    <n v="348656"/>
    <n v="239701"/>
    <n v="431.46179999999998"/>
  </r>
  <r>
    <x v="0"/>
    <x v="4"/>
    <x v="3"/>
    <s v="CUST_ID_117"/>
    <s v="PROD_ID_004"/>
    <x v="56"/>
    <s v="Low"/>
    <d v="2020-04-30T00:00:00"/>
    <x v="5"/>
    <x v="2"/>
    <x v="0"/>
    <n v="872"/>
    <n v="308"/>
    <n v="188"/>
    <n v="163936"/>
    <n v="1639.3600000000001"/>
    <n v="162296.64000000001"/>
    <n v="89.966250000000002"/>
    <n v="268576"/>
    <n v="-106279.35999999999"/>
    <n v="-191.30284799999998"/>
  </r>
  <r>
    <x v="0"/>
    <x v="5"/>
    <x v="3"/>
    <s v="CUST_ID_118"/>
    <s v="PROD_ID_004"/>
    <x v="86"/>
    <s v="Low"/>
    <d v="2020-05-27T00:00:00"/>
    <x v="10"/>
    <x v="2"/>
    <x v="0"/>
    <n v="944"/>
    <n v="308"/>
    <n v="188"/>
    <n v="177472"/>
    <n v="1774.72"/>
    <n v="175697.28"/>
    <n v="97.391249999999999"/>
    <n v="290752"/>
    <n v="-115054.72"/>
    <n v="-207.09849599999998"/>
  </r>
  <r>
    <x v="2"/>
    <x v="7"/>
    <x v="3"/>
    <s v="CUST_ID_032"/>
    <s v="PROD_ID_004"/>
    <x v="31"/>
    <s v="Low"/>
    <d v="2021-10-09T00:00:00"/>
    <x v="9"/>
    <x v="3"/>
    <x v="1"/>
    <n v="1183"/>
    <n v="308"/>
    <n v="450"/>
    <n v="532350"/>
    <n v="5323.5"/>
    <n v="527026.5"/>
    <n v="292.84199999999998"/>
    <n v="364364"/>
    <n v="162662.5"/>
    <n v="292.79250000000002"/>
  </r>
  <r>
    <x v="3"/>
    <x v="1"/>
    <x v="3"/>
    <s v="CUST_ID_034"/>
    <s v="PROD_ID_004"/>
    <x v="33"/>
    <s v="Low"/>
    <d v="2021-10-09T00:00:00"/>
    <x v="9"/>
    <x v="3"/>
    <x v="1"/>
    <n v="1676"/>
    <n v="308"/>
    <n v="525"/>
    <n v="879900"/>
    <n v="8799"/>
    <n v="871101"/>
    <n v="484.06049999999999"/>
    <n v="516208"/>
    <n v="354893"/>
    <n v="638.80740000000003"/>
  </r>
  <r>
    <x v="0"/>
    <x v="5"/>
    <x v="3"/>
    <s v="CUST_ID_118"/>
    <s v="PROD_ID_004"/>
    <x v="86"/>
    <s v="Low"/>
    <d v="2020-09-21T00:00:00"/>
    <x v="0"/>
    <x v="0"/>
    <x v="0"/>
    <n v="2093"/>
    <n v="308"/>
    <n v="188"/>
    <n v="393484"/>
    <n v="3934.84"/>
    <n v="389549.16"/>
    <n v="215.82"/>
    <n v="644644"/>
    <n v="-255094.84000000003"/>
    <n v="-459.17071200000004"/>
  </r>
  <r>
    <x v="0"/>
    <x v="5"/>
    <x v="4"/>
    <s v="CUST_ID_094"/>
    <s v="PROD_ID_005"/>
    <x v="86"/>
    <s v="Low"/>
    <d v="2021-05-27T00:00:00"/>
    <x v="10"/>
    <x v="2"/>
    <x v="1"/>
    <n v="891"/>
    <n v="4"/>
    <n v="188"/>
    <n v="167508"/>
    <n v="3350.16"/>
    <n v="164157.84"/>
    <n v="90.956249999999997"/>
    <n v="3564"/>
    <n v="160593.84"/>
    <n v="289.06891200000001"/>
  </r>
  <r>
    <x v="4"/>
    <x v="3"/>
    <x v="4"/>
    <s v="CUST_ID_036"/>
    <s v="PROD_ID_005"/>
    <x v="35"/>
    <s v="Low"/>
    <d v="2020-05-03T00:00:00"/>
    <x v="10"/>
    <x v="2"/>
    <x v="0"/>
    <n v="1554"/>
    <n v="4"/>
    <n v="18"/>
    <n v="27972"/>
    <n v="559.44000000000005"/>
    <n v="27412.560000000001"/>
    <n v="15.229200000000001"/>
    <n v="6216"/>
    <n v="21196.560000000001"/>
    <n v="38.153807999999998"/>
  </r>
  <r>
    <x v="3"/>
    <x v="1"/>
    <x v="4"/>
    <s v="CUST_ID_042"/>
    <s v="PROD_ID_005"/>
    <x v="41"/>
    <s v="Low"/>
    <d v="2020-07-20T00:00:00"/>
    <x v="3"/>
    <x v="0"/>
    <x v="0"/>
    <n v="3422"/>
    <n v="4"/>
    <n v="525"/>
    <n v="1796550"/>
    <n v="35931"/>
    <n v="1760619"/>
    <n v="978.23599999999999"/>
    <n v="13688"/>
    <n v="1746931"/>
    <n v="3144.4757999999997"/>
  </r>
  <r>
    <x v="4"/>
    <x v="6"/>
    <x v="0"/>
    <s v="CUST_ID_119"/>
    <s v="PROD_ID_001"/>
    <x v="87"/>
    <s v="Low"/>
    <d v="2021-11-10T00:00:00"/>
    <x v="6"/>
    <x v="3"/>
    <x v="1"/>
    <n v="1370"/>
    <n v="6"/>
    <n v="18"/>
    <n v="24660"/>
    <n v="493.2"/>
    <n v="24166.799999999999"/>
    <n v="13.429919999999999"/>
    <n v="8220"/>
    <n v="15946.8"/>
    <n v="28.704239999999999"/>
  </r>
  <r>
    <x v="3"/>
    <x v="2"/>
    <x v="0"/>
    <s v="CUST_ID_099"/>
    <s v="PROD_ID_001"/>
    <x v="72"/>
    <s v="Low"/>
    <d v="2020-07-17T00:00:00"/>
    <x v="3"/>
    <x v="0"/>
    <x v="0"/>
    <n v="1879"/>
    <n v="6"/>
    <n v="30"/>
    <n v="56370"/>
    <n v="1127.4000000000001"/>
    <n v="55242.6"/>
    <n v="30.6936"/>
    <n v="11274"/>
    <n v="43968.6"/>
    <n v="79.143479999999997"/>
  </r>
  <r>
    <x v="4"/>
    <x v="7"/>
    <x v="0"/>
    <s v="CUST_ID_120"/>
    <s v="PROD_ID_001"/>
    <x v="69"/>
    <s v="Low"/>
    <d v="2021-07-26T00:00:00"/>
    <x v="3"/>
    <x v="0"/>
    <x v="1"/>
    <n v="828"/>
    <n v="6"/>
    <n v="18"/>
    <n v="14904"/>
    <n v="298.08"/>
    <n v="14605.92"/>
    <n v="8.1143999999999998"/>
    <n v="4968"/>
    <n v="9637.92"/>
    <n v="17.348255999999999"/>
  </r>
  <r>
    <x v="1"/>
    <x v="5"/>
    <x v="1"/>
    <s v="CUST_ID_006"/>
    <s v="PROD_ID_002"/>
    <x v="5"/>
    <s v="Low"/>
    <d v="2021-10-24T00:00:00"/>
    <x v="9"/>
    <x v="3"/>
    <x v="1"/>
    <n v="2836"/>
    <n v="12"/>
    <n v="23"/>
    <n v="65228"/>
    <n v="1304.56"/>
    <n v="63923.44"/>
    <n v="34.7361"/>
    <n v="34032"/>
    <n v="29891.440000000002"/>
    <n v="53.804592"/>
  </r>
  <r>
    <x v="2"/>
    <x v="0"/>
    <x v="1"/>
    <s v="CUST_ID_121"/>
    <s v="PROD_ID_002"/>
    <x v="70"/>
    <s v="Low"/>
    <d v="2020-06-02T00:00:00"/>
    <x v="11"/>
    <x v="2"/>
    <x v="0"/>
    <n v="1102"/>
    <n v="12"/>
    <n v="450"/>
    <n v="495900"/>
    <n v="9918"/>
    <n v="485982"/>
    <n v="269.892"/>
    <n v="13224"/>
    <n v="472758"/>
    <n v="850.96439999999996"/>
  </r>
  <r>
    <x v="2"/>
    <x v="4"/>
    <x v="1"/>
    <s v="CUST_ID_069"/>
    <s v="PROD_ID_002"/>
    <x v="56"/>
    <s v="Low"/>
    <d v="2020-07-29T00:00:00"/>
    <x v="3"/>
    <x v="0"/>
    <x v="0"/>
    <n v="2074"/>
    <n v="12"/>
    <n v="450"/>
    <n v="933300"/>
    <n v="18666"/>
    <n v="914634"/>
    <n v="508.03199999999998"/>
    <n v="24888"/>
    <n v="889746"/>
    <n v="1601.5427999999999"/>
  </r>
  <r>
    <x v="4"/>
    <x v="4"/>
    <x v="1"/>
    <s v="CUST_ID_005"/>
    <s v="PROD_ID_002"/>
    <x v="4"/>
    <s v="Low"/>
    <d v="2020-05-20T00:00:00"/>
    <x v="10"/>
    <x v="2"/>
    <x v="0"/>
    <n v="1370"/>
    <n v="12"/>
    <n v="18"/>
    <n v="24660"/>
    <n v="493.2"/>
    <n v="24166.799999999999"/>
    <n v="13.429919999999999"/>
    <n v="16440"/>
    <n v="7726.7999999999993"/>
    <n v="13.908239999999997"/>
  </r>
  <r>
    <x v="0"/>
    <x v="7"/>
    <x v="1"/>
    <s v="CUST_ID_024"/>
    <s v="PROD_ID_002"/>
    <x v="23"/>
    <s v="Low"/>
    <d v="2020-05-01T00:00:00"/>
    <x v="10"/>
    <x v="2"/>
    <x v="0"/>
    <n v="794"/>
    <n v="12"/>
    <n v="188"/>
    <n v="149272"/>
    <n v="2985.44"/>
    <n v="146286.56"/>
    <n v="81.094999999999999"/>
    <n v="9528"/>
    <n v="136758.56"/>
    <n v="246.16540799999999"/>
  </r>
  <r>
    <x v="4"/>
    <x v="3"/>
    <x v="1"/>
    <s v="CUST_ID_060"/>
    <s v="PROD_ID_002"/>
    <x v="41"/>
    <s v="Low"/>
    <d v="2020-02-23T00:00:00"/>
    <x v="4"/>
    <x v="1"/>
    <x v="0"/>
    <n v="1554"/>
    <n v="12"/>
    <n v="18"/>
    <n v="27972"/>
    <n v="559.44000000000005"/>
    <n v="27412.560000000001"/>
    <n v="15.229200000000001"/>
    <n v="18648"/>
    <n v="8764.5600000000013"/>
    <n v="15.776208000000002"/>
  </r>
  <r>
    <x v="2"/>
    <x v="5"/>
    <x v="1"/>
    <s v="CUST_ID_070"/>
    <s v="PROD_ID_002"/>
    <x v="67"/>
    <s v="Low"/>
    <d v="2020-12-16T00:00:00"/>
    <x v="7"/>
    <x v="3"/>
    <x v="0"/>
    <n v="2299"/>
    <n v="12"/>
    <n v="450"/>
    <n v="1034550"/>
    <n v="20691"/>
    <n v="1013859"/>
    <n v="563.30399999999997"/>
    <n v="27588"/>
    <n v="986271"/>
    <n v="1775.2878000000001"/>
  </r>
  <r>
    <x v="3"/>
    <x v="3"/>
    <x v="1"/>
    <s v="CUST_ID_004"/>
    <s v="PROD_ID_002"/>
    <x v="3"/>
    <s v="Low"/>
    <d v="2020-04-19T00:00:00"/>
    <x v="5"/>
    <x v="2"/>
    <x v="0"/>
    <n v="3422"/>
    <n v="12"/>
    <n v="525"/>
    <n v="1796550"/>
    <n v="35931"/>
    <n v="1760619"/>
    <n v="978.23599999999999"/>
    <n v="41064"/>
    <n v="1719555"/>
    <n v="3095.1990000000001"/>
  </r>
  <r>
    <x v="0"/>
    <x v="1"/>
    <x v="1"/>
    <s v="CUST_ID_122"/>
    <s v="PROD_ID_002"/>
    <x v="71"/>
    <s v="Low"/>
    <d v="2020-12-04T00:00:00"/>
    <x v="7"/>
    <x v="3"/>
    <x v="0"/>
    <n v="3275"/>
    <n v="12"/>
    <n v="188"/>
    <n v="615700"/>
    <n v="12314"/>
    <n v="603386"/>
    <n v="334.30250000000001"/>
    <n v="39300"/>
    <n v="564086"/>
    <n v="1015.3548"/>
  </r>
  <r>
    <x v="4"/>
    <x v="0"/>
    <x v="1"/>
    <s v="CUST_ID_025"/>
    <s v="PROD_ID_002"/>
    <x v="24"/>
    <s v="Low"/>
    <d v="2020-02-06T00:00:00"/>
    <x v="4"/>
    <x v="1"/>
    <x v="0"/>
    <n v="1266"/>
    <n v="12"/>
    <n v="18"/>
    <n v="22788"/>
    <n v="455.76"/>
    <n v="22332.240000000002"/>
    <n v="12.406799999999999"/>
    <n v="15192"/>
    <n v="7140.2400000000016"/>
    <n v="12.852432000000002"/>
  </r>
  <r>
    <x v="4"/>
    <x v="6"/>
    <x v="1"/>
    <s v="CUST_ID_071"/>
    <s v="PROD_ID_002"/>
    <x v="68"/>
    <s v="Low"/>
    <d v="2021-04-19T00:00:00"/>
    <x v="5"/>
    <x v="2"/>
    <x v="1"/>
    <n v="1301"/>
    <n v="12"/>
    <n v="18"/>
    <n v="23418"/>
    <n v="468.36"/>
    <n v="22949.64"/>
    <n v="12.74784"/>
    <n v="15612"/>
    <n v="7337.6399999999994"/>
    <n v="13.207751999999999"/>
  </r>
  <r>
    <x v="3"/>
    <x v="0"/>
    <x v="2"/>
    <s v="CUST_ID_041"/>
    <s v="PROD_ID_003"/>
    <x v="40"/>
    <s v="Low"/>
    <d v="2021-08-28T00:00:00"/>
    <x v="2"/>
    <x v="0"/>
    <x v="1"/>
    <n v="1879"/>
    <n v="148"/>
    <n v="30"/>
    <n v="56370"/>
    <n v="1127.4000000000001"/>
    <n v="55242.6"/>
    <n v="30.6936"/>
    <n v="278092"/>
    <n v="-222849.4"/>
    <n v="-401.12891999999999"/>
  </r>
  <r>
    <x v="3"/>
    <x v="3"/>
    <x v="2"/>
    <s v="CUST_ID_028"/>
    <s v="PROD_ID_003"/>
    <x v="27"/>
    <s v="Low"/>
    <d v="2021-09-17T00:00:00"/>
    <x v="0"/>
    <x v="0"/>
    <x v="1"/>
    <n v="3452"/>
    <n v="148"/>
    <n v="525"/>
    <n v="1812300"/>
    <n v="36246"/>
    <n v="1776054"/>
    <n v="986.81100000000004"/>
    <n v="510896"/>
    <n v="1265158"/>
    <n v="2277.2844"/>
  </r>
  <r>
    <x v="4"/>
    <x v="2"/>
    <x v="2"/>
    <s v="CUST_ID_123"/>
    <s v="PROD_ID_003"/>
    <x v="72"/>
    <s v="Low"/>
    <d v="2020-12-14T00:00:00"/>
    <x v="7"/>
    <x v="3"/>
    <x v="0"/>
    <n v="1266"/>
    <n v="148"/>
    <n v="18"/>
    <n v="22788"/>
    <n v="455.76"/>
    <n v="22332.240000000002"/>
    <n v="12.406799999999999"/>
    <n v="187368"/>
    <n v="-165035.76"/>
    <n v="-297.064368"/>
  </r>
  <r>
    <x v="4"/>
    <x v="3"/>
    <x v="2"/>
    <s v="CUST_ID_124"/>
    <s v="PROD_ID_003"/>
    <x v="73"/>
    <s v="Low"/>
    <d v="2021-04-09T00:00:00"/>
    <x v="5"/>
    <x v="2"/>
    <x v="1"/>
    <n v="1301"/>
    <n v="148"/>
    <n v="18"/>
    <n v="23418"/>
    <n v="468.36"/>
    <n v="22949.64"/>
    <n v="12.74784"/>
    <n v="192548"/>
    <n v="-169598.36"/>
    <n v="-305.27704799999998"/>
  </r>
  <r>
    <x v="0"/>
    <x v="4"/>
    <x v="3"/>
    <s v="CUST_ID_125"/>
    <s v="PROD_ID_004"/>
    <x v="52"/>
    <s v="Low"/>
    <d v="2021-12-06T00:00:00"/>
    <x v="7"/>
    <x v="3"/>
    <x v="1"/>
    <n v="794"/>
    <n v="308"/>
    <n v="188"/>
    <n v="149272"/>
    <n v="2985.44"/>
    <n v="146286.56"/>
    <n v="81.094999999999999"/>
    <n v="244552"/>
    <n v="-98265.44"/>
    <n v="-176.877792"/>
  </r>
  <r>
    <x v="3"/>
    <x v="7"/>
    <x v="3"/>
    <s v="CUST_ID_056"/>
    <s v="PROD_ID_004"/>
    <x v="55"/>
    <s v="Low"/>
    <d v="2021-11-16T00:00:00"/>
    <x v="6"/>
    <x v="3"/>
    <x v="1"/>
    <n v="3452"/>
    <n v="308"/>
    <n v="525"/>
    <n v="1812300"/>
    <n v="36246"/>
    <n v="1776054"/>
    <n v="986.81100000000004"/>
    <n v="1063216"/>
    <n v="712838"/>
    <n v="1283.1084000000001"/>
  </r>
  <r>
    <x v="0"/>
    <x v="0"/>
    <x v="3"/>
    <s v="CUST_ID_105"/>
    <s v="PROD_ID_004"/>
    <x v="38"/>
    <s v="Low"/>
    <d v="2021-12-13T00:00:00"/>
    <x v="7"/>
    <x v="3"/>
    <x v="1"/>
    <n v="3275"/>
    <n v="308"/>
    <n v="188"/>
    <n v="615700"/>
    <n v="12314"/>
    <n v="603386"/>
    <n v="334.30250000000001"/>
    <n v="1008700"/>
    <n v="-405314"/>
    <n v="-729.5652"/>
  </r>
  <r>
    <x v="2"/>
    <x v="5"/>
    <x v="5"/>
    <s v="CUST_ID_126"/>
    <s v="PROD_ID_006"/>
    <x v="90"/>
    <s v="Low"/>
    <d v="2021-02-26T00:00:00"/>
    <x v="4"/>
    <x v="1"/>
    <x v="1"/>
    <n v="311"/>
    <n v="320"/>
    <n v="450"/>
    <n v="139950"/>
    <n v="2799"/>
    <n v="137151"/>
    <n v="76.146000000000001"/>
    <n v="99520"/>
    <n v="37631"/>
    <n v="67.735799999999998"/>
  </r>
  <r>
    <x v="2"/>
    <x v="6"/>
    <x v="5"/>
    <s v="CUST_ID_127"/>
    <s v="PROD_ID_006"/>
    <x v="91"/>
    <s v="Low"/>
    <d v="2021-09-25T00:00:00"/>
    <x v="0"/>
    <x v="0"/>
    <x v="1"/>
    <n v="1321"/>
    <n v="320"/>
    <n v="450"/>
    <n v="594450"/>
    <n v="11889"/>
    <n v="582561"/>
    <n v="323.69400000000002"/>
    <n v="422720"/>
    <n v="159841"/>
    <n v="287.71379999999999"/>
  </r>
  <r>
    <x v="0"/>
    <x v="0"/>
    <x v="5"/>
    <s v="CUST_ID_073"/>
    <s v="PROD_ID_006"/>
    <x v="70"/>
    <s v="Low"/>
    <d v="2021-09-23T00:00:00"/>
    <x v="0"/>
    <x v="0"/>
    <x v="1"/>
    <n v="2731"/>
    <n v="320"/>
    <n v="188"/>
    <n v="513428"/>
    <n v="10268.56"/>
    <n v="503159.44"/>
    <n v="278.81"/>
    <n v="873920"/>
    <n v="-370760.56"/>
    <n v="-667.36900800000001"/>
  </r>
  <r>
    <x v="3"/>
    <x v="7"/>
    <x v="5"/>
    <s v="CUST_ID_064"/>
    <s v="PROD_ID_006"/>
    <x v="62"/>
    <s v="Low"/>
    <d v="2020-02-03T00:00:00"/>
    <x v="4"/>
    <x v="1"/>
    <x v="0"/>
    <n v="1483"/>
    <n v="320"/>
    <n v="30"/>
    <n v="44490"/>
    <n v="889.80000000000007"/>
    <n v="43600.2"/>
    <n v="24.2256"/>
    <n v="474560"/>
    <n v="-430959.8"/>
    <n v="-775.72763999999995"/>
  </r>
  <r>
    <x v="3"/>
    <x v="0"/>
    <x v="5"/>
    <s v="CUST_ID_065"/>
    <s v="PROD_ID_006"/>
    <x v="63"/>
    <s v="Low"/>
    <d v="2021-11-19T00:00:00"/>
    <x v="6"/>
    <x v="3"/>
    <x v="1"/>
    <n v="1129"/>
    <n v="320"/>
    <n v="30"/>
    <n v="33870"/>
    <n v="677.4"/>
    <n v="33192.6"/>
    <n v="18.4436"/>
    <n v="361280"/>
    <n v="-328087.40000000002"/>
    <n v="-590.55732"/>
  </r>
  <r>
    <x v="2"/>
    <x v="7"/>
    <x v="5"/>
    <s v="CUST_ID_128"/>
    <s v="PROD_ID_006"/>
    <x v="92"/>
    <s v="Low"/>
    <d v="2021-05-30T00:00:00"/>
    <x v="10"/>
    <x v="2"/>
    <x v="1"/>
    <n v="2299"/>
    <n v="320"/>
    <n v="450"/>
    <n v="1034550"/>
    <n v="20691"/>
    <n v="1013859"/>
    <n v="563.30399999999997"/>
    <n v="735680"/>
    <n v="278179"/>
    <n v="500.72219999999999"/>
  </r>
  <r>
    <x v="0"/>
    <x v="4"/>
    <x v="4"/>
    <s v="CUST_ID_085"/>
    <s v="PROD_ID_005"/>
    <x v="80"/>
    <s v="Low"/>
    <d v="2020-04-28T00:00:00"/>
    <x v="5"/>
    <x v="2"/>
    <x v="0"/>
    <n v="5092"/>
    <n v="4"/>
    <n v="188"/>
    <n v="957296"/>
    <n v="28718.879999999997"/>
    <n v="928577.12"/>
    <n v="514.52437499999996"/>
    <n v="20368"/>
    <n v="908209.12"/>
    <n v="1634.7764159999999"/>
  </r>
  <r>
    <x v="3"/>
    <x v="7"/>
    <x v="4"/>
    <s v="CUST_ID_048"/>
    <s v="PROD_ID_005"/>
    <x v="47"/>
    <s v="Low"/>
    <d v="2021-04-09T00:00:00"/>
    <x v="5"/>
    <x v="2"/>
    <x v="1"/>
    <n v="3096"/>
    <n v="4"/>
    <n v="30"/>
    <n v="92880"/>
    <n v="2786.4"/>
    <n v="90093.6"/>
    <n v="50.052"/>
    <n v="12384"/>
    <n v="77709.600000000006"/>
    <n v="139.87728000000001"/>
  </r>
  <r>
    <x v="2"/>
    <x v="3"/>
    <x v="4"/>
    <s v="CUST_ID_020"/>
    <s v="PROD_ID_005"/>
    <x v="19"/>
    <s v="Low"/>
    <d v="2021-10-23T00:00:00"/>
    <x v="9"/>
    <x v="3"/>
    <x v="1"/>
    <n v="827"/>
    <n v="4"/>
    <n v="450"/>
    <n v="372150"/>
    <n v="11164.5"/>
    <n v="360985.5"/>
    <n v="200.499"/>
    <n v="3308"/>
    <n v="357677.5"/>
    <n v="643.81949999999995"/>
  </r>
  <r>
    <x v="4"/>
    <x v="3"/>
    <x v="4"/>
    <s v="CUST_ID_084"/>
    <s v="PROD_ID_005"/>
    <x v="79"/>
    <s v="Low"/>
    <d v="2021-04-23T00:00:00"/>
    <x v="5"/>
    <x v="2"/>
    <x v="1"/>
    <n v="2336"/>
    <n v="4"/>
    <n v="18"/>
    <n v="42048"/>
    <n v="1261.44"/>
    <n v="40786.559999999998"/>
    <n v="22.663080000000001"/>
    <n v="9344"/>
    <n v="31442.559999999998"/>
    <n v="56.596607999999996"/>
  </r>
  <r>
    <x v="3"/>
    <x v="4"/>
    <x v="0"/>
    <s v="CUST_ID_037"/>
    <s v="PROD_ID_001"/>
    <x v="36"/>
    <s v="Low"/>
    <d v="2021-05-26T00:00:00"/>
    <x v="10"/>
    <x v="2"/>
    <x v="1"/>
    <n v="2350"/>
    <n v="6"/>
    <n v="11"/>
    <n v="25850"/>
    <n v="775.5"/>
    <n v="25074.5"/>
    <n v="13.29482"/>
    <n v="14100"/>
    <n v="10974.5"/>
    <n v="19.754100000000001"/>
  </r>
  <r>
    <x v="4"/>
    <x v="0"/>
    <x v="0"/>
    <s v="CUST_ID_129"/>
    <s v="PROD_ID_001"/>
    <x v="38"/>
    <s v="Low"/>
    <d v="2021-03-13T00:00:00"/>
    <x v="8"/>
    <x v="1"/>
    <x v="1"/>
    <n v="2281"/>
    <n v="6"/>
    <n v="18"/>
    <n v="41058"/>
    <n v="1231.74"/>
    <n v="39826.26"/>
    <n v="22.12764"/>
    <n v="13686"/>
    <n v="26140.260000000002"/>
    <n v="47.052468000000005"/>
  </r>
  <r>
    <x v="3"/>
    <x v="2"/>
    <x v="0"/>
    <s v="CUST_ID_059"/>
    <s v="PROD_ID_001"/>
    <x v="58"/>
    <s v="Low"/>
    <d v="2020-07-23T00:00:00"/>
    <x v="3"/>
    <x v="0"/>
    <x v="0"/>
    <n v="653"/>
    <n v="6"/>
    <n v="11"/>
    <n v="7183"/>
    <n v="215.48999999999998"/>
    <n v="6967.51"/>
    <n v="3.6937600000000002"/>
    <n v="3918"/>
    <n v="3049.51"/>
    <n v="5.4891180000000004"/>
  </r>
  <r>
    <x v="0"/>
    <x v="6"/>
    <x v="0"/>
    <s v="CUST_ID_079"/>
    <s v="PROD_ID_001"/>
    <x v="54"/>
    <s v="Low"/>
    <d v="2020-09-27T00:00:00"/>
    <x v="0"/>
    <x v="0"/>
    <x v="0"/>
    <n v="1544"/>
    <n v="6"/>
    <n v="188"/>
    <n v="290272"/>
    <n v="8708.16"/>
    <n v="281563.84000000003"/>
    <n v="156.04875000000001"/>
    <n v="9264"/>
    <n v="272299.84000000003"/>
    <n v="490.13971200000003"/>
  </r>
  <r>
    <x v="0"/>
    <x v="3"/>
    <x v="0"/>
    <s v="CUST_ID_068"/>
    <s v="PROD_ID_001"/>
    <x v="66"/>
    <s v="Low"/>
    <d v="2020-05-15T00:00:00"/>
    <x v="10"/>
    <x v="2"/>
    <x v="0"/>
    <n v="2047"/>
    <n v="6"/>
    <n v="188"/>
    <n v="384836"/>
    <n v="11545.08"/>
    <n v="373290.92"/>
    <n v="206.85249999999999"/>
    <n v="12282"/>
    <n v="361008.92"/>
    <n v="649.816056"/>
  </r>
  <r>
    <x v="2"/>
    <x v="0"/>
    <x v="1"/>
    <s v="CUST_ID_121"/>
    <s v="PROD_ID_002"/>
    <x v="70"/>
    <s v="Low"/>
    <d v="2021-05-25T00:00:00"/>
    <x v="10"/>
    <x v="2"/>
    <x v="1"/>
    <n v="2921"/>
    <n v="12"/>
    <n v="450"/>
    <n v="1314450"/>
    <n v="39433.5"/>
    <n v="1275016.5"/>
    <n v="708.43949999999995"/>
    <n v="35052"/>
    <n v="1239964.5"/>
    <n v="2231.9360999999999"/>
  </r>
  <r>
    <x v="0"/>
    <x v="1"/>
    <x v="1"/>
    <s v="CUST_ID_122"/>
    <s v="PROD_ID_002"/>
    <x v="71"/>
    <s v="Low"/>
    <d v="2021-10-03T00:00:00"/>
    <x v="9"/>
    <x v="3"/>
    <x v="1"/>
    <n v="2129"/>
    <n v="12"/>
    <n v="188"/>
    <n v="400252"/>
    <n v="12007.56"/>
    <n v="388244.44"/>
    <n v="215.0975"/>
    <n v="25548"/>
    <n v="362696.44"/>
    <n v="652.85359199999994"/>
  </r>
  <r>
    <x v="4"/>
    <x v="0"/>
    <x v="1"/>
    <s v="CUST_ID_025"/>
    <s v="PROD_ID_002"/>
    <x v="24"/>
    <s v="Low"/>
    <d v="2020-01-14T00:00:00"/>
    <x v="1"/>
    <x v="1"/>
    <x v="0"/>
    <n v="2281"/>
    <n v="12"/>
    <n v="18"/>
    <n v="41058"/>
    <n v="1231.74"/>
    <n v="39826.26"/>
    <n v="22.12764"/>
    <n v="27372"/>
    <n v="12454.260000000002"/>
    <n v="22.417668000000003"/>
  </r>
  <r>
    <x v="2"/>
    <x v="4"/>
    <x v="1"/>
    <s v="CUST_ID_069"/>
    <s v="PROD_ID_002"/>
    <x v="56"/>
    <s v="Low"/>
    <d v="2020-12-14T00:00:00"/>
    <x v="7"/>
    <x v="3"/>
    <x v="0"/>
    <n v="827"/>
    <n v="12"/>
    <n v="450"/>
    <n v="372150"/>
    <n v="11164.5"/>
    <n v="360985.5"/>
    <n v="200.499"/>
    <n v="9924"/>
    <n v="351061.5"/>
    <n v="631.91070000000002"/>
  </r>
  <r>
    <x v="0"/>
    <x v="6"/>
    <x v="1"/>
    <s v="CUST_ID_023"/>
    <s v="PROD_ID_002"/>
    <x v="22"/>
    <s v="Low"/>
    <d v="2021-06-14T00:00:00"/>
    <x v="11"/>
    <x v="2"/>
    <x v="1"/>
    <n v="1884"/>
    <n v="12"/>
    <n v="188"/>
    <n v="354192"/>
    <n v="10625.76"/>
    <n v="343566.24"/>
    <n v="190.36250000000001"/>
    <n v="22608"/>
    <n v="320958.24"/>
    <n v="577.72483199999999"/>
  </r>
  <r>
    <x v="4"/>
    <x v="4"/>
    <x v="1"/>
    <s v="CUST_ID_005"/>
    <s v="PROD_ID_002"/>
    <x v="4"/>
    <s v="Low"/>
    <d v="2020-06-06T00:00:00"/>
    <x v="11"/>
    <x v="2"/>
    <x v="0"/>
    <n v="1643"/>
    <n v="12"/>
    <n v="18"/>
    <n v="29574"/>
    <n v="887.21999999999991"/>
    <n v="28686.78"/>
    <n v="15.94098"/>
    <n v="19716"/>
    <n v="8970.7799999999988"/>
    <n v="16.147403999999998"/>
  </r>
  <r>
    <x v="0"/>
    <x v="1"/>
    <x v="1"/>
    <s v="CUST_ID_122"/>
    <s v="PROD_ID_002"/>
    <x v="71"/>
    <s v="Low"/>
    <d v="2020-01-07T00:00:00"/>
    <x v="1"/>
    <x v="1"/>
    <x v="0"/>
    <n v="2411"/>
    <n v="12"/>
    <n v="188"/>
    <n v="453268"/>
    <n v="13598.039999999999"/>
    <n v="439669.96"/>
    <n v="243.59125"/>
    <n v="28932"/>
    <n v="410737.96"/>
    <n v="739.32832800000006"/>
  </r>
  <r>
    <x v="0"/>
    <x v="2"/>
    <x v="1"/>
    <s v="CUST_ID_051"/>
    <s v="PROD_ID_002"/>
    <x v="50"/>
    <s v="Low"/>
    <d v="2020-05-31T00:00:00"/>
    <x v="10"/>
    <x v="2"/>
    <x v="0"/>
    <n v="1544"/>
    <n v="12"/>
    <n v="188"/>
    <n v="290272"/>
    <n v="8708.16"/>
    <n v="281563.84000000003"/>
    <n v="156.04875000000001"/>
    <n v="18528"/>
    <n v="263035.84000000003"/>
    <n v="473.46451200000001"/>
  </r>
  <r>
    <x v="0"/>
    <x v="6"/>
    <x v="1"/>
    <s v="CUST_ID_023"/>
    <s v="PROD_ID_002"/>
    <x v="22"/>
    <s v="Low"/>
    <d v="2021-07-17T00:00:00"/>
    <x v="3"/>
    <x v="0"/>
    <x v="1"/>
    <n v="2047"/>
    <n v="12"/>
    <n v="188"/>
    <n v="384836"/>
    <n v="11545.08"/>
    <n v="373290.92"/>
    <n v="206.85249999999999"/>
    <n v="24564"/>
    <n v="348726.92"/>
    <n v="627.70845599999996"/>
  </r>
  <r>
    <x v="0"/>
    <x v="6"/>
    <x v="2"/>
    <s v="CUST_ID_007"/>
    <s v="PROD_ID_003"/>
    <x v="6"/>
    <s v="Low"/>
    <d v="2021-02-11T00:00:00"/>
    <x v="4"/>
    <x v="1"/>
    <x v="1"/>
    <n v="2411"/>
    <n v="148"/>
    <n v="188"/>
    <n v="453268"/>
    <n v="13598.039999999999"/>
    <n v="439669.96"/>
    <n v="243.59125"/>
    <n v="356828"/>
    <n v="82841.960000000021"/>
    <n v="149.11552800000004"/>
  </r>
  <r>
    <x v="2"/>
    <x v="2"/>
    <x v="3"/>
    <s v="CUST_ID_075"/>
    <s v="PROD_ID_004"/>
    <x v="72"/>
    <s v="Low"/>
    <d v="2021-04-24T00:00:00"/>
    <x v="5"/>
    <x v="2"/>
    <x v="1"/>
    <n v="3413"/>
    <n v="308"/>
    <n v="450"/>
    <n v="1535850"/>
    <n v="46075.5"/>
    <n v="1489774.5"/>
    <n v="827.60400000000004"/>
    <n v="1051204"/>
    <n v="438570.5"/>
    <n v="789.42689999999993"/>
  </r>
  <r>
    <x v="4"/>
    <x v="0"/>
    <x v="3"/>
    <s v="CUST_ID_089"/>
    <s v="PROD_ID_004"/>
    <x v="82"/>
    <s v="Low"/>
    <d v="2020-09-23T00:00:00"/>
    <x v="0"/>
    <x v="0"/>
    <x v="0"/>
    <n v="2299"/>
    <n v="308"/>
    <n v="18"/>
    <n v="41382"/>
    <n v="1241.46"/>
    <n v="40140.54"/>
    <n v="22.302240000000001"/>
    <n v="708092"/>
    <n v="-667951.46"/>
    <n v="-1202.3126279999999"/>
  </r>
  <r>
    <x v="0"/>
    <x v="1"/>
    <x v="3"/>
    <s v="CUST_ID_130"/>
    <s v="PROD_ID_004"/>
    <x v="57"/>
    <s v="Low"/>
    <d v="2020-03-08T00:00:00"/>
    <x v="8"/>
    <x v="1"/>
    <x v="0"/>
    <n v="1884"/>
    <n v="308"/>
    <n v="188"/>
    <n v="354192"/>
    <n v="10625.76"/>
    <n v="343566.24"/>
    <n v="190.36250000000001"/>
    <n v="580272"/>
    <n v="-236705.76"/>
    <n v="-426.07036800000003"/>
  </r>
  <r>
    <x v="2"/>
    <x v="6"/>
    <x v="3"/>
    <s v="CUST_ID_063"/>
    <s v="PROD_ID_004"/>
    <x v="61"/>
    <s v="Low"/>
    <d v="2020-04-11T00:00:00"/>
    <x v="5"/>
    <x v="2"/>
    <x v="0"/>
    <n v="2249"/>
    <n v="308"/>
    <n v="450"/>
    <n v="1012050"/>
    <n v="30361.5"/>
    <n v="981688.5"/>
    <n v="545.33399999999995"/>
    <n v="692692"/>
    <n v="288996.5"/>
    <n v="520.19370000000004"/>
  </r>
  <r>
    <x v="3"/>
    <x v="1"/>
    <x v="3"/>
    <s v="CUST_ID_034"/>
    <s v="PROD_ID_004"/>
    <x v="33"/>
    <s v="Low"/>
    <d v="2020-12-21T00:00:00"/>
    <x v="7"/>
    <x v="3"/>
    <x v="0"/>
    <n v="1970"/>
    <n v="308"/>
    <n v="525"/>
    <n v="1034250"/>
    <n v="31027.5"/>
    <n v="1003222.5"/>
    <n v="557.45899999999995"/>
    <n v="606760"/>
    <n v="396462.5"/>
    <n v="713.63249999999994"/>
  </r>
  <r>
    <x v="3"/>
    <x v="1"/>
    <x v="4"/>
    <s v="CUST_ID_042"/>
    <s v="PROD_ID_005"/>
    <x v="41"/>
    <s v="Low"/>
    <d v="2020-12-20T00:00:00"/>
    <x v="7"/>
    <x v="3"/>
    <x v="0"/>
    <n v="997"/>
    <n v="4"/>
    <n v="30"/>
    <n v="29910"/>
    <n v="897.30000000000007"/>
    <n v="29012.7"/>
    <n v="16.121400000000001"/>
    <n v="3988"/>
    <n v="25024.7"/>
    <n v="45.044460000000001"/>
  </r>
  <r>
    <x v="3"/>
    <x v="7"/>
    <x v="2"/>
    <s v="CUST_ID_016"/>
    <s v="PROD_ID_003"/>
    <x v="15"/>
    <s v="Low"/>
    <d v="2020-12-02T00:00:00"/>
    <x v="7"/>
    <x v="3"/>
    <x v="0"/>
    <n v="4621"/>
    <n v="148"/>
    <n v="30"/>
    <n v="138630"/>
    <n v="4158.9000000000005"/>
    <n v="134471.1"/>
    <n v="74.699700000000007"/>
    <n v="683908"/>
    <n v="-549436.9"/>
    <n v="-988.98642000000007"/>
  </r>
  <r>
    <x v="4"/>
    <x v="2"/>
    <x v="3"/>
    <s v="CUST_ID_067"/>
    <s v="PROD_ID_004"/>
    <x v="65"/>
    <s v="Low"/>
    <d v="2021-12-14T00:00:00"/>
    <x v="7"/>
    <x v="3"/>
    <x v="1"/>
    <n v="2975"/>
    <n v="308"/>
    <n v="18"/>
    <n v="53550"/>
    <n v="1606.5000000000002"/>
    <n v="51943.5"/>
    <n v="28.855560000000001"/>
    <n v="916300"/>
    <n v="-864356.5"/>
    <n v="-1555.8416999999999"/>
  </r>
  <r>
    <x v="1"/>
    <x v="7"/>
    <x v="0"/>
    <s v="CUST_ID_112"/>
    <s v="PROD_ID_001"/>
    <x v="81"/>
    <s v="Low"/>
    <d v="2021-04-21T00:00:00"/>
    <x v="5"/>
    <x v="2"/>
    <x v="1"/>
    <n v="2437"/>
    <n v="6"/>
    <n v="23"/>
    <n v="56051"/>
    <n v="2242.0399999999995"/>
    <n v="53808.959999999999"/>
    <n v="29.246400000000001"/>
    <n v="14622"/>
    <n v="39186.959999999999"/>
    <n v="70.53652799999999"/>
  </r>
  <r>
    <x v="1"/>
    <x v="3"/>
    <x v="1"/>
    <s v="CUST_ID_044"/>
    <s v="PROD_ID_002"/>
    <x v="43"/>
    <s v="Low"/>
    <d v="2021-12-23T00:00:00"/>
    <x v="7"/>
    <x v="3"/>
    <x v="1"/>
    <n v="2437"/>
    <n v="12"/>
    <n v="23"/>
    <n v="56051"/>
    <n v="2242.0399999999995"/>
    <n v="53808.959999999999"/>
    <n v="29.246400000000001"/>
    <n v="29244"/>
    <n v="24564.959999999999"/>
    <n v="44.216927999999996"/>
  </r>
  <r>
    <x v="2"/>
    <x v="3"/>
    <x v="4"/>
    <s v="CUST_ID_020"/>
    <s v="PROD_ID_005"/>
    <x v="19"/>
    <s v="Low"/>
    <d v="2020-09-06T00:00:00"/>
    <x v="0"/>
    <x v="0"/>
    <x v="0"/>
    <n v="2425"/>
    <n v="4"/>
    <n v="450"/>
    <n v="1091250"/>
    <n v="43650"/>
    <n v="1047600"/>
    <n v="582.048"/>
    <n v="9700"/>
    <n v="1037900"/>
    <n v="1868.22"/>
  </r>
  <r>
    <x v="3"/>
    <x v="0"/>
    <x v="4"/>
    <s v="CUST_ID_057"/>
    <s v="PROD_ID_005"/>
    <x v="56"/>
    <s v="Low"/>
    <d v="2021-06-09T00:00:00"/>
    <x v="11"/>
    <x v="2"/>
    <x v="1"/>
    <n v="329"/>
    <n v="4"/>
    <n v="525"/>
    <n v="172725"/>
    <n v="6909"/>
    <n v="165816"/>
    <n v="92.063999999999993"/>
    <n v="1316"/>
    <n v="164500"/>
    <n v="296.09999999999997"/>
  </r>
  <r>
    <x v="1"/>
    <x v="2"/>
    <x v="0"/>
    <s v="CUST_ID_131"/>
    <s v="PROD_ID_001"/>
    <x v="93"/>
    <s v="Low"/>
    <d v="2021-11-28T00:00:00"/>
    <x v="6"/>
    <x v="3"/>
    <x v="1"/>
    <n v="2360"/>
    <n v="6"/>
    <n v="23"/>
    <n v="54280"/>
    <n v="2171.1999999999998"/>
    <n v="52108.800000000003"/>
    <n v="28.3248"/>
    <n v="14160"/>
    <n v="37948.800000000003"/>
    <n v="68.307839999999999"/>
  </r>
  <r>
    <x v="2"/>
    <x v="7"/>
    <x v="0"/>
    <s v="CUST_ID_080"/>
    <s v="PROD_ID_001"/>
    <x v="66"/>
    <s v="Low"/>
    <d v="2021-05-20T00:00:00"/>
    <x v="10"/>
    <x v="2"/>
    <x v="1"/>
    <n v="2231"/>
    <n v="6"/>
    <n v="450"/>
    <n v="1003950"/>
    <n v="40158"/>
    <n v="963792"/>
    <n v="535.39200000000005"/>
    <n v="13386"/>
    <n v="950406"/>
    <n v="1710.7308"/>
  </r>
  <r>
    <x v="2"/>
    <x v="7"/>
    <x v="0"/>
    <s v="CUST_ID_080"/>
    <s v="PROD_ID_001"/>
    <x v="66"/>
    <s v="Low"/>
    <d v="2021-06-06T00:00:00"/>
    <x v="11"/>
    <x v="2"/>
    <x v="1"/>
    <n v="2425"/>
    <n v="6"/>
    <n v="450"/>
    <n v="1091250"/>
    <n v="43650"/>
    <n v="1047600"/>
    <n v="582.048"/>
    <n v="14550"/>
    <n v="1033050"/>
    <n v="1859.49"/>
  </r>
  <r>
    <x v="0"/>
    <x v="5"/>
    <x v="0"/>
    <s v="CUST_ID_022"/>
    <s v="PROD_ID_001"/>
    <x v="21"/>
    <s v="Low"/>
    <d v="2021-11-04T00:00:00"/>
    <x v="6"/>
    <x v="3"/>
    <x v="1"/>
    <n v="1366"/>
    <n v="6"/>
    <n v="188"/>
    <n v="256808"/>
    <n v="10272.32"/>
    <n v="246535.67999999999"/>
    <n v="136.56"/>
    <n v="8196"/>
    <n v="238339.68"/>
    <n v="429.01142399999998"/>
  </r>
  <r>
    <x v="3"/>
    <x v="3"/>
    <x v="1"/>
    <s v="CUST_ID_004"/>
    <s v="PROD_ID_002"/>
    <x v="3"/>
    <s v="Low"/>
    <d v="2020-05-05T00:00:00"/>
    <x v="10"/>
    <x v="2"/>
    <x v="0"/>
    <n v="5101"/>
    <n v="12"/>
    <n v="11"/>
    <n v="56111"/>
    <n v="2244.44"/>
    <n v="53866.559999999998"/>
    <n v="28.56672"/>
    <n v="61212"/>
    <n v="-7345.4400000000023"/>
    <n v="-13.221792000000004"/>
  </r>
  <r>
    <x v="0"/>
    <x v="6"/>
    <x v="1"/>
    <s v="CUST_ID_023"/>
    <s v="PROD_ID_002"/>
    <x v="22"/>
    <s v="Low"/>
    <d v="2021-11-09T00:00:00"/>
    <x v="6"/>
    <x v="3"/>
    <x v="1"/>
    <n v="954"/>
    <n v="12"/>
    <n v="188"/>
    <n v="179352"/>
    <n v="7174.08"/>
    <n v="172177.92000000001"/>
    <n v="95.4"/>
    <n v="11448"/>
    <n v="160729.92000000001"/>
    <n v="289.31385599999999"/>
  </r>
  <r>
    <x v="2"/>
    <x v="4"/>
    <x v="1"/>
    <s v="CUST_ID_069"/>
    <s v="PROD_ID_002"/>
    <x v="56"/>
    <s v="Low"/>
    <d v="2020-02-24T00:00:00"/>
    <x v="4"/>
    <x v="1"/>
    <x v="0"/>
    <n v="1697"/>
    <n v="12"/>
    <n v="450"/>
    <n v="763650"/>
    <n v="30546"/>
    <n v="733104"/>
    <n v="407.37599999999998"/>
    <n v="20364"/>
    <n v="712740"/>
    <n v="1282.932"/>
  </r>
  <r>
    <x v="2"/>
    <x v="3"/>
    <x v="1"/>
    <s v="CUST_ID_116"/>
    <s v="PROD_ID_002"/>
    <x v="85"/>
    <s v="Low"/>
    <d v="2020-08-31T00:00:00"/>
    <x v="2"/>
    <x v="0"/>
    <x v="0"/>
    <n v="3502"/>
    <n v="12"/>
    <n v="450"/>
    <n v="1575900"/>
    <n v="63036"/>
    <n v="1512864"/>
    <n v="840.38400000000001"/>
    <n v="42024"/>
    <n v="1470840"/>
    <n v="2647.5119999999997"/>
  </r>
  <r>
    <x v="3"/>
    <x v="2"/>
    <x v="1"/>
    <s v="CUST_ID_027"/>
    <s v="PROD_ID_002"/>
    <x v="26"/>
    <s v="Low"/>
    <d v="2021-07-27T00:00:00"/>
    <x v="3"/>
    <x v="0"/>
    <x v="1"/>
    <n v="4140"/>
    <n v="12"/>
    <n v="525"/>
    <n v="2173500"/>
    <n v="86940"/>
    <n v="2086560"/>
    <n v="1159.2"/>
    <n v="49680"/>
    <n v="2036880"/>
    <n v="3666.384"/>
  </r>
  <r>
    <x v="0"/>
    <x v="2"/>
    <x v="1"/>
    <s v="CUST_ID_051"/>
    <s v="PROD_ID_002"/>
    <x v="50"/>
    <s v="Low"/>
    <d v="2021-01-29T00:00:00"/>
    <x v="1"/>
    <x v="1"/>
    <x v="1"/>
    <n v="3586"/>
    <n v="12"/>
    <n v="188"/>
    <n v="674168"/>
    <n v="26966.720000000001"/>
    <n v="647201.28000000003"/>
    <n v="358.56"/>
    <n v="43032"/>
    <n v="604169.28"/>
    <n v="1087.5047039999999"/>
  </r>
  <r>
    <x v="1"/>
    <x v="5"/>
    <x v="1"/>
    <s v="CUST_ID_006"/>
    <s v="PROD_ID_002"/>
    <x v="5"/>
    <s v="Low"/>
    <d v="2021-04-05T00:00:00"/>
    <x v="5"/>
    <x v="2"/>
    <x v="1"/>
    <n v="262"/>
    <n v="12"/>
    <n v="23"/>
    <n v="6026"/>
    <n v="241.04"/>
    <n v="5784.96"/>
    <n v="3.1391999999999998"/>
    <n v="3144"/>
    <n v="2640.96"/>
    <n v="4.7537279999999997"/>
  </r>
  <r>
    <x v="3"/>
    <x v="3"/>
    <x v="1"/>
    <s v="CUST_ID_004"/>
    <s v="PROD_ID_002"/>
    <x v="3"/>
    <s v="Low"/>
    <d v="2021-12-30T00:00:00"/>
    <x v="7"/>
    <x v="3"/>
    <x v="1"/>
    <n v="2489"/>
    <n v="12"/>
    <n v="30"/>
    <n v="74670"/>
    <n v="2986.8"/>
    <n v="71683.199999999997"/>
    <n v="39.820800000000006"/>
    <n v="29868"/>
    <n v="41815.199999999997"/>
    <n v="75.267359999999996"/>
  </r>
  <r>
    <x v="3"/>
    <x v="2"/>
    <x v="1"/>
    <s v="CUST_ID_027"/>
    <s v="PROD_ID_002"/>
    <x v="26"/>
    <s v="Low"/>
    <d v="2021-03-16T00:00:00"/>
    <x v="8"/>
    <x v="1"/>
    <x v="1"/>
    <n v="1267"/>
    <n v="12"/>
    <n v="30"/>
    <n v="38010"/>
    <n v="1520.4"/>
    <n v="36489.599999999999"/>
    <n v="20.275200000000002"/>
    <n v="15204"/>
    <n v="21285.599999999999"/>
    <n v="38.314079999999997"/>
  </r>
  <r>
    <x v="3"/>
    <x v="2"/>
    <x v="1"/>
    <s v="CUST_ID_027"/>
    <s v="PROD_ID_002"/>
    <x v="26"/>
    <s v="Low"/>
    <d v="2020-11-16T00:00:00"/>
    <x v="6"/>
    <x v="3"/>
    <x v="0"/>
    <n v="329"/>
    <n v="12"/>
    <n v="525"/>
    <n v="172725"/>
    <n v="6909"/>
    <n v="165816"/>
    <n v="92.063999999999993"/>
    <n v="3948"/>
    <n v="161868"/>
    <n v="291.36239999999998"/>
  </r>
  <r>
    <x v="0"/>
    <x v="7"/>
    <x v="1"/>
    <s v="CUST_ID_024"/>
    <s v="PROD_ID_002"/>
    <x v="23"/>
    <s v="Low"/>
    <d v="2020-02-19T00:00:00"/>
    <x v="4"/>
    <x v="1"/>
    <x v="0"/>
    <n v="1366"/>
    <n v="12"/>
    <n v="188"/>
    <n v="256808"/>
    <n v="10272.32"/>
    <n v="246535.67999999999"/>
    <n v="136.56"/>
    <n v="16392"/>
    <n v="230143.68"/>
    <n v="414.258624"/>
  </r>
  <r>
    <x v="4"/>
    <x v="3"/>
    <x v="2"/>
    <s v="CUST_ID_132"/>
    <s v="PROD_ID_003"/>
    <x v="79"/>
    <s v="Low"/>
    <d v="2021-12-26T00:00:00"/>
    <x v="7"/>
    <x v="3"/>
    <x v="1"/>
    <n v="1758"/>
    <n v="148"/>
    <n v="18"/>
    <n v="31644"/>
    <n v="1265.76"/>
    <n v="30378.240000000002"/>
    <n v="16.876799999999999"/>
    <n v="260184"/>
    <n v="-229805.76"/>
    <n v="-413.65036800000001"/>
  </r>
  <r>
    <x v="3"/>
    <x v="5"/>
    <x v="2"/>
    <s v="CUST_ID_054"/>
    <s v="PROD_ID_003"/>
    <x v="53"/>
    <s v="Low"/>
    <d v="2021-05-18T00:00:00"/>
    <x v="10"/>
    <x v="2"/>
    <x v="1"/>
    <n v="2612"/>
    <n v="148"/>
    <n v="525"/>
    <n v="1371300"/>
    <n v="54852"/>
    <n v="1316448"/>
    <n v="731.47199999999998"/>
    <n v="386576"/>
    <n v="929872"/>
    <n v="1673.7695999999999"/>
  </r>
  <r>
    <x v="4"/>
    <x v="0"/>
    <x v="3"/>
    <s v="CUST_ID_081"/>
    <s v="PROD_ID_004"/>
    <x v="76"/>
    <s v="Low"/>
    <d v="2020-06-30T00:00:00"/>
    <x v="11"/>
    <x v="2"/>
    <x v="0"/>
    <n v="1039"/>
    <n v="308"/>
    <n v="18"/>
    <n v="18702"/>
    <n v="748.08"/>
    <n v="17953.919999999998"/>
    <n v="9.9763199999999994"/>
    <n v="320012"/>
    <n v="-302058.08"/>
    <n v="-543.70454400000006"/>
  </r>
  <r>
    <x v="3"/>
    <x v="7"/>
    <x v="3"/>
    <s v="CUST_ID_008"/>
    <s v="PROD_ID_004"/>
    <x v="7"/>
    <s v="Low"/>
    <d v="2020-03-02T00:00:00"/>
    <x v="8"/>
    <x v="1"/>
    <x v="0"/>
    <n v="2612"/>
    <n v="308"/>
    <n v="525"/>
    <n v="1371300"/>
    <n v="54852"/>
    <n v="1316448"/>
    <n v="731.47199999999998"/>
    <n v="804496"/>
    <n v="511952"/>
    <n v="921.5136"/>
  </r>
  <r>
    <x v="3"/>
    <x v="4"/>
    <x v="5"/>
    <s v="CUST_ID_093"/>
    <s v="PROD_ID_006"/>
    <x v="56"/>
    <s v="Low"/>
    <d v="2020-01-10T00:00:00"/>
    <x v="1"/>
    <x v="1"/>
    <x v="0"/>
    <n v="2238"/>
    <n v="320"/>
    <n v="525"/>
    <n v="1174950"/>
    <n v="46998"/>
    <n v="1127952"/>
    <n v="626.64"/>
    <n v="716160"/>
    <n v="411792"/>
    <n v="741.22559999999999"/>
  </r>
  <r>
    <x v="0"/>
    <x v="3"/>
    <x v="5"/>
    <s v="CUST_ID_092"/>
    <s v="PROD_ID_006"/>
    <x v="85"/>
    <s v="Low"/>
    <d v="2021-05-13T00:00:00"/>
    <x v="10"/>
    <x v="2"/>
    <x v="1"/>
    <n v="1289"/>
    <n v="320"/>
    <n v="188"/>
    <n v="242332"/>
    <n v="9693.2800000000007"/>
    <n v="232638.72"/>
    <n v="128.88"/>
    <n v="412480"/>
    <n v="-179841.28"/>
    <n v="-323.71430399999997"/>
  </r>
  <r>
    <x v="3"/>
    <x v="2"/>
    <x v="5"/>
    <s v="CUST_ID_035"/>
    <s v="PROD_ID_006"/>
    <x v="34"/>
    <s v="Low"/>
    <d v="2020-12-10T00:00:00"/>
    <x v="7"/>
    <x v="3"/>
    <x v="0"/>
    <n v="2288"/>
    <n v="320"/>
    <n v="525"/>
    <n v="1201200"/>
    <n v="48048"/>
    <n v="1153152"/>
    <n v="640.75199999999995"/>
    <n v="732160"/>
    <n v="420992"/>
    <n v="757.78559999999993"/>
  </r>
  <r>
    <x v="3"/>
    <x v="7"/>
    <x v="1"/>
    <s v="CUST_ID_072"/>
    <s v="PROD_ID_002"/>
    <x v="69"/>
    <s v="Medium"/>
    <d v="2021-04-07T00:00:00"/>
    <x v="5"/>
    <x v="2"/>
    <x v="1"/>
    <n v="1646"/>
    <n v="12"/>
    <n v="11"/>
    <n v="18106"/>
    <n v="905.3"/>
    <n v="17200.7"/>
    <n v="9.1237999999999992"/>
    <n v="19752"/>
    <n v="-2551.2999999999993"/>
    <n v="-4.5923399999999983"/>
  </r>
  <r>
    <x v="3"/>
    <x v="7"/>
    <x v="1"/>
    <s v="CUST_ID_040"/>
    <s v="PROD_ID_002"/>
    <x v="39"/>
    <s v="Medium"/>
    <d v="2021-02-03T00:00:00"/>
    <x v="4"/>
    <x v="1"/>
    <x v="1"/>
    <n v="3227"/>
    <n v="12"/>
    <n v="11"/>
    <n v="35497"/>
    <n v="1774.85"/>
    <n v="33722.15"/>
    <n v="17.88185"/>
    <n v="38724"/>
    <n v="-5001.8499999999985"/>
    <n v="-9.0033299999999965"/>
  </r>
  <r>
    <x v="4"/>
    <x v="3"/>
    <x v="1"/>
    <s v="CUST_ID_060"/>
    <s v="PROD_ID_002"/>
    <x v="41"/>
    <s v="Medium"/>
    <d v="2021-12-10T00:00:00"/>
    <x v="7"/>
    <x v="3"/>
    <x v="1"/>
    <n v="2917"/>
    <n v="12"/>
    <n v="18"/>
    <n v="52506"/>
    <n v="2625.2999999999997"/>
    <n v="49880.7"/>
    <n v="27.7134"/>
    <n v="35004"/>
    <n v="14876.699999999997"/>
    <n v="26.778059999999993"/>
  </r>
  <r>
    <x v="4"/>
    <x v="4"/>
    <x v="2"/>
    <s v="CUST_ID_133"/>
    <s v="PROD_ID_003"/>
    <x v="80"/>
    <s v="Medium"/>
    <d v="2021-11-08T00:00:00"/>
    <x v="6"/>
    <x v="3"/>
    <x v="1"/>
    <n v="2917"/>
    <n v="148"/>
    <n v="18"/>
    <n v="52506"/>
    <n v="2625.2999999999997"/>
    <n v="49880.7"/>
    <n v="27.7134"/>
    <n v="431716"/>
    <n v="-381835.3"/>
    <n v="-687.30354"/>
  </r>
  <r>
    <x v="3"/>
    <x v="1"/>
    <x v="3"/>
    <s v="CUST_ID_034"/>
    <s v="PROD_ID_004"/>
    <x v="33"/>
    <s v="Medium"/>
    <d v="2020-07-14T00:00:00"/>
    <x v="3"/>
    <x v="0"/>
    <x v="0"/>
    <n v="3227"/>
    <n v="308"/>
    <n v="11"/>
    <n v="35497"/>
    <n v="1774.85"/>
    <n v="33722.15"/>
    <n v="17.88185"/>
    <n v="993916"/>
    <n v="-960193.85"/>
    <n v="-1728.3489299999999"/>
  </r>
  <r>
    <x v="3"/>
    <x v="4"/>
    <x v="5"/>
    <s v="CUST_ID_093"/>
    <s v="PROD_ID_006"/>
    <x v="56"/>
    <s v="Medium"/>
    <d v="2021-01-16T00:00:00"/>
    <x v="1"/>
    <x v="1"/>
    <x v="1"/>
    <n v="2020"/>
    <n v="320"/>
    <n v="11"/>
    <n v="22220"/>
    <n v="1111"/>
    <n v="21109"/>
    <n v="11.19195"/>
    <n v="646400"/>
    <n v="-625291"/>
    <n v="-1125.5237999999999"/>
  </r>
  <r>
    <x v="4"/>
    <x v="3"/>
    <x v="5"/>
    <s v="CUST_ID_076"/>
    <s v="PROD_ID_006"/>
    <x v="73"/>
    <s v="Medium"/>
    <d v="2021-01-01T00:00:00"/>
    <x v="1"/>
    <x v="1"/>
    <x v="1"/>
    <n v="1348"/>
    <n v="320"/>
    <n v="18"/>
    <n v="24264"/>
    <n v="1213.1999999999998"/>
    <n v="23050.799999999999"/>
    <n v="12.802200000000001"/>
    <n v="431360"/>
    <n v="-408309.2"/>
    <n v="-734.95655999999997"/>
  </r>
  <r>
    <x v="4"/>
    <x v="7"/>
    <x v="4"/>
    <s v="CUST_ID_088"/>
    <s v="PROD_ID_005"/>
    <x v="81"/>
    <s v="Medium"/>
    <d v="2021-01-13T00:00:00"/>
    <x v="1"/>
    <x v="1"/>
    <x v="1"/>
    <n v="2238"/>
    <n v="4"/>
    <n v="18"/>
    <n v="40284"/>
    <n v="2014.2"/>
    <n v="38269.800000000003"/>
    <n v="21.260999999999999"/>
    <n v="8952"/>
    <n v="29317.800000000003"/>
    <n v="52.772040000000004"/>
  </r>
  <r>
    <x v="4"/>
    <x v="1"/>
    <x v="4"/>
    <s v="CUST_ID_010"/>
    <s v="PROD_ID_005"/>
    <x v="9"/>
    <s v="Medium"/>
    <d v="2020-05-29T00:00:00"/>
    <x v="10"/>
    <x v="2"/>
    <x v="0"/>
    <n v="1339"/>
    <n v="4"/>
    <n v="18"/>
    <n v="24102"/>
    <n v="1205.1000000000001"/>
    <n v="22896.9"/>
    <n v="12.7224"/>
    <n v="5356"/>
    <n v="17540.900000000001"/>
    <n v="31.573620000000002"/>
  </r>
  <r>
    <x v="3"/>
    <x v="4"/>
    <x v="4"/>
    <s v="CUST_ID_021"/>
    <s v="PROD_ID_005"/>
    <x v="20"/>
    <s v="Medium"/>
    <d v="2020-08-09T00:00:00"/>
    <x v="2"/>
    <x v="0"/>
    <x v="0"/>
    <n v="1876"/>
    <n v="4"/>
    <n v="30"/>
    <n v="56280"/>
    <n v="2814"/>
    <n v="53466"/>
    <n v="29.696999999999999"/>
    <n v="7504"/>
    <n v="45962"/>
    <n v="82.7316"/>
  </r>
  <r>
    <x v="2"/>
    <x v="5"/>
    <x v="4"/>
    <s v="CUST_ID_134"/>
    <s v="PROD_ID_005"/>
    <x v="49"/>
    <s v="Medium"/>
    <d v="2021-12-23T00:00:00"/>
    <x v="7"/>
    <x v="3"/>
    <x v="1"/>
    <n v="1189"/>
    <n v="4"/>
    <n v="450"/>
    <n v="535050"/>
    <n v="26752.5"/>
    <n v="508297.5"/>
    <n v="282.435"/>
    <n v="4756"/>
    <n v="503541.5"/>
    <n v="906.37469999999996"/>
  </r>
  <r>
    <x v="1"/>
    <x v="3"/>
    <x v="4"/>
    <s v="CUST_ID_108"/>
    <s v="PROD_ID_005"/>
    <x v="79"/>
    <s v="Medium"/>
    <d v="2020-09-06T00:00:00"/>
    <x v="0"/>
    <x v="0"/>
    <x v="0"/>
    <n v="3349"/>
    <n v="4"/>
    <n v="23"/>
    <n v="77027"/>
    <n v="3851.3500000000004"/>
    <n v="73175.649999999994"/>
    <n v="39.771749999999997"/>
    <n v="13396"/>
    <n v="59779.649999999994"/>
    <n v="107.60336999999998"/>
  </r>
  <r>
    <x v="3"/>
    <x v="0"/>
    <x v="4"/>
    <s v="CUST_ID_057"/>
    <s v="PROD_ID_005"/>
    <x v="56"/>
    <s v="Medium"/>
    <d v="2020-04-05T00:00:00"/>
    <x v="5"/>
    <x v="2"/>
    <x v="0"/>
    <n v="684"/>
    <n v="4"/>
    <n v="11"/>
    <n v="7524"/>
    <n v="376.20000000000005"/>
    <n v="7147.8"/>
    <n v="3.7905000000000002"/>
    <n v="2736"/>
    <n v="4411.8"/>
    <n v="7.9412400000000005"/>
  </r>
  <r>
    <x v="3"/>
    <x v="4"/>
    <x v="4"/>
    <s v="CUST_ID_021"/>
    <s v="PROD_ID_005"/>
    <x v="20"/>
    <s v="Medium"/>
    <d v="2021-08-08T00:00:00"/>
    <x v="2"/>
    <x v="0"/>
    <x v="1"/>
    <n v="2984"/>
    <n v="4"/>
    <n v="11"/>
    <n v="32824"/>
    <n v="1641.2"/>
    <n v="31182.799999999999"/>
    <n v="16.538550000000001"/>
    <n v="11936"/>
    <n v="19246.8"/>
    <n v="34.644239999999996"/>
  </r>
  <r>
    <x v="3"/>
    <x v="2"/>
    <x v="0"/>
    <s v="CUST_ID_059"/>
    <s v="PROD_ID_001"/>
    <x v="58"/>
    <s v="Medium"/>
    <d v="2020-06-24T00:00:00"/>
    <x v="11"/>
    <x v="2"/>
    <x v="0"/>
    <n v="1661"/>
    <n v="6"/>
    <n v="525"/>
    <n v="872025"/>
    <n v="43601.25"/>
    <n v="828423.75"/>
    <n v="460.34625"/>
    <n v="9966"/>
    <n v="818457.75"/>
    <n v="1473.2239500000001"/>
  </r>
  <r>
    <x v="0"/>
    <x v="4"/>
    <x v="0"/>
    <s v="CUST_ID_013"/>
    <s v="PROD_ID_001"/>
    <x v="12"/>
    <s v="Medium"/>
    <d v="2020-06-06T00:00:00"/>
    <x v="11"/>
    <x v="2"/>
    <x v="0"/>
    <n v="4352"/>
    <n v="6"/>
    <n v="188"/>
    <n v="818176"/>
    <n v="40908.800000000003"/>
    <n v="777267.19999999995"/>
    <n v="430.70625000000001"/>
    <n v="26112"/>
    <n v="751155.19999999995"/>
    <n v="1352.07936"/>
  </r>
  <r>
    <x v="4"/>
    <x v="6"/>
    <x v="0"/>
    <s v="CUST_ID_111"/>
    <s v="PROD_ID_001"/>
    <x v="50"/>
    <s v="Medium"/>
    <d v="2020-08-24T00:00:00"/>
    <x v="2"/>
    <x v="0"/>
    <x v="0"/>
    <n v="2810"/>
    <n v="6"/>
    <n v="18"/>
    <n v="50580"/>
    <n v="2529"/>
    <n v="48051"/>
    <n v="26.698799999999999"/>
    <n v="16860"/>
    <n v="31191"/>
    <n v="56.143799999999999"/>
  </r>
  <r>
    <x v="3"/>
    <x v="3"/>
    <x v="1"/>
    <s v="CUST_ID_052"/>
    <s v="PROD_ID_002"/>
    <x v="51"/>
    <s v="Medium"/>
    <d v="2021-11-23T00:00:00"/>
    <x v="6"/>
    <x v="3"/>
    <x v="1"/>
    <n v="1564"/>
    <n v="12"/>
    <n v="30"/>
    <n v="46920"/>
    <n v="2346"/>
    <n v="44574"/>
    <n v="24.757000000000001"/>
    <n v="18768"/>
    <n v="25806"/>
    <n v="46.450800000000001"/>
  </r>
  <r>
    <x v="0"/>
    <x v="2"/>
    <x v="1"/>
    <s v="CUST_ID_115"/>
    <s v="PROD_ID_002"/>
    <x v="84"/>
    <s v="Medium"/>
    <d v="2021-05-16T00:00:00"/>
    <x v="10"/>
    <x v="2"/>
    <x v="1"/>
    <n v="3590"/>
    <n v="12"/>
    <n v="188"/>
    <n v="674920"/>
    <n v="33746"/>
    <n v="641174"/>
    <n v="355.3"/>
    <n v="43080"/>
    <n v="598094"/>
    <n v="1076.5691999999999"/>
  </r>
  <r>
    <x v="0"/>
    <x v="2"/>
    <x v="1"/>
    <s v="CUST_ID_051"/>
    <s v="PROD_ID_002"/>
    <x v="50"/>
    <s v="Medium"/>
    <d v="2020-01-13T00:00:00"/>
    <x v="1"/>
    <x v="1"/>
    <x v="0"/>
    <n v="2862"/>
    <n v="12"/>
    <n v="188"/>
    <n v="538056"/>
    <n v="26902.800000000003"/>
    <n v="511153.2"/>
    <n v="283.21875"/>
    <n v="34344"/>
    <n v="476809.2"/>
    <n v="858.25656000000004"/>
  </r>
  <r>
    <x v="2"/>
    <x v="2"/>
    <x v="1"/>
    <s v="CUST_ID_003"/>
    <s v="PROD_ID_002"/>
    <x v="2"/>
    <s v="Medium"/>
    <d v="2020-03-03T00:00:00"/>
    <x v="8"/>
    <x v="1"/>
    <x v="0"/>
    <n v="1928"/>
    <n v="12"/>
    <n v="450"/>
    <n v="867600"/>
    <n v="43380"/>
    <n v="824220"/>
    <n v="457.995"/>
    <n v="23136"/>
    <n v="801084"/>
    <n v="1441.9512"/>
  </r>
  <r>
    <x v="3"/>
    <x v="2"/>
    <x v="1"/>
    <s v="CUST_ID_027"/>
    <s v="PROD_ID_002"/>
    <x v="26"/>
    <s v="Medium"/>
    <d v="2021-03-25T00:00:00"/>
    <x v="8"/>
    <x v="1"/>
    <x v="1"/>
    <n v="2792"/>
    <n v="12"/>
    <n v="11"/>
    <n v="30712"/>
    <n v="1535.6000000000001"/>
    <n v="29176.400000000001"/>
    <n v="15.474549999999999"/>
    <n v="33504"/>
    <n v="-4327.5999999999985"/>
    <n v="-7.7896799999999971"/>
  </r>
  <r>
    <x v="2"/>
    <x v="3"/>
    <x v="1"/>
    <s v="CUST_ID_116"/>
    <s v="PROD_ID_002"/>
    <x v="85"/>
    <s v="Medium"/>
    <d v="2020-10-07T00:00:00"/>
    <x v="9"/>
    <x v="3"/>
    <x v="0"/>
    <n v="1189"/>
    <n v="12"/>
    <n v="450"/>
    <n v="535050"/>
    <n v="26752.5"/>
    <n v="508297.5"/>
    <n v="282.435"/>
    <n v="14268"/>
    <n v="494029.5"/>
    <n v="889.25310000000002"/>
  </r>
  <r>
    <x v="3"/>
    <x v="2"/>
    <x v="1"/>
    <s v="CUST_ID_027"/>
    <s v="PROD_ID_002"/>
    <x v="26"/>
    <s v="Medium"/>
    <d v="2021-11-21T00:00:00"/>
    <x v="6"/>
    <x v="3"/>
    <x v="1"/>
    <n v="722"/>
    <n v="12"/>
    <n v="525"/>
    <n v="379050"/>
    <n v="18952.5"/>
    <n v="360097.5"/>
    <n v="200.16499999999999"/>
    <n v="8664"/>
    <n v="351433.5"/>
    <n v="632.58029999999997"/>
  </r>
  <r>
    <x v="1"/>
    <x v="1"/>
    <x v="1"/>
    <s v="CUST_ID_002"/>
    <s v="PROD_ID_002"/>
    <x v="1"/>
    <s v="Medium"/>
    <d v="2020-01-31T00:00:00"/>
    <x v="1"/>
    <x v="1"/>
    <x v="0"/>
    <n v="3144"/>
    <n v="12"/>
    <n v="23"/>
    <n v="72312"/>
    <n v="3615.6000000000004"/>
    <n v="68696.399999999994"/>
    <n v="37.335000000000001"/>
    <n v="37728"/>
    <n v="30968.399999999994"/>
    <n v="55.74311999999999"/>
  </r>
  <r>
    <x v="0"/>
    <x v="2"/>
    <x v="1"/>
    <s v="CUST_ID_115"/>
    <s v="PROD_ID_002"/>
    <x v="84"/>
    <s v="Medium"/>
    <d v="2020-07-17T00:00:00"/>
    <x v="3"/>
    <x v="0"/>
    <x v="0"/>
    <n v="1033"/>
    <n v="12"/>
    <n v="188"/>
    <n v="194204"/>
    <n v="9710.2000000000007"/>
    <n v="184493.8"/>
    <n v="102.24375000000001"/>
    <n v="12396"/>
    <n v="172097.8"/>
    <n v="309.77603999999997"/>
  </r>
  <r>
    <x v="3"/>
    <x v="2"/>
    <x v="1"/>
    <s v="CUST_ID_027"/>
    <s v="PROD_ID_002"/>
    <x v="26"/>
    <s v="Medium"/>
    <d v="2020-01-20T00:00:00"/>
    <x v="1"/>
    <x v="1"/>
    <x v="0"/>
    <n v="3196"/>
    <n v="12"/>
    <n v="30"/>
    <n v="95880"/>
    <n v="4794"/>
    <n v="91086"/>
    <n v="50.597000000000001"/>
    <n v="38352"/>
    <n v="52734"/>
    <n v="94.921199999999999"/>
  </r>
  <r>
    <x v="1"/>
    <x v="6"/>
    <x v="2"/>
    <s v="CUST_ID_135"/>
    <s v="PROD_ID_003"/>
    <x v="50"/>
    <s v="Medium"/>
    <d v="2020-10-03T00:00:00"/>
    <x v="9"/>
    <x v="3"/>
    <x v="0"/>
    <n v="666"/>
    <n v="148"/>
    <n v="23"/>
    <n v="15318"/>
    <n v="765.90000000000009"/>
    <n v="14552.1"/>
    <n v="7.9087500000000004"/>
    <n v="98568"/>
    <n v="-84015.9"/>
    <n v="-151.22861999999998"/>
  </r>
  <r>
    <x v="1"/>
    <x v="2"/>
    <x v="2"/>
    <s v="CUST_ID_091"/>
    <s v="PROD_ID_003"/>
    <x v="84"/>
    <s v="Medium"/>
    <d v="2021-07-20T00:00:00"/>
    <x v="3"/>
    <x v="0"/>
    <x v="1"/>
    <n v="3433"/>
    <n v="148"/>
    <n v="23"/>
    <n v="78959"/>
    <n v="3947.9500000000003"/>
    <n v="75011.05"/>
    <n v="40.76925"/>
    <n v="508084"/>
    <n v="-433072.95"/>
    <n v="-779.53130999999996"/>
  </r>
  <r>
    <x v="0"/>
    <x v="4"/>
    <x v="2"/>
    <s v="CUST_ID_029"/>
    <s v="PROD_ID_003"/>
    <x v="28"/>
    <s v="Medium"/>
    <d v="2021-10-07T00:00:00"/>
    <x v="9"/>
    <x v="3"/>
    <x v="1"/>
    <n v="968"/>
    <n v="148"/>
    <n v="188"/>
    <n v="181984"/>
    <n v="9099.2000000000007"/>
    <n v="172884.8"/>
    <n v="95.831249999999997"/>
    <n v="143264"/>
    <n v="29620.799999999988"/>
    <n v="53.317439999999976"/>
  </r>
  <r>
    <x v="3"/>
    <x v="0"/>
    <x v="2"/>
    <s v="CUST_ID_041"/>
    <s v="PROD_ID_003"/>
    <x v="40"/>
    <s v="Medium"/>
    <d v="2021-01-23T00:00:00"/>
    <x v="1"/>
    <x v="1"/>
    <x v="1"/>
    <n v="722"/>
    <n v="148"/>
    <n v="525"/>
    <n v="379050"/>
    <n v="18952.5"/>
    <n v="360097.5"/>
    <n v="200.16499999999999"/>
    <n v="106856"/>
    <n v="253241.5"/>
    <n v="455.8347"/>
  </r>
  <r>
    <x v="3"/>
    <x v="0"/>
    <x v="2"/>
    <s v="CUST_ID_041"/>
    <s v="PROD_ID_003"/>
    <x v="40"/>
    <s v="Medium"/>
    <d v="2020-12-10T00:00:00"/>
    <x v="7"/>
    <x v="3"/>
    <x v="0"/>
    <n v="3398"/>
    <n v="148"/>
    <n v="30"/>
    <n v="101940"/>
    <n v="5097"/>
    <n v="96843"/>
    <n v="53.808"/>
    <n v="502904"/>
    <n v="-406061"/>
    <n v="-730.90980000000002"/>
  </r>
  <r>
    <x v="3"/>
    <x v="5"/>
    <x v="2"/>
    <s v="CUST_ID_054"/>
    <s v="PROD_ID_003"/>
    <x v="53"/>
    <s v="Medium"/>
    <d v="2021-11-13T00:00:00"/>
    <x v="6"/>
    <x v="3"/>
    <x v="1"/>
    <n v="1895"/>
    <n v="148"/>
    <n v="30"/>
    <n v="56850"/>
    <n v="2842.5"/>
    <n v="54007.5"/>
    <n v="30.001000000000001"/>
    <n v="280460"/>
    <n v="-226452.5"/>
    <n v="-407.61449999999996"/>
  </r>
  <r>
    <x v="0"/>
    <x v="6"/>
    <x v="2"/>
    <s v="CUST_ID_015"/>
    <s v="PROD_ID_003"/>
    <x v="14"/>
    <s v="Medium"/>
    <d v="2021-04-27T00:00:00"/>
    <x v="5"/>
    <x v="2"/>
    <x v="1"/>
    <n v="1033"/>
    <n v="148"/>
    <n v="188"/>
    <n v="194204"/>
    <n v="9710.2000000000007"/>
    <n v="184493.8"/>
    <n v="102.24375000000001"/>
    <n v="152884"/>
    <n v="31609.799999999988"/>
    <n v="56.897639999999974"/>
  </r>
  <r>
    <x v="2"/>
    <x v="5"/>
    <x v="2"/>
    <s v="CUST_ID_102"/>
    <s v="PROD_ID_003"/>
    <x v="90"/>
    <s v="Medium"/>
    <d v="2021-05-25T00:00:00"/>
    <x v="10"/>
    <x v="2"/>
    <x v="1"/>
    <n v="1500"/>
    <n v="148"/>
    <n v="450"/>
    <n v="675000"/>
    <n v="33750"/>
    <n v="641250"/>
    <n v="356.25"/>
    <n v="222000"/>
    <n v="419250"/>
    <n v="754.65"/>
  </r>
  <r>
    <x v="3"/>
    <x v="0"/>
    <x v="3"/>
    <s v="CUST_ID_033"/>
    <s v="PROD_ID_004"/>
    <x v="32"/>
    <s v="Medium"/>
    <d v="2021-08-16T00:00:00"/>
    <x v="2"/>
    <x v="0"/>
    <x v="1"/>
    <n v="3196"/>
    <n v="308"/>
    <n v="30"/>
    <n v="95880"/>
    <n v="4794"/>
    <n v="91086"/>
    <n v="50.597000000000001"/>
    <n v="984368"/>
    <n v="-893282"/>
    <n v="-1607.9076"/>
  </r>
  <r>
    <x v="3"/>
    <x v="0"/>
    <x v="3"/>
    <s v="CUST_ID_033"/>
    <s v="PROD_ID_004"/>
    <x v="32"/>
    <s v="Medium"/>
    <d v="2021-10-24T00:00:00"/>
    <x v="9"/>
    <x v="3"/>
    <x v="1"/>
    <n v="684"/>
    <n v="308"/>
    <n v="11"/>
    <n v="7524"/>
    <n v="376.20000000000005"/>
    <n v="7147.8"/>
    <n v="3.7905000000000002"/>
    <n v="210672"/>
    <n v="-203524.2"/>
    <n v="-366.34356000000002"/>
  </r>
  <r>
    <x v="3"/>
    <x v="7"/>
    <x v="3"/>
    <s v="CUST_ID_008"/>
    <s v="PROD_ID_004"/>
    <x v="7"/>
    <s v="Medium"/>
    <d v="2021-03-27T00:00:00"/>
    <x v="8"/>
    <x v="1"/>
    <x v="1"/>
    <n v="2984"/>
    <n v="308"/>
    <n v="11"/>
    <n v="32824"/>
    <n v="1641.2"/>
    <n v="31182.799999999999"/>
    <n v="16.538550000000001"/>
    <n v="919072"/>
    <n v="-887889.2"/>
    <n v="-1598.2005599999998"/>
  </r>
  <r>
    <x v="3"/>
    <x v="2"/>
    <x v="5"/>
    <s v="CUST_ID_035"/>
    <s v="PROD_ID_006"/>
    <x v="34"/>
    <s v="Medium"/>
    <d v="2021-12-18T00:00:00"/>
    <x v="7"/>
    <x v="3"/>
    <x v="1"/>
    <n v="1620"/>
    <n v="320"/>
    <n v="525"/>
    <n v="850500"/>
    <n v="42525"/>
    <n v="807975"/>
    <n v="448.875"/>
    <n v="518400"/>
    <n v="289575"/>
    <n v="521.23500000000001"/>
  </r>
  <r>
    <x v="3"/>
    <x v="6"/>
    <x v="5"/>
    <s v="CUST_ID_047"/>
    <s v="PROD_ID_006"/>
    <x v="46"/>
    <s v="Medium"/>
    <d v="2020-08-29T00:00:00"/>
    <x v="2"/>
    <x v="0"/>
    <x v="0"/>
    <n v="662"/>
    <n v="320"/>
    <n v="525"/>
    <n v="347550"/>
    <n v="17377.5"/>
    <n v="330172.5"/>
    <n v="183.54"/>
    <n v="211840"/>
    <n v="118332.5"/>
    <n v="212.99850000000001"/>
  </r>
  <r>
    <x v="2"/>
    <x v="5"/>
    <x v="5"/>
    <s v="CUST_ID_126"/>
    <s v="PROD_ID_006"/>
    <x v="90"/>
    <s v="Medium"/>
    <d v="2021-08-15T00:00:00"/>
    <x v="2"/>
    <x v="0"/>
    <x v="1"/>
    <n v="1500"/>
    <n v="320"/>
    <n v="450"/>
    <n v="675000"/>
    <n v="33750"/>
    <n v="641250"/>
    <n v="356.25"/>
    <n v="480000"/>
    <n v="161250"/>
    <n v="290.25"/>
  </r>
  <r>
    <x v="1"/>
    <x v="1"/>
    <x v="1"/>
    <s v="CUST_ID_002"/>
    <s v="PROD_ID_002"/>
    <x v="1"/>
    <s v="Medium"/>
    <d v="2021-03-19T00:00:00"/>
    <x v="8"/>
    <x v="1"/>
    <x v="1"/>
    <n v="4561"/>
    <n v="12"/>
    <n v="23"/>
    <n v="104903"/>
    <n v="6294.1799999999994"/>
    <n v="98608.82"/>
    <n v="53.594100000000005"/>
    <n v="54732"/>
    <n v="43876.820000000007"/>
    <n v="78.978276000000008"/>
  </r>
  <r>
    <x v="3"/>
    <x v="0"/>
    <x v="4"/>
    <s v="CUST_ID_057"/>
    <s v="PROD_ID_005"/>
    <x v="56"/>
    <s v="Medium"/>
    <d v="2020-06-12T00:00:00"/>
    <x v="11"/>
    <x v="2"/>
    <x v="0"/>
    <n v="1341"/>
    <n v="4"/>
    <n v="30"/>
    <n v="40230"/>
    <n v="2413.7999999999997"/>
    <n v="37816.199999999997"/>
    <n v="21.009"/>
    <n v="5364"/>
    <n v="32452.199999999997"/>
    <n v="58.413959999999996"/>
  </r>
  <r>
    <x v="1"/>
    <x v="1"/>
    <x v="4"/>
    <s v="CUST_ID_090"/>
    <s v="PROD_ID_005"/>
    <x v="83"/>
    <s v="Medium"/>
    <d v="2020-07-27T00:00:00"/>
    <x v="3"/>
    <x v="0"/>
    <x v="0"/>
    <n v="3413"/>
    <n v="4"/>
    <n v="23"/>
    <n v="78499"/>
    <n v="4709.9399999999996"/>
    <n v="73789.06"/>
    <n v="40.1004"/>
    <n v="13652"/>
    <n v="60137.06"/>
    <n v="108.246708"/>
  </r>
  <r>
    <x v="4"/>
    <x v="4"/>
    <x v="4"/>
    <s v="CUST_ID_077"/>
    <s v="PROD_ID_005"/>
    <x v="74"/>
    <s v="Medium"/>
    <d v="2020-11-23T00:00:00"/>
    <x v="6"/>
    <x v="3"/>
    <x v="0"/>
    <n v="674"/>
    <n v="4"/>
    <n v="18"/>
    <n v="12132"/>
    <n v="727.92"/>
    <n v="11404.08"/>
    <n v="6.3393600000000001"/>
    <n v="2696"/>
    <n v="8708.08"/>
    <n v="15.674543999999999"/>
  </r>
  <r>
    <x v="1"/>
    <x v="7"/>
    <x v="4"/>
    <s v="CUST_ID_136"/>
    <s v="PROD_ID_005"/>
    <x v="81"/>
    <s v="Medium"/>
    <d v="2020-07-26T00:00:00"/>
    <x v="3"/>
    <x v="0"/>
    <x v="0"/>
    <n v="2436"/>
    <n v="4"/>
    <n v="23"/>
    <n v="56028"/>
    <n v="3361.68"/>
    <n v="52666.32"/>
    <n v="28.623000000000001"/>
    <n v="9744"/>
    <n v="42922.32"/>
    <n v="77.260176000000001"/>
  </r>
  <r>
    <x v="3"/>
    <x v="0"/>
    <x v="0"/>
    <s v="CUST_ID_049"/>
    <s v="PROD_ID_001"/>
    <x v="48"/>
    <s v="Medium"/>
    <d v="2021-07-15T00:00:00"/>
    <x v="3"/>
    <x v="0"/>
    <x v="1"/>
    <n v="1176"/>
    <n v="6"/>
    <n v="525"/>
    <n v="617400"/>
    <n v="37044"/>
    <n v="580356"/>
    <n v="322.42"/>
    <n v="7056"/>
    <n v="573300"/>
    <n v="1031.94"/>
  </r>
  <r>
    <x v="3"/>
    <x v="4"/>
    <x v="0"/>
    <s v="CUST_ID_037"/>
    <s v="PROD_ID_001"/>
    <x v="36"/>
    <s v="Medium"/>
    <d v="2021-05-17T00:00:00"/>
    <x v="10"/>
    <x v="2"/>
    <x v="1"/>
    <n v="1752"/>
    <n v="6"/>
    <n v="525"/>
    <n v="919800"/>
    <n v="55188"/>
    <n v="864612"/>
    <n v="480.34"/>
    <n v="10512"/>
    <n v="854100"/>
    <n v="1537.3799999999999"/>
  </r>
  <r>
    <x v="4"/>
    <x v="6"/>
    <x v="0"/>
    <s v="CUST_ID_119"/>
    <s v="PROD_ID_001"/>
    <x v="87"/>
    <s v="Medium"/>
    <d v="2021-11-20T00:00:00"/>
    <x v="6"/>
    <x v="3"/>
    <x v="1"/>
    <n v="3268"/>
    <n v="6"/>
    <n v="18"/>
    <n v="58824"/>
    <n v="3529.44"/>
    <n v="55294.559999999998"/>
    <n v="30.715439999999997"/>
    <n v="19608"/>
    <n v="35686.559999999998"/>
    <n v="64.235807999999992"/>
  </r>
  <r>
    <x v="3"/>
    <x v="3"/>
    <x v="1"/>
    <s v="CUST_ID_052"/>
    <s v="PROD_ID_002"/>
    <x v="51"/>
    <s v="Medium"/>
    <d v="2020-03-01T00:00:00"/>
    <x v="8"/>
    <x v="1"/>
    <x v="0"/>
    <n v="1795"/>
    <n v="12"/>
    <n v="525"/>
    <n v="942375"/>
    <n v="56542.5"/>
    <n v="885832.5"/>
    <n v="492.18400000000003"/>
    <n v="21540"/>
    <n v="864292.5"/>
    <n v="1555.7265"/>
  </r>
  <r>
    <x v="0"/>
    <x v="6"/>
    <x v="2"/>
    <s v="CUST_ID_007"/>
    <s v="PROD_ID_003"/>
    <x v="6"/>
    <s v="Medium"/>
    <d v="2021-11-11T00:00:00"/>
    <x v="6"/>
    <x v="3"/>
    <x v="1"/>
    <n v="1142"/>
    <n v="148"/>
    <n v="188"/>
    <n v="214696"/>
    <n v="12881.76"/>
    <n v="201814.24"/>
    <n v="111.86"/>
    <n v="169016"/>
    <n v="32798.239999999991"/>
    <n v="59.036831999999983"/>
  </r>
  <r>
    <x v="0"/>
    <x v="6"/>
    <x v="2"/>
    <s v="CUST_ID_015"/>
    <s v="PROD_ID_003"/>
    <x v="14"/>
    <s v="Medium"/>
    <d v="2020-08-17T00:00:00"/>
    <x v="2"/>
    <x v="0"/>
    <x v="0"/>
    <n v="3306"/>
    <n v="148"/>
    <n v="188"/>
    <n v="621528"/>
    <n v="37291.68"/>
    <n v="584236.31999999995"/>
    <n v="323.71249999999998"/>
    <n v="489288"/>
    <n v="94948.319999999949"/>
    <n v="170.9069759999999"/>
  </r>
  <r>
    <x v="1"/>
    <x v="7"/>
    <x v="2"/>
    <s v="CUST_ID_096"/>
    <s v="PROD_ID_003"/>
    <x v="88"/>
    <s v="Medium"/>
    <d v="2021-08-24T00:00:00"/>
    <x v="2"/>
    <x v="0"/>
    <x v="1"/>
    <n v="1836"/>
    <n v="148"/>
    <n v="23"/>
    <n v="42228"/>
    <n v="2533.6799999999998"/>
    <n v="39694.32"/>
    <n v="21.573"/>
    <n v="271728"/>
    <n v="-232033.68"/>
    <n v="-417.66062399999998"/>
  </r>
  <r>
    <x v="3"/>
    <x v="5"/>
    <x v="2"/>
    <s v="CUST_ID_054"/>
    <s v="PROD_ID_003"/>
    <x v="53"/>
    <s v="Medium"/>
    <d v="2020-05-14T00:00:00"/>
    <x v="10"/>
    <x v="2"/>
    <x v="0"/>
    <n v="1795"/>
    <n v="148"/>
    <n v="525"/>
    <n v="942375"/>
    <n v="56542.5"/>
    <n v="885832.5"/>
    <n v="492.18400000000003"/>
    <n v="265660"/>
    <n v="620172.5"/>
    <n v="1116.3105"/>
  </r>
  <r>
    <x v="3"/>
    <x v="6"/>
    <x v="2"/>
    <s v="CUST_ID_031"/>
    <s v="PROD_ID_003"/>
    <x v="30"/>
    <s v="Medium"/>
    <d v="2021-01-11T00:00:00"/>
    <x v="1"/>
    <x v="1"/>
    <x v="1"/>
    <n v="1798"/>
    <n v="148"/>
    <n v="11"/>
    <n v="19778"/>
    <n v="1186.68"/>
    <n v="18591.32"/>
    <n v="9.85684"/>
    <n v="266104"/>
    <n v="-247512.68"/>
    <n v="-445.52282399999996"/>
  </r>
  <r>
    <x v="1"/>
    <x v="0"/>
    <x v="3"/>
    <s v="CUST_ID_137"/>
    <s v="PROD_ID_004"/>
    <x v="82"/>
    <s v="Medium"/>
    <d v="2020-11-21T00:00:00"/>
    <x v="6"/>
    <x v="3"/>
    <x v="0"/>
    <n v="3413"/>
    <n v="308"/>
    <n v="23"/>
    <n v="78499"/>
    <n v="4709.9399999999996"/>
    <n v="73789.06"/>
    <n v="40.1004"/>
    <n v="1051204"/>
    <n v="-977414.94"/>
    <n v="-1759.3468919999998"/>
  </r>
  <r>
    <x v="3"/>
    <x v="1"/>
    <x v="3"/>
    <s v="CUST_ID_034"/>
    <s v="PROD_ID_004"/>
    <x v="33"/>
    <s v="Medium"/>
    <d v="2020-03-15T00:00:00"/>
    <x v="8"/>
    <x v="1"/>
    <x v="0"/>
    <n v="1798"/>
    <n v="308"/>
    <n v="11"/>
    <n v="19778"/>
    <n v="1186.68"/>
    <n v="18591.32"/>
    <n v="9.85684"/>
    <n v="553784"/>
    <n v="-535192.68000000005"/>
    <n v="-963.34682400000008"/>
  </r>
  <r>
    <x v="0"/>
    <x v="1"/>
    <x v="5"/>
    <s v="CUST_ID_138"/>
    <s v="PROD_ID_006"/>
    <x v="83"/>
    <s v="Medium"/>
    <d v="2021-06-28T00:00:00"/>
    <x v="11"/>
    <x v="2"/>
    <x v="1"/>
    <n v="2385"/>
    <n v="320"/>
    <n v="188"/>
    <n v="448380"/>
    <n v="26902.799999999999"/>
    <n v="421477.2"/>
    <n v="233.53125"/>
    <n v="763200"/>
    <n v="-341722.8"/>
    <n v="-615.10104000000001"/>
  </r>
  <r>
    <x v="3"/>
    <x v="4"/>
    <x v="5"/>
    <s v="CUST_ID_093"/>
    <s v="PROD_ID_006"/>
    <x v="56"/>
    <s v="Medium"/>
    <d v="2020-11-18T00:00:00"/>
    <x v="6"/>
    <x v="3"/>
    <x v="0"/>
    <n v="2015"/>
    <n v="320"/>
    <n v="525"/>
    <n v="1057875"/>
    <n v="63472.5"/>
    <n v="994402.5"/>
    <n v="552.39099999999996"/>
    <n v="644800"/>
    <n v="349602.5"/>
    <n v="629.28449999999998"/>
  </r>
  <r>
    <x v="1"/>
    <x v="1"/>
    <x v="1"/>
    <s v="CUST_ID_026"/>
    <s v="PROD_ID_002"/>
    <x v="25"/>
    <s v="Medium"/>
    <d v="2021-10-20T00:00:00"/>
    <x v="9"/>
    <x v="3"/>
    <x v="1"/>
    <n v="2638"/>
    <n v="12"/>
    <n v="23"/>
    <n v="60674"/>
    <n v="3640.4400000000005"/>
    <n v="57033.56"/>
    <n v="30.991799999999998"/>
    <n v="31656"/>
    <n v="25377.559999999998"/>
    <n v="45.679607999999995"/>
  </r>
  <r>
    <x v="1"/>
    <x v="5"/>
    <x v="1"/>
    <s v="CUST_ID_038"/>
    <s v="PROD_ID_002"/>
    <x v="37"/>
    <s v="Medium"/>
    <d v="2021-03-16T00:00:00"/>
    <x v="8"/>
    <x v="1"/>
    <x v="1"/>
    <n v="2092"/>
    <n v="12"/>
    <n v="23"/>
    <n v="48116"/>
    <n v="2886.96"/>
    <n v="45229.04"/>
    <n v="24.5763"/>
    <n v="25104"/>
    <n v="20125.04"/>
    <n v="36.225071999999997"/>
  </r>
  <r>
    <x v="1"/>
    <x v="1"/>
    <x v="1"/>
    <s v="CUST_ID_026"/>
    <s v="PROD_ID_002"/>
    <x v="25"/>
    <s v="Medium"/>
    <d v="2020-11-18T00:00:00"/>
    <x v="6"/>
    <x v="3"/>
    <x v="0"/>
    <n v="1384"/>
    <n v="12"/>
    <n v="23"/>
    <n v="31832"/>
    <n v="1909.92"/>
    <n v="29922.080000000002"/>
    <n v="16.257300000000001"/>
    <n v="16608"/>
    <n v="13314.080000000002"/>
    <n v="23.965344000000002"/>
  </r>
  <r>
    <x v="3"/>
    <x v="3"/>
    <x v="2"/>
    <s v="CUST_ID_028"/>
    <s v="PROD_ID_003"/>
    <x v="27"/>
    <s v="Medium"/>
    <d v="2021-11-30T00:00:00"/>
    <x v="6"/>
    <x v="3"/>
    <x v="1"/>
    <n v="1201"/>
    <n v="148"/>
    <n v="30"/>
    <n v="36030"/>
    <n v="2161.8000000000002"/>
    <n v="33868.199999999997"/>
    <n v="18.8188"/>
    <n v="177748"/>
    <n v="-143879.79999999999"/>
    <n v="-258.98363999999998"/>
  </r>
  <r>
    <x v="3"/>
    <x v="6"/>
    <x v="2"/>
    <s v="CUST_ID_031"/>
    <s v="PROD_ID_003"/>
    <x v="30"/>
    <s v="Medium"/>
    <d v="2020-06-17T00:00:00"/>
    <x v="11"/>
    <x v="2"/>
    <x v="0"/>
    <n v="1600"/>
    <n v="148"/>
    <n v="11"/>
    <n v="17600"/>
    <n v="1056"/>
    <n v="16544"/>
    <n v="8.771139999999999"/>
    <n v="236800"/>
    <n v="-220256"/>
    <n v="-396.46080000000001"/>
  </r>
  <r>
    <x v="1"/>
    <x v="2"/>
    <x v="3"/>
    <s v="CUST_ID_139"/>
    <s v="PROD_ID_004"/>
    <x v="84"/>
    <s v="Medium"/>
    <d v="2021-10-13T00:00:00"/>
    <x v="9"/>
    <x v="3"/>
    <x v="1"/>
    <n v="1384"/>
    <n v="308"/>
    <n v="23"/>
    <n v="31832"/>
    <n v="1909.92"/>
    <n v="29922.080000000002"/>
    <n v="16.257300000000001"/>
    <n v="426272"/>
    <n v="-396349.92"/>
    <n v="-713.42985599999997"/>
  </r>
  <r>
    <x v="4"/>
    <x v="4"/>
    <x v="4"/>
    <s v="CUST_ID_077"/>
    <s v="PROD_ID_005"/>
    <x v="74"/>
    <s v="Medium"/>
    <d v="2021-08-20T00:00:00"/>
    <x v="2"/>
    <x v="0"/>
    <x v="1"/>
    <n v="872"/>
    <n v="4"/>
    <n v="18"/>
    <n v="15696"/>
    <n v="1098.7199999999998"/>
    <n v="14597.28"/>
    <n v="8.1133199999999999"/>
    <n v="3488"/>
    <n v="11109.28"/>
    <n v="19.996704000000001"/>
  </r>
  <r>
    <x v="4"/>
    <x v="3"/>
    <x v="4"/>
    <s v="CUST_ID_036"/>
    <s v="PROD_ID_005"/>
    <x v="35"/>
    <s v="Medium"/>
    <d v="2020-04-24T00:00:00"/>
    <x v="5"/>
    <x v="2"/>
    <x v="0"/>
    <n v="2261"/>
    <n v="4"/>
    <n v="18"/>
    <n v="40698"/>
    <n v="2848.8599999999997"/>
    <n v="37849.14"/>
    <n v="21.02544"/>
    <n v="9044"/>
    <n v="28805.14"/>
    <n v="51.849252"/>
  </r>
  <r>
    <x v="4"/>
    <x v="7"/>
    <x v="0"/>
    <s v="CUST_ID_120"/>
    <s v="PROD_ID_001"/>
    <x v="69"/>
    <s v="Medium"/>
    <d v="2021-03-08T00:00:00"/>
    <x v="8"/>
    <x v="1"/>
    <x v="1"/>
    <n v="2808"/>
    <n v="6"/>
    <n v="18"/>
    <n v="50544"/>
    <n v="3538.0799999999995"/>
    <n v="47005.919999999998"/>
    <n v="26.1144"/>
    <n v="16848"/>
    <n v="30157.919999999998"/>
    <n v="54.284255999999992"/>
  </r>
  <r>
    <x v="4"/>
    <x v="0"/>
    <x v="0"/>
    <s v="CUST_ID_129"/>
    <s v="PROD_ID_001"/>
    <x v="38"/>
    <s v="Medium"/>
    <d v="2020-08-25T00:00:00"/>
    <x v="2"/>
    <x v="0"/>
    <x v="0"/>
    <n v="2810"/>
    <n v="6"/>
    <n v="18"/>
    <n v="50580"/>
    <n v="3540.5999999999995"/>
    <n v="47039.4"/>
    <n v="26.13672"/>
    <n v="16860"/>
    <n v="30179.4"/>
    <n v="54.322920000000003"/>
  </r>
  <r>
    <x v="1"/>
    <x v="3"/>
    <x v="2"/>
    <s v="CUST_ID_140"/>
    <s v="PROD_ID_003"/>
    <x v="85"/>
    <s v="Medium"/>
    <d v="2020-04-18T00:00:00"/>
    <x v="5"/>
    <x v="2"/>
    <x v="0"/>
    <n v="1514"/>
    <n v="148"/>
    <n v="23"/>
    <n v="34822"/>
    <n v="2437.54"/>
    <n v="32384.46"/>
    <n v="17.604900000000001"/>
    <n v="224072"/>
    <n v="-191687.54"/>
    <n v="-345.03757200000001"/>
  </r>
  <r>
    <x v="3"/>
    <x v="7"/>
    <x v="2"/>
    <s v="CUST_ID_016"/>
    <s v="PROD_ID_003"/>
    <x v="15"/>
    <s v="Medium"/>
    <d v="2020-05-08T00:00:00"/>
    <x v="10"/>
    <x v="2"/>
    <x v="0"/>
    <n v="1362"/>
    <n v="148"/>
    <n v="11"/>
    <n v="14982"/>
    <n v="1048.7399999999998"/>
    <n v="13933.26"/>
    <n v="7.3888500000000006"/>
    <n v="201576"/>
    <n v="-187642.74"/>
    <n v="-337.75693199999995"/>
  </r>
  <r>
    <x v="3"/>
    <x v="0"/>
    <x v="2"/>
    <s v="CUST_ID_041"/>
    <s v="PROD_ID_003"/>
    <x v="40"/>
    <s v="Medium"/>
    <d v="2021-08-04T00:00:00"/>
    <x v="2"/>
    <x v="0"/>
    <x v="1"/>
    <n v="656"/>
    <n v="148"/>
    <n v="11"/>
    <n v="7216"/>
    <n v="505.11999999999995"/>
    <n v="6710.88"/>
    <n v="3.5609700000000002"/>
    <n v="97088"/>
    <n v="-90377.12"/>
    <n v="-162.67881599999998"/>
  </r>
  <r>
    <x v="3"/>
    <x v="7"/>
    <x v="2"/>
    <s v="CUST_ID_016"/>
    <s v="PROD_ID_003"/>
    <x v="15"/>
    <s v="Medium"/>
    <d v="2020-04-05T00:00:00"/>
    <x v="5"/>
    <x v="2"/>
    <x v="0"/>
    <n v="1898"/>
    <n v="148"/>
    <n v="11"/>
    <n v="20878"/>
    <n v="1461.4599999999998"/>
    <n v="19416.54"/>
    <n v="10.298819999999999"/>
    <n v="280904"/>
    <n v="-261487.46"/>
    <n v="-470.67742799999996"/>
  </r>
  <r>
    <x v="4"/>
    <x v="0"/>
    <x v="3"/>
    <s v="CUST_ID_081"/>
    <s v="PROD_ID_004"/>
    <x v="76"/>
    <s v="Medium"/>
    <d v="2021-02-25T00:00:00"/>
    <x v="4"/>
    <x v="1"/>
    <x v="1"/>
    <n v="2086"/>
    <n v="308"/>
    <n v="18"/>
    <n v="37548"/>
    <n v="2628.3599999999997"/>
    <n v="34919.64"/>
    <n v="19.40166"/>
    <n v="642488"/>
    <n v="-607568.36"/>
    <n v="-1093.6230479999999"/>
  </r>
  <r>
    <x v="3"/>
    <x v="6"/>
    <x v="3"/>
    <s v="CUST_ID_055"/>
    <s v="PROD_ID_004"/>
    <x v="54"/>
    <s v="Medium"/>
    <d v="2021-01-01T00:00:00"/>
    <x v="1"/>
    <x v="1"/>
    <x v="1"/>
    <n v="1898"/>
    <n v="308"/>
    <n v="11"/>
    <n v="20878"/>
    <n v="1461.4599999999998"/>
    <n v="19416.54"/>
    <n v="10.298819999999999"/>
    <n v="584584"/>
    <n v="-565167.46"/>
    <n v="-1017.3014279999999"/>
  </r>
  <r>
    <x v="3"/>
    <x v="6"/>
    <x v="5"/>
    <s v="CUST_ID_047"/>
    <s v="PROD_ID_006"/>
    <x v="46"/>
    <s v="Medium"/>
    <d v="2020-06-04T00:00:00"/>
    <x v="11"/>
    <x v="2"/>
    <x v="0"/>
    <n v="1362"/>
    <n v="320"/>
    <n v="11"/>
    <n v="14982"/>
    <n v="1048.7399999999998"/>
    <n v="13933.26"/>
    <n v="7.3888500000000006"/>
    <n v="435840"/>
    <n v="-421906.74"/>
    <n v="-759.43213199999991"/>
  </r>
  <r>
    <x v="3"/>
    <x v="0"/>
    <x v="4"/>
    <s v="CUST_ID_057"/>
    <s v="PROD_ID_005"/>
    <x v="56"/>
    <s v="Medium"/>
    <d v="2021-05-03T00:00:00"/>
    <x v="10"/>
    <x v="2"/>
    <x v="1"/>
    <n v="2113"/>
    <n v="4"/>
    <n v="525"/>
    <n v="1109325"/>
    <n v="77652.750000000015"/>
    <n v="1031672.25"/>
    <n v="573.20550000000003"/>
    <n v="8452"/>
    <n v="1023220.25"/>
    <n v="1841.79645"/>
  </r>
  <r>
    <x v="2"/>
    <x v="4"/>
    <x v="4"/>
    <s v="CUST_ID_141"/>
    <s v="PROD_ID_005"/>
    <x v="56"/>
    <s v="Medium"/>
    <d v="2021-08-14T00:00:00"/>
    <x v="2"/>
    <x v="0"/>
    <x v="1"/>
    <n v="538"/>
    <n v="4"/>
    <n v="450"/>
    <n v="242100"/>
    <n v="16947"/>
    <n v="225153"/>
    <n v="124.992"/>
    <n v="2152"/>
    <n v="223001"/>
    <n v="401.40179999999998"/>
  </r>
  <r>
    <x v="2"/>
    <x v="4"/>
    <x v="4"/>
    <s v="CUST_ID_141"/>
    <s v="PROD_ID_005"/>
    <x v="56"/>
    <s v="Medium"/>
    <d v="2020-07-24T00:00:00"/>
    <x v="3"/>
    <x v="0"/>
    <x v="0"/>
    <n v="2617"/>
    <n v="4"/>
    <n v="450"/>
    <n v="1177650"/>
    <n v="82435.500000000015"/>
    <n v="1095214.5"/>
    <n v="608.49900000000002"/>
    <n v="10468"/>
    <n v="1084746.5"/>
    <n v="1952.5436999999999"/>
  </r>
  <r>
    <x v="3"/>
    <x v="2"/>
    <x v="0"/>
    <s v="CUST_ID_059"/>
    <s v="PROD_ID_001"/>
    <x v="58"/>
    <s v="Medium"/>
    <d v="2020-09-24T00:00:00"/>
    <x v="0"/>
    <x v="0"/>
    <x v="0"/>
    <n v="2371"/>
    <n v="6"/>
    <n v="30"/>
    <n v="71130"/>
    <n v="4979.1000000000004"/>
    <n v="66150.899999999994"/>
    <n v="36.753599999999999"/>
    <n v="14226"/>
    <n v="51924.899999999994"/>
    <n v="93.464819999999989"/>
  </r>
  <r>
    <x v="2"/>
    <x v="5"/>
    <x v="0"/>
    <s v="CUST_ID_078"/>
    <s v="PROD_ID_001"/>
    <x v="75"/>
    <s v="Medium"/>
    <d v="2021-07-26T00:00:00"/>
    <x v="3"/>
    <x v="0"/>
    <x v="1"/>
    <n v="2617"/>
    <n v="6"/>
    <n v="450"/>
    <n v="1177650"/>
    <n v="82435.500000000015"/>
    <n v="1095214.5"/>
    <n v="608.49900000000002"/>
    <n v="15702"/>
    <n v="1079512.5"/>
    <n v="1943.1224999999999"/>
  </r>
  <r>
    <x v="2"/>
    <x v="5"/>
    <x v="1"/>
    <s v="CUST_ID_070"/>
    <s v="PROD_ID_002"/>
    <x v="67"/>
    <s v="Medium"/>
    <d v="2021-05-17T00:00:00"/>
    <x v="10"/>
    <x v="2"/>
    <x v="1"/>
    <n v="2042"/>
    <n v="12"/>
    <n v="450"/>
    <n v="918900"/>
    <n v="64323.000000000007"/>
    <n v="854577"/>
    <n v="474.858"/>
    <n v="24504"/>
    <n v="830073"/>
    <n v="1494.1314"/>
  </r>
  <r>
    <x v="2"/>
    <x v="0"/>
    <x v="1"/>
    <s v="CUST_ID_121"/>
    <s v="PROD_ID_002"/>
    <x v="70"/>
    <s v="Medium"/>
    <d v="2021-06-04T00:00:00"/>
    <x v="11"/>
    <x v="2"/>
    <x v="1"/>
    <n v="538"/>
    <n v="12"/>
    <n v="450"/>
    <n v="242100"/>
    <n v="16947"/>
    <n v="225153"/>
    <n v="124.992"/>
    <n v="6456"/>
    <n v="218697"/>
    <n v="393.65460000000002"/>
  </r>
  <r>
    <x v="0"/>
    <x v="6"/>
    <x v="1"/>
    <s v="CUST_ID_023"/>
    <s v="PROD_ID_002"/>
    <x v="22"/>
    <s v="Medium"/>
    <d v="2020-10-09T00:00:00"/>
    <x v="9"/>
    <x v="3"/>
    <x v="0"/>
    <n v="4216"/>
    <n v="12"/>
    <n v="188"/>
    <n v="792608"/>
    <n v="55482.560000000005"/>
    <n v="737125.44"/>
    <n v="408.38625000000002"/>
    <n v="50592"/>
    <n v="686533.44"/>
    <n v="1235.760192"/>
  </r>
  <r>
    <x v="1"/>
    <x v="1"/>
    <x v="1"/>
    <s v="CUST_ID_002"/>
    <s v="PROD_ID_002"/>
    <x v="1"/>
    <s v="Medium"/>
    <d v="2020-04-28T00:00:00"/>
    <x v="5"/>
    <x v="2"/>
    <x v="0"/>
    <n v="2521"/>
    <n v="12"/>
    <n v="23"/>
    <n v="57983"/>
    <n v="4058.8100000000004"/>
    <n v="53924.19"/>
    <n v="29.308949999999999"/>
    <n v="30252"/>
    <n v="23672.190000000002"/>
    <n v="42.609942000000004"/>
  </r>
  <r>
    <x v="3"/>
    <x v="3"/>
    <x v="1"/>
    <s v="CUST_ID_052"/>
    <s v="PROD_ID_002"/>
    <x v="51"/>
    <s v="Medium"/>
    <d v="2020-03-06T00:00:00"/>
    <x v="8"/>
    <x v="1"/>
    <x v="0"/>
    <n v="1842"/>
    <n v="12"/>
    <n v="30"/>
    <n v="55260"/>
    <n v="3868.2000000000003"/>
    <n v="51391.8"/>
    <n v="28.550999999999998"/>
    <n v="22104"/>
    <n v="29287.800000000003"/>
    <n v="52.718040000000002"/>
  </r>
  <r>
    <x v="2"/>
    <x v="4"/>
    <x v="2"/>
    <s v="CUST_ID_061"/>
    <s v="PROD_ID_003"/>
    <x v="59"/>
    <s v="Medium"/>
    <d v="2021-11-06T00:00:00"/>
    <x v="6"/>
    <x v="3"/>
    <x v="1"/>
    <n v="1991"/>
    <n v="148"/>
    <n v="450"/>
    <n v="895950"/>
    <n v="62716.500000000007"/>
    <n v="833233.5"/>
    <n v="462.86099999999999"/>
    <n v="294668"/>
    <n v="538565.5"/>
    <n v="969.41789999999992"/>
  </r>
  <r>
    <x v="3"/>
    <x v="6"/>
    <x v="2"/>
    <s v="CUST_ID_031"/>
    <s v="PROD_ID_003"/>
    <x v="30"/>
    <s v="Medium"/>
    <d v="2020-12-20T00:00:00"/>
    <x v="7"/>
    <x v="3"/>
    <x v="0"/>
    <n v="731"/>
    <n v="148"/>
    <n v="30"/>
    <n v="21930"/>
    <n v="1535.1000000000001"/>
    <n v="20394.900000000001"/>
    <n v="11.327399999999999"/>
    <n v="108188"/>
    <n v="-87793.1"/>
    <n v="-158.02758"/>
  </r>
  <r>
    <x v="0"/>
    <x v="4"/>
    <x v="2"/>
    <s v="CUST_ID_029"/>
    <s v="PROD_ID_003"/>
    <x v="28"/>
    <s v="Medium"/>
    <d v="2020-04-12T00:00:00"/>
    <x v="5"/>
    <x v="2"/>
    <x v="0"/>
    <n v="2504"/>
    <n v="148"/>
    <n v="188"/>
    <n v="470752"/>
    <n v="32952.640000000007"/>
    <n v="437799.36"/>
    <n v="242.61375000000001"/>
    <n v="370592"/>
    <n v="67207.359999999986"/>
    <n v="120.97324799999997"/>
  </r>
  <r>
    <x v="3"/>
    <x v="5"/>
    <x v="2"/>
    <s v="CUST_ID_054"/>
    <s v="PROD_ID_003"/>
    <x v="53"/>
    <s v="Medium"/>
    <d v="2021-08-03T00:00:00"/>
    <x v="2"/>
    <x v="0"/>
    <x v="1"/>
    <n v="2371"/>
    <n v="148"/>
    <n v="30"/>
    <n v="71130"/>
    <n v="4979.1000000000004"/>
    <n v="66150.899999999994"/>
    <n v="36.753599999999999"/>
    <n v="350908"/>
    <n v="-284757.09999999998"/>
    <n v="-512.56277999999998"/>
  </r>
  <r>
    <x v="2"/>
    <x v="5"/>
    <x v="2"/>
    <s v="CUST_ID_086"/>
    <s v="PROD_ID_003"/>
    <x v="49"/>
    <s v="Medium"/>
    <d v="2020-07-29T00:00:00"/>
    <x v="3"/>
    <x v="0"/>
    <x v="0"/>
    <n v="1646"/>
    <n v="148"/>
    <n v="450"/>
    <n v="740700"/>
    <n v="51849.000000000007"/>
    <n v="688851"/>
    <n v="382.78800000000001"/>
    <n v="243608"/>
    <n v="445243"/>
    <n v="801.43740000000003"/>
  </r>
  <r>
    <x v="4"/>
    <x v="5"/>
    <x v="3"/>
    <s v="CUST_ID_142"/>
    <s v="PROD_ID_004"/>
    <x v="86"/>
    <s v="Medium"/>
    <d v="2021-09-24T00:00:00"/>
    <x v="0"/>
    <x v="0"/>
    <x v="1"/>
    <n v="3893"/>
    <n v="308"/>
    <n v="18"/>
    <n v="70074"/>
    <n v="4905.18"/>
    <n v="65168.82"/>
    <n v="36.208620000000003"/>
    <n v="1199044"/>
    <n v="-1133875.18"/>
    <n v="-2040.9753239999998"/>
  </r>
  <r>
    <x v="2"/>
    <x v="5"/>
    <x v="3"/>
    <s v="CUST_ID_062"/>
    <s v="PROD_ID_004"/>
    <x v="60"/>
    <s v="Medium"/>
    <d v="2021-04-14T00:00:00"/>
    <x v="5"/>
    <x v="2"/>
    <x v="1"/>
    <n v="1151"/>
    <n v="308"/>
    <n v="450"/>
    <n v="517950"/>
    <n v="36256.5"/>
    <n v="481693.5"/>
    <n v="267.56099999999998"/>
    <n v="354508"/>
    <n v="127185.5"/>
    <n v="228.93389999999999"/>
  </r>
  <r>
    <x v="2"/>
    <x v="0"/>
    <x v="3"/>
    <s v="CUST_ID_017"/>
    <s v="PROD_ID_004"/>
    <x v="16"/>
    <s v="Medium"/>
    <d v="2020-04-10T00:00:00"/>
    <x v="5"/>
    <x v="2"/>
    <x v="0"/>
    <n v="3296"/>
    <n v="308"/>
    <n v="450"/>
    <n v="1483200"/>
    <n v="103824.00000000001"/>
    <n v="1379376"/>
    <n v="766.41300000000001"/>
    <n v="1015168"/>
    <n v="364208"/>
    <n v="655.57439999999997"/>
  </r>
  <r>
    <x v="0"/>
    <x v="6"/>
    <x v="5"/>
    <s v="CUST_ID_143"/>
    <s v="PROD_ID_006"/>
    <x v="87"/>
    <s v="Medium"/>
    <d v="2021-06-03T00:00:00"/>
    <x v="11"/>
    <x v="2"/>
    <x v="1"/>
    <n v="1974"/>
    <n v="320"/>
    <n v="188"/>
    <n v="371112"/>
    <n v="25977.840000000004"/>
    <n v="345134.16"/>
    <n v="191.23124999999999"/>
    <n v="631680"/>
    <n v="-286545.84000000003"/>
    <n v="-515.782512"/>
  </r>
  <r>
    <x v="3"/>
    <x v="0"/>
    <x v="5"/>
    <s v="CUST_ID_065"/>
    <s v="PROD_ID_006"/>
    <x v="63"/>
    <s v="Medium"/>
    <d v="2021-06-30T00:00:00"/>
    <x v="11"/>
    <x v="2"/>
    <x v="1"/>
    <n v="3451"/>
    <n v="320"/>
    <n v="525"/>
    <n v="1811775"/>
    <n v="126824.25000000001"/>
    <n v="1684950.75"/>
    <n v="936.13800000000003"/>
    <n v="1104320"/>
    <n v="580630.75"/>
    <n v="1045.13535"/>
  </r>
  <r>
    <x v="3"/>
    <x v="6"/>
    <x v="5"/>
    <s v="CUST_ID_047"/>
    <s v="PROD_ID_006"/>
    <x v="46"/>
    <s v="Medium"/>
    <d v="2020-12-04T00:00:00"/>
    <x v="7"/>
    <x v="3"/>
    <x v="0"/>
    <n v="1342"/>
    <n v="320"/>
    <n v="30"/>
    <n v="40260"/>
    <n v="2818.2000000000003"/>
    <n v="37441.800000000003"/>
    <n v="20.794799999999999"/>
    <n v="429440"/>
    <n v="-391998.2"/>
    <n v="-705.59676000000002"/>
  </r>
  <r>
    <x v="2"/>
    <x v="7"/>
    <x v="5"/>
    <s v="CUST_ID_144"/>
    <s v="PROD_ID_006"/>
    <x v="69"/>
    <s v="Medium"/>
    <d v="2021-09-20T00:00:00"/>
    <x v="0"/>
    <x v="0"/>
    <x v="1"/>
    <n v="1646"/>
    <n v="320"/>
    <n v="450"/>
    <n v="740700"/>
    <n v="51849.000000000007"/>
    <n v="688851"/>
    <n v="382.78800000000001"/>
    <n v="526720"/>
    <n v="162131"/>
    <n v="291.83580000000001"/>
  </r>
  <r>
    <x v="3"/>
    <x v="2"/>
    <x v="0"/>
    <s v="CUST_ID_043"/>
    <s v="PROD_ID_001"/>
    <x v="42"/>
    <s v="Medium"/>
    <d v="2021-10-20T00:00:00"/>
    <x v="9"/>
    <x v="3"/>
    <x v="1"/>
    <n v="586"/>
    <n v="6"/>
    <n v="11"/>
    <n v="6446"/>
    <n v="515.67999999999995"/>
    <n v="5930.32"/>
    <n v="3.1427200000000002"/>
    <n v="3516"/>
    <n v="2414.3199999999997"/>
    <n v="4.345775999999999"/>
  </r>
  <r>
    <x v="3"/>
    <x v="2"/>
    <x v="0"/>
    <s v="CUST_ID_099"/>
    <s v="PROD_ID_001"/>
    <x v="72"/>
    <s v="Medium"/>
    <d v="2020-10-12T00:00:00"/>
    <x v="9"/>
    <x v="3"/>
    <x v="0"/>
    <n v="1538"/>
    <n v="6"/>
    <n v="30"/>
    <n v="46140"/>
    <n v="3691.1999999999994"/>
    <n v="42448.800000000003"/>
    <n v="23.588799999999999"/>
    <n v="9228"/>
    <n v="33220.800000000003"/>
    <n v="59.797440000000002"/>
  </r>
  <r>
    <x v="3"/>
    <x v="3"/>
    <x v="1"/>
    <s v="CUST_ID_004"/>
    <s v="PROD_ID_002"/>
    <x v="3"/>
    <s v="Medium"/>
    <d v="2020-10-21T00:00:00"/>
    <x v="9"/>
    <x v="3"/>
    <x v="0"/>
    <n v="308"/>
    <n v="12"/>
    <n v="11"/>
    <n v="3388"/>
    <n v="271.03999999999996"/>
    <n v="3116.96"/>
    <n v="1.6550799999999999"/>
    <n v="3696"/>
    <n v="-579.04"/>
    <n v="-1.0422719999999999"/>
  </r>
  <r>
    <x v="3"/>
    <x v="7"/>
    <x v="5"/>
    <s v="CUST_ID_064"/>
    <s v="PROD_ID_006"/>
    <x v="62"/>
    <s v="Medium"/>
    <d v="2020-10-02T00:00:00"/>
    <x v="9"/>
    <x v="3"/>
    <x v="0"/>
    <n v="1538"/>
    <n v="320"/>
    <n v="30"/>
    <n v="46140"/>
    <n v="3691.1999999999994"/>
    <n v="42448.800000000003"/>
    <n v="23.588799999999999"/>
    <n v="492160"/>
    <n v="-449711.2"/>
    <n v="-809.48015999999996"/>
  </r>
  <r>
    <x v="0"/>
    <x v="3"/>
    <x v="4"/>
    <s v="CUST_ID_100"/>
    <s v="PROD_ID_005"/>
    <x v="73"/>
    <s v="Medium"/>
    <d v="2020-05-31T00:00:00"/>
    <x v="10"/>
    <x v="2"/>
    <x v="0"/>
    <n v="1848"/>
    <n v="4"/>
    <n v="188"/>
    <n v="347424"/>
    <n v="27793.920000000002"/>
    <n v="319630.08000000002"/>
    <n v="177.1"/>
    <n v="7392"/>
    <n v="312238.08000000002"/>
    <n v="562.02854400000001"/>
  </r>
  <r>
    <x v="1"/>
    <x v="1"/>
    <x v="4"/>
    <s v="CUST_ID_106"/>
    <s v="PROD_ID_005"/>
    <x v="57"/>
    <s v="Medium"/>
    <d v="2021-01-06T00:00:00"/>
    <x v="1"/>
    <x v="1"/>
    <x v="1"/>
    <n v="588"/>
    <n v="4"/>
    <n v="23"/>
    <n v="13524"/>
    <n v="1081.92"/>
    <n v="12442.08"/>
    <n v="6.7619999999999996"/>
    <n v="2352"/>
    <n v="10090.08"/>
    <n v="18.162143999999998"/>
  </r>
  <r>
    <x v="3"/>
    <x v="1"/>
    <x v="4"/>
    <s v="CUST_ID_066"/>
    <s v="PROD_ID_005"/>
    <x v="64"/>
    <s v="Medium"/>
    <d v="2020-01-26T00:00:00"/>
    <x v="1"/>
    <x v="1"/>
    <x v="0"/>
    <n v="1634"/>
    <n v="4"/>
    <n v="525"/>
    <n v="857850"/>
    <n v="68628"/>
    <n v="789222"/>
    <n v="438.56400000000002"/>
    <n v="6536"/>
    <n v="782686"/>
    <n v="1408.8347999999999"/>
  </r>
  <r>
    <x v="1"/>
    <x v="0"/>
    <x v="0"/>
    <s v="CUST_ID_145"/>
    <s v="PROD_ID_001"/>
    <x v="70"/>
    <s v="Medium"/>
    <d v="2021-01-03T00:00:00"/>
    <x v="1"/>
    <x v="1"/>
    <x v="1"/>
    <n v="3001"/>
    <n v="6"/>
    <n v="23"/>
    <n v="69023"/>
    <n v="5521.84"/>
    <n v="63501.16"/>
    <n v="34.513800000000003"/>
    <n v="18006"/>
    <n v="45495.16"/>
    <n v="81.891288000000003"/>
  </r>
  <r>
    <x v="3"/>
    <x v="2"/>
    <x v="0"/>
    <s v="CUST_ID_043"/>
    <s v="PROD_ID_001"/>
    <x v="42"/>
    <s v="Medium"/>
    <d v="2020-11-27T00:00:00"/>
    <x v="6"/>
    <x v="3"/>
    <x v="0"/>
    <n v="850"/>
    <n v="6"/>
    <n v="30"/>
    <n v="25500"/>
    <n v="2040"/>
    <n v="23460"/>
    <n v="13.027200000000001"/>
    <n v="5100"/>
    <n v="18360"/>
    <n v="33.048000000000002"/>
  </r>
  <r>
    <x v="3"/>
    <x v="4"/>
    <x v="0"/>
    <s v="CUST_ID_037"/>
    <s v="PROD_ID_001"/>
    <x v="36"/>
    <s v="Medium"/>
    <d v="2021-08-15T00:00:00"/>
    <x v="2"/>
    <x v="0"/>
    <x v="1"/>
    <n v="774"/>
    <n v="6"/>
    <n v="30"/>
    <n v="23220"/>
    <n v="1857.6000000000001"/>
    <n v="21362.400000000001"/>
    <n v="11.868"/>
    <n v="4644"/>
    <n v="16718.400000000001"/>
    <n v="30.093120000000003"/>
  </r>
  <r>
    <x v="2"/>
    <x v="5"/>
    <x v="0"/>
    <s v="CUST_ID_078"/>
    <s v="PROD_ID_001"/>
    <x v="75"/>
    <s v="Medium"/>
    <d v="2021-07-11T00:00:00"/>
    <x v="3"/>
    <x v="0"/>
    <x v="1"/>
    <n v="1874"/>
    <n v="6"/>
    <n v="450"/>
    <n v="843300"/>
    <n v="67464"/>
    <n v="775836"/>
    <n v="431.11200000000002"/>
    <n v="11244"/>
    <n v="764592"/>
    <n v="1376.2655999999999"/>
  </r>
  <r>
    <x v="1"/>
    <x v="4"/>
    <x v="0"/>
    <s v="CUST_ID_109"/>
    <s v="PROD_ID_001"/>
    <x v="80"/>
    <s v="Medium"/>
    <d v="2021-06-22T00:00:00"/>
    <x v="11"/>
    <x v="2"/>
    <x v="1"/>
    <n v="853"/>
    <n v="6"/>
    <n v="23"/>
    <n v="19619"/>
    <n v="1569.52"/>
    <n v="18049.48"/>
    <n v="9.8117999999999999"/>
    <n v="5118"/>
    <n v="12931.48"/>
    <n v="23.276664"/>
  </r>
  <r>
    <x v="0"/>
    <x v="7"/>
    <x v="1"/>
    <s v="CUST_ID_024"/>
    <s v="PROD_ID_002"/>
    <x v="23"/>
    <s v="Medium"/>
    <d v="2021-11-09T00:00:00"/>
    <x v="6"/>
    <x v="3"/>
    <x v="1"/>
    <n v="1337"/>
    <n v="12"/>
    <n v="188"/>
    <n v="251356"/>
    <n v="20108.48"/>
    <n v="231247.52"/>
    <n v="128.11000000000001"/>
    <n v="16044"/>
    <n v="215203.52"/>
    <n v="387.36633599999999"/>
  </r>
  <r>
    <x v="3"/>
    <x v="7"/>
    <x v="1"/>
    <s v="CUST_ID_072"/>
    <s v="PROD_ID_002"/>
    <x v="69"/>
    <s v="Medium"/>
    <d v="2021-07-12T00:00:00"/>
    <x v="3"/>
    <x v="0"/>
    <x v="1"/>
    <n v="1511"/>
    <n v="12"/>
    <n v="11"/>
    <n v="16621"/>
    <n v="1329.68"/>
    <n v="15291.32"/>
    <n v="8.1079600000000003"/>
    <n v="18132"/>
    <n v="-2840.6800000000003"/>
    <n v="-5.1132240000000007"/>
  </r>
  <r>
    <x v="3"/>
    <x v="7"/>
    <x v="1"/>
    <s v="CUST_ID_072"/>
    <s v="PROD_ID_002"/>
    <x v="69"/>
    <s v="Medium"/>
    <d v="2020-09-28T00:00:00"/>
    <x v="0"/>
    <x v="0"/>
    <x v="0"/>
    <n v="1314"/>
    <n v="12"/>
    <n v="11"/>
    <n v="14454"/>
    <n v="1156.32"/>
    <n v="13297.68"/>
    <n v="7.0518000000000001"/>
    <n v="15768"/>
    <n v="-2470.3199999999997"/>
    <n v="-4.4465759999999994"/>
  </r>
  <r>
    <x v="3"/>
    <x v="7"/>
    <x v="1"/>
    <s v="CUST_ID_072"/>
    <s v="PROD_ID_002"/>
    <x v="69"/>
    <s v="Medium"/>
    <d v="2020-03-04T00:00:00"/>
    <x v="8"/>
    <x v="1"/>
    <x v="0"/>
    <n v="1639"/>
    <n v="12"/>
    <n v="30"/>
    <n v="49170"/>
    <n v="3933.6"/>
    <n v="45236.4"/>
    <n v="25.134400000000003"/>
    <n v="19668"/>
    <n v="25568.400000000001"/>
    <n v="46.023119999999999"/>
  </r>
  <r>
    <x v="2"/>
    <x v="2"/>
    <x v="1"/>
    <s v="CUST_ID_003"/>
    <s v="PROD_ID_002"/>
    <x v="2"/>
    <s v="Medium"/>
    <d v="2020-07-27T00:00:00"/>
    <x v="3"/>
    <x v="0"/>
    <x v="0"/>
    <n v="2952"/>
    <n v="12"/>
    <n v="450"/>
    <n v="1328400"/>
    <n v="106272"/>
    <n v="1222128"/>
    <n v="678.96"/>
    <n v="35424"/>
    <n v="1186704"/>
    <n v="2136.0672"/>
  </r>
  <r>
    <x v="3"/>
    <x v="2"/>
    <x v="1"/>
    <s v="CUST_ID_027"/>
    <s v="PROD_ID_002"/>
    <x v="26"/>
    <s v="Medium"/>
    <d v="2020-03-21T00:00:00"/>
    <x v="8"/>
    <x v="1"/>
    <x v="0"/>
    <n v="814"/>
    <n v="12"/>
    <n v="11"/>
    <n v="8954"/>
    <n v="716.32"/>
    <n v="8237.68"/>
    <n v="4.36632"/>
    <n v="9768"/>
    <n v="-1530.3199999999997"/>
    <n v="-2.7545759999999992"/>
  </r>
  <r>
    <x v="3"/>
    <x v="7"/>
    <x v="1"/>
    <s v="CUST_ID_072"/>
    <s v="PROD_ID_002"/>
    <x v="69"/>
    <s v="Medium"/>
    <d v="2020-11-06T00:00:00"/>
    <x v="6"/>
    <x v="3"/>
    <x v="0"/>
    <n v="1918"/>
    <n v="12"/>
    <n v="11"/>
    <n v="21098"/>
    <n v="1687.8400000000001"/>
    <n v="19410.16"/>
    <n v="10.291120000000001"/>
    <n v="23016"/>
    <n v="-3605.84"/>
    <n v="-6.4905119999999998"/>
  </r>
  <r>
    <x v="3"/>
    <x v="7"/>
    <x v="1"/>
    <s v="CUST_ID_072"/>
    <s v="PROD_ID_002"/>
    <x v="69"/>
    <s v="Medium"/>
    <d v="2020-02-02T00:00:00"/>
    <x v="4"/>
    <x v="1"/>
    <x v="0"/>
    <n v="2321"/>
    <n v="12"/>
    <n v="30"/>
    <n v="69630"/>
    <n v="5570.4000000000005"/>
    <n v="64059.6"/>
    <n v="35.585599999999999"/>
    <n v="27852"/>
    <n v="36207.599999999999"/>
    <n v="65.17367999999999"/>
  </r>
  <r>
    <x v="3"/>
    <x v="7"/>
    <x v="1"/>
    <s v="CUST_ID_040"/>
    <s v="PROD_ID_002"/>
    <x v="39"/>
    <s v="Medium"/>
    <d v="2020-01-12T00:00:00"/>
    <x v="1"/>
    <x v="1"/>
    <x v="0"/>
    <n v="3592"/>
    <n v="12"/>
    <n v="30"/>
    <n v="107760"/>
    <n v="8620.7999999999993"/>
    <n v="99139.199999999997"/>
    <n v="55.071199999999997"/>
    <n v="43104"/>
    <n v="56035.199999999997"/>
    <n v="100.86335999999999"/>
  </r>
  <r>
    <x v="3"/>
    <x v="7"/>
    <x v="1"/>
    <s v="CUST_ID_040"/>
    <s v="PROD_ID_002"/>
    <x v="39"/>
    <s v="Medium"/>
    <d v="2021-09-12T00:00:00"/>
    <x v="0"/>
    <x v="0"/>
    <x v="1"/>
    <n v="1634"/>
    <n v="12"/>
    <n v="525"/>
    <n v="857850"/>
    <n v="68628"/>
    <n v="789222"/>
    <n v="438.56400000000002"/>
    <n v="19608"/>
    <n v="769614"/>
    <n v="1385.3052"/>
  </r>
  <r>
    <x v="4"/>
    <x v="4"/>
    <x v="2"/>
    <s v="CUST_ID_133"/>
    <s v="PROD_ID_003"/>
    <x v="80"/>
    <s v="Medium"/>
    <d v="2020-05-04T00:00:00"/>
    <x v="10"/>
    <x v="2"/>
    <x v="0"/>
    <n v="718"/>
    <n v="148"/>
    <n v="18"/>
    <n v="12924"/>
    <n v="1033.92"/>
    <n v="11890.08"/>
    <n v="6.6019199999999998"/>
    <n v="106264"/>
    <n v="-94373.92"/>
    <n v="-169.87305599999999"/>
  </r>
  <r>
    <x v="3"/>
    <x v="0"/>
    <x v="2"/>
    <s v="CUST_ID_041"/>
    <s v="PROD_ID_003"/>
    <x v="40"/>
    <s v="Medium"/>
    <d v="2021-08-17T00:00:00"/>
    <x v="2"/>
    <x v="0"/>
    <x v="1"/>
    <n v="3488"/>
    <n v="148"/>
    <n v="11"/>
    <n v="38368"/>
    <n v="3069.44"/>
    <n v="35298.559999999998"/>
    <n v="18.721080000000001"/>
    <n v="516224"/>
    <n v="-480925.44"/>
    <n v="-865.66579200000001"/>
  </r>
  <r>
    <x v="3"/>
    <x v="3"/>
    <x v="2"/>
    <s v="CUST_ID_028"/>
    <s v="PROD_ID_003"/>
    <x v="27"/>
    <s v="Medium"/>
    <d v="2020-07-05T00:00:00"/>
    <x v="3"/>
    <x v="0"/>
    <x v="0"/>
    <n v="2806"/>
    <n v="148"/>
    <n v="11"/>
    <n v="30866"/>
    <n v="2469.2800000000002"/>
    <n v="28396.720000000001"/>
    <n v="15.056719999999999"/>
    <n v="415288"/>
    <n v="-386891.28"/>
    <n v="-696.40430400000002"/>
  </r>
  <r>
    <x v="2"/>
    <x v="0"/>
    <x v="2"/>
    <s v="CUST_ID_097"/>
    <s v="PROD_ID_003"/>
    <x v="89"/>
    <s v="Medium"/>
    <d v="2020-08-11T00:00:00"/>
    <x v="2"/>
    <x v="0"/>
    <x v="0"/>
    <n v="762"/>
    <n v="148"/>
    <n v="450"/>
    <n v="342900"/>
    <n v="27432"/>
    <n v="315468"/>
    <n v="175.26"/>
    <n v="112776"/>
    <n v="202692"/>
    <n v="364.84559999999999"/>
  </r>
  <r>
    <x v="3"/>
    <x v="7"/>
    <x v="3"/>
    <s v="CUST_ID_008"/>
    <s v="PROD_ID_004"/>
    <x v="7"/>
    <s v="Medium"/>
    <d v="2021-02-22T00:00:00"/>
    <x v="4"/>
    <x v="1"/>
    <x v="1"/>
    <n v="689"/>
    <n v="308"/>
    <n v="525"/>
    <n v="361725"/>
    <n v="28938"/>
    <n v="332787"/>
    <n v="184.989"/>
    <n v="212212"/>
    <n v="120575"/>
    <n v="217.035"/>
  </r>
  <r>
    <x v="3"/>
    <x v="7"/>
    <x v="3"/>
    <s v="CUST_ID_056"/>
    <s v="PROD_ID_004"/>
    <x v="55"/>
    <s v="Medium"/>
    <d v="2021-10-13T00:00:00"/>
    <x v="9"/>
    <x v="3"/>
    <x v="1"/>
    <n v="2806"/>
    <n v="308"/>
    <n v="11"/>
    <n v="30866"/>
    <n v="2469.2800000000002"/>
    <n v="28396.720000000001"/>
    <n v="15.056719999999999"/>
    <n v="864248"/>
    <n v="-835851.28"/>
    <n v="-1504.5323040000001"/>
  </r>
  <r>
    <x v="3"/>
    <x v="7"/>
    <x v="3"/>
    <s v="CUST_ID_008"/>
    <s v="PROD_ID_004"/>
    <x v="7"/>
    <s v="Medium"/>
    <d v="2021-03-20T00:00:00"/>
    <x v="8"/>
    <x v="1"/>
    <x v="1"/>
    <n v="457"/>
    <n v="308"/>
    <n v="525"/>
    <n v="239925"/>
    <n v="19194"/>
    <n v="220731"/>
    <n v="122.682"/>
    <n v="140756"/>
    <n v="79975"/>
    <n v="143.95499999999998"/>
  </r>
  <r>
    <x v="3"/>
    <x v="7"/>
    <x v="3"/>
    <s v="CUST_ID_056"/>
    <s v="PROD_ID_004"/>
    <x v="55"/>
    <s v="Medium"/>
    <d v="2021-08-06T00:00:00"/>
    <x v="2"/>
    <x v="0"/>
    <x v="1"/>
    <n v="506"/>
    <n v="308"/>
    <n v="525"/>
    <n v="265650"/>
    <n v="21252"/>
    <n v="244398"/>
    <n v="135.88399999999999"/>
    <n v="155848"/>
    <n v="88550"/>
    <n v="159.38999999999999"/>
  </r>
  <r>
    <x v="2"/>
    <x v="6"/>
    <x v="3"/>
    <s v="CUST_ID_063"/>
    <s v="PROD_ID_004"/>
    <x v="61"/>
    <s v="Medium"/>
    <d v="2021-03-20T00:00:00"/>
    <x v="8"/>
    <x v="1"/>
    <x v="1"/>
    <n v="2561"/>
    <n v="308"/>
    <n v="450"/>
    <n v="1152450"/>
    <n v="92196"/>
    <n v="1060254"/>
    <n v="588.98400000000004"/>
    <n v="788788"/>
    <n v="271466"/>
    <n v="488.6388"/>
  </r>
  <r>
    <x v="3"/>
    <x v="6"/>
    <x v="5"/>
    <s v="CUST_ID_047"/>
    <s v="PROD_ID_006"/>
    <x v="46"/>
    <s v="Medium"/>
    <d v="2020-04-19T00:00:00"/>
    <x v="5"/>
    <x v="2"/>
    <x v="0"/>
    <n v="850"/>
    <n v="320"/>
    <n v="30"/>
    <n v="25500"/>
    <n v="2040"/>
    <n v="23460"/>
    <n v="13.027200000000001"/>
    <n v="272000"/>
    <n v="-248540"/>
    <n v="-447.37200000000001"/>
  </r>
  <r>
    <x v="3"/>
    <x v="7"/>
    <x v="5"/>
    <s v="CUST_ID_064"/>
    <s v="PROD_ID_006"/>
    <x v="62"/>
    <s v="Medium"/>
    <d v="2021-04-25T00:00:00"/>
    <x v="5"/>
    <x v="2"/>
    <x v="1"/>
    <n v="3488"/>
    <n v="320"/>
    <n v="11"/>
    <n v="38368"/>
    <n v="3069.44"/>
    <n v="35298.559999999998"/>
    <n v="18.721080000000001"/>
    <n v="1116160"/>
    <n v="-1080861.44"/>
    <n v="-1945.5505919999998"/>
  </r>
  <r>
    <x v="3"/>
    <x v="2"/>
    <x v="5"/>
    <s v="CUST_ID_035"/>
    <s v="PROD_ID_006"/>
    <x v="34"/>
    <s v="Medium"/>
    <d v="2021-10-08T00:00:00"/>
    <x v="9"/>
    <x v="3"/>
    <x v="1"/>
    <n v="1639"/>
    <n v="320"/>
    <n v="30"/>
    <n v="49170"/>
    <n v="3933.6"/>
    <n v="45236.4"/>
    <n v="25.134400000000003"/>
    <n v="524480"/>
    <n v="-479243.6"/>
    <n v="-862.63847999999996"/>
  </r>
  <r>
    <x v="2"/>
    <x v="6"/>
    <x v="5"/>
    <s v="CUST_ID_127"/>
    <s v="PROD_ID_006"/>
    <x v="91"/>
    <s v="Medium"/>
    <d v="2021-06-15T00:00:00"/>
    <x v="11"/>
    <x v="2"/>
    <x v="1"/>
    <n v="2952"/>
    <n v="320"/>
    <n v="450"/>
    <n v="1328400"/>
    <n v="106272"/>
    <n v="1222128"/>
    <n v="678.96"/>
    <n v="944640"/>
    <n v="277488"/>
    <n v="499.47839999999997"/>
  </r>
  <r>
    <x v="3"/>
    <x v="2"/>
    <x v="5"/>
    <s v="CUST_ID_035"/>
    <s v="PROD_ID_006"/>
    <x v="34"/>
    <s v="Medium"/>
    <d v="2021-10-10T00:00:00"/>
    <x v="9"/>
    <x v="3"/>
    <x v="1"/>
    <n v="1824"/>
    <n v="320"/>
    <n v="30"/>
    <n v="54720"/>
    <n v="4377.6000000000004"/>
    <n v="50342.400000000001"/>
    <n v="27.968"/>
    <n v="583680"/>
    <n v="-533337.59999999998"/>
    <n v="-960.00767999999994"/>
  </r>
  <r>
    <x v="1"/>
    <x v="1"/>
    <x v="5"/>
    <s v="CUST_ID_082"/>
    <s v="PROD_ID_006"/>
    <x v="77"/>
    <s v="Medium"/>
    <d v="2021-07-27T00:00:00"/>
    <x v="3"/>
    <x v="0"/>
    <x v="1"/>
    <n v="853"/>
    <n v="320"/>
    <n v="23"/>
    <n v="19619"/>
    <n v="1569.52"/>
    <n v="18049.48"/>
    <n v="9.8117999999999999"/>
    <n v="272960"/>
    <n v="-254910.52"/>
    <n v="-458.83893599999999"/>
  </r>
  <r>
    <x v="2"/>
    <x v="6"/>
    <x v="5"/>
    <s v="CUST_ID_127"/>
    <s v="PROD_ID_006"/>
    <x v="91"/>
    <s v="Medium"/>
    <d v="2021-06-27T00:00:00"/>
    <x v="11"/>
    <x v="2"/>
    <x v="1"/>
    <n v="762"/>
    <n v="320"/>
    <n v="450"/>
    <n v="342900"/>
    <n v="27432"/>
    <n v="315468"/>
    <n v="175.26"/>
    <n v="243840"/>
    <n v="71628"/>
    <n v="128.93039999999999"/>
  </r>
  <r>
    <x v="3"/>
    <x v="0"/>
    <x v="3"/>
    <s v="CUST_ID_033"/>
    <s v="PROD_ID_004"/>
    <x v="32"/>
    <s v="Medium"/>
    <d v="2021-05-12T00:00:00"/>
    <x v="10"/>
    <x v="2"/>
    <x v="1"/>
    <n v="524"/>
    <n v="308"/>
    <n v="30"/>
    <n v="15720"/>
    <n v="1257.6000000000001"/>
    <n v="14462.4"/>
    <n v="8.0315999999999992"/>
    <n v="161392"/>
    <n v="-146929.60000000001"/>
    <n v="-264.47327999999999"/>
  </r>
  <r>
    <x v="2"/>
    <x v="1"/>
    <x v="4"/>
    <s v="CUST_ID_146"/>
    <s v="PROD_ID_005"/>
    <x v="71"/>
    <s v="Medium"/>
    <d v="2021-12-20T00:00:00"/>
    <x v="7"/>
    <x v="3"/>
    <x v="1"/>
    <n v="1313"/>
    <n v="4"/>
    <n v="450"/>
    <n v="590850"/>
    <n v="53176.5"/>
    <n v="537673.5"/>
    <n v="298.66199999999998"/>
    <n v="5252"/>
    <n v="532421.5"/>
    <n v="958.3587"/>
  </r>
  <r>
    <x v="2"/>
    <x v="1"/>
    <x v="0"/>
    <s v="CUST_ID_074"/>
    <s v="PROD_ID_001"/>
    <x v="71"/>
    <s v="Medium"/>
    <d v="2021-12-06T00:00:00"/>
    <x v="7"/>
    <x v="3"/>
    <x v="1"/>
    <n v="4563"/>
    <n v="6"/>
    <n v="450"/>
    <n v="2053350"/>
    <n v="184801.5"/>
    <n v="1868548.5"/>
    <n v="1038.0825"/>
    <n v="27378"/>
    <n v="1841170.5"/>
    <n v="3314.1068999999998"/>
  </r>
  <r>
    <x v="3"/>
    <x v="2"/>
    <x v="0"/>
    <s v="CUST_ID_059"/>
    <s v="PROD_ID_001"/>
    <x v="58"/>
    <s v="Medium"/>
    <d v="2020-09-01T00:00:00"/>
    <x v="0"/>
    <x v="0"/>
    <x v="0"/>
    <n v="1999"/>
    <n v="6"/>
    <n v="525"/>
    <n v="1049475"/>
    <n v="94452.75"/>
    <n v="955022.25"/>
    <n v="530.62099999999998"/>
    <n v="11994"/>
    <n v="943028.25"/>
    <n v="1697.4508499999999"/>
  </r>
  <r>
    <x v="4"/>
    <x v="5"/>
    <x v="0"/>
    <s v="CUST_ID_110"/>
    <s v="PROD_ID_001"/>
    <x v="49"/>
    <s v="Medium"/>
    <d v="2020-06-21T00:00:00"/>
    <x v="11"/>
    <x v="2"/>
    <x v="0"/>
    <n v="2785"/>
    <n v="6"/>
    <n v="18"/>
    <n v="50130"/>
    <n v="4511.7"/>
    <n v="45618.3"/>
    <n v="25.345320000000001"/>
    <n v="16710"/>
    <n v="28908.300000000003"/>
    <n v="52.034940000000006"/>
  </r>
  <r>
    <x v="0"/>
    <x v="4"/>
    <x v="0"/>
    <s v="CUST_ID_013"/>
    <s v="PROD_ID_001"/>
    <x v="12"/>
    <s v="Medium"/>
    <d v="2020-10-24T00:00:00"/>
    <x v="9"/>
    <x v="3"/>
    <x v="0"/>
    <n v="3356"/>
    <n v="6"/>
    <n v="188"/>
    <n v="630928"/>
    <n v="56783.519999999997"/>
    <n v="574144.48"/>
    <n v="318.15875"/>
    <n v="20136"/>
    <n v="554008.48"/>
    <n v="997.21526399999993"/>
  </r>
  <r>
    <x v="2"/>
    <x v="2"/>
    <x v="1"/>
    <s v="CUST_ID_003"/>
    <s v="PROD_ID_002"/>
    <x v="2"/>
    <s v="Medium"/>
    <d v="2020-07-29T00:00:00"/>
    <x v="3"/>
    <x v="0"/>
    <x v="0"/>
    <n v="3078"/>
    <n v="12"/>
    <n v="450"/>
    <n v="1385100"/>
    <n v="124659"/>
    <n v="1260441"/>
    <n v="700.245"/>
    <n v="36936"/>
    <n v="1223505"/>
    <n v="2202.3089999999997"/>
  </r>
  <r>
    <x v="3"/>
    <x v="7"/>
    <x v="1"/>
    <s v="CUST_ID_040"/>
    <s v="PROD_ID_002"/>
    <x v="39"/>
    <s v="Medium"/>
    <d v="2021-04-24T00:00:00"/>
    <x v="5"/>
    <x v="2"/>
    <x v="1"/>
    <n v="2900"/>
    <n v="12"/>
    <n v="525"/>
    <n v="1522500"/>
    <n v="137025"/>
    <n v="1385475"/>
    <n v="769.81449999999995"/>
    <n v="34800"/>
    <n v="1350675"/>
    <n v="2431.2150000000001"/>
  </r>
  <r>
    <x v="1"/>
    <x v="1"/>
    <x v="1"/>
    <s v="CUST_ID_026"/>
    <s v="PROD_ID_002"/>
    <x v="25"/>
    <s v="Medium"/>
    <d v="2020-10-28T00:00:00"/>
    <x v="9"/>
    <x v="3"/>
    <x v="0"/>
    <n v="4410"/>
    <n v="12"/>
    <n v="23"/>
    <n v="101430"/>
    <n v="9128.6999999999989"/>
    <n v="92301.3"/>
    <n v="50.16375"/>
    <n v="52920"/>
    <n v="39381.300000000003"/>
    <n v="70.886340000000004"/>
  </r>
  <r>
    <x v="2"/>
    <x v="5"/>
    <x v="1"/>
    <s v="CUST_ID_070"/>
    <s v="PROD_ID_002"/>
    <x v="67"/>
    <s v="Medium"/>
    <d v="2020-07-01T00:00:00"/>
    <x v="3"/>
    <x v="0"/>
    <x v="0"/>
    <n v="1313"/>
    <n v="12"/>
    <n v="450"/>
    <n v="590850"/>
    <n v="53176.5"/>
    <n v="537673.5"/>
    <n v="298.66199999999998"/>
    <n v="15756"/>
    <n v="521917.5"/>
    <n v="939.45150000000001"/>
  </r>
  <r>
    <x v="1"/>
    <x v="1"/>
    <x v="1"/>
    <s v="CUST_ID_002"/>
    <s v="PROD_ID_002"/>
    <x v="1"/>
    <s v="Medium"/>
    <d v="2020-10-21T00:00:00"/>
    <x v="9"/>
    <x v="3"/>
    <x v="0"/>
    <n v="1472"/>
    <n v="12"/>
    <n v="23"/>
    <n v="33856"/>
    <n v="3047.04"/>
    <n v="30808.959999999999"/>
    <n v="16.748549999999998"/>
    <n v="17664"/>
    <n v="13144.96"/>
    <n v="23.660927999999998"/>
  </r>
  <r>
    <x v="2"/>
    <x v="0"/>
    <x v="1"/>
    <s v="CUST_ID_121"/>
    <s v="PROD_ID_002"/>
    <x v="70"/>
    <s v="Medium"/>
    <d v="2020-06-04T00:00:00"/>
    <x v="11"/>
    <x v="2"/>
    <x v="0"/>
    <n v="1589"/>
    <n v="12"/>
    <n v="450"/>
    <n v="715050"/>
    <n v="64354.5"/>
    <n v="650695.5"/>
    <n v="361.452"/>
    <n v="19068"/>
    <n v="631627.5"/>
    <n v="1136.9295"/>
  </r>
  <r>
    <x v="0"/>
    <x v="2"/>
    <x v="1"/>
    <s v="CUST_ID_115"/>
    <s v="PROD_ID_002"/>
    <x v="84"/>
    <s v="Medium"/>
    <d v="2020-07-26T00:00:00"/>
    <x v="3"/>
    <x v="0"/>
    <x v="0"/>
    <n v="3356"/>
    <n v="12"/>
    <n v="188"/>
    <n v="630928"/>
    <n v="56783.519999999997"/>
    <n v="574144.48"/>
    <n v="318.15875"/>
    <n v="40272"/>
    <n v="533872.48"/>
    <n v="960.97046399999999"/>
  </r>
  <r>
    <x v="1"/>
    <x v="2"/>
    <x v="2"/>
    <s v="CUST_ID_091"/>
    <s v="PROD_ID_003"/>
    <x v="84"/>
    <s v="Medium"/>
    <d v="2021-12-29T00:00:00"/>
    <x v="7"/>
    <x v="3"/>
    <x v="1"/>
    <n v="294"/>
    <n v="148"/>
    <n v="23"/>
    <n v="6762"/>
    <n v="608.57999999999993"/>
    <n v="6153.42"/>
    <n v="3.3442500000000002"/>
    <n v="43512"/>
    <n v="-37358.58"/>
    <n v="-67.245444000000006"/>
  </r>
  <r>
    <x v="2"/>
    <x v="4"/>
    <x v="2"/>
    <s v="CUST_ID_101"/>
    <s v="PROD_ID_003"/>
    <x v="52"/>
    <s v="Medium"/>
    <d v="2021-05-07T00:00:00"/>
    <x v="10"/>
    <x v="2"/>
    <x v="1"/>
    <n v="4552"/>
    <n v="148"/>
    <n v="450"/>
    <n v="2048400"/>
    <n v="184356"/>
    <n v="1864044"/>
    <n v="1035.6255000000001"/>
    <n v="673696"/>
    <n v="1190348"/>
    <n v="2142.6264000000001"/>
  </r>
  <r>
    <x v="3"/>
    <x v="3"/>
    <x v="2"/>
    <s v="CUST_ID_028"/>
    <s v="PROD_ID_003"/>
    <x v="27"/>
    <s v="Medium"/>
    <d v="2020-02-21T00:00:00"/>
    <x v="4"/>
    <x v="1"/>
    <x v="0"/>
    <n v="1568"/>
    <n v="148"/>
    <n v="525"/>
    <n v="823200"/>
    <n v="74088"/>
    <n v="749112"/>
    <n v="416.27949999999998"/>
    <n v="232064"/>
    <n v="517048"/>
    <n v="930.68639999999994"/>
  </r>
  <r>
    <x v="0"/>
    <x v="6"/>
    <x v="2"/>
    <s v="CUST_ID_007"/>
    <s v="PROD_ID_003"/>
    <x v="6"/>
    <s v="Medium"/>
    <d v="2020-11-24T00:00:00"/>
    <x v="6"/>
    <x v="3"/>
    <x v="0"/>
    <n v="680"/>
    <n v="148"/>
    <n v="188"/>
    <n v="127840"/>
    <n v="11505.6"/>
    <n v="116334.39999999999"/>
    <n v="64.496250000000003"/>
    <n v="100640"/>
    <n v="15694.399999999994"/>
    <n v="28.249919999999989"/>
  </r>
  <r>
    <x v="0"/>
    <x v="5"/>
    <x v="2"/>
    <s v="CUST_ID_030"/>
    <s v="PROD_ID_003"/>
    <x v="29"/>
    <s v="Medium"/>
    <d v="2020-01-22T00:00:00"/>
    <x v="1"/>
    <x v="1"/>
    <x v="0"/>
    <n v="2532"/>
    <n v="148"/>
    <n v="188"/>
    <n v="476016"/>
    <n v="42841.439999999995"/>
    <n v="433174.56"/>
    <n v="240.01249999999999"/>
    <n v="374736"/>
    <n v="58438.559999999998"/>
    <n v="105.18940799999999"/>
  </r>
  <r>
    <x v="3"/>
    <x v="7"/>
    <x v="2"/>
    <s v="CUST_ID_016"/>
    <s v="PROD_ID_003"/>
    <x v="15"/>
    <s v="Medium"/>
    <d v="2021-06-01T00:00:00"/>
    <x v="11"/>
    <x v="2"/>
    <x v="1"/>
    <n v="1523"/>
    <n v="148"/>
    <n v="525"/>
    <n v="799575"/>
    <n v="71961.75"/>
    <n v="727613.25"/>
    <n v="404.17649999999998"/>
    <n v="225404"/>
    <n v="502209.25"/>
    <n v="903.97664999999995"/>
  </r>
  <r>
    <x v="4"/>
    <x v="2"/>
    <x v="3"/>
    <s v="CUST_ID_147"/>
    <s v="PROD_ID_004"/>
    <x v="72"/>
    <s v="Medium"/>
    <d v="2020-11-22T00:00:00"/>
    <x v="6"/>
    <x v="3"/>
    <x v="0"/>
    <n v="2347"/>
    <n v="308"/>
    <n v="18"/>
    <n v="42246"/>
    <n v="3802.14"/>
    <n v="38443.86"/>
    <n v="21.35952"/>
    <n v="722876"/>
    <n v="-684432.14"/>
    <n v="-1231.977852"/>
  </r>
  <r>
    <x v="2"/>
    <x v="7"/>
    <x v="3"/>
    <s v="CUST_ID_032"/>
    <s v="PROD_ID_004"/>
    <x v="31"/>
    <s v="Medium"/>
    <d v="2021-12-26T00:00:00"/>
    <x v="7"/>
    <x v="3"/>
    <x v="1"/>
    <n v="3191"/>
    <n v="308"/>
    <n v="450"/>
    <n v="1435950"/>
    <n v="129235.5"/>
    <n v="1306714.5"/>
    <n v="725.90700000000004"/>
    <n v="982828"/>
    <n v="323886.5"/>
    <n v="582.99569999999994"/>
  </r>
  <r>
    <x v="3"/>
    <x v="0"/>
    <x v="3"/>
    <s v="CUST_ID_033"/>
    <s v="PROD_ID_004"/>
    <x v="32"/>
    <s v="Medium"/>
    <d v="2021-11-21T00:00:00"/>
    <x v="6"/>
    <x v="3"/>
    <x v="1"/>
    <n v="1622"/>
    <n v="308"/>
    <n v="525"/>
    <n v="851550"/>
    <n v="76639.5"/>
    <n v="774910.5"/>
    <n v="430.45274999999998"/>
    <n v="499576"/>
    <n v="275334.5"/>
    <n v="495.60210000000001"/>
  </r>
  <r>
    <x v="4"/>
    <x v="2"/>
    <x v="3"/>
    <s v="CUST_ID_067"/>
    <s v="PROD_ID_004"/>
    <x v="65"/>
    <s v="Medium"/>
    <d v="2020-11-07T00:00:00"/>
    <x v="6"/>
    <x v="3"/>
    <x v="0"/>
    <n v="1056"/>
    <n v="308"/>
    <n v="18"/>
    <n v="19008"/>
    <n v="1710.72"/>
    <n v="17297.28"/>
    <n v="9.6096000000000004"/>
    <n v="325248"/>
    <n v="-307950.71999999997"/>
    <n v="-554.31129599999997"/>
  </r>
  <r>
    <x v="2"/>
    <x v="2"/>
    <x v="3"/>
    <s v="CUST_ID_075"/>
    <s v="PROD_ID_004"/>
    <x v="72"/>
    <s v="Medium"/>
    <d v="2020-01-24T00:00:00"/>
    <x v="1"/>
    <x v="1"/>
    <x v="0"/>
    <n v="2240"/>
    <n v="308"/>
    <n v="450"/>
    <n v="1008000"/>
    <n v="90720"/>
    <n v="917280"/>
    <n v="509.69099999999997"/>
    <n v="689920"/>
    <n v="227360"/>
    <n v="409.24799999999999"/>
  </r>
  <r>
    <x v="1"/>
    <x v="6"/>
    <x v="3"/>
    <s v="CUST_ID_087"/>
    <s v="PROD_ID_004"/>
    <x v="50"/>
    <s v="Medium"/>
    <d v="2021-10-25T00:00:00"/>
    <x v="9"/>
    <x v="3"/>
    <x v="1"/>
    <n v="1472"/>
    <n v="308"/>
    <n v="23"/>
    <n v="33856"/>
    <n v="3047.04"/>
    <n v="30808.959999999999"/>
    <n v="16.748549999999998"/>
    <n v="453376"/>
    <n v="-422567.04"/>
    <n v="-760.6206719999999"/>
  </r>
  <r>
    <x v="0"/>
    <x v="4"/>
    <x v="3"/>
    <s v="CUST_ID_125"/>
    <s v="PROD_ID_004"/>
    <x v="52"/>
    <s v="Medium"/>
    <d v="2021-10-25T00:00:00"/>
    <x v="9"/>
    <x v="3"/>
    <x v="1"/>
    <n v="1052"/>
    <n v="308"/>
    <n v="188"/>
    <n v="197776"/>
    <n v="17799.84"/>
    <n v="179976.16"/>
    <n v="99.758750000000006"/>
    <n v="324016"/>
    <n v="-144039.84"/>
    <n v="-259.27171199999998"/>
  </r>
  <r>
    <x v="3"/>
    <x v="7"/>
    <x v="5"/>
    <s v="CUST_ID_064"/>
    <s v="PROD_ID_006"/>
    <x v="62"/>
    <s v="Medium"/>
    <d v="2021-08-18T00:00:00"/>
    <x v="2"/>
    <x v="0"/>
    <x v="1"/>
    <n v="2485"/>
    <n v="320"/>
    <n v="525"/>
    <n v="1304625"/>
    <n v="117416.25"/>
    <n v="1187208.75"/>
    <n v="659.61350000000004"/>
    <n v="795200"/>
    <n v="392008.75"/>
    <n v="705.61574999999993"/>
  </r>
  <r>
    <x v="3"/>
    <x v="6"/>
    <x v="5"/>
    <s v="CUST_ID_047"/>
    <s v="PROD_ID_006"/>
    <x v="46"/>
    <s v="Medium"/>
    <d v="2020-04-06T00:00:00"/>
    <x v="5"/>
    <x v="2"/>
    <x v="0"/>
    <n v="1523"/>
    <n v="320"/>
    <n v="525"/>
    <n v="799575"/>
    <n v="71961.75"/>
    <n v="727613.25"/>
    <n v="404.17649999999998"/>
    <n v="487360"/>
    <n v="240253.25"/>
    <n v="432.45585"/>
  </r>
  <r>
    <x v="3"/>
    <x v="4"/>
    <x v="5"/>
    <s v="CUST_ID_093"/>
    <s v="PROD_ID_006"/>
    <x v="56"/>
    <s v="Medium"/>
    <d v="2020-04-18T00:00:00"/>
    <x v="5"/>
    <x v="2"/>
    <x v="0"/>
    <n v="2033"/>
    <n v="320"/>
    <n v="30"/>
    <n v="60990"/>
    <n v="5489.0999999999995"/>
    <n v="55500.9"/>
    <n v="30.8308"/>
    <n v="650560"/>
    <n v="-595059.1"/>
    <n v="-1071.1063799999999"/>
  </r>
  <r>
    <x v="3"/>
    <x v="7"/>
    <x v="4"/>
    <s v="CUST_ID_048"/>
    <s v="PROD_ID_005"/>
    <x v="47"/>
    <s v="Medium"/>
    <d v="2020-10-29T00:00:00"/>
    <x v="9"/>
    <x v="3"/>
    <x v="0"/>
    <n v="796"/>
    <n v="4"/>
    <n v="30"/>
    <n v="23880"/>
    <n v="2149.2000000000003"/>
    <n v="21730.799999999999"/>
    <n v="12.066600000000001"/>
    <n v="3184"/>
    <n v="18546.8"/>
    <n v="33.384239999999998"/>
  </r>
  <r>
    <x v="3"/>
    <x v="1"/>
    <x v="4"/>
    <s v="CUST_ID_042"/>
    <s v="PROD_ID_005"/>
    <x v="41"/>
    <s v="Medium"/>
    <d v="2020-09-13T00:00:00"/>
    <x v="0"/>
    <x v="0"/>
    <x v="0"/>
    <n v="983"/>
    <n v="4"/>
    <n v="11"/>
    <n v="10813"/>
    <n v="973.17000000000007"/>
    <n v="9839.83"/>
    <n v="5.2170299999999994"/>
    <n v="3932"/>
    <n v="5907.83"/>
    <n v="10.634093999999999"/>
  </r>
  <r>
    <x v="4"/>
    <x v="1"/>
    <x v="4"/>
    <s v="CUST_ID_010"/>
    <s v="PROD_ID_005"/>
    <x v="9"/>
    <s v="Medium"/>
    <d v="2021-01-21T00:00:00"/>
    <x v="1"/>
    <x v="1"/>
    <x v="1"/>
    <n v="1896"/>
    <n v="4"/>
    <n v="18"/>
    <n v="34128"/>
    <n v="3071.5200000000004"/>
    <n v="31056.48"/>
    <n v="17.253599999999999"/>
    <n v="7584"/>
    <n v="23472.48"/>
    <n v="42.250464000000001"/>
  </r>
  <r>
    <x v="3"/>
    <x v="1"/>
    <x v="4"/>
    <s v="CUST_ID_066"/>
    <s v="PROD_ID_005"/>
    <x v="64"/>
    <s v="Medium"/>
    <d v="2020-10-26T00:00:00"/>
    <x v="9"/>
    <x v="3"/>
    <x v="0"/>
    <n v="625"/>
    <n v="4"/>
    <n v="11"/>
    <n v="6875"/>
    <n v="618.75000000000011"/>
    <n v="6256.25"/>
    <n v="3.3187699999999998"/>
    <n v="2500"/>
    <n v="3756.25"/>
    <n v="6.7612499999999995"/>
  </r>
  <r>
    <x v="3"/>
    <x v="2"/>
    <x v="1"/>
    <s v="CUST_ID_027"/>
    <s v="PROD_ID_002"/>
    <x v="26"/>
    <s v="Medium"/>
    <d v="2020-01-06T00:00:00"/>
    <x v="1"/>
    <x v="1"/>
    <x v="0"/>
    <n v="1168"/>
    <n v="12"/>
    <n v="30"/>
    <n v="35040"/>
    <n v="3153.6000000000004"/>
    <n v="31886.400000000001"/>
    <n v="17.708599999999997"/>
    <n v="14016"/>
    <n v="17870.400000000001"/>
    <n v="32.166720000000005"/>
  </r>
  <r>
    <x v="3"/>
    <x v="7"/>
    <x v="1"/>
    <s v="CUST_ID_040"/>
    <s v="PROD_ID_002"/>
    <x v="39"/>
    <s v="Medium"/>
    <d v="2021-08-05T00:00:00"/>
    <x v="2"/>
    <x v="0"/>
    <x v="1"/>
    <n v="1246"/>
    <n v="12"/>
    <n v="30"/>
    <n v="37380"/>
    <n v="3364.2000000000003"/>
    <n v="34015.800000000003"/>
    <n v="18.891599999999997"/>
    <n v="14952"/>
    <n v="19063.800000000003"/>
    <n v="34.314840000000004"/>
  </r>
  <r>
    <x v="3"/>
    <x v="7"/>
    <x v="1"/>
    <s v="CUST_ID_072"/>
    <s v="PROD_ID_002"/>
    <x v="69"/>
    <s v="Medium"/>
    <d v="2020-05-15T00:00:00"/>
    <x v="10"/>
    <x v="2"/>
    <x v="0"/>
    <n v="432"/>
    <n v="12"/>
    <n v="11"/>
    <n v="4752"/>
    <n v="427.68000000000006"/>
    <n v="4324.32"/>
    <n v="2.2931999999999997"/>
    <n v="5184"/>
    <n v="-859.68000000000029"/>
    <n v="-1.5474240000000006"/>
  </r>
  <r>
    <x v="4"/>
    <x v="2"/>
    <x v="2"/>
    <s v="CUST_ID_123"/>
    <s v="PROD_ID_003"/>
    <x v="72"/>
    <s v="Medium"/>
    <d v="2020-03-02T00:00:00"/>
    <x v="8"/>
    <x v="1"/>
    <x v="0"/>
    <n v="2360"/>
    <n v="148"/>
    <n v="18"/>
    <n v="42480"/>
    <n v="3823.2000000000003"/>
    <n v="38656.800000000003"/>
    <n v="21.47964"/>
    <n v="349280"/>
    <n v="-310623.2"/>
    <n v="-559.12175999999999"/>
  </r>
  <r>
    <x v="1"/>
    <x v="2"/>
    <x v="2"/>
    <s v="CUST_ID_091"/>
    <s v="PROD_ID_003"/>
    <x v="84"/>
    <s v="Medium"/>
    <d v="2020-12-21T00:00:00"/>
    <x v="7"/>
    <x v="3"/>
    <x v="0"/>
    <n v="3154"/>
    <n v="148"/>
    <n v="23"/>
    <n v="72542"/>
    <n v="6528.7800000000007"/>
    <n v="66013.22"/>
    <n v="35.872199999999999"/>
    <n v="466792"/>
    <n v="-400778.78"/>
    <n v="-721.40180400000008"/>
  </r>
  <r>
    <x v="3"/>
    <x v="7"/>
    <x v="3"/>
    <s v="CUST_ID_056"/>
    <s v="PROD_ID_004"/>
    <x v="55"/>
    <s v="Medium"/>
    <d v="2021-12-04T00:00:00"/>
    <x v="7"/>
    <x v="3"/>
    <x v="1"/>
    <n v="432"/>
    <n v="308"/>
    <n v="11"/>
    <n v="4752"/>
    <n v="427.68000000000006"/>
    <n v="4324.32"/>
    <n v="2.2931999999999997"/>
    <n v="133056"/>
    <n v="-128731.68"/>
    <n v="-231.71702399999998"/>
  </r>
  <r>
    <x v="3"/>
    <x v="1"/>
    <x v="3"/>
    <s v="CUST_ID_034"/>
    <s v="PROD_ID_004"/>
    <x v="33"/>
    <s v="Medium"/>
    <d v="2021-02-13T00:00:00"/>
    <x v="4"/>
    <x v="1"/>
    <x v="1"/>
    <n v="625"/>
    <n v="308"/>
    <n v="11"/>
    <n v="6875"/>
    <n v="618.75000000000011"/>
    <n v="6256.25"/>
    <n v="3.3187699999999998"/>
    <n v="192500"/>
    <n v="-186243.75"/>
    <n v="-335.23874999999998"/>
  </r>
  <r>
    <x v="3"/>
    <x v="4"/>
    <x v="5"/>
    <s v="CUST_ID_093"/>
    <s v="PROD_ID_006"/>
    <x v="56"/>
    <s v="Medium"/>
    <d v="2021-06-25T00:00:00"/>
    <x v="11"/>
    <x v="2"/>
    <x v="1"/>
    <n v="1246"/>
    <n v="320"/>
    <n v="30"/>
    <n v="37380"/>
    <n v="3364.2000000000003"/>
    <n v="34015.800000000003"/>
    <n v="18.891599999999997"/>
    <n v="398720"/>
    <n v="-364704.2"/>
    <n v="-656.46756000000005"/>
  </r>
  <r>
    <x v="1"/>
    <x v="6"/>
    <x v="5"/>
    <s v="CUST_ID_103"/>
    <s v="PROD_ID_006"/>
    <x v="91"/>
    <s v="Medium"/>
    <d v="2020-05-09T00:00:00"/>
    <x v="10"/>
    <x v="2"/>
    <x v="0"/>
    <n v="1957"/>
    <n v="320"/>
    <n v="23"/>
    <n v="45011"/>
    <n v="4050.9900000000007"/>
    <n v="40960.01"/>
    <n v="22.256324999999997"/>
    <n v="626240"/>
    <n v="-585279.99"/>
    <n v="-1053.503982"/>
  </r>
  <r>
    <x v="3"/>
    <x v="2"/>
    <x v="0"/>
    <s v="CUST_ID_099"/>
    <s v="PROD_ID_001"/>
    <x v="72"/>
    <s v="High"/>
    <d v="2020-10-22T00:00:00"/>
    <x v="9"/>
    <x v="3"/>
    <x v="0"/>
    <n v="2794"/>
    <n v="6"/>
    <n v="11"/>
    <n v="30734"/>
    <n v="3073.3999999999996"/>
    <n v="27660.6"/>
    <n v="14.666399999999999"/>
    <n v="16764"/>
    <n v="10896.599999999999"/>
    <n v="19.613879999999998"/>
  </r>
  <r>
    <x v="0"/>
    <x v="0"/>
    <x v="4"/>
    <s v="CUST_ID_009"/>
    <s v="PROD_ID_005"/>
    <x v="8"/>
    <s v="High"/>
    <d v="2020-10-25T00:00:00"/>
    <x v="9"/>
    <x v="3"/>
    <x v="0"/>
    <n v="4135"/>
    <n v="4"/>
    <n v="188"/>
    <n v="777380"/>
    <n v="77738"/>
    <n v="699642"/>
    <n v="387.61874999999998"/>
    <n v="16540"/>
    <n v="683102"/>
    <n v="1229.5835999999999"/>
  </r>
  <r>
    <x v="3"/>
    <x v="2"/>
    <x v="0"/>
    <s v="CUST_ID_099"/>
    <s v="PROD_ID_001"/>
    <x v="72"/>
    <s v="High"/>
    <d v="2021-06-07T00:00:00"/>
    <x v="11"/>
    <x v="2"/>
    <x v="1"/>
    <n v="2776"/>
    <n v="6"/>
    <n v="525"/>
    <n v="1457400"/>
    <n v="145740"/>
    <n v="1311660"/>
    <n v="728.59500000000003"/>
    <n v="16656"/>
    <n v="1295004"/>
    <n v="2331.0072"/>
  </r>
  <r>
    <x v="1"/>
    <x v="0"/>
    <x v="0"/>
    <s v="CUST_ID_145"/>
    <s v="PROD_ID_001"/>
    <x v="70"/>
    <s v="High"/>
    <d v="2020-04-23T00:00:00"/>
    <x v="5"/>
    <x v="2"/>
    <x v="0"/>
    <n v="2486"/>
    <n v="6"/>
    <n v="23"/>
    <n v="57178"/>
    <n v="5717.8"/>
    <n v="51460.2"/>
    <n v="27.972000000000001"/>
    <n v="14916"/>
    <n v="36544.199999999997"/>
    <n v="65.779559999999989"/>
  </r>
  <r>
    <x v="3"/>
    <x v="3"/>
    <x v="1"/>
    <s v="CUST_ID_052"/>
    <s v="PROD_ID_002"/>
    <x v="51"/>
    <s v="High"/>
    <d v="2020-01-16T00:00:00"/>
    <x v="1"/>
    <x v="1"/>
    <x v="0"/>
    <n v="2345"/>
    <n v="12"/>
    <n v="30"/>
    <n v="70350"/>
    <n v="7035"/>
    <n v="63315"/>
    <n v="35.171999999999997"/>
    <n v="28140"/>
    <n v="35175"/>
    <n v="63.314999999999998"/>
  </r>
  <r>
    <x v="2"/>
    <x v="2"/>
    <x v="1"/>
    <s v="CUST_ID_003"/>
    <s v="PROD_ID_002"/>
    <x v="2"/>
    <s v="High"/>
    <d v="2021-04-22T00:00:00"/>
    <x v="5"/>
    <x v="2"/>
    <x v="1"/>
    <n v="709"/>
    <n v="12"/>
    <n v="450"/>
    <n v="319050"/>
    <n v="31905"/>
    <n v="287145"/>
    <n v="159.57"/>
    <n v="8508"/>
    <n v="278637"/>
    <n v="501.54660000000001"/>
  </r>
  <r>
    <x v="3"/>
    <x v="7"/>
    <x v="1"/>
    <s v="CUST_ID_072"/>
    <s v="PROD_ID_002"/>
    <x v="69"/>
    <s v="High"/>
    <d v="2021-10-24T00:00:00"/>
    <x v="9"/>
    <x v="3"/>
    <x v="1"/>
    <n v="289"/>
    <n v="12"/>
    <n v="30"/>
    <n v="8670"/>
    <n v="867"/>
    <n v="7803"/>
    <n v="4.3380000000000001"/>
    <n v="3468"/>
    <n v="4335"/>
    <n v="7.8029999999999999"/>
  </r>
  <r>
    <x v="1"/>
    <x v="7"/>
    <x v="2"/>
    <s v="CUST_ID_096"/>
    <s v="PROD_ID_003"/>
    <x v="88"/>
    <s v="High"/>
    <d v="2020-05-19T00:00:00"/>
    <x v="10"/>
    <x v="2"/>
    <x v="0"/>
    <n v="817"/>
    <n v="148"/>
    <n v="23"/>
    <n v="18791"/>
    <n v="1879.1000000000001"/>
    <n v="16911.900000000001"/>
    <n v="9.1935000000000002"/>
    <n v="120916"/>
    <n v="-104004.1"/>
    <n v="-187.20738"/>
  </r>
  <r>
    <x v="1"/>
    <x v="7"/>
    <x v="2"/>
    <s v="CUST_ID_096"/>
    <s v="PROD_ID_003"/>
    <x v="88"/>
    <s v="High"/>
    <d v="2021-02-05T00:00:00"/>
    <x v="4"/>
    <x v="1"/>
    <x v="1"/>
    <n v="612"/>
    <n v="148"/>
    <n v="23"/>
    <n v="14076"/>
    <n v="1407.6000000000001"/>
    <n v="12668.4"/>
    <n v="6.8849999999999998"/>
    <n v="90576"/>
    <n v="-77907.600000000006"/>
    <n v="-140.23367999999999"/>
  </r>
  <r>
    <x v="1"/>
    <x v="6"/>
    <x v="2"/>
    <s v="CUST_ID_135"/>
    <s v="PROD_ID_003"/>
    <x v="50"/>
    <s v="High"/>
    <d v="2020-12-07T00:00:00"/>
    <x v="7"/>
    <x v="3"/>
    <x v="0"/>
    <n v="948"/>
    <n v="148"/>
    <n v="23"/>
    <n v="21804"/>
    <n v="2180.4"/>
    <n v="19623.599999999999"/>
    <n v="10.664999999999999"/>
    <n v="140304"/>
    <n v="-120680.4"/>
    <n v="-217.22471999999999"/>
  </r>
  <r>
    <x v="3"/>
    <x v="5"/>
    <x v="2"/>
    <s v="CUST_ID_054"/>
    <s v="PROD_ID_003"/>
    <x v="53"/>
    <s v="High"/>
    <d v="2020-06-14T00:00:00"/>
    <x v="11"/>
    <x v="2"/>
    <x v="0"/>
    <n v="767"/>
    <n v="148"/>
    <n v="525"/>
    <n v="402675"/>
    <n v="40267.5"/>
    <n v="362407.5"/>
    <n v="201.285"/>
    <n v="113516"/>
    <n v="248891.5"/>
    <n v="448.00470000000001"/>
  </r>
  <r>
    <x v="0"/>
    <x v="6"/>
    <x v="2"/>
    <s v="CUST_ID_015"/>
    <s v="PROD_ID_003"/>
    <x v="14"/>
    <s v="High"/>
    <d v="2021-05-10T00:00:00"/>
    <x v="10"/>
    <x v="2"/>
    <x v="1"/>
    <n v="1915"/>
    <n v="148"/>
    <n v="188"/>
    <n v="360020"/>
    <n v="36002"/>
    <n v="324018"/>
    <n v="179.55"/>
    <n v="283420"/>
    <n v="40598"/>
    <n v="73.076399999999992"/>
  </r>
  <r>
    <x v="3"/>
    <x v="3"/>
    <x v="2"/>
    <s v="CUST_ID_028"/>
    <s v="PROD_ID_003"/>
    <x v="27"/>
    <s v="High"/>
    <d v="2021-06-21T00:00:00"/>
    <x v="11"/>
    <x v="2"/>
    <x v="1"/>
    <n v="289"/>
    <n v="148"/>
    <n v="30"/>
    <n v="8670"/>
    <n v="867"/>
    <n v="7803"/>
    <n v="4.3380000000000001"/>
    <n v="42772"/>
    <n v="-34969"/>
    <n v="-62.944199999999995"/>
  </r>
  <r>
    <x v="3"/>
    <x v="3"/>
    <x v="2"/>
    <s v="CUST_ID_028"/>
    <s v="PROD_ID_003"/>
    <x v="27"/>
    <s v="High"/>
    <d v="2021-10-07T00:00:00"/>
    <x v="9"/>
    <x v="3"/>
    <x v="1"/>
    <n v="3198"/>
    <n v="148"/>
    <n v="11"/>
    <n v="35178"/>
    <n v="3517.8"/>
    <n v="31660.2"/>
    <n v="16.7895"/>
    <n v="473304"/>
    <n v="-441643.8"/>
    <n v="-794.95884000000001"/>
  </r>
  <r>
    <x v="2"/>
    <x v="4"/>
    <x v="2"/>
    <s v="CUST_ID_061"/>
    <s v="PROD_ID_003"/>
    <x v="59"/>
    <s v="High"/>
    <d v="2021-01-17T00:00:00"/>
    <x v="1"/>
    <x v="1"/>
    <x v="1"/>
    <n v="1024"/>
    <n v="148"/>
    <n v="450"/>
    <n v="460800"/>
    <n v="46080"/>
    <n v="414720"/>
    <n v="230.31"/>
    <n v="151552"/>
    <n v="263168"/>
    <n v="473.70240000000001"/>
  </r>
  <r>
    <x v="0"/>
    <x v="4"/>
    <x v="3"/>
    <s v="CUST_ID_125"/>
    <s v="PROD_ID_004"/>
    <x v="52"/>
    <s v="High"/>
    <d v="2021-01-30T00:00:00"/>
    <x v="1"/>
    <x v="1"/>
    <x v="1"/>
    <n v="409"/>
    <n v="308"/>
    <n v="188"/>
    <n v="76892"/>
    <n v="7689.2000000000007"/>
    <n v="69202.8"/>
    <n v="38.362499999999997"/>
    <n v="125972"/>
    <n v="-56769.2"/>
    <n v="-102.18455999999999"/>
  </r>
  <r>
    <x v="1"/>
    <x v="4"/>
    <x v="3"/>
    <s v="CUST_ID_045"/>
    <s v="PROD_ID_004"/>
    <x v="44"/>
    <s v="High"/>
    <d v="2020-08-30T00:00:00"/>
    <x v="2"/>
    <x v="0"/>
    <x v="0"/>
    <n v="769"/>
    <n v="308"/>
    <n v="23"/>
    <n v="17687"/>
    <n v="1768.7"/>
    <n v="15918.3"/>
    <n v="8.6534999999999993"/>
    <n v="236852"/>
    <n v="-220933.7"/>
    <n v="-397.68065999999999"/>
  </r>
  <r>
    <x v="3"/>
    <x v="0"/>
    <x v="3"/>
    <s v="CUST_ID_033"/>
    <s v="PROD_ID_004"/>
    <x v="32"/>
    <s v="High"/>
    <d v="2020-09-04T00:00:00"/>
    <x v="0"/>
    <x v="0"/>
    <x v="0"/>
    <n v="3368"/>
    <n v="308"/>
    <n v="525"/>
    <n v="1768200"/>
    <n v="176820"/>
    <n v="1591380"/>
    <n v="884.20500000000004"/>
    <n v="1037344"/>
    <n v="554036"/>
    <n v="997.26479999999992"/>
  </r>
  <r>
    <x v="2"/>
    <x v="0"/>
    <x v="3"/>
    <s v="CUST_ID_017"/>
    <s v="PROD_ID_004"/>
    <x v="16"/>
    <s v="High"/>
    <d v="2021-01-20T00:00:00"/>
    <x v="1"/>
    <x v="1"/>
    <x v="1"/>
    <n v="518"/>
    <n v="308"/>
    <n v="450"/>
    <n v="233100"/>
    <n v="23310"/>
    <n v="209790"/>
    <n v="116.64"/>
    <n v="159544"/>
    <n v="50246"/>
    <n v="90.442799999999991"/>
  </r>
  <r>
    <x v="0"/>
    <x v="0"/>
    <x v="3"/>
    <s v="CUST_ID_105"/>
    <s v="PROD_ID_004"/>
    <x v="38"/>
    <s v="High"/>
    <d v="2020-08-18T00:00:00"/>
    <x v="2"/>
    <x v="0"/>
    <x v="0"/>
    <n v="3035"/>
    <n v="308"/>
    <n v="188"/>
    <n v="570580"/>
    <n v="57058"/>
    <n v="513522"/>
    <n v="284.51249999999999"/>
    <n v="934780"/>
    <n v="-421258"/>
    <n v="-758.26440000000002"/>
  </r>
  <r>
    <x v="0"/>
    <x v="3"/>
    <x v="5"/>
    <s v="CUST_ID_148"/>
    <s v="PROD_ID_006"/>
    <x v="73"/>
    <s v="High"/>
    <d v="2021-12-08T00:00:00"/>
    <x v="7"/>
    <x v="3"/>
    <x v="1"/>
    <n v="695"/>
    <n v="320"/>
    <n v="188"/>
    <n v="130660"/>
    <n v="13066"/>
    <n v="117594"/>
    <n v="65.137500000000003"/>
    <n v="222400"/>
    <n v="-104806"/>
    <n v="-188.6508"/>
  </r>
  <r>
    <x v="3"/>
    <x v="6"/>
    <x v="5"/>
    <s v="CUST_ID_047"/>
    <s v="PROD_ID_006"/>
    <x v="46"/>
    <s v="High"/>
    <d v="2021-11-13T00:00:00"/>
    <x v="6"/>
    <x v="3"/>
    <x v="1"/>
    <n v="2688"/>
    <n v="320"/>
    <n v="525"/>
    <n v="1411200"/>
    <n v="141120"/>
    <n v="1270080"/>
    <n v="705.6"/>
    <n v="860160"/>
    <n v="409920"/>
    <n v="737.85599999999999"/>
  </r>
  <r>
    <x v="2"/>
    <x v="7"/>
    <x v="5"/>
    <s v="CUST_ID_144"/>
    <s v="PROD_ID_006"/>
    <x v="69"/>
    <s v="High"/>
    <d v="2021-08-09T00:00:00"/>
    <x v="2"/>
    <x v="0"/>
    <x v="1"/>
    <n v="3592"/>
    <n v="320"/>
    <n v="450"/>
    <n v="1616400"/>
    <n v="161640"/>
    <n v="1454760"/>
    <n v="808.11"/>
    <n v="1149440"/>
    <n v="305320"/>
    <n v="549.57600000000002"/>
  </r>
  <r>
    <x v="4"/>
    <x v="6"/>
    <x v="5"/>
    <s v="CUST_ID_095"/>
    <s v="PROD_ID_006"/>
    <x v="87"/>
    <s v="High"/>
    <d v="2020-11-26T00:00:00"/>
    <x v="6"/>
    <x v="3"/>
    <x v="0"/>
    <n v="4225"/>
    <n v="320"/>
    <n v="18"/>
    <n v="76050"/>
    <n v="7605"/>
    <n v="68445"/>
    <n v="38.021399999999993"/>
    <n v="1352000"/>
    <n v="-1283555"/>
    <n v="-2310.3989999999999"/>
  </r>
  <r>
    <x v="3"/>
    <x v="4"/>
    <x v="5"/>
    <s v="CUST_ID_093"/>
    <s v="PROD_ID_006"/>
    <x v="56"/>
    <s v="High"/>
    <d v="2020-04-18T00:00:00"/>
    <x v="5"/>
    <x v="2"/>
    <x v="0"/>
    <n v="2447"/>
    <n v="320"/>
    <n v="30"/>
    <n v="73410"/>
    <n v="7341"/>
    <n v="66069"/>
    <n v="36.701999999999998"/>
    <n v="783040"/>
    <n v="-716971"/>
    <n v="-1290.5478000000001"/>
  </r>
  <r>
    <x v="4"/>
    <x v="1"/>
    <x v="5"/>
    <s v="CUST_ID_098"/>
    <s v="PROD_ID_006"/>
    <x v="71"/>
    <s v="High"/>
    <d v="2021-05-02T00:00:00"/>
    <x v="10"/>
    <x v="2"/>
    <x v="1"/>
    <n v="3089"/>
    <n v="320"/>
    <n v="18"/>
    <n v="55602"/>
    <n v="5560.2000000000007"/>
    <n v="50041.8"/>
    <n v="27.799199999999999"/>
    <n v="988480"/>
    <n v="-938438.2"/>
    <n v="-1689.1887599999998"/>
  </r>
  <r>
    <x v="3"/>
    <x v="6"/>
    <x v="5"/>
    <s v="CUST_ID_047"/>
    <s v="PROD_ID_006"/>
    <x v="46"/>
    <s v="High"/>
    <d v="2021-01-16T00:00:00"/>
    <x v="1"/>
    <x v="1"/>
    <x v="1"/>
    <n v="848"/>
    <n v="320"/>
    <n v="525"/>
    <n v="445200"/>
    <n v="44520"/>
    <n v="400680"/>
    <n v="222.70500000000001"/>
    <n v="271360"/>
    <n v="129320"/>
    <n v="232.77599999999998"/>
  </r>
  <r>
    <x v="1"/>
    <x v="2"/>
    <x v="5"/>
    <s v="CUST_ID_019"/>
    <s v="PROD_ID_006"/>
    <x v="18"/>
    <s v="High"/>
    <d v="2020-11-24T00:00:00"/>
    <x v="6"/>
    <x v="3"/>
    <x v="0"/>
    <n v="2486"/>
    <n v="320"/>
    <n v="23"/>
    <n v="57178"/>
    <n v="5717.8"/>
    <n v="51460.2"/>
    <n v="27.972000000000001"/>
    <n v="795520"/>
    <n v="-744059.8"/>
    <n v="-1339.30764"/>
  </r>
  <r>
    <x v="2"/>
    <x v="4"/>
    <x v="5"/>
    <s v="CUST_ID_149"/>
    <s v="PROD_ID_006"/>
    <x v="52"/>
    <s v="High"/>
    <d v="2021-12-11T00:00:00"/>
    <x v="7"/>
    <x v="3"/>
    <x v="1"/>
    <n v="1024"/>
    <n v="320"/>
    <n v="450"/>
    <n v="460800"/>
    <n v="46080"/>
    <n v="414720"/>
    <n v="230.31"/>
    <n v="327680"/>
    <n v="87040"/>
    <n v="156.672"/>
  </r>
  <r>
    <x v="3"/>
    <x v="3"/>
    <x v="1"/>
    <s v="CUST_ID_052"/>
    <s v="PROD_ID_002"/>
    <x v="51"/>
    <s v="High"/>
    <d v="2021-09-16T00:00:00"/>
    <x v="0"/>
    <x v="0"/>
    <x v="1"/>
    <n v="3038"/>
    <n v="12"/>
    <n v="11"/>
    <n v="33418"/>
    <n v="3675.9799999999996"/>
    <n v="29742.02"/>
    <n v="15.77436"/>
    <n v="36456"/>
    <n v="-6713.98"/>
    <n v="-12.085163999999999"/>
  </r>
  <r>
    <x v="1"/>
    <x v="3"/>
    <x v="2"/>
    <s v="CUST_ID_140"/>
    <s v="PROD_ID_003"/>
    <x v="85"/>
    <s v="High"/>
    <d v="2020-06-08T00:00:00"/>
    <x v="11"/>
    <x v="2"/>
    <x v="0"/>
    <n v="461"/>
    <n v="148"/>
    <n v="23"/>
    <n v="10603"/>
    <n v="1166.33"/>
    <n v="9436.67"/>
    <n v="5.1263999999999994"/>
    <n v="68228"/>
    <n v="-58791.33"/>
    <n v="-105.824394"/>
  </r>
  <r>
    <x v="4"/>
    <x v="1"/>
    <x v="2"/>
    <s v="CUST_ID_114"/>
    <s v="PROD_ID_003"/>
    <x v="83"/>
    <s v="High"/>
    <d v="2020-11-28T00:00:00"/>
    <x v="6"/>
    <x v="3"/>
    <x v="0"/>
    <n v="566"/>
    <n v="148"/>
    <n v="18"/>
    <n v="10188"/>
    <n v="1120.6799999999998"/>
    <n v="9067.32"/>
    <n v="5.0409600000000001"/>
    <n v="83768"/>
    <n v="-74700.679999999993"/>
    <n v="-134.46122399999999"/>
  </r>
  <r>
    <x v="3"/>
    <x v="0"/>
    <x v="3"/>
    <s v="CUST_ID_033"/>
    <s v="PROD_ID_004"/>
    <x v="32"/>
    <s v="High"/>
    <d v="2021-02-06T00:00:00"/>
    <x v="4"/>
    <x v="1"/>
    <x v="1"/>
    <n v="1895"/>
    <n v="308"/>
    <n v="11"/>
    <n v="20845"/>
    <n v="2292.9499999999998"/>
    <n v="18552.05"/>
    <n v="9.8371700000000004"/>
    <n v="583660"/>
    <n v="-565107.94999999995"/>
    <n v="-1017.1943099999999"/>
  </r>
  <r>
    <x v="1"/>
    <x v="5"/>
    <x v="5"/>
    <s v="CUST_ID_046"/>
    <s v="PROD_ID_006"/>
    <x v="45"/>
    <s v="High"/>
    <d v="2020-04-15T00:00:00"/>
    <x v="5"/>
    <x v="2"/>
    <x v="0"/>
    <n v="3839"/>
    <n v="320"/>
    <n v="23"/>
    <n v="88297"/>
    <n v="9712.6699999999983"/>
    <n v="78584.33"/>
    <n v="42.713324999999998"/>
    <n v="1228480"/>
    <n v="-1149895.67"/>
    <n v="-2069.8122059999996"/>
  </r>
  <r>
    <x v="4"/>
    <x v="1"/>
    <x v="5"/>
    <s v="CUST_ID_098"/>
    <s v="PROD_ID_006"/>
    <x v="71"/>
    <s v="High"/>
    <d v="2020-10-13T00:00:00"/>
    <x v="9"/>
    <x v="3"/>
    <x v="0"/>
    <n v="566"/>
    <n v="320"/>
    <n v="18"/>
    <n v="10188"/>
    <n v="1120.6799999999998"/>
    <n v="9067.32"/>
    <n v="5.0409600000000001"/>
    <n v="181120"/>
    <n v="-172052.68"/>
    <n v="-309.69482399999998"/>
  </r>
  <r>
    <x v="4"/>
    <x v="3"/>
    <x v="4"/>
    <s v="CUST_ID_036"/>
    <s v="PROD_ID_005"/>
    <x v="35"/>
    <s v="High"/>
    <d v="2020-10-04T00:00:00"/>
    <x v="9"/>
    <x v="3"/>
    <x v="0"/>
    <n v="2324"/>
    <n v="4"/>
    <n v="18"/>
    <n v="41832"/>
    <n v="4601.5200000000004"/>
    <n v="37230.479999999996"/>
    <n v="20.687159999999999"/>
    <n v="9296"/>
    <n v="27934.479999999996"/>
    <n v="50.282063999999991"/>
  </r>
  <r>
    <x v="3"/>
    <x v="7"/>
    <x v="4"/>
    <s v="CUST_ID_048"/>
    <s v="PROD_ID_005"/>
    <x v="47"/>
    <s v="High"/>
    <d v="2020-05-23T00:00:00"/>
    <x v="10"/>
    <x v="2"/>
    <x v="0"/>
    <n v="950"/>
    <n v="4"/>
    <n v="525"/>
    <n v="498750"/>
    <n v="54862.5"/>
    <n v="443887.5"/>
    <n v="246.708"/>
    <n v="3800"/>
    <n v="440087.5"/>
    <n v="792.15750000000003"/>
  </r>
  <r>
    <x v="2"/>
    <x v="3"/>
    <x v="4"/>
    <s v="CUST_ID_020"/>
    <s v="PROD_ID_005"/>
    <x v="19"/>
    <s v="High"/>
    <d v="2021-08-31T00:00:00"/>
    <x v="2"/>
    <x v="0"/>
    <x v="1"/>
    <n v="3373"/>
    <n v="4"/>
    <n v="450"/>
    <n v="1517850"/>
    <n v="166963.5"/>
    <n v="1350886.5"/>
    <n v="750.53700000000003"/>
    <n v="13492"/>
    <n v="1337394.5"/>
    <n v="2407.3101000000001"/>
  </r>
  <r>
    <x v="0"/>
    <x v="4"/>
    <x v="4"/>
    <s v="CUST_ID_085"/>
    <s v="PROD_ID_005"/>
    <x v="80"/>
    <s v="High"/>
    <d v="2021-04-05T00:00:00"/>
    <x v="5"/>
    <x v="2"/>
    <x v="1"/>
    <n v="2929"/>
    <n v="4"/>
    <n v="188"/>
    <n v="550652"/>
    <n v="60571.72"/>
    <n v="490080.28"/>
    <n v="271.56124999999997"/>
    <n v="11716"/>
    <n v="478364.28"/>
    <n v="861.05570399999999"/>
  </r>
  <r>
    <x v="3"/>
    <x v="4"/>
    <x v="0"/>
    <s v="CUST_ID_037"/>
    <s v="PROD_ID_001"/>
    <x v="36"/>
    <s v="High"/>
    <d v="2021-04-14T00:00:00"/>
    <x v="5"/>
    <x v="2"/>
    <x v="1"/>
    <n v="919"/>
    <n v="6"/>
    <n v="525"/>
    <n v="482475"/>
    <n v="53072.25"/>
    <n v="429402.75"/>
    <n v="238.60900000000001"/>
    <n v="5514"/>
    <n v="423888.75"/>
    <n v="762.99974999999995"/>
  </r>
  <r>
    <x v="1"/>
    <x v="7"/>
    <x v="0"/>
    <s v="CUST_ID_112"/>
    <s v="PROD_ID_001"/>
    <x v="81"/>
    <s v="High"/>
    <d v="2021-08-30T00:00:00"/>
    <x v="2"/>
    <x v="0"/>
    <x v="1"/>
    <n v="2588"/>
    <n v="6"/>
    <n v="23"/>
    <n v="59524"/>
    <n v="6547.64"/>
    <n v="52976.36"/>
    <n v="28.795950000000001"/>
    <n v="15528"/>
    <n v="37448.36"/>
    <n v="67.407048000000003"/>
  </r>
  <r>
    <x v="2"/>
    <x v="5"/>
    <x v="1"/>
    <s v="CUST_ID_070"/>
    <s v="PROD_ID_002"/>
    <x v="67"/>
    <s v="High"/>
    <d v="2020-12-31T00:00:00"/>
    <x v="7"/>
    <x v="3"/>
    <x v="0"/>
    <n v="1048"/>
    <n v="12"/>
    <n v="450"/>
    <n v="471600"/>
    <n v="51876"/>
    <n v="419724"/>
    <n v="233.09100000000001"/>
    <n v="12576"/>
    <n v="407148"/>
    <n v="732.8664"/>
  </r>
  <r>
    <x v="3"/>
    <x v="7"/>
    <x v="1"/>
    <s v="CUST_ID_040"/>
    <s v="PROD_ID_002"/>
    <x v="39"/>
    <s v="High"/>
    <d v="2020-12-27T00:00:00"/>
    <x v="7"/>
    <x v="3"/>
    <x v="0"/>
    <n v="1346"/>
    <n v="12"/>
    <n v="30"/>
    <n v="40380"/>
    <n v="4441.8"/>
    <n v="35938.199999999997"/>
    <n v="19.971599999999999"/>
    <n v="16152"/>
    <n v="19786.199999999997"/>
    <n v="35.615159999999996"/>
  </r>
  <r>
    <x v="3"/>
    <x v="3"/>
    <x v="1"/>
    <s v="CUST_ID_004"/>
    <s v="PROD_ID_002"/>
    <x v="3"/>
    <s v="High"/>
    <d v="2020-12-03T00:00:00"/>
    <x v="7"/>
    <x v="3"/>
    <x v="0"/>
    <n v="2525"/>
    <n v="12"/>
    <n v="525"/>
    <n v="1325625"/>
    <n v="145818.75"/>
    <n v="1179806.25"/>
    <n v="655.55174999999997"/>
    <n v="30300"/>
    <n v="1149506.25"/>
    <n v="2069.1112499999999"/>
  </r>
  <r>
    <x v="4"/>
    <x v="3"/>
    <x v="1"/>
    <s v="CUST_ID_060"/>
    <s v="PROD_ID_002"/>
    <x v="41"/>
    <s v="High"/>
    <d v="2021-04-20T00:00:00"/>
    <x v="5"/>
    <x v="2"/>
    <x v="1"/>
    <n v="4831"/>
    <n v="12"/>
    <n v="18"/>
    <n v="86958"/>
    <n v="9565.3799999999992"/>
    <n v="77392.62"/>
    <n v="42.997680000000003"/>
    <n v="57972"/>
    <n v="19420.619999999995"/>
    <n v="34.957115999999992"/>
  </r>
  <r>
    <x v="4"/>
    <x v="0"/>
    <x v="1"/>
    <s v="CUST_ID_025"/>
    <s v="PROD_ID_002"/>
    <x v="24"/>
    <s v="High"/>
    <d v="2020-12-01T00:00:00"/>
    <x v="7"/>
    <x v="3"/>
    <x v="0"/>
    <n v="2911"/>
    <n v="12"/>
    <n v="18"/>
    <n v="52398"/>
    <n v="5763.78"/>
    <n v="46634.22"/>
    <n v="25.904340000000005"/>
    <n v="34932"/>
    <n v="11702.220000000001"/>
    <n v="21.063996000000003"/>
  </r>
  <r>
    <x v="3"/>
    <x v="3"/>
    <x v="1"/>
    <s v="CUST_ID_004"/>
    <s v="PROD_ID_002"/>
    <x v="3"/>
    <s v="High"/>
    <d v="2020-03-12T00:00:00"/>
    <x v="8"/>
    <x v="1"/>
    <x v="0"/>
    <n v="2873"/>
    <n v="12"/>
    <n v="30"/>
    <n v="86190"/>
    <n v="9480.9"/>
    <n v="76709.100000000006"/>
    <n v="42.613199999999999"/>
    <n v="34476"/>
    <n v="42233.100000000006"/>
    <n v="76.019580000000005"/>
  </r>
  <r>
    <x v="1"/>
    <x v="3"/>
    <x v="1"/>
    <s v="CUST_ID_044"/>
    <s v="PROD_ID_002"/>
    <x v="43"/>
    <s v="High"/>
    <d v="2021-11-24T00:00:00"/>
    <x v="6"/>
    <x v="3"/>
    <x v="1"/>
    <n v="2381"/>
    <n v="12"/>
    <n v="23"/>
    <n v="54763"/>
    <n v="6023.93"/>
    <n v="48739.07"/>
    <n v="26.4864"/>
    <n v="28572"/>
    <n v="20167.07"/>
    <n v="36.300725999999997"/>
  </r>
  <r>
    <x v="0"/>
    <x v="2"/>
    <x v="1"/>
    <s v="CUST_ID_051"/>
    <s v="PROD_ID_002"/>
    <x v="50"/>
    <s v="High"/>
    <d v="2020-10-05T00:00:00"/>
    <x v="9"/>
    <x v="3"/>
    <x v="0"/>
    <n v="2929"/>
    <n v="12"/>
    <n v="188"/>
    <n v="550652"/>
    <n v="60571.72"/>
    <n v="490080.28"/>
    <n v="271.56124999999997"/>
    <n v="35148"/>
    <n v="454932.28"/>
    <n v="818.87810400000001"/>
  </r>
  <r>
    <x v="2"/>
    <x v="5"/>
    <x v="1"/>
    <s v="CUST_ID_070"/>
    <s v="PROD_ID_002"/>
    <x v="67"/>
    <s v="High"/>
    <d v="2020-10-17T00:00:00"/>
    <x v="9"/>
    <x v="3"/>
    <x v="0"/>
    <n v="1639"/>
    <n v="12"/>
    <n v="450"/>
    <n v="737550"/>
    <n v="81130.5"/>
    <n v="656419.5"/>
    <n v="364.72199999999998"/>
    <n v="19668"/>
    <n v="636751.5"/>
    <n v="1146.1526999999999"/>
  </r>
  <r>
    <x v="3"/>
    <x v="7"/>
    <x v="2"/>
    <s v="CUST_ID_016"/>
    <s v="PROD_ID_003"/>
    <x v="15"/>
    <s v="High"/>
    <d v="2020-04-08T00:00:00"/>
    <x v="5"/>
    <x v="2"/>
    <x v="0"/>
    <n v="2170"/>
    <n v="148"/>
    <n v="11"/>
    <n v="23870"/>
    <n v="2625.7"/>
    <n v="21244.3"/>
    <n v="11.26384"/>
    <n v="321160"/>
    <n v="-299915.7"/>
    <n v="-539.84825999999998"/>
  </r>
  <r>
    <x v="4"/>
    <x v="0"/>
    <x v="3"/>
    <s v="CUST_ID_081"/>
    <s v="PROD_ID_004"/>
    <x v="76"/>
    <s v="High"/>
    <d v="2020-10-03T00:00:00"/>
    <x v="9"/>
    <x v="3"/>
    <x v="0"/>
    <n v="2081"/>
    <n v="308"/>
    <n v="18"/>
    <n v="37458"/>
    <n v="4120.38"/>
    <n v="33337.620000000003"/>
    <n v="18.519119999999997"/>
    <n v="640948"/>
    <n v="-607610.38"/>
    <n v="-1093.698684"/>
  </r>
  <r>
    <x v="0"/>
    <x v="4"/>
    <x v="3"/>
    <s v="CUST_ID_125"/>
    <s v="PROD_ID_004"/>
    <x v="52"/>
    <s v="High"/>
    <d v="2020-06-04T00:00:00"/>
    <x v="11"/>
    <x v="2"/>
    <x v="0"/>
    <n v="665"/>
    <n v="308"/>
    <n v="188"/>
    <n v="125020"/>
    <n v="13752.2"/>
    <n v="111267.8"/>
    <n v="61.6325"/>
    <n v="204820"/>
    <n v="-93552.2"/>
    <n v="-168.39395999999999"/>
  </r>
  <r>
    <x v="0"/>
    <x v="0"/>
    <x v="5"/>
    <s v="CUST_ID_073"/>
    <s v="PROD_ID_006"/>
    <x v="70"/>
    <s v="High"/>
    <d v="2020-11-07T00:00:00"/>
    <x v="6"/>
    <x v="3"/>
    <x v="0"/>
    <n v="3798"/>
    <n v="320"/>
    <n v="188"/>
    <n v="714024"/>
    <n v="78542.64"/>
    <n v="635481.36"/>
    <n v="352.10624999999999"/>
    <n v="1215360"/>
    <n v="-579878.64"/>
    <n v="-1043.7815519999999"/>
  </r>
  <r>
    <x v="3"/>
    <x v="4"/>
    <x v="5"/>
    <s v="CUST_ID_093"/>
    <s v="PROD_ID_006"/>
    <x v="56"/>
    <s v="High"/>
    <d v="2021-04-26T00:00:00"/>
    <x v="5"/>
    <x v="2"/>
    <x v="1"/>
    <n v="3155"/>
    <n v="320"/>
    <n v="30"/>
    <n v="94650"/>
    <n v="10411.5"/>
    <n v="84238.5"/>
    <n v="46.796199999999999"/>
    <n v="1009600"/>
    <n v="-925361.5"/>
    <n v="-1665.6506999999999"/>
  </r>
  <r>
    <x v="0"/>
    <x v="1"/>
    <x v="5"/>
    <s v="CUST_ID_138"/>
    <s v="PROD_ID_006"/>
    <x v="83"/>
    <s v="High"/>
    <d v="2020-07-21T00:00:00"/>
    <x v="3"/>
    <x v="0"/>
    <x v="0"/>
    <n v="1720"/>
    <n v="320"/>
    <n v="188"/>
    <n v="323360"/>
    <n v="35569.599999999999"/>
    <n v="287790.40000000002"/>
    <n v="159.42124999999999"/>
    <n v="550400"/>
    <n v="-262609.59999999998"/>
    <n v="-472.69727999999992"/>
  </r>
  <r>
    <x v="1"/>
    <x v="7"/>
    <x v="5"/>
    <s v="CUST_ID_104"/>
    <s v="PROD_ID_006"/>
    <x v="92"/>
    <s v="High"/>
    <d v="2020-10-27T00:00:00"/>
    <x v="9"/>
    <x v="3"/>
    <x v="0"/>
    <n v="2588"/>
    <n v="320"/>
    <n v="23"/>
    <n v="59524"/>
    <n v="6547.64"/>
    <n v="52976.36"/>
    <n v="28.795950000000001"/>
    <n v="828160"/>
    <n v="-775183.64"/>
    <n v="-1395.3305519999999"/>
  </r>
  <r>
    <x v="3"/>
    <x v="1"/>
    <x v="4"/>
    <s v="CUST_ID_066"/>
    <s v="PROD_ID_005"/>
    <x v="64"/>
    <s v="High"/>
    <d v="2021-12-07T00:00:00"/>
    <x v="7"/>
    <x v="3"/>
    <x v="1"/>
    <n v="1063"/>
    <n v="4"/>
    <n v="525"/>
    <n v="558075"/>
    <n v="66969"/>
    <n v="491106"/>
    <n v="272.88799999999998"/>
    <n v="4252"/>
    <n v="486854"/>
    <n v="876.33719999999994"/>
  </r>
  <r>
    <x v="0"/>
    <x v="3"/>
    <x v="4"/>
    <s v="CUST_ID_100"/>
    <s v="PROD_ID_005"/>
    <x v="73"/>
    <s v="High"/>
    <d v="2020-10-18T00:00:00"/>
    <x v="9"/>
    <x v="3"/>
    <x v="0"/>
    <n v="2587"/>
    <n v="4"/>
    <n v="188"/>
    <n v="486356"/>
    <n v="58362.720000000001"/>
    <n v="427993.28"/>
    <n v="237.16"/>
    <n v="10348"/>
    <n v="417645.28"/>
    <n v="751.76150400000006"/>
  </r>
  <r>
    <x v="1"/>
    <x v="1"/>
    <x v="4"/>
    <s v="CUST_ID_090"/>
    <s v="PROD_ID_005"/>
    <x v="83"/>
    <s v="High"/>
    <d v="2020-06-16T00:00:00"/>
    <x v="11"/>
    <x v="2"/>
    <x v="0"/>
    <n v="3227"/>
    <n v="4"/>
    <n v="23"/>
    <n v="74221"/>
    <n v="8906.52"/>
    <n v="65314.479999999996"/>
    <n v="35.494800000000005"/>
    <n v="12908"/>
    <n v="52406.479999999996"/>
    <n v="94.331663999999989"/>
  </r>
  <r>
    <x v="1"/>
    <x v="0"/>
    <x v="0"/>
    <s v="CUST_ID_113"/>
    <s v="PROD_ID_001"/>
    <x v="82"/>
    <s v="High"/>
    <d v="2021-11-02T00:00:00"/>
    <x v="6"/>
    <x v="3"/>
    <x v="1"/>
    <n v="812"/>
    <n v="6"/>
    <n v="23"/>
    <n v="18676"/>
    <n v="2241.12"/>
    <n v="16434.88"/>
    <n v="8.936399999999999"/>
    <n v="4872"/>
    <n v="11562.880000000001"/>
    <n v="20.813184"/>
  </r>
  <r>
    <x v="2"/>
    <x v="5"/>
    <x v="0"/>
    <s v="CUST_ID_078"/>
    <s v="PROD_ID_001"/>
    <x v="75"/>
    <s v="High"/>
    <d v="2021-12-03T00:00:00"/>
    <x v="7"/>
    <x v="3"/>
    <x v="1"/>
    <n v="2128"/>
    <n v="6"/>
    <n v="450"/>
    <n v="957600"/>
    <n v="114912"/>
    <n v="842688"/>
    <n v="468.072"/>
    <n v="12768"/>
    <n v="829920"/>
    <n v="1493.856"/>
  </r>
  <r>
    <x v="3"/>
    <x v="0"/>
    <x v="0"/>
    <s v="CUST_ID_049"/>
    <s v="PROD_ID_001"/>
    <x v="48"/>
    <s v="High"/>
    <d v="2020-12-02T00:00:00"/>
    <x v="7"/>
    <x v="3"/>
    <x v="0"/>
    <n v="2904"/>
    <n v="6"/>
    <n v="11"/>
    <n v="31944"/>
    <n v="3833.2799999999997"/>
    <n v="28110.720000000001"/>
    <n v="14.907200000000001"/>
    <n v="17424"/>
    <n v="10686.720000000001"/>
    <n v="19.236096"/>
  </r>
  <r>
    <x v="3"/>
    <x v="2"/>
    <x v="0"/>
    <s v="CUST_ID_043"/>
    <s v="PROD_ID_001"/>
    <x v="42"/>
    <s v="High"/>
    <d v="2021-05-07T00:00:00"/>
    <x v="10"/>
    <x v="2"/>
    <x v="1"/>
    <n v="3281"/>
    <n v="6"/>
    <n v="11"/>
    <n v="36091"/>
    <n v="4330.92"/>
    <n v="31760.080000000002"/>
    <n v="16.841439999999999"/>
    <n v="19686"/>
    <n v="12074.080000000002"/>
    <n v="21.733344000000002"/>
  </r>
  <r>
    <x v="2"/>
    <x v="3"/>
    <x v="1"/>
    <s v="CUST_ID_116"/>
    <s v="PROD_ID_002"/>
    <x v="85"/>
    <s v="High"/>
    <d v="2021-09-03T00:00:00"/>
    <x v="0"/>
    <x v="0"/>
    <x v="1"/>
    <n v="4194"/>
    <n v="12"/>
    <n v="450"/>
    <n v="1887300"/>
    <n v="226476"/>
    <n v="1660824"/>
    <n v="922.68"/>
    <n v="50328"/>
    <n v="1610496"/>
    <n v="2898.8928000000001"/>
  </r>
  <r>
    <x v="3"/>
    <x v="7"/>
    <x v="1"/>
    <s v="CUST_ID_040"/>
    <s v="PROD_ID_002"/>
    <x v="39"/>
    <s v="High"/>
    <d v="2020-06-26T00:00:00"/>
    <x v="11"/>
    <x v="2"/>
    <x v="0"/>
    <n v="1063"/>
    <n v="12"/>
    <n v="525"/>
    <n v="558075"/>
    <n v="66969"/>
    <n v="491106"/>
    <n v="272.88799999999998"/>
    <n v="12756"/>
    <n v="478350"/>
    <n v="861.03"/>
  </r>
  <r>
    <x v="0"/>
    <x v="7"/>
    <x v="1"/>
    <s v="CUST_ID_024"/>
    <s v="PROD_ID_002"/>
    <x v="23"/>
    <s v="High"/>
    <d v="2020-06-24T00:00:00"/>
    <x v="11"/>
    <x v="2"/>
    <x v="0"/>
    <n v="2587"/>
    <n v="12"/>
    <n v="188"/>
    <n v="486356"/>
    <n v="58362.720000000001"/>
    <n v="427993.28"/>
    <n v="237.16"/>
    <n v="31044"/>
    <n v="396949.28"/>
    <n v="714.50870400000008"/>
  </r>
  <r>
    <x v="3"/>
    <x v="7"/>
    <x v="1"/>
    <s v="CUST_ID_040"/>
    <s v="PROD_ID_002"/>
    <x v="39"/>
    <s v="High"/>
    <d v="2021-05-02T00:00:00"/>
    <x v="10"/>
    <x v="2"/>
    <x v="1"/>
    <n v="1086"/>
    <n v="12"/>
    <n v="30"/>
    <n v="32580"/>
    <n v="3909.6"/>
    <n v="28670.400000000001"/>
    <n v="15.928000000000001"/>
    <n v="13032"/>
    <n v="15638.400000000001"/>
    <n v="28.149120000000003"/>
  </r>
  <r>
    <x v="3"/>
    <x v="3"/>
    <x v="1"/>
    <s v="CUST_ID_052"/>
    <s v="PROD_ID_002"/>
    <x v="51"/>
    <s v="High"/>
    <d v="2020-07-12T00:00:00"/>
    <x v="3"/>
    <x v="0"/>
    <x v="0"/>
    <n v="1913"/>
    <n v="12"/>
    <n v="525"/>
    <n v="1004325"/>
    <n v="120519"/>
    <n v="883806"/>
    <n v="490.952"/>
    <n v="22956"/>
    <n v="860850"/>
    <n v="1549.53"/>
  </r>
  <r>
    <x v="2"/>
    <x v="4"/>
    <x v="1"/>
    <s v="CUST_ID_069"/>
    <s v="PROD_ID_002"/>
    <x v="56"/>
    <s v="High"/>
    <d v="2020-10-25T00:00:00"/>
    <x v="9"/>
    <x v="3"/>
    <x v="0"/>
    <n v="1631"/>
    <n v="12"/>
    <n v="450"/>
    <n v="733950"/>
    <n v="88074"/>
    <n v="645876"/>
    <n v="358.77600000000001"/>
    <n v="19572"/>
    <n v="626304"/>
    <n v="1127.3471999999999"/>
  </r>
  <r>
    <x v="2"/>
    <x v="2"/>
    <x v="1"/>
    <s v="CUST_ID_003"/>
    <s v="PROD_ID_002"/>
    <x v="2"/>
    <s v="High"/>
    <d v="2021-04-23T00:00:00"/>
    <x v="5"/>
    <x v="2"/>
    <x v="1"/>
    <n v="2580"/>
    <n v="12"/>
    <n v="450"/>
    <n v="1161000"/>
    <n v="139320"/>
    <n v="1021680"/>
    <n v="567.6"/>
    <n v="30960"/>
    <n v="990720"/>
    <n v="1783.296"/>
  </r>
  <r>
    <x v="3"/>
    <x v="7"/>
    <x v="1"/>
    <s v="CUST_ID_040"/>
    <s v="PROD_ID_002"/>
    <x v="39"/>
    <s v="High"/>
    <d v="2021-03-27T00:00:00"/>
    <x v="8"/>
    <x v="1"/>
    <x v="1"/>
    <n v="1436"/>
    <n v="12"/>
    <n v="525"/>
    <n v="753900"/>
    <n v="90468"/>
    <n v="663432"/>
    <n v="368.67599999999999"/>
    <n v="17232"/>
    <n v="646200"/>
    <n v="1163.1599999999999"/>
  </r>
  <r>
    <x v="3"/>
    <x v="7"/>
    <x v="1"/>
    <s v="CUST_ID_040"/>
    <s v="PROD_ID_002"/>
    <x v="39"/>
    <s v="High"/>
    <d v="2021-07-22T00:00:00"/>
    <x v="3"/>
    <x v="0"/>
    <x v="1"/>
    <n v="1480"/>
    <n v="12"/>
    <n v="30"/>
    <n v="44400"/>
    <n v="5328"/>
    <n v="39072"/>
    <n v="21.700800000000001"/>
    <n v="17760"/>
    <n v="21312"/>
    <n v="38.361599999999996"/>
  </r>
  <r>
    <x v="3"/>
    <x v="6"/>
    <x v="2"/>
    <s v="CUST_ID_031"/>
    <s v="PROD_ID_003"/>
    <x v="30"/>
    <s v="High"/>
    <d v="2021-02-06T00:00:00"/>
    <x v="4"/>
    <x v="1"/>
    <x v="1"/>
    <n v="1674"/>
    <n v="148"/>
    <n v="525"/>
    <n v="878850"/>
    <n v="105462"/>
    <n v="773388"/>
    <n v="429.66"/>
    <n v="247752"/>
    <n v="525636"/>
    <n v="946.14479999999992"/>
  </r>
  <r>
    <x v="3"/>
    <x v="0"/>
    <x v="2"/>
    <s v="CUST_ID_041"/>
    <s v="PROD_ID_003"/>
    <x v="40"/>
    <s v="High"/>
    <d v="2021-12-19T00:00:00"/>
    <x v="7"/>
    <x v="3"/>
    <x v="1"/>
    <n v="1183"/>
    <n v="148"/>
    <n v="525"/>
    <n v="621075"/>
    <n v="74529"/>
    <n v="546546"/>
    <n v="303.68799999999999"/>
    <n v="175084"/>
    <n v="371462"/>
    <n v="668.63159999999993"/>
  </r>
  <r>
    <x v="3"/>
    <x v="6"/>
    <x v="2"/>
    <s v="CUST_ID_031"/>
    <s v="PROD_ID_003"/>
    <x v="30"/>
    <s v="High"/>
    <d v="2021-10-26T00:00:00"/>
    <x v="9"/>
    <x v="3"/>
    <x v="1"/>
    <n v="1086"/>
    <n v="148"/>
    <n v="30"/>
    <n v="32580"/>
    <n v="3909.6"/>
    <n v="28670.400000000001"/>
    <n v="15.928000000000001"/>
    <n v="160728"/>
    <n v="-132057.60000000001"/>
    <n v="-237.70367999999999"/>
  </r>
  <r>
    <x v="4"/>
    <x v="5"/>
    <x v="3"/>
    <s v="CUST_ID_142"/>
    <s v="PROD_ID_004"/>
    <x v="86"/>
    <s v="High"/>
    <d v="2021-01-04T00:00:00"/>
    <x v="1"/>
    <x v="1"/>
    <x v="1"/>
    <n v="2531"/>
    <n v="308"/>
    <n v="18"/>
    <n v="45558"/>
    <n v="5466.96"/>
    <n v="40091.040000000001"/>
    <n v="22.271039999999999"/>
    <n v="779548"/>
    <n v="-739456.96"/>
    <n v="-1331.022528"/>
  </r>
  <r>
    <x v="1"/>
    <x v="6"/>
    <x v="3"/>
    <s v="CUST_ID_087"/>
    <s v="PROD_ID_004"/>
    <x v="50"/>
    <s v="High"/>
    <d v="2020-12-22T00:00:00"/>
    <x v="7"/>
    <x v="3"/>
    <x v="0"/>
    <n v="4649"/>
    <n v="308"/>
    <n v="23"/>
    <n v="106927"/>
    <n v="12831.24"/>
    <n v="94095.76"/>
    <n v="51.143399999999993"/>
    <n v="1431892"/>
    <n v="-1337796.24"/>
    <n v="-2408.0332319999998"/>
  </r>
  <r>
    <x v="3"/>
    <x v="0"/>
    <x v="3"/>
    <s v="CUST_ID_033"/>
    <s v="PROD_ID_004"/>
    <x v="32"/>
    <s v="High"/>
    <d v="2021-01-07T00:00:00"/>
    <x v="1"/>
    <x v="1"/>
    <x v="1"/>
    <n v="1183"/>
    <n v="308"/>
    <n v="525"/>
    <n v="621075"/>
    <n v="74529"/>
    <n v="546546"/>
    <n v="303.68799999999999"/>
    <n v="364364"/>
    <n v="182182"/>
    <n v="327.92759999999998"/>
  </r>
  <r>
    <x v="0"/>
    <x v="4"/>
    <x v="3"/>
    <s v="CUST_ID_117"/>
    <s v="PROD_ID_004"/>
    <x v="56"/>
    <s v="High"/>
    <d v="2021-12-22T00:00:00"/>
    <x v="7"/>
    <x v="3"/>
    <x v="1"/>
    <n v="2864"/>
    <n v="308"/>
    <n v="188"/>
    <n v="538432"/>
    <n v="64611.839999999997"/>
    <n v="473820.16000000003"/>
    <n v="262.57"/>
    <n v="882112"/>
    <n v="-408291.83999999997"/>
    <n v="-734.92531199999996"/>
  </r>
  <r>
    <x v="3"/>
    <x v="1"/>
    <x v="3"/>
    <s v="CUST_ID_034"/>
    <s v="PROD_ID_004"/>
    <x v="33"/>
    <s v="High"/>
    <d v="2020-04-17T00:00:00"/>
    <x v="5"/>
    <x v="2"/>
    <x v="0"/>
    <n v="1480"/>
    <n v="308"/>
    <n v="30"/>
    <n v="44400"/>
    <n v="5328"/>
    <n v="39072"/>
    <n v="21.700800000000001"/>
    <n v="455840"/>
    <n v="-416768"/>
    <n v="-750.18240000000003"/>
  </r>
  <r>
    <x v="3"/>
    <x v="7"/>
    <x v="5"/>
    <s v="CUST_ID_064"/>
    <s v="PROD_ID_006"/>
    <x v="62"/>
    <s v="High"/>
    <d v="2020-01-27T00:00:00"/>
    <x v="1"/>
    <x v="1"/>
    <x v="0"/>
    <n v="324"/>
    <n v="320"/>
    <n v="525"/>
    <n v="170100"/>
    <n v="20412"/>
    <n v="149688"/>
    <n v="83.16"/>
    <n v="103680"/>
    <n v="46008"/>
    <n v="82.814399999999992"/>
  </r>
  <r>
    <x v="3"/>
    <x v="0"/>
    <x v="5"/>
    <s v="CUST_ID_065"/>
    <s v="PROD_ID_006"/>
    <x v="63"/>
    <s v="High"/>
    <d v="2021-01-13T00:00:00"/>
    <x v="1"/>
    <x v="1"/>
    <x v="1"/>
    <n v="4106"/>
    <n v="320"/>
    <n v="11"/>
    <n v="45166"/>
    <n v="5419.92"/>
    <n v="39746.080000000002"/>
    <n v="21.076439999999998"/>
    <n v="1313920"/>
    <n v="-1274173.92"/>
    <n v="-2293.5130559999998"/>
  </r>
  <r>
    <x v="3"/>
    <x v="6"/>
    <x v="5"/>
    <s v="CUST_ID_047"/>
    <s v="PROD_ID_006"/>
    <x v="46"/>
    <s v="High"/>
    <d v="2021-04-13T00:00:00"/>
    <x v="5"/>
    <x v="2"/>
    <x v="1"/>
    <n v="3281"/>
    <n v="320"/>
    <n v="11"/>
    <n v="36091"/>
    <n v="4330.92"/>
    <n v="31760.080000000002"/>
    <n v="16.841439999999999"/>
    <n v="1049920"/>
    <n v="-1018159.92"/>
    <n v="-1832.687856"/>
  </r>
  <r>
    <x v="3"/>
    <x v="4"/>
    <x v="4"/>
    <s v="CUST_ID_021"/>
    <s v="PROD_ID_005"/>
    <x v="20"/>
    <s v="High"/>
    <d v="2021-08-11T00:00:00"/>
    <x v="2"/>
    <x v="0"/>
    <x v="1"/>
    <n v="3026"/>
    <n v="4"/>
    <n v="30"/>
    <n v="90780"/>
    <n v="10893.6"/>
    <n v="79886.399999999994"/>
    <n v="44.378399999999992"/>
    <n v="12104"/>
    <n v="67782.399999999994"/>
    <n v="122.00831999999998"/>
  </r>
  <r>
    <x v="4"/>
    <x v="7"/>
    <x v="0"/>
    <s v="CUST_ID_120"/>
    <s v="PROD_ID_001"/>
    <x v="69"/>
    <s v="High"/>
    <d v="2020-07-12T00:00:00"/>
    <x v="3"/>
    <x v="0"/>
    <x v="0"/>
    <n v="3193"/>
    <n v="6"/>
    <n v="18"/>
    <n v="57474"/>
    <n v="6896.88"/>
    <n v="50577.120000000003"/>
    <n v="28.100159999999999"/>
    <n v="19158"/>
    <n v="31419.120000000003"/>
    <n v="56.554416000000003"/>
  </r>
  <r>
    <x v="3"/>
    <x v="7"/>
    <x v="1"/>
    <s v="CUST_ID_072"/>
    <s v="PROD_ID_002"/>
    <x v="69"/>
    <s v="High"/>
    <d v="2020-05-19T00:00:00"/>
    <x v="10"/>
    <x v="2"/>
    <x v="0"/>
    <n v="1837"/>
    <n v="12"/>
    <n v="30"/>
    <n v="55110"/>
    <n v="6613.2000000000007"/>
    <n v="48496.800000000003"/>
    <n v="26.945599999999999"/>
    <n v="22044"/>
    <n v="26452.800000000003"/>
    <n v="47.61504"/>
  </r>
  <r>
    <x v="3"/>
    <x v="7"/>
    <x v="3"/>
    <s v="CUST_ID_008"/>
    <s v="PROD_ID_004"/>
    <x v="7"/>
    <s v="High"/>
    <d v="2020-03-23T00:00:00"/>
    <x v="8"/>
    <x v="1"/>
    <x v="0"/>
    <n v="1789"/>
    <n v="308"/>
    <n v="11"/>
    <n v="19679"/>
    <n v="2361.48"/>
    <n v="17317.52"/>
    <n v="9.1845599999999994"/>
    <n v="551012"/>
    <n v="-533694.48"/>
    <n v="-960.65006399999993"/>
  </r>
  <r>
    <x v="3"/>
    <x v="7"/>
    <x v="3"/>
    <s v="CUST_ID_056"/>
    <s v="PROD_ID_004"/>
    <x v="55"/>
    <s v="High"/>
    <d v="2020-09-16T00:00:00"/>
    <x v="0"/>
    <x v="0"/>
    <x v="0"/>
    <n v="1837"/>
    <n v="308"/>
    <n v="30"/>
    <n v="55110"/>
    <n v="6613.2000000000007"/>
    <n v="48496.800000000003"/>
    <n v="26.945599999999999"/>
    <n v="565796"/>
    <n v="-517299.20000000001"/>
    <n v="-931.13855999999998"/>
  </r>
  <r>
    <x v="1"/>
    <x v="7"/>
    <x v="4"/>
    <s v="CUST_ID_136"/>
    <s v="PROD_ID_005"/>
    <x v="81"/>
    <s v="High"/>
    <d v="2020-12-04T00:00:00"/>
    <x v="7"/>
    <x v="3"/>
    <x v="0"/>
    <n v="3080"/>
    <n v="4"/>
    <n v="23"/>
    <n v="70840"/>
    <n v="9209.1999999999989"/>
    <n v="61630.8"/>
    <n v="33.49935"/>
    <n v="12320"/>
    <n v="49310.8"/>
    <n v="88.759439999999998"/>
  </r>
  <r>
    <x v="1"/>
    <x v="2"/>
    <x v="3"/>
    <s v="CUST_ID_139"/>
    <s v="PROD_ID_004"/>
    <x v="84"/>
    <s v="High"/>
    <d v="2020-06-21T00:00:00"/>
    <x v="11"/>
    <x v="2"/>
    <x v="0"/>
    <n v="3080"/>
    <n v="308"/>
    <n v="23"/>
    <n v="70840"/>
    <n v="9209.1999999999989"/>
    <n v="61630.8"/>
    <n v="33.49935"/>
    <n v="948640"/>
    <n v="-887009.2"/>
    <n v="-1596.6165599999999"/>
  </r>
  <r>
    <x v="3"/>
    <x v="1"/>
    <x v="4"/>
    <s v="CUST_ID_042"/>
    <s v="PROD_ID_005"/>
    <x v="41"/>
    <s v="High"/>
    <d v="2021-04-08T00:00:00"/>
    <x v="5"/>
    <x v="2"/>
    <x v="1"/>
    <n v="1108"/>
    <n v="4"/>
    <n v="525"/>
    <n v="581700"/>
    <n v="75621"/>
    <n v="506079"/>
    <n v="281.05349999999999"/>
    <n v="4432"/>
    <n v="501647"/>
    <n v="902.96460000000002"/>
  </r>
  <r>
    <x v="3"/>
    <x v="4"/>
    <x v="4"/>
    <s v="CUST_ID_021"/>
    <s v="PROD_ID_005"/>
    <x v="20"/>
    <s v="High"/>
    <d v="2020-07-27T00:00:00"/>
    <x v="3"/>
    <x v="0"/>
    <x v="0"/>
    <n v="2148"/>
    <n v="4"/>
    <n v="525"/>
    <n v="1127700"/>
    <n v="146601"/>
    <n v="981099"/>
    <n v="545.05499999999995"/>
    <n v="8592"/>
    <n v="972507"/>
    <n v="1750.5126"/>
  </r>
  <r>
    <x v="3"/>
    <x v="2"/>
    <x v="0"/>
    <s v="CUST_ID_099"/>
    <s v="PROD_ID_001"/>
    <x v="72"/>
    <s v="High"/>
    <d v="2021-11-24T00:00:00"/>
    <x v="6"/>
    <x v="3"/>
    <x v="1"/>
    <n v="1179"/>
    <n v="6"/>
    <n v="525"/>
    <n v="618975"/>
    <n v="80466.75"/>
    <n v="538508.25"/>
    <n v="299.17124999999999"/>
    <n v="7074"/>
    <n v="531434.25"/>
    <n v="956.58164999999997"/>
  </r>
  <r>
    <x v="3"/>
    <x v="2"/>
    <x v="0"/>
    <s v="CUST_ID_099"/>
    <s v="PROD_ID_001"/>
    <x v="72"/>
    <s v="High"/>
    <d v="2021-05-21T00:00:00"/>
    <x v="10"/>
    <x v="2"/>
    <x v="1"/>
    <n v="1558"/>
    <n v="6"/>
    <n v="11"/>
    <n v="17138"/>
    <n v="2227.94"/>
    <n v="14910.06"/>
    <n v="7.90482"/>
    <n v="9348"/>
    <n v="5562.0599999999995"/>
    <n v="10.011707999999999"/>
  </r>
  <r>
    <x v="4"/>
    <x v="7"/>
    <x v="0"/>
    <s v="CUST_ID_120"/>
    <s v="PROD_ID_001"/>
    <x v="69"/>
    <s v="High"/>
    <d v="2020-07-10T00:00:00"/>
    <x v="3"/>
    <x v="0"/>
    <x v="0"/>
    <n v="725"/>
    <n v="6"/>
    <n v="18"/>
    <n v="13050"/>
    <n v="1696.5"/>
    <n v="11353.5"/>
    <n v="6.3057600000000003"/>
    <n v="4350"/>
    <n v="7003.5"/>
    <n v="12.606299999999999"/>
  </r>
  <r>
    <x v="3"/>
    <x v="0"/>
    <x v="0"/>
    <s v="CUST_ID_049"/>
    <s v="PROD_ID_001"/>
    <x v="48"/>
    <s v="High"/>
    <d v="2021-03-21T00:00:00"/>
    <x v="8"/>
    <x v="1"/>
    <x v="1"/>
    <n v="2706"/>
    <n v="6"/>
    <n v="30"/>
    <n v="81180"/>
    <n v="10553.4"/>
    <n v="70626.600000000006"/>
    <n v="39.237000000000002"/>
    <n v="16236"/>
    <n v="54390.600000000006"/>
    <n v="97.903080000000003"/>
  </r>
  <r>
    <x v="3"/>
    <x v="2"/>
    <x v="0"/>
    <s v="CUST_ID_043"/>
    <s v="PROD_ID_001"/>
    <x v="42"/>
    <s v="High"/>
    <d v="2020-04-16T00:00:00"/>
    <x v="5"/>
    <x v="2"/>
    <x v="0"/>
    <n v="1499"/>
    <n v="6"/>
    <n v="30"/>
    <n v="44970"/>
    <n v="5846.1"/>
    <n v="39123.9"/>
    <n v="21.732599999999998"/>
    <n v="8994"/>
    <n v="30129.9"/>
    <n v="54.233820000000001"/>
  </r>
  <r>
    <x v="3"/>
    <x v="2"/>
    <x v="1"/>
    <s v="CUST_ID_027"/>
    <s v="PROD_ID_002"/>
    <x v="26"/>
    <s v="High"/>
    <d v="2020-09-27T00:00:00"/>
    <x v="0"/>
    <x v="0"/>
    <x v="0"/>
    <n v="1726"/>
    <n v="12"/>
    <n v="11"/>
    <n v="18986"/>
    <n v="2468.1800000000003"/>
    <n v="16517.82"/>
    <n v="8.7604649999999999"/>
    <n v="20712"/>
    <n v="-4194.18"/>
    <n v="-7.5495239999999999"/>
  </r>
  <r>
    <x v="2"/>
    <x v="4"/>
    <x v="1"/>
    <s v="CUST_ID_069"/>
    <s v="PROD_ID_002"/>
    <x v="56"/>
    <s v="High"/>
    <d v="2021-06-23T00:00:00"/>
    <x v="11"/>
    <x v="2"/>
    <x v="1"/>
    <n v="968"/>
    <n v="12"/>
    <n v="450"/>
    <n v="435600"/>
    <n v="56628"/>
    <n v="378972"/>
    <n v="210.62700000000001"/>
    <n v="11616"/>
    <n v="367356"/>
    <n v="661.24080000000004"/>
  </r>
  <r>
    <x v="3"/>
    <x v="2"/>
    <x v="1"/>
    <s v="CUST_ID_027"/>
    <s v="PROD_ID_002"/>
    <x v="26"/>
    <s v="High"/>
    <d v="2021-01-22T00:00:00"/>
    <x v="1"/>
    <x v="1"/>
    <x v="1"/>
    <n v="3169"/>
    <n v="12"/>
    <n v="30"/>
    <n v="95070"/>
    <n v="12359.1"/>
    <n v="82710.899999999994"/>
    <n v="45.953400000000002"/>
    <n v="38028"/>
    <n v="44682.899999999994"/>
    <n v="80.429219999999987"/>
  </r>
  <r>
    <x v="3"/>
    <x v="7"/>
    <x v="1"/>
    <s v="CUST_ID_072"/>
    <s v="PROD_ID_002"/>
    <x v="69"/>
    <s v="High"/>
    <d v="2021-10-27T00:00:00"/>
    <x v="9"/>
    <x v="3"/>
    <x v="1"/>
    <n v="3250"/>
    <n v="12"/>
    <n v="30"/>
    <n v="97500"/>
    <n v="12675"/>
    <n v="84825"/>
    <n v="47.119199999999999"/>
    <n v="39000"/>
    <n v="45825"/>
    <n v="82.484999999999999"/>
  </r>
  <r>
    <x v="3"/>
    <x v="3"/>
    <x v="1"/>
    <s v="CUST_ID_004"/>
    <s v="PROD_ID_002"/>
    <x v="3"/>
    <s v="High"/>
    <d v="2020-11-21T00:00:00"/>
    <x v="6"/>
    <x v="3"/>
    <x v="0"/>
    <n v="3158"/>
    <n v="12"/>
    <n v="525"/>
    <n v="1657950"/>
    <n v="215533.5"/>
    <n v="1442416.5"/>
    <n v="801.44399999999996"/>
    <n v="37896"/>
    <n v="1404520.5"/>
    <n v="2528.1369"/>
  </r>
  <r>
    <x v="0"/>
    <x v="1"/>
    <x v="1"/>
    <s v="CUST_ID_122"/>
    <s v="PROD_ID_002"/>
    <x v="71"/>
    <s v="High"/>
    <d v="2021-10-24T00:00:00"/>
    <x v="9"/>
    <x v="3"/>
    <x v="1"/>
    <n v="1900"/>
    <n v="12"/>
    <n v="188"/>
    <n v="357200"/>
    <n v="46436"/>
    <n v="310764"/>
    <n v="172.15125"/>
    <n v="22800"/>
    <n v="287964"/>
    <n v="518.33519999999999"/>
  </r>
  <r>
    <x v="4"/>
    <x v="6"/>
    <x v="1"/>
    <s v="CUST_ID_071"/>
    <s v="PROD_ID_002"/>
    <x v="68"/>
    <s v="High"/>
    <d v="2020-08-30T00:00:00"/>
    <x v="2"/>
    <x v="0"/>
    <x v="0"/>
    <n v="685"/>
    <n v="12"/>
    <n v="18"/>
    <n v="12330"/>
    <n v="1602.9"/>
    <n v="10727.1"/>
    <n v="5.9612400000000001"/>
    <n v="8220"/>
    <n v="2507.1000000000004"/>
    <n v="4.5127800000000002"/>
  </r>
  <r>
    <x v="3"/>
    <x v="3"/>
    <x v="1"/>
    <s v="CUST_ID_052"/>
    <s v="PROD_ID_002"/>
    <x v="51"/>
    <s v="High"/>
    <d v="2021-11-18T00:00:00"/>
    <x v="6"/>
    <x v="3"/>
    <x v="1"/>
    <n v="3235"/>
    <n v="12"/>
    <n v="11"/>
    <n v="35585"/>
    <n v="4626.05"/>
    <n v="30958.95"/>
    <n v="16.41864"/>
    <n v="38820"/>
    <n v="-7861.0499999999993"/>
    <n v="-14.149889999999999"/>
  </r>
  <r>
    <x v="1"/>
    <x v="5"/>
    <x v="1"/>
    <s v="CUST_ID_006"/>
    <s v="PROD_ID_002"/>
    <x v="5"/>
    <s v="High"/>
    <d v="2021-01-29T00:00:00"/>
    <x v="1"/>
    <x v="1"/>
    <x v="1"/>
    <n v="1878"/>
    <n v="12"/>
    <n v="23"/>
    <n v="43194"/>
    <n v="5615.22"/>
    <n v="37578.78"/>
    <n v="20.423249999999999"/>
    <n v="22536"/>
    <n v="15042.779999999999"/>
    <n v="27.077003999999999"/>
  </r>
  <r>
    <x v="3"/>
    <x v="3"/>
    <x v="1"/>
    <s v="CUST_ID_004"/>
    <s v="PROD_ID_002"/>
    <x v="3"/>
    <s v="High"/>
    <d v="2020-12-27T00:00:00"/>
    <x v="7"/>
    <x v="3"/>
    <x v="0"/>
    <n v="1499"/>
    <n v="12"/>
    <n v="30"/>
    <n v="44970"/>
    <n v="5846.1"/>
    <n v="39123.9"/>
    <n v="21.732599999999998"/>
    <n v="17988"/>
    <n v="21135.9"/>
    <n v="38.044620000000002"/>
  </r>
  <r>
    <x v="3"/>
    <x v="7"/>
    <x v="1"/>
    <s v="CUST_ID_072"/>
    <s v="PROD_ID_002"/>
    <x v="69"/>
    <s v="High"/>
    <d v="2020-01-04T00:00:00"/>
    <x v="1"/>
    <x v="1"/>
    <x v="0"/>
    <n v="428"/>
    <n v="12"/>
    <n v="525"/>
    <n v="224700"/>
    <n v="29211"/>
    <n v="195489"/>
    <n v="108.70650000000001"/>
    <n v="5136"/>
    <n v="190353"/>
    <n v="342.6354"/>
  </r>
  <r>
    <x v="4"/>
    <x v="5"/>
    <x v="1"/>
    <s v="CUST_ID_014"/>
    <s v="PROD_ID_002"/>
    <x v="13"/>
    <s v="High"/>
    <d v="2021-11-18T00:00:00"/>
    <x v="6"/>
    <x v="3"/>
    <x v="1"/>
    <n v="1216"/>
    <n v="12"/>
    <n v="18"/>
    <n v="21888"/>
    <n v="2845.44"/>
    <n v="19042.560000000001"/>
    <n v="10.575719999999999"/>
    <n v="14592"/>
    <n v="4450.5600000000013"/>
    <n v="8.0110080000000021"/>
  </r>
  <r>
    <x v="1"/>
    <x v="5"/>
    <x v="2"/>
    <s v="CUST_ID_150"/>
    <s v="PROD_ID_003"/>
    <x v="90"/>
    <s v="High"/>
    <d v="2020-12-22T00:00:00"/>
    <x v="7"/>
    <x v="3"/>
    <x v="0"/>
    <n v="4797"/>
    <n v="148"/>
    <n v="23"/>
    <n v="110331"/>
    <n v="14343.03"/>
    <n v="95987.97"/>
    <n v="52.167375"/>
    <n v="709956"/>
    <n v="-613968.03"/>
    <n v="-1105.142454"/>
  </r>
  <r>
    <x v="3"/>
    <x v="7"/>
    <x v="2"/>
    <s v="CUST_ID_016"/>
    <s v="PROD_ID_003"/>
    <x v="15"/>
    <s v="High"/>
    <d v="2021-03-05T00:00:00"/>
    <x v="8"/>
    <x v="1"/>
    <x v="1"/>
    <n v="3158"/>
    <n v="148"/>
    <n v="525"/>
    <n v="1657950"/>
    <n v="215533.5"/>
    <n v="1442416.5"/>
    <n v="801.44399999999996"/>
    <n v="467384"/>
    <n v="975032.5"/>
    <n v="1755.0584999999999"/>
  </r>
  <r>
    <x v="3"/>
    <x v="5"/>
    <x v="2"/>
    <s v="CUST_ID_054"/>
    <s v="PROD_ID_003"/>
    <x v="53"/>
    <s v="High"/>
    <d v="2020-05-07T00:00:00"/>
    <x v="10"/>
    <x v="2"/>
    <x v="0"/>
    <n v="1428"/>
    <n v="148"/>
    <n v="11"/>
    <n v="15708"/>
    <n v="2042.04"/>
    <n v="13665.96"/>
    <n v="7.2471000000000005"/>
    <n v="211344"/>
    <n v="-197678.04"/>
    <n v="-355.820472"/>
  </r>
  <r>
    <x v="4"/>
    <x v="3"/>
    <x v="2"/>
    <s v="CUST_ID_124"/>
    <s v="PROD_ID_003"/>
    <x v="73"/>
    <s v="High"/>
    <d v="2020-09-10T00:00:00"/>
    <x v="0"/>
    <x v="0"/>
    <x v="0"/>
    <n v="725"/>
    <n v="148"/>
    <n v="18"/>
    <n v="13050"/>
    <n v="1696.5"/>
    <n v="11353.5"/>
    <n v="6.3057600000000003"/>
    <n v="107300"/>
    <n v="-95946.5"/>
    <n v="-172.7037"/>
  </r>
  <r>
    <x v="4"/>
    <x v="3"/>
    <x v="2"/>
    <s v="CUST_ID_124"/>
    <s v="PROD_ID_003"/>
    <x v="73"/>
    <s v="High"/>
    <d v="2021-02-14T00:00:00"/>
    <x v="4"/>
    <x v="1"/>
    <x v="1"/>
    <n v="492"/>
    <n v="148"/>
    <n v="18"/>
    <n v="8856"/>
    <n v="1151.28"/>
    <n v="7704.72"/>
    <n v="4.2803999999999993"/>
    <n v="72816"/>
    <n v="-65111.28"/>
    <n v="-117.20030399999999"/>
  </r>
  <r>
    <x v="4"/>
    <x v="1"/>
    <x v="2"/>
    <s v="CUST_ID_114"/>
    <s v="PROD_ID_003"/>
    <x v="83"/>
    <s v="High"/>
    <d v="2021-08-17T00:00:00"/>
    <x v="2"/>
    <x v="0"/>
    <x v="1"/>
    <n v="1216"/>
    <n v="148"/>
    <n v="18"/>
    <n v="21888"/>
    <n v="2845.44"/>
    <n v="19042.560000000001"/>
    <n v="10.575719999999999"/>
    <n v="179968"/>
    <n v="-160925.44"/>
    <n v="-289.66579200000001"/>
  </r>
  <r>
    <x v="0"/>
    <x v="0"/>
    <x v="3"/>
    <s v="CUST_ID_105"/>
    <s v="PROD_ID_004"/>
    <x v="38"/>
    <s v="High"/>
    <d v="2020-09-14T00:00:00"/>
    <x v="0"/>
    <x v="0"/>
    <x v="0"/>
    <n v="1900"/>
    <n v="308"/>
    <n v="188"/>
    <n v="357200"/>
    <n v="46436"/>
    <n v="310764"/>
    <n v="172.15125"/>
    <n v="585200"/>
    <n v="-274436"/>
    <n v="-493.98480000000001"/>
  </r>
  <r>
    <x v="1"/>
    <x v="0"/>
    <x v="3"/>
    <s v="CUST_ID_137"/>
    <s v="PROD_ID_004"/>
    <x v="82"/>
    <s v="High"/>
    <d v="2021-06-21T00:00:00"/>
    <x v="11"/>
    <x v="2"/>
    <x v="1"/>
    <n v="1878"/>
    <n v="308"/>
    <n v="23"/>
    <n v="43194"/>
    <n v="5615.22"/>
    <n v="37578.78"/>
    <n v="20.423249999999999"/>
    <n v="578424"/>
    <n v="-540845.22"/>
    <n v="-973.52139599999987"/>
  </r>
  <r>
    <x v="0"/>
    <x v="6"/>
    <x v="5"/>
    <s v="CUST_ID_143"/>
    <s v="PROD_ID_006"/>
    <x v="87"/>
    <s v="High"/>
    <d v="2020-08-22T00:00:00"/>
    <x v="2"/>
    <x v="0"/>
    <x v="0"/>
    <n v="1991"/>
    <n v="320"/>
    <n v="188"/>
    <n v="374308"/>
    <n v="48660.04"/>
    <n v="325647.96000000002"/>
    <n v="180.41624999999999"/>
    <n v="637120"/>
    <n v="-311472.03999999998"/>
    <n v="-560.6496719999999"/>
  </r>
  <r>
    <x v="3"/>
    <x v="0"/>
    <x v="5"/>
    <s v="CUST_ID_065"/>
    <s v="PROD_ID_006"/>
    <x v="63"/>
    <s v="High"/>
    <d v="2021-02-17T00:00:00"/>
    <x v="4"/>
    <x v="1"/>
    <x v="1"/>
    <n v="1428"/>
    <n v="320"/>
    <n v="11"/>
    <n v="15708"/>
    <n v="2042.04"/>
    <n v="13665.96"/>
    <n v="7.2471000000000005"/>
    <n v="456960"/>
    <n v="-443294.04"/>
    <n v="-797.92927199999997"/>
  </r>
  <r>
    <x v="4"/>
    <x v="3"/>
    <x v="5"/>
    <s v="CUST_ID_076"/>
    <s v="PROD_ID_006"/>
    <x v="73"/>
    <s v="High"/>
    <d v="2021-01-22T00:00:00"/>
    <x v="1"/>
    <x v="1"/>
    <x v="1"/>
    <n v="492"/>
    <n v="320"/>
    <n v="18"/>
    <n v="8856"/>
    <n v="1151.28"/>
    <n v="7704.72"/>
    <n v="4.2803999999999993"/>
    <n v="157440"/>
    <n v="-149735.28"/>
    <n v="-269.523504"/>
  </r>
  <r>
    <x v="3"/>
    <x v="1"/>
    <x v="4"/>
    <s v="CUST_ID_066"/>
    <s v="PROD_ID_005"/>
    <x v="64"/>
    <s v="High"/>
    <d v="2020-03-03T00:00:00"/>
    <x v="8"/>
    <x v="1"/>
    <x v="0"/>
    <n v="3095"/>
    <n v="4"/>
    <n v="30"/>
    <n v="92850"/>
    <n v="12998.999999999998"/>
    <n v="79851"/>
    <n v="44.358800000000002"/>
    <n v="12380"/>
    <n v="67471"/>
    <n v="121.4478"/>
  </r>
  <r>
    <x v="3"/>
    <x v="0"/>
    <x v="4"/>
    <s v="CUST_ID_057"/>
    <s v="PROD_ID_005"/>
    <x v="56"/>
    <s v="High"/>
    <d v="2021-09-21T00:00:00"/>
    <x v="0"/>
    <x v="0"/>
    <x v="1"/>
    <n v="2092"/>
    <n v="4"/>
    <n v="30"/>
    <n v="62760"/>
    <n v="8786.4"/>
    <n v="53973.599999999999"/>
    <n v="29.979599999999998"/>
    <n v="8368"/>
    <n v="45605.599999999999"/>
    <n v="82.09008"/>
  </r>
  <r>
    <x v="3"/>
    <x v="7"/>
    <x v="4"/>
    <s v="CUST_ID_048"/>
    <s v="PROD_ID_005"/>
    <x v="47"/>
    <s v="High"/>
    <d v="2020-11-07T00:00:00"/>
    <x v="6"/>
    <x v="3"/>
    <x v="0"/>
    <n v="336"/>
    <n v="4"/>
    <n v="11"/>
    <n v="3696"/>
    <n v="517.43999999999994"/>
    <n v="3178.56"/>
    <n v="1.6856"/>
    <n v="1344"/>
    <n v="1834.56"/>
    <n v="3.3022079999999998"/>
  </r>
  <r>
    <x v="3"/>
    <x v="2"/>
    <x v="0"/>
    <s v="CUST_ID_059"/>
    <s v="PROD_ID_001"/>
    <x v="58"/>
    <s v="High"/>
    <d v="2020-05-03T00:00:00"/>
    <x v="10"/>
    <x v="2"/>
    <x v="0"/>
    <n v="352"/>
    <n v="6"/>
    <n v="11"/>
    <n v="3872"/>
    <n v="542.07999999999993"/>
    <n v="3329.92"/>
    <n v="1.7638600000000002"/>
    <n v="2112"/>
    <n v="1217.92"/>
    <n v="2.192256"/>
  </r>
  <r>
    <x v="1"/>
    <x v="5"/>
    <x v="1"/>
    <s v="CUST_ID_038"/>
    <s v="PROD_ID_002"/>
    <x v="37"/>
    <s v="High"/>
    <d v="2020-09-23T00:00:00"/>
    <x v="0"/>
    <x v="0"/>
    <x v="0"/>
    <n v="334"/>
    <n v="12"/>
    <n v="23"/>
    <n v="7682"/>
    <n v="1075.4799999999998"/>
    <n v="6606.52"/>
    <n v="3.5861999999999998"/>
    <n v="4008"/>
    <n v="2598.5200000000004"/>
    <n v="4.6773360000000004"/>
  </r>
  <r>
    <x v="3"/>
    <x v="3"/>
    <x v="1"/>
    <s v="CUST_ID_004"/>
    <s v="PROD_ID_002"/>
    <x v="3"/>
    <s v="High"/>
    <d v="2020-11-29T00:00:00"/>
    <x v="6"/>
    <x v="3"/>
    <x v="0"/>
    <n v="2914"/>
    <n v="12"/>
    <n v="30"/>
    <n v="87420"/>
    <n v="12238.8"/>
    <n v="75181.2"/>
    <n v="41.761600000000001"/>
    <n v="34968"/>
    <n v="40213.199999999997"/>
    <n v="72.383759999999995"/>
  </r>
  <r>
    <x v="1"/>
    <x v="1"/>
    <x v="1"/>
    <s v="CUST_ID_026"/>
    <s v="PROD_ID_002"/>
    <x v="25"/>
    <s v="High"/>
    <d v="2021-02-20T00:00:00"/>
    <x v="4"/>
    <x v="1"/>
    <x v="1"/>
    <n v="2120"/>
    <n v="12"/>
    <n v="23"/>
    <n v="48760"/>
    <n v="6826.4"/>
    <n v="41933.599999999999"/>
    <n v="22.7943"/>
    <n v="25440"/>
    <n v="16493.599999999999"/>
    <n v="29.688479999999995"/>
  </r>
  <r>
    <x v="4"/>
    <x v="0"/>
    <x v="1"/>
    <s v="CUST_ID_025"/>
    <s v="PROD_ID_002"/>
    <x v="24"/>
    <s v="High"/>
    <d v="2020-11-24T00:00:00"/>
    <x v="6"/>
    <x v="3"/>
    <x v="0"/>
    <n v="1672"/>
    <n v="12"/>
    <n v="18"/>
    <n v="30096"/>
    <n v="4213.4399999999996"/>
    <n v="25882.560000000001"/>
    <n v="14.37576"/>
    <n v="20064"/>
    <n v="5818.5600000000013"/>
    <n v="10.473408000000003"/>
  </r>
  <r>
    <x v="3"/>
    <x v="7"/>
    <x v="3"/>
    <s v="CUST_ID_056"/>
    <s v="PROD_ID_004"/>
    <x v="55"/>
    <s v="High"/>
    <d v="2020-10-24T00:00:00"/>
    <x v="9"/>
    <x v="3"/>
    <x v="0"/>
    <n v="336"/>
    <n v="308"/>
    <n v="11"/>
    <n v="3696"/>
    <n v="517.43999999999994"/>
    <n v="3178.56"/>
    <n v="1.6856"/>
    <n v="103488"/>
    <n v="-100309.44"/>
    <n v="-180.55699200000001"/>
  </r>
  <r>
    <x v="4"/>
    <x v="2"/>
    <x v="5"/>
    <s v="CUST_ID_083"/>
    <s v="PROD_ID_006"/>
    <x v="78"/>
    <s v="High"/>
    <d v="2021-11-30T00:00:00"/>
    <x v="6"/>
    <x v="3"/>
    <x v="1"/>
    <n v="1672"/>
    <n v="320"/>
    <n v="18"/>
    <n v="30096"/>
    <n v="4213.4399999999996"/>
    <n v="25882.560000000001"/>
    <n v="14.37576"/>
    <n v="535040"/>
    <n v="-509157.44"/>
    <n v="-916.48339199999998"/>
  </r>
  <r>
    <x v="2"/>
    <x v="2"/>
    <x v="4"/>
    <s v="CUST_ID_011"/>
    <s v="PROD_ID_005"/>
    <x v="10"/>
    <s v="High"/>
    <d v="2020-02-10T00:00:00"/>
    <x v="4"/>
    <x v="1"/>
    <x v="0"/>
    <n v="961"/>
    <n v="4"/>
    <n v="450"/>
    <n v="432450"/>
    <n v="60543.000000000007"/>
    <n v="371907"/>
    <n v="206.65799999999999"/>
    <n v="3844"/>
    <n v="368063"/>
    <n v="662.51339999999993"/>
  </r>
  <r>
    <x v="2"/>
    <x v="1"/>
    <x v="4"/>
    <s v="CUST_ID_146"/>
    <s v="PROD_ID_005"/>
    <x v="71"/>
    <s v="High"/>
    <d v="2020-02-26T00:00:00"/>
    <x v="4"/>
    <x v="1"/>
    <x v="0"/>
    <n v="1795"/>
    <n v="4"/>
    <n v="450"/>
    <n v="807750"/>
    <n v="113085.00000000001"/>
    <n v="694665"/>
    <n v="385.96800000000002"/>
    <n v="7180"/>
    <n v="687485"/>
    <n v="1237.473"/>
  </r>
  <r>
    <x v="2"/>
    <x v="5"/>
    <x v="4"/>
    <s v="CUST_ID_134"/>
    <s v="PROD_ID_005"/>
    <x v="49"/>
    <s v="High"/>
    <d v="2021-04-25T00:00:00"/>
    <x v="5"/>
    <x v="2"/>
    <x v="1"/>
    <n v="1212"/>
    <n v="4"/>
    <n v="450"/>
    <n v="545400"/>
    <n v="76356"/>
    <n v="469044"/>
    <n v="260.58"/>
    <n v="4848"/>
    <n v="464196"/>
    <n v="835.55279999999993"/>
  </r>
  <r>
    <x v="1"/>
    <x v="2"/>
    <x v="4"/>
    <s v="CUST_ID_107"/>
    <s v="PROD_ID_005"/>
    <x v="93"/>
    <s v="High"/>
    <d v="2020-02-24T00:00:00"/>
    <x v="4"/>
    <x v="1"/>
    <x v="0"/>
    <n v="1816"/>
    <n v="4"/>
    <n v="23"/>
    <n v="41768"/>
    <n v="5847.52"/>
    <n v="35920.479999999996"/>
    <n v="19.517700000000001"/>
    <n v="7264"/>
    <n v="28656.479999999996"/>
    <n v="51.581663999999989"/>
  </r>
  <r>
    <x v="1"/>
    <x v="1"/>
    <x v="4"/>
    <s v="CUST_ID_090"/>
    <s v="PROD_ID_005"/>
    <x v="83"/>
    <s v="High"/>
    <d v="2021-06-03T00:00:00"/>
    <x v="11"/>
    <x v="2"/>
    <x v="1"/>
    <n v="2760"/>
    <n v="4"/>
    <n v="23"/>
    <n v="63480"/>
    <n v="8887.2000000000007"/>
    <n v="54592.800000000003"/>
    <n v="29.67"/>
    <n v="11040"/>
    <n v="43552.800000000003"/>
    <n v="78.395040000000009"/>
  </r>
  <r>
    <x v="3"/>
    <x v="2"/>
    <x v="0"/>
    <s v="CUST_ID_043"/>
    <s v="PROD_ID_001"/>
    <x v="42"/>
    <s v="High"/>
    <d v="2020-05-13T00:00:00"/>
    <x v="10"/>
    <x v="2"/>
    <x v="0"/>
    <n v="2673"/>
    <n v="6"/>
    <n v="525"/>
    <n v="1403325"/>
    <n v="196465.50000000003"/>
    <n v="1206859.5"/>
    <n v="670.47749999999996"/>
    <n v="16038"/>
    <n v="1190821.5"/>
    <n v="2143.4787000000001"/>
  </r>
  <r>
    <x v="3"/>
    <x v="4"/>
    <x v="0"/>
    <s v="CUST_ID_037"/>
    <s v="PROD_ID_001"/>
    <x v="36"/>
    <s v="High"/>
    <d v="2020-07-01T00:00:00"/>
    <x v="3"/>
    <x v="0"/>
    <x v="0"/>
    <n v="1439"/>
    <n v="6"/>
    <n v="525"/>
    <n v="755475"/>
    <n v="105766.50000000001"/>
    <n v="649708.5"/>
    <n v="360.899"/>
    <n v="8634"/>
    <n v="641074.5"/>
    <n v="1153.9340999999999"/>
  </r>
  <r>
    <x v="3"/>
    <x v="2"/>
    <x v="0"/>
    <s v="CUST_ID_043"/>
    <s v="PROD_ID_001"/>
    <x v="42"/>
    <s v="High"/>
    <d v="2021-08-17T00:00:00"/>
    <x v="2"/>
    <x v="0"/>
    <x v="1"/>
    <n v="240"/>
    <n v="6"/>
    <n v="525"/>
    <n v="126000"/>
    <n v="17640"/>
    <n v="108360"/>
    <n v="60.2"/>
    <n v="1440"/>
    <n v="106920"/>
    <n v="192.45599999999999"/>
  </r>
  <r>
    <x v="3"/>
    <x v="2"/>
    <x v="0"/>
    <s v="CUST_ID_043"/>
    <s v="PROD_ID_001"/>
    <x v="42"/>
    <s v="High"/>
    <d v="2021-10-08T00:00:00"/>
    <x v="9"/>
    <x v="3"/>
    <x v="1"/>
    <n v="466"/>
    <n v="6"/>
    <n v="11"/>
    <n v="5126"/>
    <n v="717.6400000000001"/>
    <n v="4408.3599999999997"/>
    <n v="2.3357600000000001"/>
    <n v="2796"/>
    <n v="1612.3599999999997"/>
    <n v="2.9022479999999993"/>
  </r>
  <r>
    <x v="1"/>
    <x v="2"/>
    <x v="0"/>
    <s v="CUST_ID_131"/>
    <s v="PROD_ID_001"/>
    <x v="93"/>
    <s v="High"/>
    <d v="2021-02-04T00:00:00"/>
    <x v="4"/>
    <x v="1"/>
    <x v="1"/>
    <n v="2760"/>
    <n v="6"/>
    <n v="23"/>
    <n v="63480"/>
    <n v="8887.2000000000007"/>
    <n v="54592.800000000003"/>
    <n v="29.67"/>
    <n v="16560"/>
    <n v="38032.800000000003"/>
    <n v="68.459040000000002"/>
  </r>
  <r>
    <x v="3"/>
    <x v="7"/>
    <x v="1"/>
    <s v="CUST_ID_040"/>
    <s v="PROD_ID_002"/>
    <x v="39"/>
    <s v="High"/>
    <d v="2020-09-23T00:00:00"/>
    <x v="0"/>
    <x v="0"/>
    <x v="0"/>
    <n v="312"/>
    <n v="12"/>
    <n v="30"/>
    <n v="9360"/>
    <n v="1310.4000000000001"/>
    <n v="8049.6"/>
    <n v="4.4720000000000004"/>
    <n v="3744"/>
    <n v="4305.6000000000004"/>
    <n v="7.7500800000000005"/>
  </r>
  <r>
    <x v="4"/>
    <x v="4"/>
    <x v="1"/>
    <s v="CUST_ID_005"/>
    <s v="PROD_ID_002"/>
    <x v="4"/>
    <s v="High"/>
    <d v="2021-11-26T00:00:00"/>
    <x v="6"/>
    <x v="3"/>
    <x v="1"/>
    <n v="3497"/>
    <n v="12"/>
    <n v="18"/>
    <n v="62946"/>
    <n v="8812.44"/>
    <n v="54133.56"/>
    <n v="30.072479999999999"/>
    <n v="41964"/>
    <n v="12169.559999999998"/>
    <n v="21.905207999999995"/>
  </r>
  <r>
    <x v="3"/>
    <x v="3"/>
    <x v="1"/>
    <s v="CUST_ID_052"/>
    <s v="PROD_ID_002"/>
    <x v="51"/>
    <s v="High"/>
    <d v="2020-12-17T00:00:00"/>
    <x v="7"/>
    <x v="3"/>
    <x v="0"/>
    <n v="2077"/>
    <n v="12"/>
    <n v="11"/>
    <n v="22847"/>
    <n v="3198.5800000000004"/>
    <n v="19648.419999999998"/>
    <n v="10.42062"/>
    <n v="24924"/>
    <n v="-5275.5800000000017"/>
    <n v="-9.496044000000003"/>
  </r>
  <r>
    <x v="3"/>
    <x v="3"/>
    <x v="1"/>
    <s v="CUST_ID_004"/>
    <s v="PROD_ID_002"/>
    <x v="3"/>
    <s v="High"/>
    <d v="2020-07-10T00:00:00"/>
    <x v="3"/>
    <x v="0"/>
    <x v="0"/>
    <n v="840"/>
    <n v="12"/>
    <n v="525"/>
    <n v="441000"/>
    <n v="61740.000000000007"/>
    <n v="379260"/>
    <n v="210.7"/>
    <n v="10080"/>
    <n v="369180"/>
    <n v="664.524"/>
  </r>
  <r>
    <x v="3"/>
    <x v="2"/>
    <x v="1"/>
    <s v="CUST_ID_027"/>
    <s v="PROD_ID_002"/>
    <x v="26"/>
    <s v="High"/>
    <d v="2020-12-13T00:00:00"/>
    <x v="7"/>
    <x v="3"/>
    <x v="0"/>
    <n v="1412"/>
    <n v="12"/>
    <n v="525"/>
    <n v="741300"/>
    <n v="103782.00000000001"/>
    <n v="637518"/>
    <n v="354.27699999999999"/>
    <n v="16944"/>
    <n v="620574"/>
    <n v="1117.0332000000001"/>
  </r>
  <r>
    <x v="0"/>
    <x v="5"/>
    <x v="2"/>
    <s v="CUST_ID_030"/>
    <s v="PROD_ID_003"/>
    <x v="29"/>
    <s v="High"/>
    <d v="2021-10-08T00:00:00"/>
    <x v="9"/>
    <x v="3"/>
    <x v="1"/>
    <n v="1890"/>
    <n v="148"/>
    <n v="188"/>
    <n v="355320"/>
    <n v="49744.800000000003"/>
    <n v="305575.2"/>
    <n v="169.3125"/>
    <n v="279720"/>
    <n v="25855.200000000012"/>
    <n v="46.539360000000016"/>
  </r>
  <r>
    <x v="3"/>
    <x v="0"/>
    <x v="2"/>
    <s v="CUST_ID_041"/>
    <s v="PROD_ID_003"/>
    <x v="40"/>
    <s v="High"/>
    <d v="2021-09-14T00:00:00"/>
    <x v="0"/>
    <x v="0"/>
    <x v="1"/>
    <n v="727"/>
    <n v="148"/>
    <n v="30"/>
    <n v="21810"/>
    <n v="3053.4"/>
    <n v="18756.599999999999"/>
    <n v="10.423200000000001"/>
    <n v="107596"/>
    <n v="-88839.4"/>
    <n v="-159.91091999999998"/>
  </r>
  <r>
    <x v="2"/>
    <x v="5"/>
    <x v="2"/>
    <s v="CUST_ID_086"/>
    <s v="PROD_ID_003"/>
    <x v="49"/>
    <s v="High"/>
    <d v="2020-01-20T00:00:00"/>
    <x v="1"/>
    <x v="1"/>
    <x v="0"/>
    <n v="2952"/>
    <n v="148"/>
    <n v="450"/>
    <n v="1328400"/>
    <n v="185976.00000000003"/>
    <n v="1142424"/>
    <n v="634.67999999999995"/>
    <n v="436896"/>
    <n v="705528"/>
    <n v="1269.9503999999999"/>
  </r>
  <r>
    <x v="3"/>
    <x v="1"/>
    <x v="3"/>
    <s v="CUST_ID_034"/>
    <s v="PROD_ID_004"/>
    <x v="33"/>
    <s v="High"/>
    <d v="2021-02-07T00:00:00"/>
    <x v="4"/>
    <x v="1"/>
    <x v="1"/>
    <n v="3484"/>
    <n v="308"/>
    <n v="11"/>
    <n v="38324"/>
    <n v="5365.3600000000006"/>
    <n v="32958.639999999999"/>
    <n v="17.47606"/>
    <n v="1073072"/>
    <n v="-1040113.36"/>
    <n v="-1872.2040479999998"/>
  </r>
  <r>
    <x v="2"/>
    <x v="2"/>
    <x v="3"/>
    <s v="CUST_ID_075"/>
    <s v="PROD_ID_004"/>
    <x v="72"/>
    <s v="High"/>
    <d v="2020-07-09T00:00:00"/>
    <x v="3"/>
    <x v="0"/>
    <x v="0"/>
    <n v="3049"/>
    <n v="308"/>
    <n v="450"/>
    <n v="1372050"/>
    <n v="192087.00000000003"/>
    <n v="1179963"/>
    <n v="655.57799999999997"/>
    <n v="939092"/>
    <n v="240871"/>
    <n v="433.56779999999998"/>
  </r>
  <r>
    <x v="2"/>
    <x v="6"/>
    <x v="3"/>
    <s v="CUST_ID_063"/>
    <s v="PROD_ID_004"/>
    <x v="61"/>
    <s v="High"/>
    <d v="2021-08-25T00:00:00"/>
    <x v="2"/>
    <x v="0"/>
    <x v="1"/>
    <n v="1795"/>
    <n v="308"/>
    <n v="450"/>
    <n v="807750"/>
    <n v="113085.00000000001"/>
    <n v="694665"/>
    <n v="385.96800000000002"/>
    <n v="552860"/>
    <n v="141805"/>
    <n v="255.249"/>
  </r>
  <r>
    <x v="2"/>
    <x v="2"/>
    <x v="3"/>
    <s v="CUST_ID_075"/>
    <s v="PROD_ID_004"/>
    <x v="72"/>
    <s v="High"/>
    <d v="2021-05-16T00:00:00"/>
    <x v="10"/>
    <x v="2"/>
    <x v="1"/>
    <n v="1212"/>
    <n v="308"/>
    <n v="450"/>
    <n v="545400"/>
    <n v="76356"/>
    <n v="469044"/>
    <n v="260.58"/>
    <n v="373296"/>
    <n v="95748"/>
    <n v="172.34639999999999"/>
  </r>
  <r>
    <x v="2"/>
    <x v="7"/>
    <x v="5"/>
    <s v="CUST_ID_128"/>
    <s v="PROD_ID_006"/>
    <x v="92"/>
    <s v="High"/>
    <d v="2020-11-06T00:00:00"/>
    <x v="6"/>
    <x v="3"/>
    <x v="0"/>
    <n v="1066"/>
    <n v="320"/>
    <n v="450"/>
    <n v="479700"/>
    <n v="67158"/>
    <n v="412542"/>
    <n v="229.10400000000001"/>
    <n v="341120"/>
    <n v="71422"/>
    <n v="128.55959999999999"/>
  </r>
  <r>
    <x v="0"/>
    <x v="3"/>
    <x v="5"/>
    <s v="CUST_ID_148"/>
    <s v="PROD_ID_006"/>
    <x v="73"/>
    <s v="High"/>
    <d v="2020-09-19T00:00:00"/>
    <x v="0"/>
    <x v="0"/>
    <x v="0"/>
    <n v="3413"/>
    <n v="320"/>
    <n v="188"/>
    <n v="641644"/>
    <n v="89830.16"/>
    <n v="551813.84"/>
    <n v="305.73"/>
    <n v="1092160"/>
    <n v="-540346.16"/>
    <n v="-972.62308800000005"/>
  </r>
  <r>
    <x v="4"/>
    <x v="2"/>
    <x v="5"/>
    <s v="CUST_ID_083"/>
    <s v="PROD_ID_006"/>
    <x v="78"/>
    <s v="High"/>
    <d v="2020-06-10T00:00:00"/>
    <x v="11"/>
    <x v="2"/>
    <x v="0"/>
    <n v="2970"/>
    <n v="320"/>
    <n v="18"/>
    <n v="53460"/>
    <n v="7484.4000000000005"/>
    <n v="45975.6"/>
    <n v="25.542000000000002"/>
    <n v="950400"/>
    <n v="-904424.4"/>
    <n v="-1627.9639199999999"/>
  </r>
  <r>
    <x v="4"/>
    <x v="1"/>
    <x v="5"/>
    <s v="CUST_ID_018"/>
    <s v="PROD_ID_006"/>
    <x v="17"/>
    <s v="High"/>
    <d v="2021-06-16T00:00:00"/>
    <x v="11"/>
    <x v="2"/>
    <x v="1"/>
    <n v="3497"/>
    <n v="320"/>
    <n v="18"/>
    <n v="62946"/>
    <n v="8812.44"/>
    <n v="54133.56"/>
    <n v="30.072479999999999"/>
    <n v="1119040"/>
    <n v="-1064906.44"/>
    <n v="-1916.8315919999998"/>
  </r>
  <r>
    <x v="3"/>
    <x v="0"/>
    <x v="5"/>
    <s v="CUST_ID_065"/>
    <s v="PROD_ID_006"/>
    <x v="63"/>
    <s v="High"/>
    <d v="2020-04-18T00:00:00"/>
    <x v="5"/>
    <x v="2"/>
    <x v="0"/>
    <n v="2077"/>
    <n v="320"/>
    <n v="11"/>
    <n v="22847"/>
    <n v="3198.5800000000004"/>
    <n v="19648.419999999998"/>
    <n v="10.42062"/>
    <n v="664640"/>
    <n v="-644991.57999999996"/>
    <n v="-1160.9848439999998"/>
  </r>
  <r>
    <x v="0"/>
    <x v="4"/>
    <x v="4"/>
    <s v="CUST_ID_085"/>
    <s v="PROD_ID_005"/>
    <x v="80"/>
    <s v="High"/>
    <d v="2021-06-02T00:00:00"/>
    <x v="11"/>
    <x v="2"/>
    <x v="1"/>
    <n v="1409"/>
    <n v="4"/>
    <n v="188"/>
    <n v="264892"/>
    <n v="39733.799999999996"/>
    <n v="225158.2"/>
    <n v="124.7375"/>
    <n v="5636"/>
    <n v="219522.2"/>
    <n v="395.13996000000003"/>
  </r>
  <r>
    <x v="0"/>
    <x v="1"/>
    <x v="4"/>
    <s v="CUST_ID_058"/>
    <s v="PROD_ID_005"/>
    <x v="57"/>
    <s v="High"/>
    <d v="2021-12-31T00:00:00"/>
    <x v="7"/>
    <x v="3"/>
    <x v="1"/>
    <n v="3320"/>
    <n v="4"/>
    <n v="188"/>
    <n v="624160"/>
    <n v="93624"/>
    <n v="530536"/>
    <n v="293.99374999999998"/>
    <n v="13280"/>
    <n v="517256"/>
    <n v="931.06079999999997"/>
  </r>
  <r>
    <x v="0"/>
    <x v="1"/>
    <x v="4"/>
    <s v="CUST_ID_058"/>
    <s v="PROD_ID_005"/>
    <x v="57"/>
    <s v="High"/>
    <d v="2021-06-18T00:00:00"/>
    <x v="11"/>
    <x v="2"/>
    <x v="1"/>
    <n v="1302"/>
    <n v="4"/>
    <n v="188"/>
    <n v="244776"/>
    <n v="36716.400000000001"/>
    <n v="208059.6"/>
    <n v="115.28125"/>
    <n v="5208"/>
    <n v="202851.6"/>
    <n v="365.13288"/>
  </r>
  <r>
    <x v="2"/>
    <x v="1"/>
    <x v="0"/>
    <s v="CUST_ID_050"/>
    <s v="PROD_ID_001"/>
    <x v="49"/>
    <s v="High"/>
    <d v="2021-01-14T00:00:00"/>
    <x v="1"/>
    <x v="1"/>
    <x v="1"/>
    <n v="655"/>
    <n v="6"/>
    <n v="450"/>
    <n v="294750"/>
    <n v="44212.5"/>
    <n v="250537.5"/>
    <n v="139.22999999999999"/>
    <n v="3930"/>
    <n v="246607.5"/>
    <n v="443.89349999999996"/>
  </r>
  <r>
    <x v="3"/>
    <x v="7"/>
    <x v="1"/>
    <s v="CUST_ID_072"/>
    <s v="PROD_ID_002"/>
    <x v="69"/>
    <s v="High"/>
    <d v="2021-05-18T00:00:00"/>
    <x v="10"/>
    <x v="2"/>
    <x v="1"/>
    <n v="1390"/>
    <n v="12"/>
    <n v="30"/>
    <n v="41700"/>
    <n v="6255"/>
    <n v="35445"/>
    <n v="19.686"/>
    <n v="16680"/>
    <n v="18765"/>
    <n v="33.777000000000001"/>
  </r>
  <r>
    <x v="1"/>
    <x v="5"/>
    <x v="1"/>
    <s v="CUST_ID_006"/>
    <s v="PROD_ID_002"/>
    <x v="5"/>
    <s v="High"/>
    <d v="2021-10-10T00:00:00"/>
    <x v="9"/>
    <x v="3"/>
    <x v="1"/>
    <n v="1937"/>
    <n v="12"/>
    <n v="23"/>
    <n v="44551"/>
    <n v="6682.65"/>
    <n v="37868.35"/>
    <n v="20.578499999999998"/>
    <n v="23244"/>
    <n v="14624.349999999999"/>
    <n v="26.323829999999997"/>
  </r>
  <r>
    <x v="3"/>
    <x v="7"/>
    <x v="1"/>
    <s v="CUST_ID_040"/>
    <s v="PROD_ID_002"/>
    <x v="39"/>
    <s v="High"/>
    <d v="2021-03-21T00:00:00"/>
    <x v="8"/>
    <x v="1"/>
    <x v="1"/>
    <n v="3042"/>
    <n v="12"/>
    <n v="11"/>
    <n v="33462"/>
    <n v="5019.3"/>
    <n v="28442.7"/>
    <n v="15.08325"/>
    <n v="36504"/>
    <n v="-8061.2999999999993"/>
    <n v="-14.510339999999998"/>
  </r>
  <r>
    <x v="3"/>
    <x v="7"/>
    <x v="1"/>
    <s v="CUST_ID_040"/>
    <s v="PROD_ID_002"/>
    <x v="39"/>
    <s v="High"/>
    <d v="2020-03-13T00:00:00"/>
    <x v="8"/>
    <x v="1"/>
    <x v="0"/>
    <n v="3421"/>
    <n v="12"/>
    <n v="525"/>
    <n v="1796025"/>
    <n v="269403.75"/>
    <n v="1526621.25"/>
    <n v="848.17250000000001"/>
    <n v="41052"/>
    <n v="1485569.25"/>
    <n v="2674.0246499999998"/>
  </r>
  <r>
    <x v="1"/>
    <x v="5"/>
    <x v="1"/>
    <s v="CUST_ID_006"/>
    <s v="PROD_ID_002"/>
    <x v="5"/>
    <s v="High"/>
    <d v="2021-10-06T00:00:00"/>
    <x v="9"/>
    <x v="3"/>
    <x v="1"/>
    <n v="3071"/>
    <n v="12"/>
    <n v="23"/>
    <n v="70633"/>
    <n v="10594.949999999999"/>
    <n v="60038.05"/>
    <n v="32.627249999999997"/>
    <n v="36852"/>
    <n v="23186.050000000003"/>
    <n v="41.734890000000007"/>
  </r>
  <r>
    <x v="0"/>
    <x v="6"/>
    <x v="1"/>
    <s v="CUST_ID_023"/>
    <s v="PROD_ID_002"/>
    <x v="22"/>
    <s v="High"/>
    <d v="2020-12-30T00:00:00"/>
    <x v="7"/>
    <x v="3"/>
    <x v="0"/>
    <n v="1302"/>
    <n v="12"/>
    <n v="188"/>
    <n v="244776"/>
    <n v="36716.400000000001"/>
    <n v="208059.6"/>
    <n v="115.28125"/>
    <n v="15624"/>
    <n v="192435.6"/>
    <n v="346.38407999999998"/>
  </r>
  <r>
    <x v="1"/>
    <x v="5"/>
    <x v="1"/>
    <s v="CUST_ID_038"/>
    <s v="PROD_ID_002"/>
    <x v="37"/>
    <s v="High"/>
    <d v="2020-07-16T00:00:00"/>
    <x v="3"/>
    <x v="0"/>
    <x v="0"/>
    <n v="1410"/>
    <n v="12"/>
    <n v="23"/>
    <n v="32430"/>
    <n v="4864.5"/>
    <n v="27565.5"/>
    <n v="14.981249999999999"/>
    <n v="16920"/>
    <n v="10645.5"/>
    <n v="19.161899999999999"/>
  </r>
  <r>
    <x v="4"/>
    <x v="4"/>
    <x v="1"/>
    <s v="CUST_ID_005"/>
    <s v="PROD_ID_002"/>
    <x v="4"/>
    <s v="High"/>
    <d v="2020-11-16T00:00:00"/>
    <x v="6"/>
    <x v="3"/>
    <x v="0"/>
    <n v="1097"/>
    <n v="12"/>
    <n v="18"/>
    <n v="19746"/>
    <n v="2961.9"/>
    <n v="16784.099999999999"/>
    <n v="9.3227999999999991"/>
    <n v="13164"/>
    <n v="3620.0999999999985"/>
    <n v="6.5161799999999976"/>
  </r>
  <r>
    <x v="3"/>
    <x v="3"/>
    <x v="1"/>
    <s v="CUST_ID_052"/>
    <s v="PROD_ID_002"/>
    <x v="51"/>
    <s v="High"/>
    <d v="2020-10-15T00:00:00"/>
    <x v="9"/>
    <x v="3"/>
    <x v="0"/>
    <n v="352"/>
    <n v="12"/>
    <n v="30"/>
    <n v="10560"/>
    <n v="1584"/>
    <n v="8976"/>
    <n v="4.9809999999999999"/>
    <n v="4224"/>
    <n v="4752"/>
    <n v="8.5535999999999994"/>
  </r>
  <r>
    <x v="4"/>
    <x v="3"/>
    <x v="2"/>
    <s v="CUST_ID_124"/>
    <s v="PROD_ID_003"/>
    <x v="73"/>
    <s v="High"/>
    <d v="2021-02-07T00:00:00"/>
    <x v="4"/>
    <x v="1"/>
    <x v="1"/>
    <n v="600"/>
    <n v="148"/>
    <n v="18"/>
    <n v="10800"/>
    <n v="1620"/>
    <n v="9180"/>
    <n v="5.0999999999999996"/>
    <n v="88800"/>
    <n v="-79620"/>
    <n v="-143.316"/>
  </r>
  <r>
    <x v="1"/>
    <x v="5"/>
    <x v="2"/>
    <s v="CUST_ID_150"/>
    <s v="PROD_ID_003"/>
    <x v="90"/>
    <s v="High"/>
    <d v="2021-11-13T00:00:00"/>
    <x v="6"/>
    <x v="3"/>
    <x v="1"/>
    <n v="3391"/>
    <n v="148"/>
    <n v="23"/>
    <n v="77993"/>
    <n v="11698.949999999999"/>
    <n v="66294.05"/>
    <n v="36.031500000000001"/>
    <n v="501868"/>
    <n v="-435573.95"/>
    <n v="-784.03310999999997"/>
  </r>
  <r>
    <x v="0"/>
    <x v="4"/>
    <x v="2"/>
    <s v="CUST_ID_053"/>
    <s v="PROD_ID_003"/>
    <x v="52"/>
    <s v="High"/>
    <d v="2020-04-19T00:00:00"/>
    <x v="5"/>
    <x v="2"/>
    <x v="0"/>
    <n v="796"/>
    <n v="148"/>
    <n v="188"/>
    <n v="149648"/>
    <n v="22447.200000000001"/>
    <n v="127200.8"/>
    <n v="70.443749999999994"/>
    <n v="117808"/>
    <n v="9392.8000000000029"/>
    <n v="16.907040000000006"/>
  </r>
  <r>
    <x v="4"/>
    <x v="3"/>
    <x v="2"/>
    <s v="CUST_ID_132"/>
    <s v="PROD_ID_003"/>
    <x v="79"/>
    <s v="High"/>
    <d v="2021-05-12T00:00:00"/>
    <x v="10"/>
    <x v="2"/>
    <x v="1"/>
    <n v="1097"/>
    <n v="148"/>
    <n v="18"/>
    <n v="19746"/>
    <n v="2961.9"/>
    <n v="16784.099999999999"/>
    <n v="9.3227999999999991"/>
    <n v="162356"/>
    <n v="-145571.9"/>
    <n v="-262.02941999999996"/>
  </r>
  <r>
    <x v="3"/>
    <x v="6"/>
    <x v="3"/>
    <s v="CUST_ID_055"/>
    <s v="PROD_ID_004"/>
    <x v="54"/>
    <s v="High"/>
    <d v="2021-06-24T00:00:00"/>
    <x v="11"/>
    <x v="2"/>
    <x v="1"/>
    <n v="1039"/>
    <n v="308"/>
    <n v="30"/>
    <n v="31170"/>
    <n v="4675.5"/>
    <n v="26494.5"/>
    <n v="14.7135"/>
    <n v="320012"/>
    <n v="-293517.5"/>
    <n v="-528.33150000000001"/>
  </r>
  <r>
    <x v="1"/>
    <x v="6"/>
    <x v="3"/>
    <s v="CUST_ID_039"/>
    <s v="PROD_ID_004"/>
    <x v="38"/>
    <s v="High"/>
    <d v="2020-10-15T00:00:00"/>
    <x v="9"/>
    <x v="3"/>
    <x v="0"/>
    <n v="590"/>
    <n v="308"/>
    <n v="23"/>
    <n v="13570"/>
    <n v="2035.5"/>
    <n v="11534.5"/>
    <n v="6.2729999999999997"/>
    <n v="181720"/>
    <n v="-170185.5"/>
    <n v="-306.33389999999997"/>
  </r>
  <r>
    <x v="1"/>
    <x v="6"/>
    <x v="3"/>
    <s v="CUST_ID_039"/>
    <s v="PROD_ID_004"/>
    <x v="38"/>
    <s v="High"/>
    <d v="2021-04-09T00:00:00"/>
    <x v="5"/>
    <x v="2"/>
    <x v="1"/>
    <n v="1410"/>
    <n v="308"/>
    <n v="23"/>
    <n v="32430"/>
    <n v="4864.5"/>
    <n v="27565.5"/>
    <n v="14.981249999999999"/>
    <n v="434280"/>
    <n v="-406714.5"/>
    <n v="-732.08609999999999"/>
  </r>
  <r>
    <x v="0"/>
    <x v="1"/>
    <x v="3"/>
    <s v="CUST_ID_130"/>
    <s v="PROD_ID_004"/>
    <x v="57"/>
    <s v="High"/>
    <d v="2021-12-27T00:00:00"/>
    <x v="7"/>
    <x v="3"/>
    <x v="1"/>
    <n v="662"/>
    <n v="308"/>
    <n v="188"/>
    <n v="124456"/>
    <n v="18668.399999999998"/>
    <n v="105787.6"/>
    <n v="58.65"/>
    <n v="203896"/>
    <n v="-98108.4"/>
    <n v="-176.59511999999998"/>
  </r>
  <r>
    <x v="3"/>
    <x v="7"/>
    <x v="3"/>
    <s v="CUST_ID_008"/>
    <s v="PROD_ID_004"/>
    <x v="7"/>
    <s v="High"/>
    <d v="2020-12-10T00:00:00"/>
    <x v="7"/>
    <x v="3"/>
    <x v="0"/>
    <n v="352"/>
    <n v="308"/>
    <n v="30"/>
    <n v="10560"/>
    <n v="1584"/>
    <n v="8976"/>
    <n v="4.9809999999999999"/>
    <n v="108416"/>
    <n v="-99440"/>
    <n v="-178.99199999999999"/>
  </r>
  <r>
    <x v="2"/>
    <x v="4"/>
    <x v="5"/>
    <s v="CUST_ID_149"/>
    <s v="PROD_ID_006"/>
    <x v="52"/>
    <s v="High"/>
    <d v="2020-03-28T00:00:00"/>
    <x v="8"/>
    <x v="1"/>
    <x v="0"/>
    <n v="2970"/>
    <n v="320"/>
    <n v="450"/>
    <n v="1336500"/>
    <n v="200475"/>
    <n v="1136025"/>
    <n v="631.125"/>
    <n v="950400"/>
    <n v="185625"/>
    <n v="334.125"/>
  </r>
  <r>
    <x v="2"/>
    <x v="6"/>
    <x v="5"/>
    <s v="CUST_ID_127"/>
    <s v="PROD_ID_006"/>
    <x v="91"/>
    <s v="High"/>
    <d v="2020-12-16T00:00:00"/>
    <x v="7"/>
    <x v="3"/>
    <x v="0"/>
    <n v="655"/>
    <n v="320"/>
    <n v="450"/>
    <n v="294750"/>
    <n v="44212.5"/>
    <n v="250537.5"/>
    <n v="139.22999999999999"/>
    <n v="209600"/>
    <n v="40937.5"/>
    <n v="73.6875"/>
  </r>
  <r>
    <x v="3"/>
    <x v="0"/>
    <x v="0"/>
    <s v="CUST_ID_049"/>
    <s v="PROD_ID_001"/>
    <x v="48"/>
    <s v="High"/>
    <d v="2021-04-22T00:00:00"/>
    <x v="5"/>
    <x v="2"/>
    <x v="1"/>
    <n v="1642"/>
    <n v="6"/>
    <n v="11"/>
    <n v="18062"/>
    <n v="2709.3"/>
    <n v="15352.7"/>
    <n v="8.1395999999999997"/>
    <n v="9852"/>
    <n v="5500.7000000000007"/>
    <n v="9.9012600000000006"/>
  </r>
  <r>
    <x v="3"/>
    <x v="3"/>
    <x v="1"/>
    <s v="CUST_ID_004"/>
    <s v="PROD_ID_002"/>
    <x v="3"/>
    <s v="High"/>
    <d v="2021-01-28T00:00:00"/>
    <x v="1"/>
    <x v="1"/>
    <x v="1"/>
    <n v="868"/>
    <n v="12"/>
    <n v="11"/>
    <n v="9548"/>
    <n v="1432.2000000000003"/>
    <n v="8115.7999999999993"/>
    <n v="4.30185"/>
    <n v="10416"/>
    <n v="-2300.2000000000007"/>
    <n v="-4.1403600000000012"/>
  </r>
  <r>
    <x v="4"/>
    <x v="2"/>
    <x v="3"/>
    <s v="CUST_ID_147"/>
    <s v="PROD_ID_004"/>
    <x v="72"/>
    <s v="High"/>
    <d v="2020-03-19T00:00:00"/>
    <x v="8"/>
    <x v="1"/>
    <x v="0"/>
    <n v="2167"/>
    <n v="308"/>
    <n v="18"/>
    <n v="39006"/>
    <n v="5850.9000000000005"/>
    <n v="33155.1"/>
    <n v="18.421200000000002"/>
    <n v="667436"/>
    <n v="-634280.9"/>
    <n v="-1141.705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2EECB-A26E-46CD-9A91-556A7F91EF2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6"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showAll="0">
      <items count="7">
        <item x="1"/>
        <item x="4"/>
        <item x="2"/>
        <item x="3"/>
        <item x="0"/>
        <item x="5"/>
        <item t="default"/>
      </items>
    </pivotField>
    <pivotField showAll="0"/>
    <pivotField showAll="0"/>
    <pivotField showAll="0"/>
    <pivotField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8"/>
  </rowFields>
  <rowItems count="13">
    <i>
      <x/>
    </i>
    <i>
      <x v="1"/>
    </i>
    <i>
      <x v="2"/>
    </i>
    <i>
      <x v="3"/>
    </i>
    <i>
      <x v="4"/>
    </i>
    <i>
      <x v="5"/>
    </i>
    <i>
      <x v="6"/>
    </i>
    <i>
      <x v="7"/>
    </i>
    <i>
      <x v="8"/>
    </i>
    <i>
      <x v="9"/>
    </i>
    <i>
      <x v="10"/>
    </i>
    <i>
      <x v="11"/>
    </i>
    <i t="grand">
      <x/>
    </i>
  </rowItems>
  <colItems count="1">
    <i/>
  </colItems>
  <dataFields count="1">
    <dataField name="Sum of Net Sales" fld="16"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DD9CEC-325F-4899-BE58-1A173DBB45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2" firstHeaderRow="1" firstDataRow="1" firstDataCol="1"/>
  <pivotFields count="21">
    <pivotField showAll="0" sortType="descending">
      <items count="6">
        <item x="2"/>
        <item x="1"/>
        <item x="3"/>
        <item x="0"/>
        <item x="4"/>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items count="13">
        <item x="1"/>
        <item h="1" x="4"/>
        <item h="1" x="8"/>
        <item h="1" x="5"/>
        <item h="1" x="10"/>
        <item h="1" x="11"/>
        <item h="1" x="3"/>
        <item h="1" x="2"/>
        <item h="1" x="0"/>
        <item h="1" x="9"/>
        <item h="1" x="6"/>
        <item h="1" x="7"/>
        <item t="default"/>
      </items>
    </pivotField>
    <pivotField showAll="0">
      <items count="5">
        <item x="1"/>
        <item x="2"/>
        <item x="0"/>
        <item x="3"/>
        <item t="default"/>
      </items>
    </pivotField>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1"/>
  </rowFields>
  <rowItems count="9">
    <i>
      <x/>
    </i>
    <i>
      <x v="1"/>
    </i>
    <i>
      <x v="2"/>
    </i>
    <i>
      <x v="3"/>
    </i>
    <i>
      <x v="4"/>
    </i>
    <i>
      <x v="5"/>
    </i>
    <i>
      <x v="6"/>
    </i>
    <i>
      <x v="7"/>
    </i>
    <i t="grand">
      <x/>
    </i>
  </rowItems>
  <colItems count="1">
    <i/>
  </colItems>
  <dataFields count="1">
    <dataField name="Sum of Net Sales" fld="16" baseField="0" baseItem="0" numFmtId="165"/>
  </dataFields>
  <formats count="1">
    <format dxfId="11">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1BCDFE-DC0C-405E-8406-3C8ED335E30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6:E42" firstHeaderRow="1" firstDataRow="1" firstDataCol="1"/>
  <pivotFields count="21">
    <pivotField axis="axisRow" showAll="0" sortType="descending">
      <items count="6">
        <item x="2"/>
        <item x="1"/>
        <item x="3"/>
        <item x="0"/>
        <item x="4"/>
        <item t="default"/>
      </items>
    </pivotField>
    <pivotField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showAll="0">
      <items count="3">
        <item x="0"/>
        <item x="1"/>
        <item t="default"/>
      </items>
    </pivotField>
    <pivotField dataField="1" numFmtId="164" showAll="0"/>
    <pivotField showAll="0"/>
    <pivotField showAll="0"/>
    <pivotField numFmtId="164" showAll="0"/>
    <pivotField numFmtId="164" showAll="0"/>
    <pivotField numFmtId="164" showAll="0"/>
    <pivotField showAll="0"/>
    <pivotField numFmtId="164" showAll="0"/>
    <pivotField numFmtId="164" showAll="0"/>
    <pivotField numFmtId="164" showAll="0"/>
  </pivotFields>
  <rowFields count="1">
    <field x="0"/>
  </rowFields>
  <rowItems count="6">
    <i>
      <x/>
    </i>
    <i>
      <x v="1"/>
    </i>
    <i>
      <x v="2"/>
    </i>
    <i>
      <x v="3"/>
    </i>
    <i>
      <x v="4"/>
    </i>
    <i t="grand">
      <x/>
    </i>
  </rowItems>
  <colItems count="1">
    <i/>
  </colItems>
  <dataFields count="1">
    <dataField name="Sum of Units Sold" fld="11" baseField="0" baseItem="0" numFmtId="1"/>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A69300-585D-4881-B0E0-72C1940E9F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0:E29" firstHeaderRow="1" firstDataRow="1" firstDataCol="1"/>
  <pivotFields count="21">
    <pivotField showAll="0" sortType="descending">
      <items count="6">
        <item x="2"/>
        <item x="1"/>
        <item x="3"/>
        <item x="0"/>
        <item x="4"/>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1"/>
  </rowFields>
  <rowItems count="9">
    <i>
      <x/>
    </i>
    <i>
      <x v="1"/>
    </i>
    <i>
      <x v="2"/>
    </i>
    <i>
      <x v="3"/>
    </i>
    <i>
      <x v="4"/>
    </i>
    <i>
      <x v="5"/>
    </i>
    <i>
      <x v="6"/>
    </i>
    <i>
      <x v="7"/>
    </i>
    <i t="grand">
      <x/>
    </i>
  </rowItems>
  <colItems count="1">
    <i/>
  </colItems>
  <dataFields count="1">
    <dataField name="Sum of Net Sales" fld="16" baseField="0" baseItem="0"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86B46-1E8F-4E3C-A80E-7352B929EC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98"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showAll="0"/>
    <pivotField showAll="0"/>
    <pivotField showAll="0"/>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Net Sales" fld="16"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98EB5-7BAD-4EE6-AFA4-8D052821D5E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0:H27"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axis="axisRow" showAll="0">
      <items count="7">
        <item x="1"/>
        <item x="4"/>
        <item x="2"/>
        <item x="3"/>
        <item x="0"/>
        <item x="5"/>
        <item t="default"/>
      </items>
    </pivotField>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numFmtId="164" showAll="0"/>
    <pivotField showAll="0"/>
    <pivotField numFmtId="164" showAll="0"/>
    <pivotField dataField="1" numFmtId="164" showAll="0"/>
    <pivotField numFmtId="164" showAll="0"/>
  </pivotFields>
  <rowFields count="1">
    <field x="2"/>
  </rowFields>
  <rowItems count="7">
    <i>
      <x/>
    </i>
    <i>
      <x v="1"/>
    </i>
    <i>
      <x v="2"/>
    </i>
    <i>
      <x v="3"/>
    </i>
    <i>
      <x v="4"/>
    </i>
    <i>
      <x v="5"/>
    </i>
    <i t="grand">
      <x/>
    </i>
  </rowItems>
  <colItems count="1">
    <i/>
  </colItems>
  <dataFields count="1">
    <dataField name="Sum of Profit" fld="19" baseField="0" baseItem="0" numFmtId="164"/>
  </dataFields>
  <formats count="1">
    <format dxfId="2">
      <pivotArea outline="0" collapsedLevelsAreSubtotals="1" fieldPosition="0"/>
    </format>
  </format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1D1212-87D8-4068-866D-1EED69D908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6" firstHeaderRow="1" firstDataRow="1" firstDataCol="1"/>
  <pivotFields count="21">
    <pivotField axis="axisRow" showAll="0" sortType="descending">
      <items count="6">
        <item x="2"/>
        <item x="1"/>
        <item x="3"/>
        <item x="0"/>
        <item x="4"/>
        <item t="default"/>
      </items>
    </pivotField>
    <pivotField showAll="0"/>
    <pivotField showAll="0"/>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numFmtId="164" showAll="0"/>
    <pivotField showAll="0"/>
    <pivotField numFmtId="164" showAll="0"/>
    <pivotField dataField="1" numFmtId="164" showAll="0"/>
    <pivotField numFmtId="164" showAll="0"/>
  </pivotFields>
  <rowFields count="1">
    <field x="0"/>
  </rowFields>
  <rowItems count="6">
    <i>
      <x/>
    </i>
    <i>
      <x v="1"/>
    </i>
    <i>
      <x v="2"/>
    </i>
    <i>
      <x v="3"/>
    </i>
    <i>
      <x v="4"/>
    </i>
    <i t="grand">
      <x/>
    </i>
  </rowItems>
  <colItems count="1">
    <i/>
  </colItems>
  <dataFields count="1">
    <dataField name="Sum of Profit" fld="19"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2C25A0-AEAE-4C28-A552-11967F5EFD0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6:H43"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axis="axisRow" showAll="0">
      <items count="7">
        <item x="1"/>
        <item x="4"/>
        <item x="2"/>
        <item x="3"/>
        <item x="0"/>
        <item x="5"/>
        <item t="default"/>
      </items>
    </pivotField>
    <pivotField showAll="0"/>
    <pivotField showAll="0"/>
    <pivotField showAll="0"/>
    <pivotField showAll="0"/>
    <pivotField numFmtId="14" showAll="0"/>
    <pivotField showAll="0"/>
    <pivotField showAll="0"/>
    <pivotField showAll="0">
      <items count="3">
        <item x="0"/>
        <item x="1"/>
        <item t="default"/>
      </items>
    </pivotField>
    <pivotField dataField="1" numFmtId="164" showAll="0"/>
    <pivotField showAll="0"/>
    <pivotField showAll="0"/>
    <pivotField numFmtId="164" showAll="0"/>
    <pivotField numFmtId="164" showAll="0"/>
    <pivotField numFmtId="164" showAll="0"/>
    <pivotField showAll="0"/>
    <pivotField numFmtId="164" showAll="0"/>
    <pivotField numFmtId="164" showAll="0"/>
    <pivotField numFmtId="164" showAll="0"/>
  </pivotFields>
  <rowFields count="1">
    <field x="2"/>
  </rowFields>
  <rowItems count="7">
    <i>
      <x/>
    </i>
    <i>
      <x v="1"/>
    </i>
    <i>
      <x v="2"/>
    </i>
    <i>
      <x v="3"/>
    </i>
    <i>
      <x v="4"/>
    </i>
    <i>
      <x v="5"/>
    </i>
    <i t="grand">
      <x/>
    </i>
  </rowItems>
  <colItems count="1">
    <i/>
  </colItems>
  <dataFields count="1">
    <dataField name="Sum of Units Sold" fld="11" baseField="0" baseItem="0" numFmtId="1"/>
  </dataFields>
  <formats count="1">
    <format dxfId="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AA2214-7C73-408C-AC55-F006A7A446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6"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axis="axisRow"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10"/>
  </rowFields>
  <rowItems count="3">
    <i>
      <x/>
    </i>
    <i>
      <x v="1"/>
    </i>
    <i t="grand">
      <x/>
    </i>
  </rowItems>
  <colItems count="1">
    <i/>
  </colItems>
  <dataFields count="1">
    <dataField name="Sum of Net Sales" fld="16"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2F5178-CE3D-4DB2-86C2-C95FF051A5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1">
    <pivotField axis="axisRow" showAll="0" sortType="descending">
      <items count="6">
        <item x="2"/>
        <item x="1"/>
        <item x="3"/>
        <item x="0"/>
        <item x="4"/>
        <item t="default"/>
      </items>
    </pivotField>
    <pivotField showAll="0"/>
    <pivotField showAll="0"/>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0"/>
  </rowFields>
  <rowItems count="6">
    <i>
      <x/>
    </i>
    <i>
      <x v="1"/>
    </i>
    <i>
      <x v="2"/>
    </i>
    <i>
      <x v="3"/>
    </i>
    <i>
      <x v="4"/>
    </i>
    <i t="grand">
      <x/>
    </i>
  </rowItems>
  <colItems count="1">
    <i/>
  </colItems>
  <dataFields count="1">
    <dataField name="Sum of Net Sales" fld="16" baseField="0" baseItem="0" numFmtId="165"/>
  </dataFields>
  <formats count="1">
    <format dxfId="6">
      <pivotArea outline="0" collapsedLevelsAreSubtotals="1" fieldPosition="0"/>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257544-3751-45CB-B9DE-68FFAC2DB8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0"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axis="axisRow" showAll="0">
      <items count="7">
        <item x="1"/>
        <item x="4"/>
        <item x="2"/>
        <item x="3"/>
        <item x="0"/>
        <item x="5"/>
        <item t="default"/>
      </items>
    </pivotField>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2"/>
  </rowFields>
  <rowItems count="7">
    <i>
      <x/>
    </i>
    <i>
      <x v="1"/>
    </i>
    <i>
      <x v="2"/>
    </i>
    <i>
      <x v="3"/>
    </i>
    <i>
      <x v="4"/>
    </i>
    <i>
      <x v="5"/>
    </i>
    <i t="grand">
      <x/>
    </i>
  </rowItems>
  <colItems count="1">
    <i/>
  </colItems>
  <dataFields count="1">
    <dataField name="Sum of Net Sales" fld="16"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FDB0CB-D4A0-42B0-99D6-1F6C5C2EE43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B45" firstHeaderRow="1" firstDataRow="1" firstDataCol="1"/>
  <pivotFields count="21">
    <pivotField showAll="0" sortType="descending">
      <items count="6">
        <item x="2"/>
        <item x="1"/>
        <item x="3"/>
        <item x="0"/>
        <item x="4"/>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showAll="0">
      <items count="3">
        <item x="0"/>
        <item x="1"/>
        <item t="default"/>
      </items>
    </pivotField>
    <pivotField dataField="1" numFmtId="164" showAll="0"/>
    <pivotField showAll="0"/>
    <pivotField showAll="0"/>
    <pivotField numFmtId="164" showAll="0"/>
    <pivotField numFmtId="164" showAll="0"/>
    <pivotField numFmtId="164" showAll="0"/>
    <pivotField showAll="0"/>
    <pivotField numFmtId="164" showAll="0"/>
    <pivotField numFmtId="164" showAll="0"/>
    <pivotField numFmtId="164" showAll="0"/>
  </pivotFields>
  <rowFields count="1">
    <field x="1"/>
  </rowFields>
  <rowItems count="9">
    <i>
      <x/>
    </i>
    <i>
      <x v="1"/>
    </i>
    <i>
      <x v="2"/>
    </i>
    <i>
      <x v="3"/>
    </i>
    <i>
      <x v="4"/>
    </i>
    <i>
      <x v="5"/>
    </i>
    <i>
      <x v="6"/>
    </i>
    <i>
      <x v="7"/>
    </i>
    <i t="grand">
      <x/>
    </i>
  </rowItems>
  <colItems count="1">
    <i/>
  </colItems>
  <dataFields count="1">
    <dataField name="Sum of Units Sold" fld="11" baseField="0" baseItem="0" numFmtId="2"/>
  </dataFields>
  <formats count="3">
    <format dxfId="10">
      <pivotArea dataOnly="0" labelOnly="1" outline="0" axis="axisValues" fieldPosition="0"/>
    </format>
    <format dxfId="9">
      <pivotArea outline="0" collapsedLevelsAreSubtotals="1" fieldPosition="0"/>
    </format>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85084B3-5613-4E1E-8902-34999DBC5DCB}" sourceName="Quarter">
  <pivotTables>
    <pivotTable tabId="5" name="PivotTable2"/>
  </pivotTables>
  <data>
    <tabular pivotCacheId="1784627584">
      <items count="4">
        <i x="1" s="1"/>
        <i x="2"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7F60DF3-5195-40A5-A66D-3568FF27F8C8}" sourceName="Segment">
  <pivotTables>
    <pivotTable tabId="5" name="PivotTable2"/>
  </pivotTables>
  <data>
    <tabular pivotCacheId="1784627584">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0A677FD-C3BB-4056-826C-F212AEDF74E1}" sourceName="Month">
  <pivotTables>
    <pivotTable tabId="5" name="PivotTable2"/>
  </pivotTables>
  <data>
    <tabular pivotCacheId="1784627584">
      <items count="12">
        <i x="1" s="1"/>
        <i x="4"/>
        <i x="8"/>
        <i x="5"/>
        <i x="10"/>
        <i x="11"/>
        <i x="3"/>
        <i x="2"/>
        <i x="0"/>
        <i x="9"/>
        <i x="6"/>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5038B68-52C8-4CC6-83CF-2D401938F6C0}" sourceName="Year">
  <pivotTables>
    <pivotTable tabId="5" name="PivotTable2"/>
    <pivotTable tabId="5" name="PivotTable1"/>
    <pivotTable tabId="5" name="PivotTable10"/>
    <pivotTable tabId="5" name="PivotTable11"/>
    <pivotTable tabId="5" name="PivotTable12"/>
    <pivotTable tabId="5" name="PivotTable13"/>
    <pivotTable tabId="5" name="PivotTable3"/>
    <pivotTable tabId="5" name="PivotTable4"/>
    <pivotTable tabId="5" name="PivotTable6"/>
    <pivotTable tabId="5" name="PivotTable7"/>
    <pivotTable tabId="5" name="PivotTable9"/>
  </pivotTables>
  <data>
    <tabular pivotCacheId="17846275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F4CE6E3C-1B41-4B66-B6FB-0CFEB0C5950C}" cache="Slicer_Quarter" columnCount="4" rowHeight="234950"/>
  <slicer name="Segment" xr10:uid="{937254DE-5379-4CD0-AAFA-A45FDB26B852}" cache="Slicer_Segment" caption="Segment" startItem="1" rowHeight="234950"/>
  <slicer name="Month" xr10:uid="{6E5F4230-57B9-4BEE-BAD2-4FB82BD1C7C5}" cache="Slicer_Month" caption="Month" rowHeight="234950"/>
  <slicer name="Year" xr10:uid="{B23EF487-8431-4C20-9A92-D4839D022FA2}"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6">
    <wetp:webextensionref xmlns:r="http://schemas.openxmlformats.org/officeDocument/2006/relationships" r:id="rId3"/>
  </wetp:taskpane>
</wetp:taskpanes>
</file>

<file path=xl/webextensions/webextension1.xml><?xml version="1.0" encoding="utf-8"?>
<we:webextension xmlns:we="http://schemas.microsoft.com/office/webextensions/webextension/2010/11" id="{57A647F4-CEDB-445F-84A5-49393A06FCDC}">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FE77BAFA-A330-44BA-AF09-980C1679E5C7}">
  <we:reference id="wa200005502" version="1.0.0.12" store="en-US" storeType="OMEX"/>
  <we:alternateReferences>
    <we:reference id="WA200005502" version="1.0.0.12" store="" storeType="OMEX"/>
  </we:alternateReferences>
  <we:properties>
    <we:property name="docId" value="&quot;vk-bJJe6szr1PXF6tHvud&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3.xml><?xml version="1.0" encoding="utf-8"?>
<we:webextension xmlns:we="http://schemas.microsoft.com/office/webextensions/webextension/2010/11" id="{67E525F0-6B08-48DD-A0EB-E9A471574B03}">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F88C-0AA2-46FF-A13A-7FE11A052BAE}">
  <dimension ref="A1"/>
  <sheetViews>
    <sheetView tabSelected="1" zoomScale="70" zoomScaleNormal="70" workbookViewId="0">
      <selection activeCell="AB14" sqref="AB14"/>
    </sheetView>
  </sheetViews>
  <sheetFormatPr defaultRowHeight="14.4" x14ac:dyDescent="0.3"/>
  <cols>
    <col min="1" max="16384" width="8.8867187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2CD67-AC23-48F6-970C-0CF32A6D7787}">
  <dimension ref="A2:W98"/>
  <sheetViews>
    <sheetView workbookViewId="0"/>
  </sheetViews>
  <sheetFormatPr defaultRowHeight="14.4" x14ac:dyDescent="0.3"/>
  <cols>
    <col min="1" max="1" width="13.44140625" bestFit="1" customWidth="1"/>
    <col min="2" max="3" width="16.88671875" bestFit="1" customWidth="1"/>
    <col min="4" max="4" width="12.5546875" bestFit="1" customWidth="1"/>
    <col min="5" max="5" width="15.21875" bestFit="1" customWidth="1"/>
    <col min="7" max="7" width="13.44140625" bestFit="1" customWidth="1"/>
    <col min="8" max="8" width="16.109375" bestFit="1" customWidth="1"/>
    <col min="9" max="9" width="16.109375" customWidth="1"/>
    <col min="10" max="10" width="13.44140625" bestFit="1" customWidth="1"/>
    <col min="11" max="11" width="16.109375" bestFit="1" customWidth="1"/>
    <col min="12" max="16" width="16.109375" customWidth="1"/>
    <col min="17" max="17" width="11.6640625" bestFit="1" customWidth="1"/>
    <col min="18" max="18" width="11.6640625" customWidth="1"/>
    <col min="19" max="19" width="13.44140625" bestFit="1" customWidth="1"/>
    <col min="20" max="20" width="16.109375" bestFit="1" customWidth="1"/>
    <col min="21" max="21" width="11.109375" bestFit="1" customWidth="1"/>
    <col min="22" max="22" width="17.33203125" bestFit="1" customWidth="1"/>
    <col min="23" max="23" width="16.109375" bestFit="1" customWidth="1"/>
  </cols>
  <sheetData>
    <row r="2" spans="1:23" x14ac:dyDescent="0.3">
      <c r="A2" s="4" t="s">
        <v>136</v>
      </c>
    </row>
    <row r="3" spans="1:23" x14ac:dyDescent="0.3">
      <c r="A3" s="8" t="s">
        <v>133</v>
      </c>
      <c r="B3" t="s">
        <v>135</v>
      </c>
      <c r="D3" s="8" t="s">
        <v>133</v>
      </c>
      <c r="E3" t="s">
        <v>135</v>
      </c>
      <c r="G3" s="8" t="s">
        <v>133</v>
      </c>
      <c r="H3" t="s">
        <v>135</v>
      </c>
      <c r="J3" s="8" t="s">
        <v>133</v>
      </c>
      <c r="K3" t="s">
        <v>135</v>
      </c>
      <c r="L3" s="11" t="s">
        <v>126</v>
      </c>
      <c r="M3" s="11" t="s">
        <v>142</v>
      </c>
      <c r="N3" s="11" t="s">
        <v>128</v>
      </c>
      <c r="O3" s="11" t="s">
        <v>143</v>
      </c>
      <c r="P3" s="11" t="s">
        <v>128</v>
      </c>
      <c r="Q3" s="12" t="s">
        <v>144</v>
      </c>
      <c r="S3" s="8" t="s">
        <v>133</v>
      </c>
      <c r="T3" t="s">
        <v>135</v>
      </c>
      <c r="V3" s="8" t="s">
        <v>133</v>
      </c>
      <c r="W3" t="s">
        <v>135</v>
      </c>
    </row>
    <row r="4" spans="1:23" x14ac:dyDescent="0.3">
      <c r="A4" s="9" t="s">
        <v>18</v>
      </c>
      <c r="B4" s="3">
        <v>76370791.5</v>
      </c>
      <c r="D4" s="9" t="s">
        <v>24</v>
      </c>
      <c r="E4" s="3">
        <v>3510260.8999999994</v>
      </c>
      <c r="F4" s="9"/>
      <c r="G4" s="9" t="s">
        <v>7</v>
      </c>
      <c r="H4" s="3">
        <v>59510908.090000011</v>
      </c>
      <c r="J4" s="9" t="s">
        <v>5</v>
      </c>
      <c r="K4" s="3">
        <v>19586952.829999998</v>
      </c>
      <c r="L4" s="3" t="str">
        <f>J4</f>
        <v>Jan</v>
      </c>
      <c r="M4" s="3">
        <f>K4</f>
        <v>19586952.829999998</v>
      </c>
      <c r="N4" s="3">
        <f>Budget!F5</f>
        <v>18300907.829999998</v>
      </c>
      <c r="O4" s="3"/>
      <c r="P4" s="3"/>
      <c r="Q4" s="10">
        <f>N4/M4-1</f>
        <v>-6.5658247669349246E-2</v>
      </c>
      <c r="S4" s="9">
        <v>2020</v>
      </c>
      <c r="T4" s="3">
        <v>101214228.93999997</v>
      </c>
      <c r="V4" s="9" t="s">
        <v>115</v>
      </c>
      <c r="W4" s="3">
        <v>42412</v>
      </c>
    </row>
    <row r="5" spans="1:23" x14ac:dyDescent="0.3">
      <c r="A5" s="9" t="s">
        <v>27</v>
      </c>
      <c r="B5" s="3">
        <v>4382612.5099999979</v>
      </c>
      <c r="D5" s="9" t="s">
        <v>3</v>
      </c>
      <c r="E5" s="3">
        <v>2819882.7</v>
      </c>
      <c r="F5" s="9"/>
      <c r="G5" s="9" t="s">
        <v>48</v>
      </c>
      <c r="H5" s="3">
        <v>24906510.330000009</v>
      </c>
      <c r="J5" s="9" t="s">
        <v>37</v>
      </c>
      <c r="K5" s="3">
        <v>12559870.780000003</v>
      </c>
      <c r="L5" s="3" t="str">
        <f t="shared" ref="L5:L15" si="0">J5</f>
        <v>Feb</v>
      </c>
      <c r="M5" s="3">
        <f t="shared" ref="M5:M15" si="1">K5</f>
        <v>12559870.780000003</v>
      </c>
      <c r="N5" s="3">
        <f>Budget!F6</f>
        <v>23544302.829999998</v>
      </c>
      <c r="O5" s="3"/>
      <c r="P5" s="3"/>
      <c r="Q5" s="10">
        <f t="shared" ref="Q5:Q15" si="2">N5/M5-1</f>
        <v>0.87456568960019121</v>
      </c>
      <c r="S5" s="9">
        <v>2021</v>
      </c>
      <c r="T5" s="3">
        <v>112769385.22999999</v>
      </c>
      <c r="V5" s="9" t="s">
        <v>96</v>
      </c>
      <c r="W5" s="3">
        <v>4187425.5</v>
      </c>
    </row>
    <row r="6" spans="1:23" x14ac:dyDescent="0.3">
      <c r="A6" s="9" t="s">
        <v>9</v>
      </c>
      <c r="B6" s="3">
        <v>94594406.059999943</v>
      </c>
      <c r="D6" s="9" t="s">
        <v>8</v>
      </c>
      <c r="E6" s="3">
        <v>4333544.6000000006</v>
      </c>
      <c r="F6" s="9"/>
      <c r="G6" s="9" t="s">
        <v>33</v>
      </c>
      <c r="H6" s="3">
        <v>32888739.549999997</v>
      </c>
      <c r="J6" s="9" t="s">
        <v>0</v>
      </c>
      <c r="K6" s="3">
        <v>14760035.269999998</v>
      </c>
      <c r="L6" s="3" t="str">
        <f t="shared" si="0"/>
        <v>Mar</v>
      </c>
      <c r="M6" s="3">
        <f t="shared" si="1"/>
        <v>14760035.269999998</v>
      </c>
      <c r="N6" s="3">
        <f>Budget!F7</f>
        <v>21303973.829999998</v>
      </c>
      <c r="O6" s="3"/>
      <c r="P6" s="3"/>
      <c r="Q6" s="10">
        <f t="shared" si="2"/>
        <v>0.44335521157599511</v>
      </c>
      <c r="S6" s="9" t="s">
        <v>134</v>
      </c>
      <c r="T6" s="3">
        <v>213983614.16999996</v>
      </c>
      <c r="V6" s="9" t="s">
        <v>45</v>
      </c>
      <c r="W6" s="3">
        <v>6426833.9899999993</v>
      </c>
    </row>
    <row r="7" spans="1:23" x14ac:dyDescent="0.3">
      <c r="A7" s="9" t="s">
        <v>25</v>
      </c>
      <c r="B7" s="3">
        <v>35394758.120000012</v>
      </c>
      <c r="D7" s="9" t="s">
        <v>20</v>
      </c>
      <c r="E7" s="3">
        <v>1793810.4000000001</v>
      </c>
      <c r="F7" s="9"/>
      <c r="G7" s="9" t="s">
        <v>2</v>
      </c>
      <c r="H7" s="3">
        <v>36954749.680000007</v>
      </c>
      <c r="J7" s="9" t="s">
        <v>10</v>
      </c>
      <c r="K7" s="3">
        <v>19832926.310000002</v>
      </c>
      <c r="L7" s="3" t="str">
        <f t="shared" si="0"/>
        <v>Apr</v>
      </c>
      <c r="M7" s="3">
        <f t="shared" si="1"/>
        <v>19832926.310000002</v>
      </c>
      <c r="N7" s="3">
        <f>Budget!F8</f>
        <v>10611141.83</v>
      </c>
      <c r="O7" s="3"/>
      <c r="P7" s="3"/>
      <c r="Q7" s="10">
        <f t="shared" si="2"/>
        <v>-0.46497346563276776</v>
      </c>
      <c r="V7" s="9" t="s">
        <v>88</v>
      </c>
      <c r="W7" s="3">
        <v>1314274.7000000002</v>
      </c>
    </row>
    <row r="8" spans="1:23" x14ac:dyDescent="0.3">
      <c r="A8" s="9" t="s">
        <v>4</v>
      </c>
      <c r="B8" s="3">
        <v>3241045.9800000004</v>
      </c>
      <c r="D8" s="9" t="s">
        <v>17</v>
      </c>
      <c r="E8" s="3">
        <v>1226323.28</v>
      </c>
      <c r="F8" s="9"/>
      <c r="G8" s="9" t="s">
        <v>12</v>
      </c>
      <c r="H8" s="3">
        <v>27743507.100000001</v>
      </c>
      <c r="J8" s="9" t="s">
        <v>31</v>
      </c>
      <c r="K8" s="3">
        <v>20273739.370000005</v>
      </c>
      <c r="L8" s="3" t="str">
        <f t="shared" si="0"/>
        <v>May</v>
      </c>
      <c r="M8" s="3">
        <f t="shared" si="1"/>
        <v>20273739.370000005</v>
      </c>
      <c r="N8" s="3">
        <f>Budget!F9</f>
        <v>14661450.829999998</v>
      </c>
      <c r="O8" s="3"/>
      <c r="P8" s="3"/>
      <c r="Q8" s="10">
        <f t="shared" si="2"/>
        <v>-0.27682552476257882</v>
      </c>
      <c r="V8" s="9" t="s">
        <v>23</v>
      </c>
      <c r="W8" s="3">
        <v>1448543.6</v>
      </c>
    </row>
    <row r="9" spans="1:23" x14ac:dyDescent="0.3">
      <c r="A9" s="9" t="s">
        <v>134</v>
      </c>
      <c r="B9" s="3">
        <v>213983614.16999993</v>
      </c>
      <c r="D9" s="9" t="s">
        <v>36</v>
      </c>
      <c r="E9" s="3">
        <v>2127502.14</v>
      </c>
      <c r="F9" s="9"/>
      <c r="G9" s="9" t="s">
        <v>16</v>
      </c>
      <c r="H9" s="3">
        <v>31979199.419999991</v>
      </c>
      <c r="J9" s="9" t="s">
        <v>29</v>
      </c>
      <c r="K9" s="3">
        <v>19539371.70000001</v>
      </c>
      <c r="L9" s="3" t="str">
        <f t="shared" si="0"/>
        <v>Jun</v>
      </c>
      <c r="M9" s="3">
        <f t="shared" si="1"/>
        <v>19539371.70000001</v>
      </c>
      <c r="N9" s="3">
        <f>Budget!F10</f>
        <v>22614103.829999998</v>
      </c>
      <c r="O9" s="3"/>
      <c r="P9" s="3"/>
      <c r="Q9" s="10">
        <f t="shared" si="2"/>
        <v>0.15736084953028384</v>
      </c>
      <c r="V9" s="9" t="s">
        <v>98</v>
      </c>
      <c r="W9" s="3">
        <v>2872809</v>
      </c>
    </row>
    <row r="10" spans="1:23" x14ac:dyDescent="0.3">
      <c r="D10" s="9" t="s">
        <v>22</v>
      </c>
      <c r="E10" s="3">
        <v>2278292.79</v>
      </c>
      <c r="G10" s="9" t="s">
        <v>134</v>
      </c>
      <c r="H10" s="3">
        <v>213983614.17000002</v>
      </c>
      <c r="J10" s="9" t="s">
        <v>41</v>
      </c>
      <c r="K10" s="3">
        <v>23694287.690000001</v>
      </c>
      <c r="L10" s="3" t="str">
        <f t="shared" si="0"/>
        <v>Jul</v>
      </c>
      <c r="M10" s="3">
        <f t="shared" si="1"/>
        <v>23694287.690000001</v>
      </c>
      <c r="N10" s="3">
        <f>Budget!F11</f>
        <v>18334866.829999998</v>
      </c>
      <c r="O10" s="3"/>
      <c r="P10" s="3"/>
      <c r="Q10" s="10">
        <f t="shared" si="2"/>
        <v>-0.2261904189785755</v>
      </c>
      <c r="V10" s="9" t="s">
        <v>52</v>
      </c>
      <c r="W10" s="3">
        <v>77869.62</v>
      </c>
    </row>
    <row r="11" spans="1:23" x14ac:dyDescent="0.3">
      <c r="D11" s="9" t="s">
        <v>13</v>
      </c>
      <c r="E11" s="3">
        <v>1497336.02</v>
      </c>
      <c r="J11" s="9" t="s">
        <v>55</v>
      </c>
      <c r="K11" s="3">
        <v>20283731.590000004</v>
      </c>
      <c r="L11" s="3" t="str">
        <f t="shared" si="0"/>
        <v>Aug</v>
      </c>
      <c r="M11" s="3">
        <f t="shared" si="1"/>
        <v>20283731.590000004</v>
      </c>
      <c r="N11" s="3">
        <f>Budget!F12</f>
        <v>20514112.829999998</v>
      </c>
      <c r="O11" s="3"/>
      <c r="P11" s="3"/>
      <c r="Q11" s="10">
        <f t="shared" si="2"/>
        <v>1.1357931797597587E-2</v>
      </c>
      <c r="V11" s="9" t="s">
        <v>58</v>
      </c>
      <c r="W11" s="3">
        <v>1192495.04</v>
      </c>
    </row>
    <row r="12" spans="1:23" x14ac:dyDescent="0.3">
      <c r="D12" s="9" t="s">
        <v>134</v>
      </c>
      <c r="E12" s="3">
        <v>19586952.829999998</v>
      </c>
      <c r="J12" s="9" t="s">
        <v>53</v>
      </c>
      <c r="K12" s="3">
        <v>16440229.02</v>
      </c>
      <c r="L12" s="3" t="str">
        <f t="shared" si="0"/>
        <v>Sep</v>
      </c>
      <c r="M12" s="3">
        <f t="shared" si="1"/>
        <v>16440229.02</v>
      </c>
      <c r="N12" s="3">
        <f>Budget!F13</f>
        <v>20199829.829999998</v>
      </c>
      <c r="O12" s="3"/>
      <c r="P12" s="3"/>
      <c r="Q12" s="10">
        <f t="shared" si="2"/>
        <v>0.22868299495258482</v>
      </c>
      <c r="V12" s="9" t="s">
        <v>74</v>
      </c>
      <c r="W12" s="3">
        <v>871166.39999999991</v>
      </c>
    </row>
    <row r="13" spans="1:23" x14ac:dyDescent="0.3">
      <c r="J13" s="9" t="s">
        <v>28</v>
      </c>
      <c r="K13" s="3">
        <v>12233660.509999998</v>
      </c>
      <c r="L13" s="3" t="str">
        <f t="shared" si="0"/>
        <v>Oct</v>
      </c>
      <c r="M13" s="3">
        <f t="shared" si="1"/>
        <v>12233660.509999998</v>
      </c>
      <c r="N13" s="3">
        <f>Budget!F14</f>
        <v>12194029.83</v>
      </c>
      <c r="O13" s="3"/>
      <c r="P13" s="3"/>
      <c r="Q13" s="10">
        <f t="shared" si="2"/>
        <v>-3.2394784837787016E-3</v>
      </c>
      <c r="V13" s="9" t="s">
        <v>61</v>
      </c>
      <c r="W13" s="3">
        <v>167140.08000000002</v>
      </c>
    </row>
    <row r="14" spans="1:23" x14ac:dyDescent="0.3">
      <c r="J14" s="9" t="s">
        <v>34</v>
      </c>
      <c r="K14" s="3">
        <v>14385937.550000001</v>
      </c>
      <c r="L14" s="3" t="str">
        <f t="shared" si="0"/>
        <v>Nov</v>
      </c>
      <c r="M14" s="3">
        <f t="shared" si="1"/>
        <v>14385937.550000001</v>
      </c>
      <c r="N14" s="3">
        <f>Budget!F15</f>
        <v>12337190.83</v>
      </c>
      <c r="O14" s="3"/>
      <c r="P14" s="3"/>
      <c r="Q14" s="10">
        <f t="shared" si="2"/>
        <v>-0.14241315262765064</v>
      </c>
      <c r="V14" s="9" t="s">
        <v>80</v>
      </c>
      <c r="W14" s="3">
        <v>2517455.42</v>
      </c>
    </row>
    <row r="15" spans="1:23" x14ac:dyDescent="0.3">
      <c r="J15" s="9" t="s">
        <v>14</v>
      </c>
      <c r="K15" s="3">
        <v>20392871.550000004</v>
      </c>
      <c r="L15" s="3" t="str">
        <f t="shared" si="0"/>
        <v>Dec</v>
      </c>
      <c r="M15" s="3">
        <f t="shared" si="1"/>
        <v>20392871.550000004</v>
      </c>
      <c r="N15" s="3">
        <f>Budget!F16</f>
        <v>15522498.83</v>
      </c>
      <c r="O15" s="3">
        <f>M15</f>
        <v>20392871.550000004</v>
      </c>
      <c r="P15" s="3">
        <f>N15</f>
        <v>15522498.83</v>
      </c>
      <c r="Q15" s="10">
        <f t="shared" si="2"/>
        <v>-0.23882721509124616</v>
      </c>
      <c r="V15" s="9" t="s">
        <v>70</v>
      </c>
      <c r="W15" s="3">
        <v>2054157.19</v>
      </c>
    </row>
    <row r="16" spans="1:23" x14ac:dyDescent="0.3">
      <c r="J16" s="9" t="s">
        <v>134</v>
      </c>
      <c r="K16" s="3">
        <v>213983614.17000005</v>
      </c>
      <c r="L16" s="3"/>
      <c r="M16" s="3"/>
      <c r="N16" s="6">
        <f>SUM(N4:N15)</f>
        <v>210138409.96000001</v>
      </c>
      <c r="O16" s="3"/>
      <c r="P16" s="3"/>
      <c r="Q16" s="10"/>
      <c r="V16" s="9" t="s">
        <v>79</v>
      </c>
      <c r="W16" s="3">
        <v>96393.78</v>
      </c>
    </row>
    <row r="17" spans="1:23" x14ac:dyDescent="0.3">
      <c r="V17" s="9" t="s">
        <v>103</v>
      </c>
      <c r="W17" s="3">
        <v>56037.66</v>
      </c>
    </row>
    <row r="18" spans="1:23" x14ac:dyDescent="0.3">
      <c r="V18" s="9" t="s">
        <v>68</v>
      </c>
      <c r="W18" s="3">
        <v>195496.92</v>
      </c>
    </row>
    <row r="19" spans="1:23" x14ac:dyDescent="0.3">
      <c r="A19" s="4" t="s">
        <v>125</v>
      </c>
      <c r="V19" s="9" t="s">
        <v>51</v>
      </c>
      <c r="W19" s="3">
        <v>222534.53999999998</v>
      </c>
    </row>
    <row r="20" spans="1:23" x14ac:dyDescent="0.3">
      <c r="A20" s="8" t="s">
        <v>133</v>
      </c>
      <c r="B20" t="s">
        <v>137</v>
      </c>
      <c r="D20" s="8" t="s">
        <v>133</v>
      </c>
      <c r="E20" t="s">
        <v>135</v>
      </c>
      <c r="G20" s="8" t="s">
        <v>133</v>
      </c>
      <c r="H20" t="s">
        <v>137</v>
      </c>
      <c r="V20" s="9" t="s">
        <v>54</v>
      </c>
      <c r="W20" s="3">
        <v>1523763.6800000002</v>
      </c>
    </row>
    <row r="21" spans="1:23" x14ac:dyDescent="0.3">
      <c r="A21" s="9" t="s">
        <v>18</v>
      </c>
      <c r="B21" s="3">
        <v>52504615.5</v>
      </c>
      <c r="D21" s="9" t="s">
        <v>24</v>
      </c>
      <c r="E21" s="3">
        <v>19315802.47000001</v>
      </c>
      <c r="G21" s="9" t="s">
        <v>7</v>
      </c>
      <c r="H21" s="3">
        <v>54640288.090000011</v>
      </c>
      <c r="I21" s="3">
        <v>54640288.090000011</v>
      </c>
      <c r="J21" s="19">
        <f t="shared" ref="J21:J26" si="3">SUM(I21)/SUM($I$21:$I$26)</f>
        <v>0.96829622629427214</v>
      </c>
      <c r="V21" s="9" t="s">
        <v>122</v>
      </c>
      <c r="W21" s="3">
        <v>3073412.42</v>
      </c>
    </row>
    <row r="22" spans="1:23" x14ac:dyDescent="0.3">
      <c r="A22" s="9" t="s">
        <v>27</v>
      </c>
      <c r="B22" s="3">
        <v>-16357677.489999996</v>
      </c>
      <c r="D22" s="9" t="s">
        <v>3</v>
      </c>
      <c r="E22" s="3">
        <v>30602373.989999998</v>
      </c>
      <c r="G22" s="9" t="s">
        <v>48</v>
      </c>
      <c r="H22" s="3">
        <v>24201658.330000006</v>
      </c>
      <c r="I22" s="3">
        <v>24201658.330000006</v>
      </c>
      <c r="J22" s="20">
        <f t="shared" si="3"/>
        <v>0.42888453282681693</v>
      </c>
      <c r="V22" s="9" t="s">
        <v>67</v>
      </c>
      <c r="W22" s="3">
        <v>3247125.64</v>
      </c>
    </row>
    <row r="23" spans="1:23" x14ac:dyDescent="0.3">
      <c r="A23" s="9" t="s">
        <v>9</v>
      </c>
      <c r="B23" s="3">
        <v>29116114.059999976</v>
      </c>
      <c r="D23" s="9" t="s">
        <v>8</v>
      </c>
      <c r="E23" s="3">
        <v>31934087.82</v>
      </c>
      <c r="G23" s="9" t="s">
        <v>33</v>
      </c>
      <c r="H23" s="3">
        <v>4042503.5499999975</v>
      </c>
      <c r="I23" s="3">
        <v>4042503.5499999975</v>
      </c>
      <c r="J23" s="20">
        <f t="shared" si="3"/>
        <v>7.1638365555444047E-2</v>
      </c>
      <c r="V23" s="9" t="s">
        <v>92</v>
      </c>
      <c r="W23" s="3">
        <v>5699533.8700000001</v>
      </c>
    </row>
    <row r="24" spans="1:23" x14ac:dyDescent="0.3">
      <c r="A24" s="9" t="s">
        <v>25</v>
      </c>
      <c r="B24" s="3">
        <v>12877008.119999999</v>
      </c>
      <c r="D24" s="9" t="s">
        <v>20</v>
      </c>
      <c r="E24" s="3">
        <v>25829424.969999999</v>
      </c>
      <c r="G24" s="9" t="s">
        <v>2</v>
      </c>
      <c r="H24" s="3">
        <v>-25426030.319999985</v>
      </c>
      <c r="I24" s="3">
        <v>-25426030.32</v>
      </c>
      <c r="J24" s="20">
        <f t="shared" si="3"/>
        <v>-0.45058198024042923</v>
      </c>
      <c r="V24" s="9" t="s">
        <v>42</v>
      </c>
      <c r="W24" s="3">
        <v>207351.66999999998</v>
      </c>
    </row>
    <row r="25" spans="1:23" x14ac:dyDescent="0.3">
      <c r="A25" s="9" t="s">
        <v>4</v>
      </c>
      <c r="B25" s="3">
        <v>-21710750.02</v>
      </c>
      <c r="D25" s="9" t="s">
        <v>17</v>
      </c>
      <c r="E25" s="3">
        <v>22464931.600000009</v>
      </c>
      <c r="G25" s="9" t="s">
        <v>12</v>
      </c>
      <c r="H25" s="3">
        <v>26633291.099999998</v>
      </c>
      <c r="I25" s="3">
        <v>26633291.099999998</v>
      </c>
      <c r="J25" s="20">
        <f t="shared" si="3"/>
        <v>0.47197619499093713</v>
      </c>
      <c r="V25" s="9" t="s">
        <v>44</v>
      </c>
      <c r="W25" s="3">
        <v>364587.25999999995</v>
      </c>
    </row>
    <row r="26" spans="1:23" x14ac:dyDescent="0.3">
      <c r="A26" s="9" t="s">
        <v>134</v>
      </c>
      <c r="B26" s="3">
        <v>56429310.169999987</v>
      </c>
      <c r="D26" s="9" t="s">
        <v>36</v>
      </c>
      <c r="E26" s="3">
        <v>26015588.509999994</v>
      </c>
      <c r="G26" s="9" t="s">
        <v>16</v>
      </c>
      <c r="H26" s="3">
        <v>-27662400.580000002</v>
      </c>
      <c r="I26" s="3">
        <v>-27662400.580000002</v>
      </c>
      <c r="J26" s="20">
        <f t="shared" si="3"/>
        <v>-0.49021333942704115</v>
      </c>
      <c r="V26" s="9" t="s">
        <v>100</v>
      </c>
      <c r="W26" s="3">
        <v>175226.65000000002</v>
      </c>
    </row>
    <row r="27" spans="1:23" x14ac:dyDescent="0.3">
      <c r="D27" s="9" t="s">
        <v>22</v>
      </c>
      <c r="E27" s="3">
        <v>33246253.949999999</v>
      </c>
      <c r="G27" s="9" t="s">
        <v>134</v>
      </c>
      <c r="H27" s="3">
        <v>56429310.170000032</v>
      </c>
      <c r="I27" s="6">
        <v>56429310.170000032</v>
      </c>
      <c r="V27" s="9" t="s">
        <v>69</v>
      </c>
      <c r="W27" s="3">
        <v>407634.05999999994</v>
      </c>
    </row>
    <row r="28" spans="1:23" x14ac:dyDescent="0.3">
      <c r="D28" s="9" t="s">
        <v>13</v>
      </c>
      <c r="E28" s="3">
        <v>24575150.859999999</v>
      </c>
      <c r="V28" s="9" t="s">
        <v>49</v>
      </c>
      <c r="W28" s="3">
        <v>2248431.5</v>
      </c>
    </row>
    <row r="29" spans="1:23" x14ac:dyDescent="0.3">
      <c r="D29" s="9" t="s">
        <v>134</v>
      </c>
      <c r="E29" s="3">
        <v>213983614.17000002</v>
      </c>
      <c r="V29" s="9" t="s">
        <v>117</v>
      </c>
      <c r="W29" s="3">
        <v>1539297</v>
      </c>
    </row>
    <row r="30" spans="1:23" x14ac:dyDescent="0.3">
      <c r="V30" s="9" t="s">
        <v>89</v>
      </c>
      <c r="W30" s="3">
        <v>1094199.33</v>
      </c>
    </row>
    <row r="31" spans="1:23" x14ac:dyDescent="0.3">
      <c r="V31" s="9" t="s">
        <v>104</v>
      </c>
      <c r="W31" s="3">
        <v>2059330.5</v>
      </c>
    </row>
    <row r="32" spans="1:23" x14ac:dyDescent="0.3">
      <c r="V32" s="9" t="s">
        <v>66</v>
      </c>
      <c r="W32" s="3">
        <v>636088.5</v>
      </c>
    </row>
    <row r="33" spans="1:23" x14ac:dyDescent="0.3">
      <c r="V33" s="9" t="s">
        <v>94</v>
      </c>
      <c r="W33" s="3">
        <v>5050877.2800000012</v>
      </c>
    </row>
    <row r="34" spans="1:23" x14ac:dyDescent="0.3">
      <c r="V34" s="9" t="s">
        <v>85</v>
      </c>
      <c r="W34" s="3">
        <v>1903668.31</v>
      </c>
    </row>
    <row r="35" spans="1:23" x14ac:dyDescent="0.3">
      <c r="A35" s="4" t="s">
        <v>130</v>
      </c>
      <c r="V35" s="9" t="s">
        <v>57</v>
      </c>
      <c r="W35" s="3">
        <v>3240693.46</v>
      </c>
    </row>
    <row r="36" spans="1:23" x14ac:dyDescent="0.3">
      <c r="A36" s="8" t="s">
        <v>133</v>
      </c>
      <c r="B36" s="17" t="s">
        <v>138</v>
      </c>
      <c r="D36" s="8" t="s">
        <v>133</v>
      </c>
      <c r="E36" t="s">
        <v>138</v>
      </c>
      <c r="G36" s="8" t="s">
        <v>133</v>
      </c>
      <c r="H36" t="s">
        <v>138</v>
      </c>
      <c r="V36" s="9" t="s">
        <v>38</v>
      </c>
      <c r="W36" s="3">
        <v>2073585.38</v>
      </c>
    </row>
    <row r="37" spans="1:23" x14ac:dyDescent="0.3">
      <c r="A37" s="9" t="s">
        <v>24</v>
      </c>
      <c r="B37" s="17">
        <v>164484</v>
      </c>
      <c r="D37" s="9" t="s">
        <v>18</v>
      </c>
      <c r="E37" s="18">
        <v>183768</v>
      </c>
      <c r="G37" s="9" t="s">
        <v>7</v>
      </c>
      <c r="H37" s="18">
        <v>405885</v>
      </c>
      <c r="V37" s="9" t="s">
        <v>83</v>
      </c>
      <c r="W37" s="3">
        <v>468173.99</v>
      </c>
    </row>
    <row r="38" spans="1:23" x14ac:dyDescent="0.3">
      <c r="A38" s="9" t="s">
        <v>3</v>
      </c>
      <c r="B38" s="17">
        <v>190729</v>
      </c>
      <c r="D38" s="9" t="s">
        <v>27</v>
      </c>
      <c r="E38" s="18">
        <v>206611</v>
      </c>
      <c r="G38" s="9" t="s">
        <v>48</v>
      </c>
      <c r="H38" s="18">
        <v>176213</v>
      </c>
      <c r="V38" s="9" t="s">
        <v>39</v>
      </c>
      <c r="W38" s="3">
        <v>4567373.95</v>
      </c>
    </row>
    <row r="39" spans="1:23" x14ac:dyDescent="0.3">
      <c r="A39" s="9" t="s">
        <v>8</v>
      </c>
      <c r="B39" s="17">
        <v>199525</v>
      </c>
      <c r="D39" s="9" t="s">
        <v>9</v>
      </c>
      <c r="E39" s="18">
        <v>564802</v>
      </c>
      <c r="G39" s="9" t="s">
        <v>33</v>
      </c>
      <c r="H39" s="18">
        <v>194907</v>
      </c>
      <c r="V39" s="9" t="s">
        <v>78</v>
      </c>
      <c r="W39" s="3">
        <v>78228.540000000008</v>
      </c>
    </row>
    <row r="40" spans="1:23" x14ac:dyDescent="0.3">
      <c r="A40" s="9" t="s">
        <v>20</v>
      </c>
      <c r="B40" s="17">
        <v>132630</v>
      </c>
      <c r="D40" s="9" t="s">
        <v>25</v>
      </c>
      <c r="E40" s="18">
        <v>202260</v>
      </c>
      <c r="G40" s="9" t="s">
        <v>2</v>
      </c>
      <c r="H40" s="18">
        <v>202535</v>
      </c>
      <c r="V40" s="9" t="s">
        <v>119</v>
      </c>
      <c r="W40" s="3">
        <v>789581.2</v>
      </c>
    </row>
    <row r="41" spans="1:23" x14ac:dyDescent="0.3">
      <c r="A41" s="9" t="s">
        <v>17</v>
      </c>
      <c r="B41" s="17">
        <v>143570</v>
      </c>
      <c r="D41" s="9" t="s">
        <v>4</v>
      </c>
      <c r="E41" s="18">
        <v>193515</v>
      </c>
      <c r="G41" s="9" t="s">
        <v>12</v>
      </c>
      <c r="H41" s="18">
        <v>185036</v>
      </c>
      <c r="V41" s="9" t="s">
        <v>11</v>
      </c>
      <c r="W41" s="3">
        <v>1199298.3400000001</v>
      </c>
    </row>
    <row r="42" spans="1:23" x14ac:dyDescent="0.3">
      <c r="A42" s="9" t="s">
        <v>36</v>
      </c>
      <c r="B42" s="17">
        <v>144187</v>
      </c>
      <c r="D42" s="9" t="s">
        <v>134</v>
      </c>
      <c r="E42" s="18">
        <v>1350956</v>
      </c>
      <c r="G42" s="9" t="s">
        <v>16</v>
      </c>
      <c r="H42" s="18">
        <v>186380</v>
      </c>
      <c r="V42" s="9" t="s">
        <v>91</v>
      </c>
      <c r="W42" s="3">
        <v>1933527.36</v>
      </c>
    </row>
    <row r="43" spans="1:23" x14ac:dyDescent="0.3">
      <c r="A43" s="9" t="s">
        <v>22</v>
      </c>
      <c r="B43" s="17">
        <v>209620</v>
      </c>
      <c r="G43" s="9" t="s">
        <v>134</v>
      </c>
      <c r="H43" s="18">
        <v>1350956</v>
      </c>
      <c r="V43" s="9" t="s">
        <v>97</v>
      </c>
      <c r="W43" s="3">
        <v>247001.83</v>
      </c>
    </row>
    <row r="44" spans="1:23" x14ac:dyDescent="0.3">
      <c r="A44" s="9" t="s">
        <v>13</v>
      </c>
      <c r="B44" s="17">
        <v>166211</v>
      </c>
      <c r="V44" s="9" t="s">
        <v>121</v>
      </c>
      <c r="W44" s="3">
        <v>613541.76</v>
      </c>
    </row>
    <row r="45" spans="1:23" x14ac:dyDescent="0.3">
      <c r="A45" s="9" t="s">
        <v>134</v>
      </c>
      <c r="B45" s="1">
        <v>1350956</v>
      </c>
      <c r="V45" s="9" t="s">
        <v>81</v>
      </c>
      <c r="W45" s="3">
        <v>2696970.1300000004</v>
      </c>
    </row>
    <row r="46" spans="1:23" x14ac:dyDescent="0.3">
      <c r="B46" s="2"/>
      <c r="V46" s="9" t="s">
        <v>46</v>
      </c>
      <c r="W46" s="3">
        <v>5800028.8599999994</v>
      </c>
    </row>
    <row r="47" spans="1:23" x14ac:dyDescent="0.3">
      <c r="V47" s="9" t="s">
        <v>32</v>
      </c>
      <c r="W47" s="3">
        <v>276535.75</v>
      </c>
    </row>
    <row r="48" spans="1:23" x14ac:dyDescent="0.3">
      <c r="V48" s="9" t="s">
        <v>107</v>
      </c>
      <c r="W48" s="3">
        <v>85122.54</v>
      </c>
    </row>
    <row r="49" spans="1:23" x14ac:dyDescent="0.3">
      <c r="A49" s="4" t="s">
        <v>139</v>
      </c>
      <c r="B49" s="4"/>
      <c r="V49" s="9" t="s">
        <v>113</v>
      </c>
      <c r="W49" s="3">
        <v>443649.76</v>
      </c>
    </row>
    <row r="50" spans="1:23" x14ac:dyDescent="0.3">
      <c r="A50" t="s">
        <v>140</v>
      </c>
      <c r="B50" s="16">
        <f>GETPIVOTDATA("Net Sales",$A$3)</f>
        <v>213983614.16999993</v>
      </c>
      <c r="V50" s="9" t="s">
        <v>112</v>
      </c>
      <c r="W50" s="3">
        <v>1430862.3599999999</v>
      </c>
    </row>
    <row r="51" spans="1:23" x14ac:dyDescent="0.3">
      <c r="A51" t="s">
        <v>141</v>
      </c>
      <c r="B51" s="16">
        <f>GETPIVOTDATA("Profit",$A$20)</f>
        <v>56429310.169999987</v>
      </c>
      <c r="V51" s="9" t="s">
        <v>99</v>
      </c>
      <c r="W51" s="3">
        <v>199105.74</v>
      </c>
    </row>
    <row r="52" spans="1:23" x14ac:dyDescent="0.3">
      <c r="B52" s="5">
        <f>B51/B50</f>
        <v>0.26370855725976078</v>
      </c>
      <c r="V52" s="9" t="s">
        <v>77</v>
      </c>
      <c r="W52" s="3">
        <v>2477868.85</v>
      </c>
    </row>
    <row r="53" spans="1:23" x14ac:dyDescent="0.3">
      <c r="V53" s="9" t="s">
        <v>93</v>
      </c>
      <c r="W53" s="3">
        <v>3435313.5</v>
      </c>
    </row>
    <row r="54" spans="1:23" x14ac:dyDescent="0.3">
      <c r="V54" s="9" t="s">
        <v>64</v>
      </c>
      <c r="W54" s="3">
        <v>1049439.6599999999</v>
      </c>
    </row>
    <row r="55" spans="1:23" x14ac:dyDescent="0.3">
      <c r="V55" s="9" t="s">
        <v>35</v>
      </c>
      <c r="W55" s="3">
        <v>2759574.02</v>
      </c>
    </row>
    <row r="56" spans="1:23" x14ac:dyDescent="0.3">
      <c r="V56" s="9" t="s">
        <v>73</v>
      </c>
      <c r="W56" s="3">
        <v>3085409.2800000003</v>
      </c>
    </row>
    <row r="57" spans="1:23" x14ac:dyDescent="0.3">
      <c r="V57" s="9" t="s">
        <v>76</v>
      </c>
      <c r="W57" s="3">
        <v>4199104.59</v>
      </c>
    </row>
    <row r="58" spans="1:23" x14ac:dyDescent="0.3">
      <c r="V58" s="9" t="s">
        <v>102</v>
      </c>
      <c r="W58" s="3">
        <v>1853347.5</v>
      </c>
    </row>
    <row r="59" spans="1:23" x14ac:dyDescent="0.3">
      <c r="V59" s="9" t="s">
        <v>82</v>
      </c>
      <c r="W59" s="3">
        <v>1816928.9100000001</v>
      </c>
    </row>
    <row r="60" spans="1:23" x14ac:dyDescent="0.3">
      <c r="V60" s="9" t="s">
        <v>15</v>
      </c>
      <c r="W60" s="3">
        <v>2453034.2699999996</v>
      </c>
    </row>
    <row r="61" spans="1:23" x14ac:dyDescent="0.3">
      <c r="V61" s="9" t="s">
        <v>63</v>
      </c>
      <c r="W61" s="3">
        <v>3226817.1</v>
      </c>
    </row>
    <row r="62" spans="1:23" x14ac:dyDescent="0.3">
      <c r="V62" s="9" t="s">
        <v>110</v>
      </c>
      <c r="W62" s="3">
        <v>175043.69999999998</v>
      </c>
    </row>
    <row r="63" spans="1:23" x14ac:dyDescent="0.3">
      <c r="V63" s="9" t="s">
        <v>30</v>
      </c>
      <c r="W63" s="3">
        <v>1866847.01</v>
      </c>
    </row>
    <row r="64" spans="1:23" x14ac:dyDescent="0.3">
      <c r="V64" s="9" t="s">
        <v>21</v>
      </c>
      <c r="W64" s="3">
        <v>3671049.2199999997</v>
      </c>
    </row>
    <row r="65" spans="22:23" x14ac:dyDescent="0.3">
      <c r="V65" s="9" t="s">
        <v>72</v>
      </c>
      <c r="W65" s="3">
        <v>9516810.0099999998</v>
      </c>
    </row>
    <row r="66" spans="22:23" x14ac:dyDescent="0.3">
      <c r="V66" s="9" t="s">
        <v>95</v>
      </c>
      <c r="W66" s="3">
        <v>130125.95999999999</v>
      </c>
    </row>
    <row r="67" spans="22:23" x14ac:dyDescent="0.3">
      <c r="V67" s="9" t="s">
        <v>101</v>
      </c>
      <c r="W67" s="3">
        <v>60226.649999999994</v>
      </c>
    </row>
    <row r="68" spans="22:23" x14ac:dyDescent="0.3">
      <c r="V68" s="9" t="s">
        <v>26</v>
      </c>
      <c r="W68" s="3">
        <v>2196718.2000000002</v>
      </c>
    </row>
    <row r="69" spans="22:23" x14ac:dyDescent="0.3">
      <c r="V69" s="9" t="s">
        <v>124</v>
      </c>
      <c r="W69" s="3">
        <v>679244</v>
      </c>
    </row>
    <row r="70" spans="22:23" x14ac:dyDescent="0.3">
      <c r="V70" s="9" t="s">
        <v>40</v>
      </c>
      <c r="W70" s="3">
        <v>150963.84</v>
      </c>
    </row>
    <row r="71" spans="22:23" x14ac:dyDescent="0.3">
      <c r="V71" s="9" t="s">
        <v>56</v>
      </c>
      <c r="W71" s="3">
        <v>5178487.5</v>
      </c>
    </row>
    <row r="72" spans="22:23" x14ac:dyDescent="0.3">
      <c r="V72" s="9" t="s">
        <v>86</v>
      </c>
      <c r="W72" s="3">
        <v>3470809.25</v>
      </c>
    </row>
    <row r="73" spans="22:23" x14ac:dyDescent="0.3">
      <c r="V73" s="9" t="s">
        <v>114</v>
      </c>
      <c r="W73" s="3">
        <v>1865881.2</v>
      </c>
    </row>
    <row r="74" spans="22:23" x14ac:dyDescent="0.3">
      <c r="V74" s="9" t="s">
        <v>1</v>
      </c>
      <c r="W74" s="3">
        <v>7729633.5099999988</v>
      </c>
    </row>
    <row r="75" spans="22:23" x14ac:dyDescent="0.3">
      <c r="V75" s="9" t="s">
        <v>87</v>
      </c>
      <c r="W75" s="3">
        <v>2611058.2999999998</v>
      </c>
    </row>
    <row r="76" spans="22:23" x14ac:dyDescent="0.3">
      <c r="V76" s="9" t="s">
        <v>108</v>
      </c>
      <c r="W76" s="3">
        <v>773345.52</v>
      </c>
    </row>
    <row r="77" spans="22:23" x14ac:dyDescent="0.3">
      <c r="V77" s="9" t="s">
        <v>47</v>
      </c>
      <c r="W77" s="3">
        <v>6537475.7999999998</v>
      </c>
    </row>
    <row r="78" spans="22:23" x14ac:dyDescent="0.3">
      <c r="V78" s="9" t="s">
        <v>118</v>
      </c>
      <c r="W78" s="3">
        <v>2262838.5</v>
      </c>
    </row>
    <row r="79" spans="22:23" x14ac:dyDescent="0.3">
      <c r="V79" s="9" t="s">
        <v>123</v>
      </c>
      <c r="W79" s="3">
        <v>2565634.5</v>
      </c>
    </row>
    <row r="80" spans="22:23" x14ac:dyDescent="0.3">
      <c r="V80" s="9" t="s">
        <v>65</v>
      </c>
      <c r="W80" s="3">
        <v>5572882.3600000003</v>
      </c>
    </row>
    <row r="81" spans="22:23" x14ac:dyDescent="0.3">
      <c r="V81" s="9" t="s">
        <v>111</v>
      </c>
      <c r="W81" s="3">
        <v>1947078</v>
      </c>
    </row>
    <row r="82" spans="22:23" x14ac:dyDescent="0.3">
      <c r="V82" s="9" t="s">
        <v>60</v>
      </c>
      <c r="W82" s="3">
        <v>5163467.0100000007</v>
      </c>
    </row>
    <row r="83" spans="22:23" x14ac:dyDescent="0.3">
      <c r="V83" s="9" t="s">
        <v>84</v>
      </c>
      <c r="W83" s="3">
        <v>4645834.3899999997</v>
      </c>
    </row>
    <row r="84" spans="22:23" x14ac:dyDescent="0.3">
      <c r="V84" s="9" t="s">
        <v>90</v>
      </c>
      <c r="W84" s="3">
        <v>5041314</v>
      </c>
    </row>
    <row r="85" spans="22:23" x14ac:dyDescent="0.3">
      <c r="V85" s="9" t="s">
        <v>6</v>
      </c>
      <c r="W85" s="3">
        <v>7126291.0199999996</v>
      </c>
    </row>
    <row r="86" spans="22:23" x14ac:dyDescent="0.3">
      <c r="V86" s="9" t="s">
        <v>19</v>
      </c>
      <c r="W86" s="3">
        <v>4731661.1199999992</v>
      </c>
    </row>
    <row r="87" spans="22:23" x14ac:dyDescent="0.3">
      <c r="V87" s="9" t="s">
        <v>116</v>
      </c>
      <c r="W87" s="3">
        <v>3924600.25</v>
      </c>
    </row>
    <row r="88" spans="22:23" x14ac:dyDescent="0.3">
      <c r="V88" s="9" t="s">
        <v>120</v>
      </c>
      <c r="W88" s="3">
        <v>33208.559999999998</v>
      </c>
    </row>
    <row r="89" spans="22:23" x14ac:dyDescent="0.3">
      <c r="V89" s="9" t="s">
        <v>106</v>
      </c>
      <c r="W89" s="3">
        <v>2344854.44</v>
      </c>
    </row>
    <row r="90" spans="22:23" x14ac:dyDescent="0.3">
      <c r="V90" s="9" t="s">
        <v>75</v>
      </c>
      <c r="W90" s="3">
        <v>204237.38</v>
      </c>
    </row>
    <row r="91" spans="22:23" x14ac:dyDescent="0.3">
      <c r="V91" s="9" t="s">
        <v>50</v>
      </c>
      <c r="W91" s="3">
        <v>4838794.87</v>
      </c>
    </row>
    <row r="92" spans="22:23" x14ac:dyDescent="0.3">
      <c r="V92" s="9" t="s">
        <v>43</v>
      </c>
      <c r="W92" s="3">
        <v>2013117.16</v>
      </c>
    </row>
    <row r="93" spans="22:23" x14ac:dyDescent="0.3">
      <c r="V93" s="9" t="s">
        <v>62</v>
      </c>
      <c r="W93" s="3">
        <v>1499291.6900000002</v>
      </c>
    </row>
    <row r="94" spans="22:23" x14ac:dyDescent="0.3">
      <c r="V94" s="9" t="s">
        <v>105</v>
      </c>
      <c r="W94" s="3">
        <v>5111372.0200000005</v>
      </c>
    </row>
    <row r="95" spans="22:23" x14ac:dyDescent="0.3">
      <c r="V95" s="9" t="s">
        <v>71</v>
      </c>
      <c r="W95" s="3">
        <v>1586412.0100000002</v>
      </c>
    </row>
    <row r="96" spans="22:23" x14ac:dyDescent="0.3">
      <c r="V96" s="9" t="s">
        <v>109</v>
      </c>
      <c r="W96" s="3">
        <v>70329.960000000006</v>
      </c>
    </row>
    <row r="97" spans="22:23" x14ac:dyDescent="0.3">
      <c r="V97" s="9" t="s">
        <v>59</v>
      </c>
      <c r="W97" s="3">
        <v>1212983.52</v>
      </c>
    </row>
    <row r="98" spans="22:23" x14ac:dyDescent="0.3">
      <c r="V98" s="9" t="s">
        <v>134</v>
      </c>
      <c r="W98" s="3">
        <v>213983614.17000005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4D54-6DAE-4805-A637-11150D3B0C76}">
  <dimension ref="B4:L30"/>
  <sheetViews>
    <sheetView topLeftCell="A5" workbookViewId="0">
      <selection activeCell="F27" sqref="F27"/>
    </sheetView>
  </sheetViews>
  <sheetFormatPr defaultRowHeight="14.4" x14ac:dyDescent="0.3"/>
  <cols>
    <col min="2" max="2" width="14.44140625" customWidth="1"/>
    <col min="3" max="3" width="20.109375" customWidth="1"/>
    <col min="4" max="4" width="14.44140625" customWidth="1"/>
    <col min="5" max="5" width="24.88671875" customWidth="1"/>
    <col min="6" max="6" width="22.44140625" customWidth="1"/>
    <col min="11" max="11" width="36.6640625" customWidth="1"/>
  </cols>
  <sheetData>
    <row r="4" spans="2:12" x14ac:dyDescent="0.3">
      <c r="B4" s="7"/>
      <c r="C4" s="7"/>
      <c r="D4" s="3"/>
      <c r="F4" s="7" t="s">
        <v>128</v>
      </c>
    </row>
    <row r="5" spans="2:12" x14ac:dyDescent="0.3">
      <c r="B5" s="3"/>
      <c r="C5" s="3"/>
      <c r="D5" s="3"/>
      <c r="F5" s="3">
        <v>18300907.829999998</v>
      </c>
    </row>
    <row r="6" spans="2:12" x14ac:dyDescent="0.3">
      <c r="B6" s="3"/>
      <c r="C6" s="3"/>
      <c r="D6" s="3"/>
      <c r="F6" s="3">
        <v>23544302.829999998</v>
      </c>
    </row>
    <row r="7" spans="2:12" x14ac:dyDescent="0.3">
      <c r="B7" s="3"/>
      <c r="C7" s="3"/>
      <c r="D7" s="3"/>
      <c r="F7" s="3">
        <v>21303973.829999998</v>
      </c>
    </row>
    <row r="8" spans="2:12" x14ac:dyDescent="0.3">
      <c r="B8" s="3"/>
      <c r="C8" s="3"/>
      <c r="D8" s="3"/>
      <c r="F8" s="3">
        <v>10611141.83</v>
      </c>
      <c r="K8" s="7"/>
      <c r="L8" s="3"/>
    </row>
    <row r="9" spans="2:12" x14ac:dyDescent="0.3">
      <c r="B9" s="3"/>
      <c r="C9" s="3"/>
      <c r="D9" s="3"/>
      <c r="F9" s="3">
        <v>14661450.829999998</v>
      </c>
      <c r="K9" s="3"/>
      <c r="L9" s="3"/>
    </row>
    <row r="10" spans="2:12" x14ac:dyDescent="0.3">
      <c r="B10" s="3"/>
      <c r="C10" s="3"/>
      <c r="D10" s="3"/>
      <c r="F10" s="3">
        <v>22614103.829999998</v>
      </c>
      <c r="K10" s="3"/>
      <c r="L10" s="3"/>
    </row>
    <row r="11" spans="2:12" x14ac:dyDescent="0.3">
      <c r="B11" s="3"/>
      <c r="C11" s="3"/>
      <c r="D11" s="3"/>
      <c r="F11" s="3">
        <v>18334866.829999998</v>
      </c>
      <c r="K11" s="3"/>
      <c r="L11" s="3"/>
    </row>
    <row r="12" spans="2:12" x14ac:dyDescent="0.3">
      <c r="B12" s="3"/>
      <c r="C12" s="3"/>
      <c r="D12" s="3"/>
      <c r="F12" s="3">
        <v>20514112.829999998</v>
      </c>
      <c r="K12" s="3"/>
      <c r="L12" s="3"/>
    </row>
    <row r="13" spans="2:12" x14ac:dyDescent="0.3">
      <c r="B13" s="3"/>
      <c r="C13" s="3"/>
      <c r="D13" s="3"/>
      <c r="F13" s="3">
        <v>20199829.829999998</v>
      </c>
      <c r="K13" s="3"/>
      <c r="L13" s="3"/>
    </row>
    <row r="14" spans="2:12" x14ac:dyDescent="0.3">
      <c r="B14" s="3"/>
      <c r="C14" s="3"/>
      <c r="D14" s="3"/>
      <c r="F14" s="3">
        <v>12194029.83</v>
      </c>
      <c r="K14" s="3"/>
      <c r="L14" s="3"/>
    </row>
    <row r="15" spans="2:12" x14ac:dyDescent="0.3">
      <c r="B15" s="3"/>
      <c r="C15" s="3"/>
      <c r="D15" s="3"/>
      <c r="F15" s="3">
        <v>12337190.83</v>
      </c>
      <c r="K15" s="3"/>
      <c r="L15" s="3"/>
    </row>
    <row r="16" spans="2:12" x14ac:dyDescent="0.3">
      <c r="B16" s="3"/>
      <c r="C16" s="3"/>
      <c r="D16" s="4"/>
      <c r="F16" s="3">
        <v>15522498.83</v>
      </c>
      <c r="K16" s="3"/>
      <c r="L16" s="3"/>
    </row>
    <row r="17" spans="2:12" x14ac:dyDescent="0.3">
      <c r="B17" s="6"/>
      <c r="C17" s="6"/>
      <c r="F17" s="6">
        <f>SUM(F5:F16)</f>
        <v>210138409.96000001</v>
      </c>
      <c r="K17" s="3"/>
      <c r="L17" s="3"/>
    </row>
    <row r="18" spans="2:12" x14ac:dyDescent="0.3">
      <c r="H18" s="21"/>
      <c r="K18" s="3"/>
      <c r="L18" s="3"/>
    </row>
    <row r="19" spans="2:12" x14ac:dyDescent="0.3">
      <c r="K19" s="3"/>
      <c r="L19" s="3"/>
    </row>
    <row r="20" spans="2:12" x14ac:dyDescent="0.3">
      <c r="H20" s="10"/>
      <c r="K20" s="3"/>
      <c r="L20" s="4"/>
    </row>
    <row r="21" spans="2:12" x14ac:dyDescent="0.3">
      <c r="B21" s="4" t="s">
        <v>132</v>
      </c>
      <c r="C21" s="4"/>
      <c r="H21" s="10"/>
      <c r="K21" s="6"/>
    </row>
    <row r="22" spans="2:12" x14ac:dyDescent="0.3">
      <c r="B22" s="4" t="s">
        <v>131</v>
      </c>
      <c r="C22" s="4" t="s">
        <v>143</v>
      </c>
      <c r="D22" s="4" t="s">
        <v>128</v>
      </c>
      <c r="E22" s="4" t="s">
        <v>145</v>
      </c>
      <c r="H22" s="10"/>
    </row>
    <row r="23" spans="2:12" x14ac:dyDescent="0.3">
      <c r="B23" t="s">
        <v>127</v>
      </c>
      <c r="C23" s="15">
        <f>Pivot!H10</f>
        <v>213983614.17000002</v>
      </c>
      <c r="D23" s="3">
        <v>210138409.96000001</v>
      </c>
      <c r="E23" s="24">
        <f>C23/D23-1</f>
        <v>1.8298435829660731E-2</v>
      </c>
      <c r="H23" s="10"/>
    </row>
    <row r="24" spans="2:12" x14ac:dyDescent="0.3">
      <c r="B24" t="s">
        <v>125</v>
      </c>
      <c r="C24" s="16">
        <f>Pivot!H27</f>
        <v>56429310.170000032</v>
      </c>
      <c r="D24" s="3">
        <v>60429310.170000002</v>
      </c>
      <c r="E24" s="24">
        <f t="shared" ref="E24:E26" si="0">C24/D24-1</f>
        <v>-6.6193044215582697E-2</v>
      </c>
      <c r="G24" s="22"/>
    </row>
    <row r="25" spans="2:12" x14ac:dyDescent="0.3">
      <c r="B25" t="s">
        <v>129</v>
      </c>
      <c r="C25" s="14">
        <f>Pivot!B52</f>
        <v>0.26370855725976078</v>
      </c>
      <c r="D25" s="5">
        <v>0.28756908449770208</v>
      </c>
      <c r="E25" s="24">
        <f t="shared" si="0"/>
        <v>-8.2973200264620073E-2</v>
      </c>
    </row>
    <row r="26" spans="2:12" x14ac:dyDescent="0.3">
      <c r="B26" t="s">
        <v>130</v>
      </c>
      <c r="C26" s="16">
        <f>Pivot!B45</f>
        <v>1350956</v>
      </c>
      <c r="D26" s="1">
        <v>1420956</v>
      </c>
      <c r="E26" s="24">
        <f t="shared" si="0"/>
        <v>-4.9262609116679235E-2</v>
      </c>
    </row>
    <row r="27" spans="2:12" x14ac:dyDescent="0.3">
      <c r="E27" s="24"/>
      <c r="G27" s="23"/>
    </row>
    <row r="28" spans="2:12" x14ac:dyDescent="0.3">
      <c r="E28" s="25"/>
    </row>
    <row r="30" spans="2:12" x14ac:dyDescent="0.3">
      <c r="G3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Jide Olasehinde</dc:creator>
  <cp:lastModifiedBy>anshu jack</cp:lastModifiedBy>
  <cp:lastPrinted>2025-07-14T19:40:29Z</cp:lastPrinted>
  <dcterms:created xsi:type="dcterms:W3CDTF">2024-10-24T08:35:19Z</dcterms:created>
  <dcterms:modified xsi:type="dcterms:W3CDTF">2025-07-15T09:55:23Z</dcterms:modified>
</cp:coreProperties>
</file>