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_Облако\_Пауки\Mord.Reserve, Esyunin\data\"/>
    </mc:Choice>
  </mc:AlternateContent>
  <bookViews>
    <workbookView xWindow="0" yWindow="0" windowWidth="23040" windowHeight="9192" activeTab="2"/>
  </bookViews>
  <sheets>
    <sheet name="Data" sheetId="12" r:id="rId1"/>
    <sheet name="Q.Factors" sheetId="10" r:id="rId2"/>
    <sheet name="R.Factors" sheetId="11" r:id="rId3"/>
  </sheets>
  <definedNames>
    <definedName name="_xlnm._FilterDatabase" localSheetId="1" hidden="1">Q.Factors!$A$1:$T$28</definedName>
    <definedName name="_xlnm._FilterDatabase" localSheetId="2" hidden="1">'R.Factors'!$A$1:$H$272</definedName>
  </definedNames>
  <calcPr calcId="162913"/>
</workbook>
</file>

<file path=xl/calcChain.xml><?xml version="1.0" encoding="utf-8"?>
<calcChain xmlns="http://schemas.openxmlformats.org/spreadsheetml/2006/main">
  <c r="H3" i="11" l="1"/>
  <c r="H4" i="11"/>
  <c r="H5" i="11"/>
  <c r="H6" i="11"/>
  <c r="H8" i="11"/>
  <c r="H9" i="11"/>
  <c r="H10" i="11"/>
  <c r="H11" i="11"/>
  <c r="H12" i="11"/>
  <c r="H13" i="11"/>
  <c r="H15" i="11"/>
  <c r="H16" i="11"/>
  <c r="H17" i="11"/>
  <c r="H18" i="11"/>
  <c r="H19" i="11"/>
  <c r="H20" i="11"/>
  <c r="H21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90" i="11"/>
  <c r="H91" i="11"/>
  <c r="H92" i="11"/>
  <c r="H93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1" i="11"/>
  <c r="H202" i="11"/>
  <c r="H203" i="11"/>
  <c r="H204" i="11"/>
  <c r="H205" i="11"/>
  <c r="H206" i="11"/>
  <c r="H207" i="11"/>
  <c r="H208" i="11"/>
  <c r="H209" i="11"/>
  <c r="H210" i="11"/>
  <c r="H211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8" i="11"/>
  <c r="H269" i="11"/>
  <c r="H270" i="11"/>
  <c r="H271" i="11"/>
  <c r="H272" i="11"/>
  <c r="H2" i="11"/>
  <c r="AB273" i="12"/>
  <c r="AA273" i="12"/>
  <c r="Z273" i="12"/>
  <c r="Y273" i="12"/>
  <c r="X273" i="12"/>
  <c r="W273" i="12"/>
  <c r="V273" i="12"/>
  <c r="U273" i="12"/>
  <c r="T273" i="12"/>
  <c r="S273" i="12"/>
  <c r="R273" i="12"/>
  <c r="Q273" i="12"/>
  <c r="P273" i="12"/>
  <c r="O273" i="12"/>
  <c r="N273" i="12"/>
  <c r="M273" i="12"/>
  <c r="L273" i="12"/>
  <c r="K273" i="12"/>
  <c r="J273" i="12"/>
  <c r="I273" i="12"/>
  <c r="H273" i="12"/>
  <c r="G273" i="12"/>
  <c r="F273" i="12"/>
  <c r="E273" i="12"/>
  <c r="D273" i="12"/>
  <c r="C273" i="12"/>
  <c r="B273" i="12"/>
  <c r="F266" i="11"/>
  <c r="E266" i="11"/>
  <c r="E267" i="11" s="1"/>
  <c r="F265" i="11"/>
  <c r="F267" i="11" s="1"/>
  <c r="E265" i="11"/>
  <c r="F248" i="11"/>
  <c r="E248" i="11"/>
  <c r="F247" i="11"/>
  <c r="E247" i="11"/>
  <c r="H247" i="11" s="1"/>
  <c r="F232" i="11"/>
  <c r="F233" i="11" s="1"/>
  <c r="E232" i="11"/>
  <c r="F231" i="11"/>
  <c r="E231" i="11"/>
  <c r="H231" i="11"/>
  <c r="F213" i="11"/>
  <c r="H213" i="11" s="1"/>
  <c r="E213" i="11"/>
  <c r="F212" i="11"/>
  <c r="E212" i="11"/>
  <c r="E214" i="11" s="1"/>
  <c r="H214" i="11" s="1"/>
  <c r="F200" i="11"/>
  <c r="H200" i="11" s="1"/>
  <c r="E200" i="11"/>
  <c r="F176" i="11"/>
  <c r="E176" i="11"/>
  <c r="H176" i="11" s="1"/>
  <c r="F161" i="11"/>
  <c r="H161" i="11" s="1"/>
  <c r="E161" i="11"/>
  <c r="F160" i="11"/>
  <c r="E160" i="11"/>
  <c r="H160" i="11"/>
  <c r="F135" i="11"/>
  <c r="E135" i="11"/>
  <c r="H135" i="11" s="1"/>
  <c r="F111" i="11"/>
  <c r="E111" i="11"/>
  <c r="H111" i="11" s="1"/>
  <c r="F110" i="11"/>
  <c r="F112" i="11"/>
  <c r="E110" i="11"/>
  <c r="H110" i="11" s="1"/>
  <c r="E112" i="11"/>
  <c r="H112" i="11" s="1"/>
  <c r="F94" i="11"/>
  <c r="H94" i="11" s="1"/>
  <c r="E94" i="11"/>
  <c r="F89" i="11"/>
  <c r="E89" i="11"/>
  <c r="F75" i="11"/>
  <c r="E75" i="11"/>
  <c r="H75" i="11" s="1"/>
  <c r="F39" i="11"/>
  <c r="E39" i="11"/>
  <c r="H39" i="11" s="1"/>
  <c r="F38" i="11"/>
  <c r="E38" i="11"/>
  <c r="H38" i="11"/>
  <c r="F22" i="11"/>
  <c r="F40" i="11" s="1"/>
  <c r="E22" i="11"/>
  <c r="E40" i="11" s="1"/>
  <c r="H40" i="11" s="1"/>
  <c r="F14" i="11"/>
  <c r="H14" i="11" s="1"/>
  <c r="E14" i="11"/>
  <c r="F7" i="11"/>
  <c r="E7" i="11"/>
  <c r="H7" i="11" s="1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" i="10"/>
  <c r="E162" i="11"/>
  <c r="H162" i="11" s="1"/>
  <c r="H248" i="11"/>
  <c r="F162" i="11"/>
  <c r="F214" i="11"/>
  <c r="H265" i="11"/>
  <c r="E233" i="11"/>
  <c r="H233" i="11" s="1"/>
  <c r="H22" i="11"/>
  <c r="H212" i="11"/>
  <c r="F249" i="11"/>
  <c r="H89" i="11" l="1"/>
  <c r="H267" i="11"/>
  <c r="H266" i="11"/>
  <c r="E249" i="11"/>
  <c r="H249" i="11" s="1"/>
  <c r="H232" i="11"/>
</calcChain>
</file>

<file path=xl/sharedStrings.xml><?xml version="1.0" encoding="utf-8"?>
<sst xmlns="http://schemas.openxmlformats.org/spreadsheetml/2006/main" count="1715" uniqueCount="571">
  <si>
    <t>12.V-19.VII.2016</t>
  </si>
  <si>
    <t>V-VII.2016</t>
  </si>
  <si>
    <t>IV-VI.2016</t>
  </si>
  <si>
    <t>IV-VII.2016</t>
  </si>
  <si>
    <t>V-VI.2016</t>
  </si>
  <si>
    <t>Date</t>
  </si>
  <si>
    <t>Abacoproeces saltuum</t>
  </si>
  <si>
    <t>male</t>
  </si>
  <si>
    <t>female</t>
  </si>
  <si>
    <t>Acantholycosa lignaria</t>
  </si>
  <si>
    <t>submale</t>
  </si>
  <si>
    <t>juvenile</t>
  </si>
  <si>
    <t>Aelurillus v-insignitus</t>
  </si>
  <si>
    <t>Agroeca brunnea</t>
  </si>
  <si>
    <t>subfemale</t>
  </si>
  <si>
    <t>Agroeca cuprea</t>
  </si>
  <si>
    <t>Agroeca lusatica</t>
  </si>
  <si>
    <t>Agroeca ssp</t>
  </si>
  <si>
    <t>Agyneta affinis</t>
  </si>
  <si>
    <t>Agyneta cauta/olivacea</t>
  </si>
  <si>
    <t>Alopecosa aculeata</t>
  </si>
  <si>
    <t>Alopecosa cuneata</t>
  </si>
  <si>
    <t>Alopecosa fabrilis</t>
  </si>
  <si>
    <t>Alopecosa inquilina</t>
  </si>
  <si>
    <t>Alopecosa ?inquilina</t>
  </si>
  <si>
    <t>Alopecosa pinetorum</t>
  </si>
  <si>
    <t>Alopecosa pulverulenta</t>
  </si>
  <si>
    <t>Alopecosa solitaria</t>
  </si>
  <si>
    <t>Alopecosa sulzeri</t>
  </si>
  <si>
    <t>Alopecosa ssp</t>
  </si>
  <si>
    <t>Anguliphantes angulipalpis</t>
  </si>
  <si>
    <t>Antistea elegans</t>
  </si>
  <si>
    <t>Araneus ssp</t>
  </si>
  <si>
    <t>Arctosa leopardus</t>
  </si>
  <si>
    <t>Argenna subnigra</t>
  </si>
  <si>
    <t>Aulonia albimana</t>
  </si>
  <si>
    <t>Ballus chalybeus</t>
  </si>
  <si>
    <t>Callilepis nocturna</t>
  </si>
  <si>
    <t>Centromerus incilium</t>
  </si>
  <si>
    <t>Centromerus sylvaticum</t>
  </si>
  <si>
    <t>Ceratinella brevis</t>
  </si>
  <si>
    <t>Cercidia prominens</t>
  </si>
  <si>
    <t>Clubiona diversa</t>
  </si>
  <si>
    <t>Clubiona lutescens</t>
  </si>
  <si>
    <t>Diplocephalus picinus</t>
  </si>
  <si>
    <t>Diplostyla concolor</t>
  </si>
  <si>
    <t>Dolomedes fimbriatus</t>
  </si>
  <si>
    <t>Dolomedes ssp</t>
  </si>
  <si>
    <t>Drassodes pubescens</t>
  </si>
  <si>
    <t>Drassyllus lutetianus</t>
  </si>
  <si>
    <t>Drassyllus praeficus</t>
  </si>
  <si>
    <t>Drassyllus pusillus</t>
  </si>
  <si>
    <t>Drassyllus ssp</t>
  </si>
  <si>
    <t>Enoplognatha thoracica</t>
  </si>
  <si>
    <t>Episinus truncatus</t>
  </si>
  <si>
    <t>Euophrys frontalis</t>
  </si>
  <si>
    <t>Euryopis flavomaculata</t>
  </si>
  <si>
    <t>Evarcha falcata</t>
  </si>
  <si>
    <t>Gibbaranea ssp</t>
  </si>
  <si>
    <t>Gnaphosa bicolor</t>
  </si>
  <si>
    <t>Gnaphosa montana</t>
  </si>
  <si>
    <t>Gnaphosa ssp</t>
  </si>
  <si>
    <t>Hahnia ononidum</t>
  </si>
  <si>
    <t>Hahnia pusilla</t>
  </si>
  <si>
    <t>Hahnia ssp266</t>
  </si>
  <si>
    <t>Haplodrassus cognatus</t>
  </si>
  <si>
    <t>Haplodrassus signifer</t>
  </si>
  <si>
    <t>Haplodrassus silvestris</t>
  </si>
  <si>
    <t>Haplodrassus soerenseni</t>
  </si>
  <si>
    <t>Haplodrassus umbratilis</t>
  </si>
  <si>
    <t>Haplodrassus ssp</t>
  </si>
  <si>
    <t>Hygrolycosa rubrofasciata</t>
  </si>
  <si>
    <t>Hypsosinga sanguinea</t>
  </si>
  <si>
    <t>Incestophantes crucifer</t>
  </si>
  <si>
    <t>Linyphia hortensis</t>
  </si>
  <si>
    <t>Liocranoeca striata</t>
  </si>
  <si>
    <t>Macrargus rufus</t>
  </si>
  <si>
    <t>Maso sundevalli</t>
  </si>
  <si>
    <t>Metapanamomops kaestneri</t>
  </si>
  <si>
    <t>Micaria fulgens</t>
  </si>
  <si>
    <t>Micaria pulicaria</t>
  </si>
  <si>
    <t>Micaria silesiaca</t>
  </si>
  <si>
    <t>Microneta viaria</t>
  </si>
  <si>
    <t>Neriene clatratha</t>
  </si>
  <si>
    <t>Neriene montana</t>
  </si>
  <si>
    <t>Neriene peltata</t>
  </si>
  <si>
    <t>Neriene radiata</t>
  </si>
  <si>
    <t>Ozyptila atomaria</t>
  </si>
  <si>
    <t>Ozyptila praticola</t>
  </si>
  <si>
    <t>Pachygnatha degeeri</t>
  </si>
  <si>
    <t>Pachygnatha listeri</t>
  </si>
  <si>
    <t>Palliduphantes alutaceus</t>
  </si>
  <si>
    <t>Panamomops mengei</t>
  </si>
  <si>
    <t>Pardosa agrestis</t>
  </si>
  <si>
    <t>Pardosa alacris</t>
  </si>
  <si>
    <t>Pardosa ?alacris</t>
  </si>
  <si>
    <t>Pardosa fulvipes</t>
  </si>
  <si>
    <t>Pardosa lugubris</t>
  </si>
  <si>
    <t>Pardosa maisa</t>
  </si>
  <si>
    <t>Pardosa riparia</t>
  </si>
  <si>
    <t>Pardosa paludicola</t>
  </si>
  <si>
    <t>Pardosa sphagnicola</t>
  </si>
  <si>
    <t>Pardosa ssp</t>
  </si>
  <si>
    <t>Pelecopsis radicicola</t>
  </si>
  <si>
    <t>Philodromus margaritatus</t>
  </si>
  <si>
    <t>Philodromus ssp</t>
  </si>
  <si>
    <t>Phlegra fasciata</t>
  </si>
  <si>
    <t>Phrurolithus festivus</t>
  </si>
  <si>
    <t>Pirata piscatorius</t>
  </si>
  <si>
    <t>Pirata tenuitarsis</t>
  </si>
  <si>
    <t>Pirata uliginosa</t>
  </si>
  <si>
    <t>Pirata ssp</t>
  </si>
  <si>
    <t>Piratula hygrophila</t>
  </si>
  <si>
    <t>Pisaura mirabilis</t>
  </si>
  <si>
    <t>Pocadicnemis pumilla</t>
  </si>
  <si>
    <t>Robertus lividus</t>
  </si>
  <si>
    <t>Sauron rayi</t>
  </si>
  <si>
    <t>Sitticus terebratus</t>
  </si>
  <si>
    <t>Sitticus sp229</t>
  </si>
  <si>
    <t>Sitticus sp282</t>
  </si>
  <si>
    <t>Sitticus ssp</t>
  </si>
  <si>
    <t>Steatoda albomaculata</t>
  </si>
  <si>
    <t>Stemonyphantes lineatus</t>
  </si>
  <si>
    <t>Tallusia experta</t>
  </si>
  <si>
    <t>Tapinocyba biscissa</t>
  </si>
  <si>
    <t>Tapinocyba insecta</t>
  </si>
  <si>
    <t>Tapinocyba pallens</t>
  </si>
  <si>
    <t>Tenuiphantes tenebricola</t>
  </si>
  <si>
    <t>Thanatus formicinus</t>
  </si>
  <si>
    <t>Thanatus sabulosus</t>
  </si>
  <si>
    <t>Thanatus striatus</t>
  </si>
  <si>
    <t>Thanatus ssp</t>
  </si>
  <si>
    <t>Thyreostenius biovatus</t>
  </si>
  <si>
    <t>Titanoeca spominima</t>
  </si>
  <si>
    <t>Tmarus piger</t>
  </si>
  <si>
    <t>Tricca lutetiana</t>
  </si>
  <si>
    <t>Trochosa ruricola</t>
  </si>
  <si>
    <t>Trochosa spinipalpis</t>
  </si>
  <si>
    <t>Trochosa terricola</t>
  </si>
  <si>
    <t>Trochosa ssp</t>
  </si>
  <si>
    <t>Troxochrota scabra</t>
  </si>
  <si>
    <t>Walckenaeria alticeps</t>
  </si>
  <si>
    <t>Walckenaeria antica</t>
  </si>
  <si>
    <t>Walckenaeria cucullata</t>
  </si>
  <si>
    <t>Walckenaeria fugax</t>
  </si>
  <si>
    <t>Walckenaeria furcillata</t>
  </si>
  <si>
    <t>Walckenaeria mitrata</t>
  </si>
  <si>
    <t>Walckenaeria nudipalpis</t>
  </si>
  <si>
    <t>Xerolycosa miniata</t>
  </si>
  <si>
    <t>Xerolycosa nemoralis</t>
  </si>
  <si>
    <t>Xerolycosa ssp</t>
  </si>
  <si>
    <t>Xysticus cambridgei</t>
  </si>
  <si>
    <t>Xysticus cristatus</t>
  </si>
  <si>
    <t>Xysticus lineatus</t>
  </si>
  <si>
    <t>Xysticus luctuosus</t>
  </si>
  <si>
    <t>Xysticus ulmi</t>
  </si>
  <si>
    <t>Xysticus viduus</t>
  </si>
  <si>
    <t>Xysticus ssp</t>
  </si>
  <si>
    <t>Zelotes azsheganovae</t>
  </si>
  <si>
    <t>Zelotes clivicola</t>
  </si>
  <si>
    <t>Zelotes electus</t>
  </si>
  <si>
    <t>Zelotes exiguus</t>
  </si>
  <si>
    <t>Zelotes latreillei</t>
  </si>
  <si>
    <t>Zelotes longipes</t>
  </si>
  <si>
    <t>Zelotes petrensis</t>
  </si>
  <si>
    <t>Zelotes subterraneus</t>
  </si>
  <si>
    <t>Zelotes ssp</t>
  </si>
  <si>
    <t>Zora nemoralis</t>
  </si>
  <si>
    <t>Zora ?pardalis</t>
  </si>
  <si>
    <t>Zora spinimana</t>
  </si>
  <si>
    <t>Sex</t>
  </si>
  <si>
    <t>Species</t>
  </si>
  <si>
    <t>Family</t>
  </si>
  <si>
    <t>size.min</t>
  </si>
  <si>
    <t>size.max</t>
  </si>
  <si>
    <t>coefficient</t>
  </si>
  <si>
    <t>sample_id 1</t>
  </si>
  <si>
    <t>sample_id 2</t>
  </si>
  <si>
    <t>sample_id 3</t>
  </si>
  <si>
    <t>sample_id 4</t>
  </si>
  <si>
    <t>sample_id 5</t>
  </si>
  <si>
    <t>sample_id 6</t>
  </si>
  <si>
    <t>sample_id 7</t>
  </si>
  <si>
    <t>sample_id 8</t>
  </si>
  <si>
    <t>sample_id 9</t>
  </si>
  <si>
    <t>sample_id 10</t>
  </si>
  <si>
    <t>sample_id 11</t>
  </si>
  <si>
    <t>sample_id 12</t>
  </si>
  <si>
    <t>sample_id 13</t>
  </si>
  <si>
    <t>sample_id 14</t>
  </si>
  <si>
    <t>sample_id 15</t>
  </si>
  <si>
    <t>sample_id 16</t>
  </si>
  <si>
    <t>sample_id 17</t>
  </si>
  <si>
    <t>sample_id 18</t>
  </si>
  <si>
    <t>sample_id 19</t>
  </si>
  <si>
    <t>sample_id 20</t>
  </si>
  <si>
    <t>sample_id 21</t>
  </si>
  <si>
    <t>sample_id 22</t>
  </si>
  <si>
    <t>sample_id 23</t>
  </si>
  <si>
    <t>sample_id 24</t>
  </si>
  <si>
    <t>sample_id 25</t>
  </si>
  <si>
    <t>sample_id 26</t>
  </si>
  <si>
    <t>sample_id 27</t>
  </si>
  <si>
    <t>sample_id</t>
  </si>
  <si>
    <t>kv</t>
  </si>
  <si>
    <t>date.exact</t>
  </si>
  <si>
    <t>date.m</t>
  </si>
  <si>
    <t>trap.days</t>
  </si>
  <si>
    <t>start.month</t>
  </si>
  <si>
    <t>fire.type</t>
  </si>
  <si>
    <t>fire_intencity</t>
  </si>
  <si>
    <t>edificator</t>
  </si>
  <si>
    <t>forest.age</t>
  </si>
  <si>
    <t>shrub</t>
  </si>
  <si>
    <t>herbs.covering</t>
  </si>
  <si>
    <t>dominating.herbs</t>
  </si>
  <si>
    <t>litter</t>
  </si>
  <si>
    <t>dry.woods</t>
  </si>
  <si>
    <t>hydrothermic</t>
  </si>
  <si>
    <t>V-VII</t>
  </si>
  <si>
    <t>mix(control.and.fire)</t>
  </si>
  <si>
    <t>Betula</t>
  </si>
  <si>
    <t>weak</t>
  </si>
  <si>
    <t>3+</t>
  </si>
  <si>
    <t>multiherbaceous</t>
  </si>
  <si>
    <t>middle</t>
  </si>
  <si>
    <t>bog</t>
  </si>
  <si>
    <t>up.fire</t>
  </si>
  <si>
    <t>absent</t>
  </si>
  <si>
    <r>
      <t>Epilobium</t>
    </r>
    <r>
      <rPr>
        <sz val="12"/>
        <rFont val="Times New Roman"/>
        <family val="1"/>
        <charset val="204"/>
      </rPr>
      <t xml:space="preserve"> </t>
    </r>
  </si>
  <si>
    <t>expressed</t>
  </si>
  <si>
    <t>upland</t>
  </si>
  <si>
    <t>Epilobium&amp;Rubus</t>
  </si>
  <si>
    <t>357&amp;382</t>
  </si>
  <si>
    <t>IV-VI</t>
  </si>
  <si>
    <t>control</t>
  </si>
  <si>
    <t>Pinus</t>
  </si>
  <si>
    <t>Nothing</t>
  </si>
  <si>
    <t>nothing</t>
  </si>
  <si>
    <t>Poacea</t>
  </si>
  <si>
    <t>IV-VII</t>
  </si>
  <si>
    <t>NA</t>
  </si>
  <si>
    <t>control.near.fire(0or4)</t>
  </si>
  <si>
    <t>down.fire</t>
  </si>
  <si>
    <t>362&amp;386</t>
  </si>
  <si>
    <t>V-VI</t>
  </si>
  <si>
    <t>Poacea&amp;Convallária</t>
  </si>
  <si>
    <t>404&amp;405</t>
  </si>
  <si>
    <t>405&amp;380</t>
  </si>
  <si>
    <t>430&amp;431</t>
  </si>
  <si>
    <t>lov.sut</t>
  </si>
  <si>
    <t>n.ind.total</t>
  </si>
  <si>
    <t>linyphiidae</t>
  </si>
  <si>
    <t>araneidae</t>
  </si>
  <si>
    <t>clubionidae</t>
  </si>
  <si>
    <t>dictynidae</t>
  </si>
  <si>
    <t>hahniidae</t>
  </si>
  <si>
    <t>liocranide</t>
  </si>
  <si>
    <t>miturgidae </t>
  </si>
  <si>
    <t>Pisauridae</t>
  </si>
  <si>
    <t>philodromidae</t>
  </si>
  <si>
    <t>phrurolithidae</t>
  </si>
  <si>
    <t>tetragnathidae</t>
  </si>
  <si>
    <t>titanoecidae</t>
  </si>
  <si>
    <t>theridiidae</t>
  </si>
  <si>
    <t>thomisidae</t>
  </si>
  <si>
    <t>gnaphosidae</t>
  </si>
  <si>
    <t>lycosidae</t>
  </si>
  <si>
    <t>salticidae</t>
  </si>
  <si>
    <t>Spec.id</t>
  </si>
  <si>
    <t>smp.id_1</t>
  </si>
  <si>
    <t>smp.id_2</t>
  </si>
  <si>
    <t>smp.id_3</t>
  </si>
  <si>
    <t>smp.id_4</t>
  </si>
  <si>
    <t>smp.id_5</t>
  </si>
  <si>
    <t>smp.id_6</t>
  </si>
  <si>
    <t>smp.id_7</t>
  </si>
  <si>
    <t>smp.id_8</t>
  </si>
  <si>
    <t>smp.id_9</t>
  </si>
  <si>
    <t>smp.id_10</t>
  </si>
  <si>
    <t>smp.id_11</t>
  </si>
  <si>
    <t>smp.id_12</t>
  </si>
  <si>
    <t>smp.id_13</t>
  </si>
  <si>
    <t>smp.id_14</t>
  </si>
  <si>
    <t>smp.id_15</t>
  </si>
  <si>
    <t>smp.id_16</t>
  </si>
  <si>
    <t>smp.id_17</t>
  </si>
  <si>
    <t>smp.id_18</t>
  </si>
  <si>
    <t>smp.id_19</t>
  </si>
  <si>
    <t>smp.id_20</t>
  </si>
  <si>
    <t>smp.id_21</t>
  </si>
  <si>
    <t>smp.id_22</t>
  </si>
  <si>
    <t>smp.id_23</t>
  </si>
  <si>
    <t>smp.id_24</t>
  </si>
  <si>
    <t>smp.id_25</t>
  </si>
  <si>
    <t>smp.id_26</t>
  </si>
  <si>
    <t>smp.id_27</t>
  </si>
  <si>
    <t>Spec.id_1</t>
  </si>
  <si>
    <t>Spec.id_2</t>
  </si>
  <si>
    <t>Spec.id_4</t>
  </si>
  <si>
    <t>Spec.id_3</t>
  </si>
  <si>
    <t>Spec.id_5</t>
  </si>
  <si>
    <t>Spec.id_6</t>
  </si>
  <si>
    <t>Spec.id_7</t>
  </si>
  <si>
    <t>Spec.id_8</t>
  </si>
  <si>
    <t>Spec.id_9</t>
  </si>
  <si>
    <t>Spec.id_10</t>
  </si>
  <si>
    <t>Spec.id_11</t>
  </si>
  <si>
    <t>Spec.id_12</t>
  </si>
  <si>
    <t>Spec.id_13</t>
  </si>
  <si>
    <t>Spec.id_14</t>
  </si>
  <si>
    <t>Spec.id_15</t>
  </si>
  <si>
    <t>Spec.id_16</t>
  </si>
  <si>
    <t>Spec.id_17</t>
  </si>
  <si>
    <t>Spec.id_18</t>
  </si>
  <si>
    <t>Spec.id_19</t>
  </si>
  <si>
    <t>Spec.id_20</t>
  </si>
  <si>
    <t>Spec.id_21</t>
  </si>
  <si>
    <t>Spec.id_22</t>
  </si>
  <si>
    <t>Spec.id_23</t>
  </si>
  <si>
    <t>Spec.id_24</t>
  </si>
  <si>
    <t>Spec.id_25</t>
  </si>
  <si>
    <t>Spec.id_26</t>
  </si>
  <si>
    <t>Spec.id_27</t>
  </si>
  <si>
    <t>Spec.id_28</t>
  </si>
  <si>
    <t>Spec.id_29</t>
  </si>
  <si>
    <t>Spec.id_30</t>
  </si>
  <si>
    <t>Spec.id_31</t>
  </si>
  <si>
    <t>Spec.id_32</t>
  </si>
  <si>
    <t>Spec.id_33</t>
  </si>
  <si>
    <t>Spec.id_34</t>
  </si>
  <si>
    <t>Spec.id_35</t>
  </si>
  <si>
    <t>Spec.id_36</t>
  </si>
  <si>
    <t>Spec.id_37</t>
  </si>
  <si>
    <t>Spec.id_38</t>
  </si>
  <si>
    <t>Spec.id_39</t>
  </si>
  <si>
    <t>Spec.id_40</t>
  </si>
  <si>
    <t>Spec.id_41</t>
  </si>
  <si>
    <t>Spec.id_42</t>
  </si>
  <si>
    <t>Spec.id_43</t>
  </si>
  <si>
    <t>Spec.id_44</t>
  </si>
  <si>
    <t>Spec.id_45</t>
  </si>
  <si>
    <t>Spec.id_46</t>
  </si>
  <si>
    <t>Spec.id_47</t>
  </si>
  <si>
    <t>Spec.id_48</t>
  </si>
  <si>
    <t>Spec.id_49</t>
  </si>
  <si>
    <t>Spec.id_50</t>
  </si>
  <si>
    <t>Spec.id_51</t>
  </si>
  <si>
    <t>Spec.id_52</t>
  </si>
  <si>
    <t>Spec.id_53</t>
  </si>
  <si>
    <t>Spec.id_54</t>
  </si>
  <si>
    <t>Spec.id_55</t>
  </si>
  <si>
    <t>Spec.id_56</t>
  </si>
  <si>
    <t>Spec.id_57</t>
  </si>
  <si>
    <t>Spec.id_58</t>
  </si>
  <si>
    <t>Spec.id_59</t>
  </si>
  <si>
    <t>Spec.id_60</t>
  </si>
  <si>
    <t>Spec.id_61</t>
  </si>
  <si>
    <t>Spec.id_62</t>
  </si>
  <si>
    <t>Spec.id_63</t>
  </si>
  <si>
    <t>Spec.id_64</t>
  </si>
  <si>
    <t>Spec.id_65</t>
  </si>
  <si>
    <t>Spec.id_66</t>
  </si>
  <si>
    <t>Spec.id_67</t>
  </si>
  <si>
    <t>Spec.id_68</t>
  </si>
  <si>
    <t>Spec.id_69</t>
  </si>
  <si>
    <t>Spec.id_70</t>
  </si>
  <si>
    <t>Spec.id_71</t>
  </si>
  <si>
    <t>Spec.id_72</t>
  </si>
  <si>
    <t>Spec.id_73</t>
  </si>
  <si>
    <t>Spec.id_74</t>
  </si>
  <si>
    <t>Spec.id_75</t>
  </si>
  <si>
    <t>Spec.id_76</t>
  </si>
  <si>
    <t>Spec.id_77</t>
  </si>
  <si>
    <t>Spec.id_78</t>
  </si>
  <si>
    <t>Spec.id_79</t>
  </si>
  <si>
    <t>Spec.id_80</t>
  </si>
  <si>
    <t>Spec.id_81</t>
  </si>
  <si>
    <t>Spec.id_82</t>
  </si>
  <si>
    <t>Spec.id_83</t>
  </si>
  <si>
    <t>Spec.id_84</t>
  </si>
  <si>
    <t>Spec.id_85</t>
  </si>
  <si>
    <t>Spec.id_86</t>
  </si>
  <si>
    <t>Spec.id_87</t>
  </si>
  <si>
    <t>Spec.id_88</t>
  </si>
  <si>
    <t>Spec.id_89</t>
  </si>
  <si>
    <t>Spec.id_90</t>
  </si>
  <si>
    <t>Spec.id_91</t>
  </si>
  <si>
    <t>Spec.id_92</t>
  </si>
  <si>
    <t>Spec.id_93</t>
  </si>
  <si>
    <t>Spec.id_94</t>
  </si>
  <si>
    <t>Spec.id_95</t>
  </si>
  <si>
    <t>Spec.id_96</t>
  </si>
  <si>
    <t>Spec.id_97</t>
  </si>
  <si>
    <t>Spec.id_98</t>
  </si>
  <si>
    <t>Spec.id_99</t>
  </si>
  <si>
    <t>Spec.id_100</t>
  </si>
  <si>
    <t>Spec.id_101</t>
  </si>
  <si>
    <t>Spec.id_102</t>
  </si>
  <si>
    <t>Spec.id_103</t>
  </si>
  <si>
    <t>Spec.id_104</t>
  </si>
  <si>
    <t>Spec.id_105</t>
  </si>
  <si>
    <t>Spec.id_106</t>
  </si>
  <si>
    <t>Spec.id_107</t>
  </si>
  <si>
    <t>Spec.id_108</t>
  </si>
  <si>
    <t>Spec.id_109</t>
  </si>
  <si>
    <t>Spec.id_110</t>
  </si>
  <si>
    <t>Spec.id_111</t>
  </si>
  <si>
    <t>Spec.id_112</t>
  </si>
  <si>
    <t>Spec.id_113</t>
  </si>
  <si>
    <t>Spec.id_114</t>
  </si>
  <si>
    <t>Spec.id_115</t>
  </si>
  <si>
    <t>Spec.id_116</t>
  </si>
  <si>
    <t>Spec.id_117</t>
  </si>
  <si>
    <t>Spec.id_118</t>
  </si>
  <si>
    <t>Spec.id_119</t>
  </si>
  <si>
    <t>Spec.id_120</t>
  </si>
  <si>
    <t>Spec.id_121</t>
  </si>
  <si>
    <t>Spec.id_122</t>
  </si>
  <si>
    <t>Spec.id_123</t>
  </si>
  <si>
    <t>Spec.id_124</t>
  </si>
  <si>
    <t>Spec.id_125</t>
  </si>
  <si>
    <t>Spec.id_126</t>
  </si>
  <si>
    <t>Spec.id_127</t>
  </si>
  <si>
    <t>Spec.id_128</t>
  </si>
  <si>
    <t>Spec.id_129</t>
  </si>
  <si>
    <t>Spec.id_130</t>
  </si>
  <si>
    <t>Spec.id_131</t>
  </si>
  <si>
    <t>Spec.id_132</t>
  </si>
  <si>
    <t>Spec.id_133</t>
  </si>
  <si>
    <t>Spec.id_134</t>
  </si>
  <si>
    <t>Spec.id_135</t>
  </si>
  <si>
    <t>Spec.id_136</t>
  </si>
  <si>
    <t>Spec.id_137</t>
  </si>
  <si>
    <t>Spec.id_138</t>
  </si>
  <si>
    <t>Spec.id_139</t>
  </si>
  <si>
    <t>Spec.id_140</t>
  </si>
  <si>
    <t>Spec.id_141</t>
  </si>
  <si>
    <t>Spec.id_142</t>
  </si>
  <si>
    <t>Spec.id_143</t>
  </si>
  <si>
    <t>Spec.id_144</t>
  </si>
  <si>
    <t>Spec.id_145</t>
  </si>
  <si>
    <t>Spec.id_146</t>
  </si>
  <si>
    <t>Spec.id_147</t>
  </si>
  <si>
    <t>Spec.id_148</t>
  </si>
  <si>
    <t>Spec.id_149</t>
  </si>
  <si>
    <t>Spec.id_150</t>
  </si>
  <si>
    <t>Spec.id_151</t>
  </si>
  <si>
    <t>Spec.id_152</t>
  </si>
  <si>
    <t>Spec.id_153</t>
  </si>
  <si>
    <t>Spec.id_154</t>
  </si>
  <si>
    <t>Spec.id_155</t>
  </si>
  <si>
    <t>Spec.id_156</t>
  </si>
  <si>
    <t>Spec.id_157</t>
  </si>
  <si>
    <t>Spec.id_158</t>
  </si>
  <si>
    <t>Spec.id_159</t>
  </si>
  <si>
    <t>Spec.id_160</t>
  </si>
  <si>
    <t>Spec.id_161</t>
  </si>
  <si>
    <t>Spec.id_162</t>
  </si>
  <si>
    <t>Spec.id_163</t>
  </si>
  <si>
    <t>Spec.id_164</t>
  </si>
  <si>
    <t>Spec.id_165</t>
  </si>
  <si>
    <t>Spec.id_166</t>
  </si>
  <si>
    <t>Spec.id_167</t>
  </si>
  <si>
    <t>Spec.id_168</t>
  </si>
  <si>
    <t>Spec.id_169</t>
  </si>
  <si>
    <t>Spec.id_170</t>
  </si>
  <si>
    <t>Spec.id_171</t>
  </si>
  <si>
    <t>Spec.id_172</t>
  </si>
  <si>
    <t>Spec.id_173</t>
  </si>
  <si>
    <t>Spec.id_174</t>
  </si>
  <si>
    <t>Spec.id_175</t>
  </si>
  <si>
    <t>Spec.id_176</t>
  </si>
  <si>
    <t>Spec.id_177</t>
  </si>
  <si>
    <t>Spec.id_178</t>
  </si>
  <si>
    <t>Spec.id_179</t>
  </si>
  <si>
    <t>Spec.id_180</t>
  </si>
  <si>
    <t>Spec.id_181</t>
  </si>
  <si>
    <t>Spec.id_182</t>
  </si>
  <si>
    <t>Spec.id_183</t>
  </si>
  <si>
    <t>Spec.id_184</t>
  </si>
  <si>
    <t>Spec.id_185</t>
  </si>
  <si>
    <t>Spec.id_186</t>
  </si>
  <si>
    <t>Spec.id_187</t>
  </si>
  <si>
    <t>Spec.id_188</t>
  </si>
  <si>
    <t>Spec.id_189</t>
  </si>
  <si>
    <t>Spec.id_190</t>
  </si>
  <si>
    <t>Spec.id_191</t>
  </si>
  <si>
    <t>Spec.id_192</t>
  </si>
  <si>
    <t>Spec.id_193</t>
  </si>
  <si>
    <t>Spec.id_194</t>
  </si>
  <si>
    <t>Spec.id_195</t>
  </si>
  <si>
    <t>Spec.id_196</t>
  </si>
  <si>
    <t>Spec.id_197</t>
  </si>
  <si>
    <t>Spec.id_198</t>
  </si>
  <si>
    <t>Spec.id_199</t>
  </si>
  <si>
    <t>Spec.id_200</t>
  </si>
  <si>
    <t>Spec.id_201</t>
  </si>
  <si>
    <t>Spec.id_202</t>
  </si>
  <si>
    <t>Spec.id_203</t>
  </si>
  <si>
    <t>Spec.id_204</t>
  </si>
  <si>
    <t>Spec.id_205</t>
  </si>
  <si>
    <t>Spec.id_206</t>
  </si>
  <si>
    <t>Spec.id_207</t>
  </si>
  <si>
    <t>Spec.id_208</t>
  </si>
  <si>
    <t>Spec.id_209</t>
  </si>
  <si>
    <t>Spec.id_210</t>
  </si>
  <si>
    <t>Spec.id_211</t>
  </si>
  <si>
    <t>Spec.id_212</t>
  </si>
  <si>
    <t>Spec.id_213</t>
  </si>
  <si>
    <t>Spec.id_214</t>
  </si>
  <si>
    <t>Spec.id_215</t>
  </si>
  <si>
    <t>Spec.id_216</t>
  </si>
  <si>
    <t>Spec.id_217</t>
  </si>
  <si>
    <t>Spec.id_218</t>
  </si>
  <si>
    <t>Spec.id_219</t>
  </si>
  <si>
    <t>Spec.id_220</t>
  </si>
  <si>
    <t>Spec.id_221</t>
  </si>
  <si>
    <t>Spec.id_222</t>
  </si>
  <si>
    <t>Spec.id_223</t>
  </si>
  <si>
    <t>Spec.id_224</t>
  </si>
  <si>
    <t>Spec.id_225</t>
  </si>
  <si>
    <t>Spec.id_226</t>
  </si>
  <si>
    <t>Spec.id_227</t>
  </si>
  <si>
    <t>Spec.id_228</t>
  </si>
  <si>
    <t>Spec.id_229</t>
  </si>
  <si>
    <t>Spec.id_230</t>
  </si>
  <si>
    <t>Spec.id_231</t>
  </si>
  <si>
    <t>Spec.id_232</t>
  </si>
  <si>
    <t>Spec.id_233</t>
  </si>
  <si>
    <t>Spec.id_234</t>
  </si>
  <si>
    <t>Spec.id_235</t>
  </si>
  <si>
    <t>Spec.id_236</t>
  </si>
  <si>
    <t>Spec.id_237</t>
  </si>
  <si>
    <t>Spec.id_238</t>
  </si>
  <si>
    <t>Spec.id_239</t>
  </si>
  <si>
    <t>Spec.id_240</t>
  </si>
  <si>
    <t>Spec.id_241</t>
  </si>
  <si>
    <t>Spec.id_242</t>
  </si>
  <si>
    <t>Spec.id_243</t>
  </si>
  <si>
    <t>Spec.id_244</t>
  </si>
  <si>
    <t>Spec.id_245</t>
  </si>
  <si>
    <t>Spec.id_246</t>
  </si>
  <si>
    <t>Spec.id_247</t>
  </si>
  <si>
    <t>Spec.id_248</t>
  </si>
  <si>
    <t>Spec.id_249</t>
  </si>
  <si>
    <t>Spec.id_250</t>
  </si>
  <si>
    <t>Spec.id_251</t>
  </si>
  <si>
    <t>Spec.id_252</t>
  </si>
  <si>
    <t>Spec.id_253</t>
  </si>
  <si>
    <t>Spec.id_254</t>
  </si>
  <si>
    <t>Spec.id_255</t>
  </si>
  <si>
    <t>Spec.id_256</t>
  </si>
  <si>
    <t>Spec.id_257</t>
  </si>
  <si>
    <t>Spec.id_258</t>
  </si>
  <si>
    <t>Spec.id_259</t>
  </si>
  <si>
    <t>Spec.id_260</t>
  </si>
  <si>
    <t>Spec.id_261</t>
  </si>
  <si>
    <t>Spec.id_262</t>
  </si>
  <si>
    <t>Spec.id_263</t>
  </si>
  <si>
    <t>Spec.id_264</t>
  </si>
  <si>
    <t>Spec.id_265</t>
  </si>
  <si>
    <t>Spec.id_266</t>
  </si>
  <si>
    <t>Spec.id_267</t>
  </si>
  <si>
    <t>Spec.id_268</t>
  </si>
  <si>
    <t>Spec.id_269</t>
  </si>
  <si>
    <t>Spec.id_270</t>
  </si>
  <si>
    <t>Spec.id_271</t>
  </si>
  <si>
    <t>n.100ls</t>
  </si>
  <si>
    <t>size</t>
  </si>
  <si>
    <r>
      <t>Lasiargus hirsutus</t>
    </r>
    <r>
      <rPr>
        <sz val="10"/>
        <color indexed="10"/>
        <rFont val="Arial"/>
        <family val="2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</si>
</sst>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 Cyr"/>
      <charset val="204"/>
    </font>
    <font>
      <sz val="10"/>
      <name val="Arial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1" fillId="0" borderId="0" xfId="1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 applyFill="1"/>
    <xf numFmtId="0" fontId="4" fillId="0" borderId="0" xfId="1" applyFont="1"/>
    <xf numFmtId="0" fontId="4" fillId="0" borderId="0" xfId="1" applyFont="1" applyAlignment="1">
      <alignment horizontal="right"/>
    </xf>
    <xf numFmtId="0" fontId="5" fillId="0" borderId="0" xfId="1" applyFont="1"/>
    <xf numFmtId="2" fontId="1" fillId="0" borderId="0" xfId="1" applyNumberFormat="1"/>
    <xf numFmtId="0" fontId="4" fillId="0" borderId="0" xfId="1" applyFont="1" applyFill="1"/>
    <xf numFmtId="0" fontId="7" fillId="0" borderId="0" xfId="0" applyFont="1"/>
    <xf numFmtId="0" fontId="7" fillId="0" borderId="0" xfId="0" applyFont="1" applyFill="1"/>
    <xf numFmtId="2" fontId="0" fillId="0" borderId="0" xfId="0" applyNumberFormat="1"/>
    <xf numFmtId="2" fontId="5" fillId="0" borderId="0" xfId="1" applyNumberFormat="1" applyFont="1"/>
    <xf numFmtId="0" fontId="8" fillId="0" borderId="0" xfId="0" applyFont="1"/>
  </cellXfs>
  <cellStyles count="2">
    <cellStyle name="Обычный" xfId="0" builtinId="0"/>
    <cellStyle name="Обычный_Mordovia-2008-201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3"/>
  <sheetViews>
    <sheetView workbookViewId="0">
      <selection activeCell="C22" sqref="C22"/>
    </sheetView>
  </sheetViews>
  <sheetFormatPr defaultRowHeight="13.2" x14ac:dyDescent="0.25"/>
  <cols>
    <col min="1" max="1" width="14.5546875" customWidth="1"/>
  </cols>
  <sheetData>
    <row r="1" spans="1:28" x14ac:dyDescent="0.25">
      <c r="A1" s="8" t="s">
        <v>269</v>
      </c>
      <c r="B1" s="9" t="s">
        <v>270</v>
      </c>
      <c r="C1" s="9" t="s">
        <v>271</v>
      </c>
      <c r="D1" s="9" t="s">
        <v>272</v>
      </c>
      <c r="E1" s="9" t="s">
        <v>273</v>
      </c>
      <c r="F1" s="9" t="s">
        <v>274</v>
      </c>
      <c r="G1" s="9" t="s">
        <v>275</v>
      </c>
      <c r="H1" s="9" t="s">
        <v>276</v>
      </c>
      <c r="I1" s="9" t="s">
        <v>277</v>
      </c>
      <c r="J1" s="9" t="s">
        <v>278</v>
      </c>
      <c r="K1" s="9" t="s">
        <v>279</v>
      </c>
      <c r="L1" s="9" t="s">
        <v>280</v>
      </c>
      <c r="M1" s="9" t="s">
        <v>281</v>
      </c>
      <c r="N1" s="9" t="s">
        <v>282</v>
      </c>
      <c r="O1" s="9" t="s">
        <v>283</v>
      </c>
      <c r="P1" s="9" t="s">
        <v>284</v>
      </c>
      <c r="Q1" s="9" t="s">
        <v>285</v>
      </c>
      <c r="R1" s="9" t="s">
        <v>286</v>
      </c>
      <c r="S1" s="9" t="s">
        <v>287</v>
      </c>
      <c r="T1" s="9" t="s">
        <v>288</v>
      </c>
      <c r="U1" s="9" t="s">
        <v>289</v>
      </c>
      <c r="V1" s="9" t="s">
        <v>290</v>
      </c>
      <c r="W1" s="9" t="s">
        <v>291</v>
      </c>
      <c r="X1" s="9" t="s">
        <v>292</v>
      </c>
      <c r="Y1" s="9" t="s">
        <v>293</v>
      </c>
      <c r="Z1" s="9" t="s">
        <v>294</v>
      </c>
      <c r="AA1" s="9" t="s">
        <v>295</v>
      </c>
      <c r="AB1" s="9" t="s">
        <v>296</v>
      </c>
    </row>
    <row r="2" spans="1:28" x14ac:dyDescent="0.25">
      <c r="A2" s="8" t="s">
        <v>297</v>
      </c>
      <c r="B2" s="3"/>
      <c r="C2" s="3"/>
      <c r="D2" s="3"/>
      <c r="E2" s="3"/>
      <c r="F2" s="3"/>
      <c r="G2" s="3"/>
      <c r="H2" s="3"/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>
        <v>1</v>
      </c>
      <c r="V2" s="3"/>
      <c r="W2" s="3"/>
      <c r="X2" s="3"/>
      <c r="Y2" s="3"/>
      <c r="Z2" s="3"/>
      <c r="AA2" s="3"/>
      <c r="AB2" s="3"/>
    </row>
    <row r="3" spans="1:28" x14ac:dyDescent="0.25">
      <c r="A3" s="8" t="s">
        <v>298</v>
      </c>
      <c r="B3" s="3"/>
      <c r="C3" s="3"/>
      <c r="D3" s="3"/>
      <c r="E3" s="3"/>
      <c r="F3" s="3"/>
      <c r="G3" s="3"/>
      <c r="H3" s="3"/>
      <c r="I3" s="3">
        <v>2</v>
      </c>
      <c r="J3" s="3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>
        <v>1</v>
      </c>
      <c r="V3" s="3"/>
      <c r="W3" s="3"/>
      <c r="X3" s="3"/>
      <c r="Y3" s="3"/>
      <c r="Z3" s="3"/>
      <c r="AA3" s="3"/>
      <c r="AB3" s="3"/>
    </row>
    <row r="4" spans="1:28" x14ac:dyDescent="0.25">
      <c r="A4" s="8" t="s">
        <v>300</v>
      </c>
      <c r="B4" s="3"/>
      <c r="C4" s="3">
        <v>2</v>
      </c>
      <c r="D4" s="3"/>
      <c r="E4" s="3">
        <v>1</v>
      </c>
      <c r="F4" s="3"/>
      <c r="G4" s="3">
        <v>1</v>
      </c>
      <c r="H4" s="3">
        <v>1</v>
      </c>
      <c r="I4" s="3"/>
      <c r="J4" s="3">
        <v>5</v>
      </c>
      <c r="K4" s="3"/>
      <c r="L4" s="3"/>
      <c r="M4" s="3">
        <v>2</v>
      </c>
      <c r="N4" s="3">
        <v>1</v>
      </c>
      <c r="O4" s="3"/>
      <c r="P4" s="3">
        <v>1</v>
      </c>
      <c r="Q4" s="3"/>
      <c r="R4" s="3"/>
      <c r="S4" s="3">
        <v>1</v>
      </c>
      <c r="T4" s="3">
        <v>1</v>
      </c>
      <c r="U4" s="3">
        <v>1</v>
      </c>
      <c r="V4" s="3"/>
      <c r="W4" s="3"/>
      <c r="X4" s="3"/>
      <c r="Y4" s="3">
        <v>4</v>
      </c>
      <c r="Z4" s="3">
        <v>8</v>
      </c>
      <c r="AA4" s="3"/>
      <c r="AB4" s="3"/>
    </row>
    <row r="5" spans="1:28" x14ac:dyDescent="0.25">
      <c r="A5" s="8" t="s">
        <v>299</v>
      </c>
      <c r="B5" s="3"/>
      <c r="C5" s="3">
        <v>1</v>
      </c>
      <c r="D5" s="3"/>
      <c r="E5" s="3">
        <v>2</v>
      </c>
      <c r="F5" s="3"/>
      <c r="G5" s="3">
        <v>1</v>
      </c>
      <c r="H5" s="3">
        <v>1</v>
      </c>
      <c r="I5" s="3"/>
      <c r="J5" s="3">
        <v>1</v>
      </c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  <c r="X5" s="3"/>
      <c r="Y5" s="3"/>
      <c r="Z5" s="3">
        <v>1</v>
      </c>
      <c r="AA5" s="3">
        <v>1</v>
      </c>
      <c r="AB5" s="3"/>
    </row>
    <row r="6" spans="1:28" x14ac:dyDescent="0.25">
      <c r="A6" s="8" t="s">
        <v>301</v>
      </c>
      <c r="B6" s="3"/>
      <c r="C6" s="3"/>
      <c r="D6" s="3"/>
      <c r="E6" s="3"/>
      <c r="F6" s="3"/>
      <c r="G6" s="3"/>
      <c r="H6" s="3"/>
      <c r="I6" s="3"/>
      <c r="J6" s="3">
        <v>1</v>
      </c>
      <c r="K6" s="3"/>
      <c r="L6" s="3"/>
      <c r="M6" s="3"/>
      <c r="N6" s="3">
        <v>1</v>
      </c>
      <c r="O6" s="3"/>
      <c r="P6" s="3"/>
      <c r="Q6" s="3"/>
      <c r="R6" s="3">
        <v>1</v>
      </c>
      <c r="S6" s="3">
        <v>1</v>
      </c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8" t="s">
        <v>302</v>
      </c>
      <c r="B7" s="3"/>
      <c r="C7" s="3"/>
      <c r="D7" s="3"/>
      <c r="E7" s="3"/>
      <c r="F7" s="3"/>
      <c r="G7" s="3"/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8" t="s">
        <v>303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/>
      <c r="V8" s="3"/>
      <c r="W8" s="3"/>
      <c r="X8" s="3"/>
      <c r="Y8" s="3"/>
      <c r="Z8" s="3"/>
      <c r="AA8" s="3"/>
      <c r="AB8" s="3"/>
    </row>
    <row r="9" spans="1:28" x14ac:dyDescent="0.25">
      <c r="A9" s="8" t="s">
        <v>304</v>
      </c>
      <c r="B9" s="3">
        <v>2</v>
      </c>
      <c r="C9" s="3"/>
      <c r="D9" s="3"/>
      <c r="E9" s="3"/>
      <c r="F9" s="3">
        <v>1</v>
      </c>
      <c r="G9" s="3"/>
      <c r="H9" s="3"/>
      <c r="I9" s="3">
        <v>4</v>
      </c>
      <c r="J9" s="3">
        <v>4</v>
      </c>
      <c r="K9" s="3">
        <v>1</v>
      </c>
      <c r="L9" s="3"/>
      <c r="M9" s="3"/>
      <c r="N9" s="3">
        <v>2</v>
      </c>
      <c r="O9" s="3"/>
      <c r="P9" s="3"/>
      <c r="Q9" s="3">
        <v>5</v>
      </c>
      <c r="R9" s="3"/>
      <c r="S9" s="3">
        <v>1</v>
      </c>
      <c r="T9" s="3">
        <v>2</v>
      </c>
      <c r="U9" s="3"/>
      <c r="V9" s="3"/>
      <c r="W9" s="3">
        <v>1</v>
      </c>
      <c r="X9" s="3">
        <v>1</v>
      </c>
      <c r="Y9" s="3">
        <v>11</v>
      </c>
      <c r="Z9" s="3">
        <v>4</v>
      </c>
      <c r="AA9" s="3"/>
      <c r="AB9" s="3">
        <v>3</v>
      </c>
    </row>
    <row r="10" spans="1:28" x14ac:dyDescent="0.25">
      <c r="A10" s="8" t="s">
        <v>305</v>
      </c>
      <c r="B10" s="3">
        <v>7</v>
      </c>
      <c r="C10" s="3">
        <v>1</v>
      </c>
      <c r="D10" s="3"/>
      <c r="E10" s="3"/>
      <c r="F10" s="3"/>
      <c r="G10" s="3"/>
      <c r="H10" s="3"/>
      <c r="I10" s="3">
        <v>4</v>
      </c>
      <c r="J10" s="3">
        <v>7</v>
      </c>
      <c r="K10" s="3"/>
      <c r="L10" s="3"/>
      <c r="M10" s="3"/>
      <c r="N10" s="3"/>
      <c r="O10" s="3">
        <v>1</v>
      </c>
      <c r="P10" s="3"/>
      <c r="Q10" s="3">
        <v>4</v>
      </c>
      <c r="R10" s="3"/>
      <c r="S10" s="3"/>
      <c r="T10" s="3">
        <v>1</v>
      </c>
      <c r="U10" s="3"/>
      <c r="V10" s="3">
        <v>3</v>
      </c>
      <c r="W10" s="3">
        <v>1</v>
      </c>
      <c r="X10" s="3">
        <v>2</v>
      </c>
      <c r="Y10" s="3">
        <v>2</v>
      </c>
      <c r="Z10" s="3">
        <v>2</v>
      </c>
      <c r="AA10" s="3">
        <v>2</v>
      </c>
      <c r="AB10" s="3">
        <v>5</v>
      </c>
    </row>
    <row r="11" spans="1:28" x14ac:dyDescent="0.25">
      <c r="A11" s="8" t="s">
        <v>306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v>1</v>
      </c>
      <c r="AB11" s="3"/>
    </row>
    <row r="12" spans="1:28" x14ac:dyDescent="0.25">
      <c r="A12" s="8" t="s">
        <v>307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1</v>
      </c>
      <c r="Q12" s="3"/>
      <c r="R12" s="3">
        <v>2</v>
      </c>
      <c r="S12" s="3"/>
      <c r="T12" s="3"/>
      <c r="U12" s="3">
        <v>1</v>
      </c>
      <c r="V12" s="3">
        <v>1</v>
      </c>
      <c r="W12" s="3"/>
      <c r="X12" s="3"/>
      <c r="Y12" s="3"/>
      <c r="Z12" s="3"/>
      <c r="AA12" s="3">
        <v>1</v>
      </c>
      <c r="AB12" s="3"/>
    </row>
    <row r="13" spans="1:28" x14ac:dyDescent="0.25">
      <c r="A13" s="8" t="s">
        <v>308</v>
      </c>
      <c r="B13" s="3"/>
      <c r="C13" s="3"/>
      <c r="D13" s="3"/>
      <c r="E13" s="3"/>
      <c r="F13" s="3"/>
      <c r="G13" s="3"/>
      <c r="H13" s="3"/>
      <c r="I13" s="3"/>
      <c r="J13" s="3">
        <v>1</v>
      </c>
      <c r="K13" s="3"/>
      <c r="L13" s="3"/>
      <c r="M13" s="3"/>
      <c r="N13" s="3"/>
      <c r="O13" s="3">
        <v>1</v>
      </c>
      <c r="P13" s="3">
        <v>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8" t="s">
        <v>309</v>
      </c>
      <c r="B14" s="3">
        <v>1</v>
      </c>
      <c r="C14" s="3"/>
      <c r="D14" s="3"/>
      <c r="E14" s="3"/>
      <c r="F14" s="3"/>
      <c r="G14" s="3"/>
      <c r="H14" s="3"/>
      <c r="I14" s="3">
        <v>2</v>
      </c>
      <c r="J14" s="3">
        <v>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>
        <v>2</v>
      </c>
      <c r="V14" s="3"/>
      <c r="W14" s="3"/>
      <c r="X14" s="3"/>
      <c r="Y14" s="3">
        <v>1</v>
      </c>
      <c r="Z14" s="3"/>
      <c r="AA14" s="3">
        <v>3</v>
      </c>
      <c r="AB14" s="3"/>
    </row>
    <row r="15" spans="1:28" x14ac:dyDescent="0.25">
      <c r="A15" s="8" t="s">
        <v>310</v>
      </c>
      <c r="B15" s="3"/>
      <c r="C15" s="3"/>
      <c r="D15" s="3"/>
      <c r="E15" s="3"/>
      <c r="F15" s="3"/>
      <c r="G15" s="3"/>
      <c r="H15" s="3"/>
      <c r="I15" s="3">
        <v>2</v>
      </c>
      <c r="J15" s="3">
        <v>1</v>
      </c>
      <c r="K15" s="3"/>
      <c r="L15" s="3"/>
      <c r="M15" s="3"/>
      <c r="N15" s="3">
        <v>5</v>
      </c>
      <c r="O15" s="3"/>
      <c r="P15" s="3">
        <v>1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 s="8" t="s">
        <v>311</v>
      </c>
      <c r="B16" s="3"/>
      <c r="C16" s="3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8" t="s">
        <v>312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>
        <v>1</v>
      </c>
      <c r="V17" s="3"/>
      <c r="W17" s="3"/>
      <c r="X17" s="3"/>
      <c r="Y17" s="3"/>
      <c r="Z17" s="3"/>
      <c r="AA17" s="3"/>
      <c r="AB17" s="3"/>
    </row>
    <row r="18" spans="1:28" x14ac:dyDescent="0.25">
      <c r="A18" s="8" t="s">
        <v>313</v>
      </c>
      <c r="B18" s="3"/>
      <c r="C18" s="3">
        <v>46</v>
      </c>
      <c r="D18" s="3">
        <v>2</v>
      </c>
      <c r="E18" s="3">
        <v>6</v>
      </c>
      <c r="F18" s="3">
        <v>2</v>
      </c>
      <c r="G18" s="3">
        <v>7</v>
      </c>
      <c r="H18" s="3">
        <v>1</v>
      </c>
      <c r="I18" s="3">
        <v>25</v>
      </c>
      <c r="J18" s="3">
        <v>7</v>
      </c>
      <c r="K18" s="3">
        <v>49</v>
      </c>
      <c r="L18" s="3">
        <v>13</v>
      </c>
      <c r="M18" s="3">
        <v>3</v>
      </c>
      <c r="N18" s="3">
        <v>8</v>
      </c>
      <c r="O18" s="3">
        <v>16</v>
      </c>
      <c r="P18" s="3">
        <v>4</v>
      </c>
      <c r="Q18" s="3">
        <v>2</v>
      </c>
      <c r="R18" s="3"/>
      <c r="S18" s="3">
        <v>14</v>
      </c>
      <c r="T18" s="3">
        <v>104</v>
      </c>
      <c r="U18" s="3">
        <v>61</v>
      </c>
      <c r="V18" s="3">
        <v>15</v>
      </c>
      <c r="W18" s="3">
        <v>8</v>
      </c>
      <c r="X18" s="3"/>
      <c r="Y18" s="3">
        <v>15</v>
      </c>
      <c r="Z18" s="3">
        <v>3</v>
      </c>
      <c r="AA18" s="3">
        <v>1</v>
      </c>
      <c r="AB18" s="3"/>
    </row>
    <row r="19" spans="1:28" x14ac:dyDescent="0.25">
      <c r="A19" s="8" t="s">
        <v>314</v>
      </c>
      <c r="B19" s="3"/>
      <c r="C19" s="3">
        <v>17</v>
      </c>
      <c r="D19" s="3"/>
      <c r="E19" s="3">
        <v>1</v>
      </c>
      <c r="F19" s="3"/>
      <c r="G19" s="3">
        <v>1</v>
      </c>
      <c r="H19" s="3"/>
      <c r="I19" s="3"/>
      <c r="J19" s="3">
        <v>1</v>
      </c>
      <c r="K19" s="3">
        <v>7</v>
      </c>
      <c r="L19" s="3">
        <v>1</v>
      </c>
      <c r="M19" s="3">
        <v>1</v>
      </c>
      <c r="N19" s="3">
        <v>1</v>
      </c>
      <c r="O19" s="3">
        <v>5</v>
      </c>
      <c r="P19" s="3"/>
      <c r="Q19" s="3"/>
      <c r="R19" s="3">
        <v>1</v>
      </c>
      <c r="S19" s="3">
        <v>3</v>
      </c>
      <c r="T19" s="3">
        <v>32</v>
      </c>
      <c r="U19" s="3">
        <v>9</v>
      </c>
      <c r="V19" s="3">
        <v>1</v>
      </c>
      <c r="W19" s="3">
        <v>1</v>
      </c>
      <c r="X19" s="3"/>
      <c r="Y19" s="3">
        <v>1</v>
      </c>
      <c r="Z19" s="3"/>
      <c r="AA19" s="3"/>
      <c r="AB19" s="3"/>
    </row>
    <row r="20" spans="1:28" x14ac:dyDescent="0.25">
      <c r="A20" s="8" t="s">
        <v>315</v>
      </c>
      <c r="B20" s="3"/>
      <c r="C20" s="3"/>
      <c r="D20" s="3"/>
      <c r="E20" s="3"/>
      <c r="F20" s="3"/>
      <c r="G20" s="3"/>
      <c r="H20" s="3"/>
      <c r="I20" s="3"/>
      <c r="J20" s="3"/>
      <c r="K20" s="3">
        <v>4</v>
      </c>
      <c r="L20" s="3"/>
      <c r="M20" s="3"/>
      <c r="N20" s="3">
        <v>5</v>
      </c>
      <c r="O20" s="3"/>
      <c r="P20" s="3"/>
      <c r="Q20" s="3"/>
      <c r="R20" s="3"/>
      <c r="S20" s="3"/>
      <c r="T20" s="3">
        <v>4</v>
      </c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8" t="s">
        <v>316</v>
      </c>
      <c r="B21" s="3"/>
      <c r="C21" s="3"/>
      <c r="D21" s="3"/>
      <c r="E21" s="3"/>
      <c r="F21" s="3"/>
      <c r="G21" s="3"/>
      <c r="H21" s="3"/>
      <c r="I21" s="3"/>
      <c r="J21" s="3"/>
      <c r="K21" s="3">
        <v>2</v>
      </c>
      <c r="L21" s="3"/>
      <c r="M21" s="3"/>
      <c r="N21" s="3">
        <v>2</v>
      </c>
      <c r="O21" s="3"/>
      <c r="P21" s="3"/>
      <c r="Q21" s="3"/>
      <c r="R21" s="3"/>
      <c r="S21" s="3">
        <v>3</v>
      </c>
      <c r="T21" s="3">
        <v>12</v>
      </c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8" t="s">
        <v>317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26</v>
      </c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s="8" t="s">
        <v>318</v>
      </c>
      <c r="B23" s="3">
        <v>1</v>
      </c>
      <c r="C23" s="3"/>
      <c r="D23" s="3"/>
      <c r="E23" s="3">
        <v>1</v>
      </c>
      <c r="F23" s="3">
        <v>8</v>
      </c>
      <c r="G23" s="3"/>
      <c r="H23" s="3"/>
      <c r="I23" s="3"/>
      <c r="J23" s="3">
        <v>3</v>
      </c>
      <c r="K23" s="3"/>
      <c r="L23" s="3"/>
      <c r="M23" s="3"/>
      <c r="N23" s="3">
        <v>2</v>
      </c>
      <c r="O23" s="3">
        <v>2</v>
      </c>
      <c r="P23" s="3">
        <v>7</v>
      </c>
      <c r="Q23" s="3">
        <v>2</v>
      </c>
      <c r="R23" s="3"/>
      <c r="S23" s="3">
        <v>2</v>
      </c>
      <c r="T23" s="3"/>
      <c r="U23" s="3">
        <v>1</v>
      </c>
      <c r="V23" s="3"/>
      <c r="W23" s="3">
        <v>3</v>
      </c>
      <c r="X23" s="3">
        <v>1</v>
      </c>
      <c r="Y23" s="3"/>
      <c r="Z23" s="3"/>
      <c r="AA23" s="3">
        <v>1</v>
      </c>
      <c r="AB23" s="3"/>
    </row>
    <row r="24" spans="1:28" x14ac:dyDescent="0.25">
      <c r="A24" s="8" t="s">
        <v>319</v>
      </c>
      <c r="B24" s="3"/>
      <c r="C24" s="3"/>
      <c r="D24" s="3"/>
      <c r="E24" s="3"/>
      <c r="F24" s="3"/>
      <c r="G24" s="3"/>
      <c r="H24" s="3"/>
      <c r="I24" s="3">
        <v>1</v>
      </c>
      <c r="J24" s="3"/>
      <c r="K24" s="3"/>
      <c r="L24" s="3"/>
      <c r="M24" s="3">
        <v>1</v>
      </c>
      <c r="N24" s="3"/>
      <c r="O24" s="3"/>
      <c r="P24" s="3">
        <v>5</v>
      </c>
      <c r="Q24" s="3"/>
      <c r="R24" s="3"/>
      <c r="S24" s="3"/>
      <c r="T24" s="3"/>
      <c r="U24" s="3"/>
      <c r="V24" s="3"/>
      <c r="W24" s="3">
        <v>1</v>
      </c>
      <c r="X24" s="3"/>
      <c r="Y24" s="3">
        <v>1</v>
      </c>
      <c r="Z24" s="3">
        <v>1</v>
      </c>
      <c r="AA24" s="3"/>
      <c r="AB24" s="3"/>
    </row>
    <row r="25" spans="1:28" x14ac:dyDescent="0.25">
      <c r="A25" s="8" t="s">
        <v>320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>
        <v>1</v>
      </c>
      <c r="V25" s="3"/>
      <c r="W25" s="3"/>
      <c r="X25" s="3"/>
      <c r="Y25" s="3"/>
      <c r="Z25" s="3"/>
      <c r="AA25" s="3"/>
      <c r="AB25" s="3"/>
    </row>
    <row r="26" spans="1:28" x14ac:dyDescent="0.25">
      <c r="A26" s="8" t="s">
        <v>321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3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>
        <v>1</v>
      </c>
    </row>
    <row r="27" spans="1:28" x14ac:dyDescent="0.25">
      <c r="A27" s="8" t="s">
        <v>322</v>
      </c>
      <c r="B27" s="3"/>
      <c r="C27" s="3"/>
      <c r="D27" s="3"/>
      <c r="E27" s="3"/>
      <c r="F27" s="3"/>
      <c r="G27" s="3"/>
      <c r="H27" s="3"/>
      <c r="I27" s="3">
        <v>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 s="8" t="s">
        <v>323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6</v>
      </c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s="8" t="s">
        <v>324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</v>
      </c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A30" s="8" t="s">
        <v>325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3</v>
      </c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8" t="s">
        <v>326</v>
      </c>
      <c r="B31" s="3">
        <v>5</v>
      </c>
      <c r="C31" s="3">
        <v>2</v>
      </c>
      <c r="D31" s="3">
        <v>2</v>
      </c>
      <c r="E31" s="3"/>
      <c r="F31" s="3">
        <v>5</v>
      </c>
      <c r="G31" s="3">
        <v>3</v>
      </c>
      <c r="H31" s="3">
        <v>10</v>
      </c>
      <c r="I31" s="3"/>
      <c r="J31" s="3">
        <v>1</v>
      </c>
      <c r="K31" s="3"/>
      <c r="L31" s="3">
        <v>2</v>
      </c>
      <c r="M31" s="3">
        <v>14</v>
      </c>
      <c r="N31" s="3">
        <v>5</v>
      </c>
      <c r="O31" s="3">
        <v>3</v>
      </c>
      <c r="P31" s="3">
        <v>4</v>
      </c>
      <c r="Q31" s="3"/>
      <c r="R31" s="3">
        <v>3</v>
      </c>
      <c r="S31" s="3"/>
      <c r="T31" s="3"/>
      <c r="U31" s="3"/>
      <c r="V31" s="3"/>
      <c r="W31" s="3">
        <v>6</v>
      </c>
      <c r="X31" s="3"/>
      <c r="Y31" s="3"/>
      <c r="Z31" s="3"/>
      <c r="AA31" s="3">
        <v>1</v>
      </c>
      <c r="AB31" s="3"/>
    </row>
    <row r="32" spans="1:28" x14ac:dyDescent="0.25">
      <c r="A32" s="8" t="s">
        <v>327</v>
      </c>
      <c r="B32" s="3">
        <v>1</v>
      </c>
      <c r="C32" s="3">
        <v>1</v>
      </c>
      <c r="D32" s="3">
        <v>1</v>
      </c>
      <c r="E32" s="3"/>
      <c r="F32" s="3"/>
      <c r="G32" s="3"/>
      <c r="H32" s="3">
        <v>1</v>
      </c>
      <c r="I32" s="3"/>
      <c r="J32" s="3">
        <v>1</v>
      </c>
      <c r="K32" s="3"/>
      <c r="L32" s="3"/>
      <c r="M32" s="3">
        <v>2</v>
      </c>
      <c r="N32" s="3">
        <v>1</v>
      </c>
      <c r="O32" s="3"/>
      <c r="P32" s="3">
        <v>2</v>
      </c>
      <c r="Q32" s="3"/>
      <c r="R32" s="3">
        <v>2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A33" s="8" t="s">
        <v>328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/>
      <c r="Y33" s="3"/>
      <c r="Z33" s="3"/>
      <c r="AA33" s="3"/>
      <c r="AB33" s="3"/>
    </row>
    <row r="34" spans="1:28" x14ac:dyDescent="0.25">
      <c r="A34" s="8" t="s">
        <v>329</v>
      </c>
      <c r="B34" s="3"/>
      <c r="C34" s="3">
        <v>17</v>
      </c>
      <c r="D34" s="3">
        <v>2</v>
      </c>
      <c r="E34" s="3">
        <v>2</v>
      </c>
      <c r="F34" s="3"/>
      <c r="G34" s="3"/>
      <c r="H34" s="3"/>
      <c r="I34" s="3"/>
      <c r="J34" s="3"/>
      <c r="K34" s="3"/>
      <c r="L34" s="3"/>
      <c r="M34" s="3">
        <v>2</v>
      </c>
      <c r="N34" s="3"/>
      <c r="O34" s="3"/>
      <c r="P34" s="3"/>
      <c r="Q34" s="3"/>
      <c r="R34" s="3">
        <v>1</v>
      </c>
      <c r="S34" s="3"/>
      <c r="T34" s="3"/>
      <c r="U34" s="3"/>
      <c r="V34" s="3"/>
      <c r="W34" s="3">
        <v>1</v>
      </c>
      <c r="X34" s="3"/>
      <c r="Y34" s="3"/>
      <c r="Z34" s="3">
        <v>1</v>
      </c>
      <c r="AA34" s="3"/>
      <c r="AB34" s="3">
        <v>1</v>
      </c>
    </row>
    <row r="35" spans="1:28" x14ac:dyDescent="0.25">
      <c r="A35" s="8" t="s">
        <v>330</v>
      </c>
      <c r="B35" s="3"/>
      <c r="C35" s="3">
        <v>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A36" s="8" t="s">
        <v>331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5">
      <c r="A37" s="8" t="s">
        <v>332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>
        <v>2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5">
      <c r="A38" s="8" t="s">
        <v>333</v>
      </c>
      <c r="B38" s="3"/>
      <c r="C38" s="3"/>
      <c r="D38" s="3">
        <v>3</v>
      </c>
      <c r="E38" s="3"/>
      <c r="F38" s="3"/>
      <c r="G38" s="3"/>
      <c r="H38" s="3"/>
      <c r="I38" s="3">
        <v>4</v>
      </c>
      <c r="J38" s="3">
        <v>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8" t="s">
        <v>334</v>
      </c>
      <c r="B39" s="3">
        <v>1</v>
      </c>
      <c r="C39" s="3"/>
      <c r="D39" s="3">
        <v>1</v>
      </c>
      <c r="E39" s="3"/>
      <c r="F39" s="3"/>
      <c r="G39" s="3"/>
      <c r="H39" s="3"/>
      <c r="I39" s="3">
        <v>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4</v>
      </c>
      <c r="Z39" s="3"/>
      <c r="AA39" s="3"/>
      <c r="AB39" s="3"/>
    </row>
    <row r="40" spans="1:28" x14ac:dyDescent="0.25">
      <c r="A40" s="8" t="s">
        <v>335</v>
      </c>
      <c r="B40" s="3"/>
      <c r="C40" s="3">
        <v>12</v>
      </c>
      <c r="D40" s="3">
        <v>1</v>
      </c>
      <c r="E40" s="3"/>
      <c r="F40" s="3">
        <v>2</v>
      </c>
      <c r="G40" s="3">
        <v>1</v>
      </c>
      <c r="H40" s="3"/>
      <c r="I40" s="3"/>
      <c r="J40" s="3">
        <v>18</v>
      </c>
      <c r="K40" s="3"/>
      <c r="L40" s="3"/>
      <c r="M40" s="3">
        <v>4</v>
      </c>
      <c r="N40" s="3">
        <v>1</v>
      </c>
      <c r="O40" s="3">
        <v>20</v>
      </c>
      <c r="P40" s="3">
        <v>20</v>
      </c>
      <c r="Q40" s="3">
        <v>1</v>
      </c>
      <c r="R40" s="3">
        <v>3</v>
      </c>
      <c r="S40" s="3">
        <v>9</v>
      </c>
      <c r="T40" s="3">
        <v>11</v>
      </c>
      <c r="U40" s="3">
        <v>4</v>
      </c>
      <c r="V40" s="3">
        <v>1</v>
      </c>
      <c r="W40" s="3">
        <v>3</v>
      </c>
      <c r="X40" s="3"/>
      <c r="Y40" s="3">
        <v>3</v>
      </c>
      <c r="Z40" s="3">
        <v>1</v>
      </c>
      <c r="AA40" s="3">
        <v>3</v>
      </c>
      <c r="AB40" s="3">
        <v>1</v>
      </c>
    </row>
    <row r="41" spans="1:28" x14ac:dyDescent="0.25">
      <c r="A41" s="8" t="s">
        <v>336</v>
      </c>
      <c r="B41" s="3"/>
      <c r="C41" s="3"/>
      <c r="D41" s="3"/>
      <c r="E41" s="3"/>
      <c r="F41" s="3"/>
      <c r="G41" s="3"/>
      <c r="H41" s="3"/>
      <c r="I41" s="3"/>
      <c r="J41" s="3"/>
      <c r="K41" s="3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1</v>
      </c>
      <c r="Z41" s="3"/>
      <c r="AA41" s="3"/>
      <c r="AB41" s="3">
        <v>1</v>
      </c>
    </row>
    <row r="42" spans="1:28" x14ac:dyDescent="0.25">
      <c r="A42" s="8" t="s">
        <v>337</v>
      </c>
      <c r="B42" s="3"/>
      <c r="C42" s="3"/>
      <c r="D42" s="3"/>
      <c r="E42" s="3"/>
      <c r="F42" s="3"/>
      <c r="G42" s="3"/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>
        <v>1</v>
      </c>
    </row>
    <row r="43" spans="1:28" x14ac:dyDescent="0.25">
      <c r="A43" s="8" t="s">
        <v>338</v>
      </c>
      <c r="B43" s="3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8" t="s">
        <v>339</v>
      </c>
      <c r="B44" s="3"/>
      <c r="C44" s="3"/>
      <c r="D44" s="3"/>
      <c r="E44" s="3"/>
      <c r="F44" s="3"/>
      <c r="G44" s="3"/>
      <c r="H44" s="3"/>
      <c r="I44" s="3">
        <v>1</v>
      </c>
      <c r="J44" s="3"/>
      <c r="K44" s="3"/>
      <c r="L44" s="3"/>
      <c r="M44" s="3"/>
      <c r="N44" s="3"/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8" t="s">
        <v>340</v>
      </c>
      <c r="B45" s="3"/>
      <c r="C45" s="3"/>
      <c r="D45" s="3">
        <v>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8" t="s">
        <v>341</v>
      </c>
      <c r="B46" s="3"/>
      <c r="C46" s="3"/>
      <c r="D46" s="3"/>
      <c r="E46" s="3"/>
      <c r="F46" s="3"/>
      <c r="G46" s="3"/>
      <c r="H46" s="3"/>
      <c r="I46" s="3"/>
      <c r="J46" s="3">
        <v>1</v>
      </c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8" t="s">
        <v>342</v>
      </c>
      <c r="B47" s="3"/>
      <c r="C47" s="3"/>
      <c r="D47" s="3"/>
      <c r="E47" s="3"/>
      <c r="F47" s="3"/>
      <c r="G47" s="3"/>
      <c r="H47" s="3">
        <v>1</v>
      </c>
      <c r="I47" s="3">
        <v>4</v>
      </c>
      <c r="J47" s="3">
        <v>3</v>
      </c>
      <c r="K47" s="3"/>
      <c r="L47" s="3"/>
      <c r="M47" s="3"/>
      <c r="N47" s="3"/>
      <c r="O47" s="3">
        <v>1</v>
      </c>
      <c r="P47" s="3">
        <v>1</v>
      </c>
      <c r="Q47" s="3"/>
      <c r="R47" s="3"/>
      <c r="S47" s="3"/>
      <c r="T47" s="3">
        <v>1</v>
      </c>
      <c r="U47" s="3"/>
      <c r="V47" s="3"/>
      <c r="W47" s="3"/>
      <c r="X47" s="3"/>
      <c r="Y47" s="3">
        <v>4</v>
      </c>
      <c r="Z47" s="3">
        <v>1</v>
      </c>
      <c r="AA47" s="3"/>
      <c r="AB47" s="3"/>
    </row>
    <row r="48" spans="1:28" x14ac:dyDescent="0.25">
      <c r="A48" s="8" t="s">
        <v>343</v>
      </c>
      <c r="B48" s="3"/>
      <c r="C48" s="3"/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>
        <v>1</v>
      </c>
      <c r="Z48" s="3"/>
      <c r="AA48" s="3"/>
      <c r="AB48" s="3"/>
    </row>
    <row r="49" spans="1:28" x14ac:dyDescent="0.25">
      <c r="A49" s="8" t="s">
        <v>344</v>
      </c>
      <c r="B49" s="3"/>
      <c r="C49" s="3"/>
      <c r="D49" s="3"/>
      <c r="E49" s="3"/>
      <c r="F49" s="3"/>
      <c r="G49" s="3"/>
      <c r="H49" s="3"/>
      <c r="I49" s="3">
        <v>3</v>
      </c>
      <c r="J49" s="3">
        <v>4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v>1</v>
      </c>
      <c r="Z49" s="3"/>
      <c r="AA49" s="3"/>
      <c r="AB49" s="3"/>
    </row>
    <row r="50" spans="1:28" x14ac:dyDescent="0.25">
      <c r="A50" s="8" t="s">
        <v>345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</v>
      </c>
      <c r="Z50" s="3"/>
      <c r="AA50" s="3"/>
      <c r="AB50" s="3"/>
    </row>
    <row r="51" spans="1:28" x14ac:dyDescent="0.25">
      <c r="A51" s="8" t="s">
        <v>346</v>
      </c>
      <c r="B51" s="3"/>
      <c r="C51" s="3"/>
      <c r="D51" s="3"/>
      <c r="E51" s="3"/>
      <c r="F51" s="3"/>
      <c r="G51" s="3"/>
      <c r="H51" s="3"/>
      <c r="I51" s="3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8" t="s">
        <v>347</v>
      </c>
      <c r="B52" s="3"/>
      <c r="C52" s="3">
        <v>3</v>
      </c>
      <c r="D52" s="3">
        <v>2</v>
      </c>
      <c r="E52" s="3">
        <v>2</v>
      </c>
      <c r="F52" s="3">
        <v>2</v>
      </c>
      <c r="G52" s="3">
        <v>1</v>
      </c>
      <c r="H52" s="3">
        <v>1</v>
      </c>
      <c r="I52" s="3"/>
      <c r="J52" s="3"/>
      <c r="K52" s="3"/>
      <c r="L52" s="3"/>
      <c r="M52" s="3">
        <v>1</v>
      </c>
      <c r="N52" s="3">
        <v>1</v>
      </c>
      <c r="O52" s="3"/>
      <c r="P52" s="3"/>
      <c r="Q52" s="3"/>
      <c r="R52" s="3"/>
      <c r="S52" s="3">
        <v>1</v>
      </c>
      <c r="T52" s="3"/>
      <c r="U52" s="3"/>
      <c r="V52" s="3"/>
      <c r="W52" s="3">
        <v>1</v>
      </c>
      <c r="X52" s="3"/>
      <c r="Y52" s="3"/>
      <c r="Z52" s="3"/>
      <c r="AA52" s="3"/>
      <c r="AB52" s="3"/>
    </row>
    <row r="53" spans="1:28" x14ac:dyDescent="0.25">
      <c r="A53" s="8" t="s">
        <v>348</v>
      </c>
      <c r="B53" s="3"/>
      <c r="C53" s="3"/>
      <c r="D53" s="3"/>
      <c r="E53" s="3">
        <v>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5">
      <c r="A54" s="8" t="s">
        <v>349</v>
      </c>
      <c r="B54" s="3"/>
      <c r="C54" s="3"/>
      <c r="D54" s="3"/>
      <c r="E54" s="3"/>
      <c r="F54" s="3"/>
      <c r="G54" s="3"/>
      <c r="H54" s="3"/>
      <c r="I54" s="3">
        <v>1</v>
      </c>
      <c r="J54" s="3"/>
      <c r="K54" s="3">
        <v>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1</v>
      </c>
      <c r="X54" s="3"/>
      <c r="Y54" s="3">
        <v>1</v>
      </c>
      <c r="Z54" s="3"/>
      <c r="AA54" s="3"/>
      <c r="AB54" s="3"/>
    </row>
    <row r="55" spans="1:28" x14ac:dyDescent="0.25">
      <c r="A55" s="8" t="s">
        <v>350</v>
      </c>
      <c r="B55" s="3"/>
      <c r="C55" s="3"/>
      <c r="D55" s="3"/>
      <c r="E55" s="3"/>
      <c r="F55" s="3"/>
      <c r="G55" s="3"/>
      <c r="H55" s="3"/>
      <c r="I55" s="3"/>
      <c r="J55" s="3">
        <v>1</v>
      </c>
      <c r="K55" s="3"/>
      <c r="L55" s="3"/>
      <c r="M55" s="3">
        <v>1</v>
      </c>
      <c r="N55" s="3"/>
      <c r="O55" s="3"/>
      <c r="P55" s="3"/>
      <c r="Q55" s="3"/>
      <c r="R55" s="3"/>
      <c r="S55" s="3">
        <v>2</v>
      </c>
      <c r="T55" s="3">
        <v>1</v>
      </c>
      <c r="U55" s="3"/>
      <c r="V55" s="3"/>
      <c r="W55" s="3"/>
      <c r="X55" s="3"/>
      <c r="Y55" s="3"/>
      <c r="Z55" s="3"/>
      <c r="AA55" s="3"/>
      <c r="AB55" s="3"/>
    </row>
    <row r="56" spans="1:28" x14ac:dyDescent="0.25">
      <c r="A56" s="8" t="s">
        <v>351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v>1</v>
      </c>
      <c r="X56" s="3"/>
      <c r="Y56" s="3"/>
      <c r="Z56" s="3"/>
      <c r="AA56" s="3"/>
      <c r="AB56" s="3"/>
    </row>
    <row r="57" spans="1:28" x14ac:dyDescent="0.25">
      <c r="A57" s="8" t="s">
        <v>352</v>
      </c>
      <c r="B57" s="3"/>
      <c r="C57" s="3"/>
      <c r="D57" s="3"/>
      <c r="E57" s="3"/>
      <c r="F57" s="3"/>
      <c r="G57" s="3"/>
      <c r="H57" s="3"/>
      <c r="I57" s="3">
        <v>9</v>
      </c>
      <c r="J57" s="3">
        <v>1</v>
      </c>
      <c r="K57" s="3">
        <v>4</v>
      </c>
      <c r="L57" s="3"/>
      <c r="M57" s="3"/>
      <c r="N57" s="3">
        <v>4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8" t="s">
        <v>353</v>
      </c>
      <c r="B58" s="3"/>
      <c r="C58" s="3"/>
      <c r="D58" s="3"/>
      <c r="E58" s="3"/>
      <c r="F58" s="3"/>
      <c r="G58" s="3"/>
      <c r="H58" s="3"/>
      <c r="I58" s="3">
        <v>2</v>
      </c>
      <c r="J58" s="3"/>
      <c r="K58" s="3"/>
      <c r="L58" s="3"/>
      <c r="M58" s="3"/>
      <c r="N58" s="3">
        <v>1</v>
      </c>
      <c r="O58" s="3"/>
      <c r="P58" s="3">
        <v>1</v>
      </c>
      <c r="Q58" s="3"/>
      <c r="R58" s="3"/>
      <c r="S58" s="3"/>
      <c r="T58" s="3"/>
      <c r="U58" s="3"/>
      <c r="V58" s="3"/>
      <c r="W58" s="3"/>
      <c r="X58" s="3"/>
      <c r="Y58" s="3">
        <v>1</v>
      </c>
      <c r="Z58" s="3"/>
      <c r="AA58" s="3"/>
      <c r="AB58" s="3"/>
    </row>
    <row r="59" spans="1:28" x14ac:dyDescent="0.25">
      <c r="A59" s="8" t="s">
        <v>354</v>
      </c>
      <c r="B59" s="3"/>
      <c r="C59" s="3"/>
      <c r="D59" s="3"/>
      <c r="E59" s="3">
        <v>1</v>
      </c>
      <c r="F59" s="3"/>
      <c r="G59" s="3"/>
      <c r="H59" s="3">
        <v>1</v>
      </c>
      <c r="I59" s="3">
        <v>4</v>
      </c>
      <c r="J59" s="3">
        <v>2</v>
      </c>
      <c r="K59" s="3">
        <v>1</v>
      </c>
      <c r="L59" s="3"/>
      <c r="M59" s="3">
        <v>1</v>
      </c>
      <c r="N59" s="3">
        <v>7</v>
      </c>
      <c r="O59" s="3">
        <v>2</v>
      </c>
      <c r="P59" s="3"/>
      <c r="Q59" s="3"/>
      <c r="R59" s="3"/>
      <c r="S59" s="3">
        <v>1</v>
      </c>
      <c r="T59" s="3">
        <v>3</v>
      </c>
      <c r="U59" s="3"/>
      <c r="V59" s="3">
        <v>3</v>
      </c>
      <c r="W59" s="3">
        <v>2</v>
      </c>
      <c r="X59" s="3"/>
      <c r="Y59" s="3">
        <v>1</v>
      </c>
      <c r="Z59" s="3"/>
      <c r="AA59" s="3">
        <v>2</v>
      </c>
      <c r="AB59" s="3"/>
    </row>
    <row r="60" spans="1:28" x14ac:dyDescent="0.25">
      <c r="A60" s="8" t="s">
        <v>355</v>
      </c>
      <c r="B60" s="3">
        <v>1</v>
      </c>
      <c r="C60" s="3"/>
      <c r="D60" s="3"/>
      <c r="E60" s="3">
        <v>1</v>
      </c>
      <c r="F60" s="3"/>
      <c r="G60" s="3"/>
      <c r="H60" s="3"/>
      <c r="I60" s="3"/>
      <c r="J60" s="3">
        <v>1</v>
      </c>
      <c r="K60" s="3">
        <v>4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5">
      <c r="A61" s="8" t="s">
        <v>356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8" t="s">
        <v>357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>
        <v>1</v>
      </c>
      <c r="AB62" s="3"/>
    </row>
    <row r="63" spans="1:28" x14ac:dyDescent="0.25">
      <c r="A63" s="8" t="s">
        <v>358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1</v>
      </c>
      <c r="Y63" s="3"/>
      <c r="Z63" s="3"/>
      <c r="AA63" s="3"/>
      <c r="AB63" s="3"/>
    </row>
    <row r="64" spans="1:28" x14ac:dyDescent="0.25">
      <c r="A64" s="8" t="s">
        <v>359</v>
      </c>
      <c r="B64" s="3"/>
      <c r="C64" s="3"/>
      <c r="D64" s="3"/>
      <c r="E64" s="3"/>
      <c r="F64" s="3"/>
      <c r="G64" s="3"/>
      <c r="H64" s="3"/>
      <c r="I64" s="3">
        <v>1</v>
      </c>
      <c r="J64" s="3">
        <v>5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>
        <v>1</v>
      </c>
      <c r="V64" s="3"/>
      <c r="W64" s="3"/>
      <c r="X64" s="3"/>
      <c r="Y64" s="3"/>
      <c r="Z64" s="3"/>
      <c r="AA64" s="3"/>
      <c r="AB64" s="3"/>
    </row>
    <row r="65" spans="1:28" x14ac:dyDescent="0.25">
      <c r="A65" s="8" t="s">
        <v>360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1</v>
      </c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5">
      <c r="A66" s="8" t="s">
        <v>361</v>
      </c>
      <c r="B66" s="3"/>
      <c r="C66" s="3"/>
      <c r="D66" s="3">
        <v>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5">
      <c r="A67" s="8" t="s">
        <v>362</v>
      </c>
      <c r="B67" s="3">
        <v>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5">
      <c r="A68" s="8" t="s">
        <v>363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5">
      <c r="A69" s="8" t="s">
        <v>364</v>
      </c>
      <c r="B69" s="3">
        <v>4</v>
      </c>
      <c r="C69" s="3"/>
      <c r="D69" s="3">
        <v>2</v>
      </c>
      <c r="E69" s="3"/>
      <c r="F69" s="3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>
        <v>1</v>
      </c>
      <c r="AA69" s="3"/>
      <c r="AB69" s="3"/>
    </row>
    <row r="70" spans="1:28" x14ac:dyDescent="0.25">
      <c r="A70" s="8" t="s">
        <v>365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5">
      <c r="A71" s="8" t="s">
        <v>366</v>
      </c>
      <c r="B71" s="3">
        <v>4</v>
      </c>
      <c r="C71" s="3">
        <v>7</v>
      </c>
      <c r="D71" s="3">
        <v>1</v>
      </c>
      <c r="E71" s="3">
        <v>3</v>
      </c>
      <c r="F71" s="3">
        <v>1</v>
      </c>
      <c r="G71" s="3">
        <v>1</v>
      </c>
      <c r="H71" s="3">
        <v>6</v>
      </c>
      <c r="I71" s="3"/>
      <c r="J71" s="3"/>
      <c r="K71" s="3"/>
      <c r="L71" s="3">
        <v>1</v>
      </c>
      <c r="M71" s="3">
        <v>2</v>
      </c>
      <c r="N71" s="3">
        <v>1</v>
      </c>
      <c r="O71" s="3"/>
      <c r="P71" s="3">
        <v>1</v>
      </c>
      <c r="Q71" s="3"/>
      <c r="R71" s="3"/>
      <c r="S71" s="3"/>
      <c r="T71" s="3"/>
      <c r="U71" s="3">
        <v>1</v>
      </c>
      <c r="V71" s="3"/>
      <c r="W71" s="3">
        <v>1</v>
      </c>
      <c r="X71" s="3"/>
      <c r="Y71" s="3"/>
      <c r="Z71" s="3">
        <v>1</v>
      </c>
      <c r="AA71" s="3">
        <v>4</v>
      </c>
      <c r="AB71" s="3">
        <v>1</v>
      </c>
    </row>
    <row r="72" spans="1:28" x14ac:dyDescent="0.25">
      <c r="A72" s="8" t="s">
        <v>367</v>
      </c>
      <c r="B72" s="3">
        <v>2</v>
      </c>
      <c r="C72" s="3">
        <v>8</v>
      </c>
      <c r="D72" s="3"/>
      <c r="E72" s="3">
        <v>2</v>
      </c>
      <c r="F72" s="3">
        <v>1</v>
      </c>
      <c r="G72" s="3">
        <v>1</v>
      </c>
      <c r="H72" s="3">
        <v>4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>
        <v>1</v>
      </c>
      <c r="V72" s="3"/>
      <c r="W72" s="3"/>
      <c r="X72" s="3"/>
      <c r="Y72" s="3"/>
      <c r="Z72" s="3">
        <v>1</v>
      </c>
      <c r="AA72" s="3"/>
      <c r="AB72" s="3"/>
    </row>
    <row r="73" spans="1:28" x14ac:dyDescent="0.25">
      <c r="A73" s="8" t="s">
        <v>368</v>
      </c>
      <c r="B73" s="3">
        <v>1</v>
      </c>
      <c r="C73" s="3">
        <v>2</v>
      </c>
      <c r="D73" s="3"/>
      <c r="E73" s="3"/>
      <c r="F73" s="3"/>
      <c r="G73" s="3">
        <v>1</v>
      </c>
      <c r="H73" s="3">
        <v>1</v>
      </c>
      <c r="I73" s="3">
        <v>2</v>
      </c>
      <c r="J73" s="3">
        <v>1</v>
      </c>
      <c r="K73" s="3"/>
      <c r="L73" s="3">
        <v>1</v>
      </c>
      <c r="M73" s="3">
        <v>3</v>
      </c>
      <c r="N73" s="3">
        <v>9</v>
      </c>
      <c r="O73" s="3"/>
      <c r="P73" s="3">
        <v>1</v>
      </c>
      <c r="Q73" s="3"/>
      <c r="R73" s="3">
        <v>2</v>
      </c>
      <c r="S73" s="3">
        <v>2</v>
      </c>
      <c r="T73" s="3">
        <v>2</v>
      </c>
      <c r="U73" s="3"/>
      <c r="V73" s="3"/>
      <c r="W73" s="3">
        <v>1</v>
      </c>
      <c r="X73" s="3"/>
      <c r="Y73" s="3">
        <v>2</v>
      </c>
      <c r="Z73" s="3">
        <v>3</v>
      </c>
      <c r="AA73" s="3">
        <v>5</v>
      </c>
      <c r="AB73" s="3"/>
    </row>
    <row r="74" spans="1:28" x14ac:dyDescent="0.25">
      <c r="A74" s="8" t="s">
        <v>369</v>
      </c>
      <c r="B74" s="3"/>
      <c r="C74" s="3"/>
      <c r="D74" s="3">
        <v>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s="8" t="s">
        <v>370</v>
      </c>
      <c r="B75" s="3"/>
      <c r="C75" s="3"/>
      <c r="D75" s="3"/>
      <c r="E75" s="3"/>
      <c r="F75" s="3"/>
      <c r="G75" s="3"/>
      <c r="H75" s="3"/>
      <c r="I75" s="3"/>
      <c r="J75" s="3"/>
      <c r="K75" s="3"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s="8" t="s">
        <v>371</v>
      </c>
      <c r="B76" s="3"/>
      <c r="C76" s="3"/>
      <c r="D76" s="3"/>
      <c r="E76" s="3"/>
      <c r="F76" s="3"/>
      <c r="G76" s="3"/>
      <c r="H76" s="3"/>
      <c r="I76" s="3">
        <v>1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5">
      <c r="A77" s="8" t="s">
        <v>372</v>
      </c>
      <c r="B77" s="3"/>
      <c r="C77" s="3"/>
      <c r="D77" s="3"/>
      <c r="E77" s="3"/>
      <c r="F77" s="3"/>
      <c r="G77" s="3"/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8" t="s">
        <v>373</v>
      </c>
      <c r="B78" s="3"/>
      <c r="C78" s="3">
        <v>1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>
        <v>1</v>
      </c>
      <c r="V78" s="3"/>
      <c r="W78" s="3"/>
      <c r="X78" s="3"/>
      <c r="Y78" s="3"/>
      <c r="Z78" s="3"/>
      <c r="AA78" s="3"/>
      <c r="AB78" s="3"/>
    </row>
    <row r="79" spans="1:28" x14ac:dyDescent="0.25">
      <c r="A79" s="8" t="s">
        <v>374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>
        <v>1</v>
      </c>
      <c r="AB79" s="3"/>
    </row>
    <row r="80" spans="1:28" x14ac:dyDescent="0.25">
      <c r="A80" s="8" t="s">
        <v>375</v>
      </c>
      <c r="B80" s="3">
        <v>2</v>
      </c>
      <c r="C80" s="3"/>
      <c r="D80" s="3"/>
      <c r="E80" s="3">
        <v>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>
        <v>1</v>
      </c>
      <c r="S80" s="3"/>
      <c r="T80" s="3"/>
      <c r="U80" s="3"/>
      <c r="V80" s="3">
        <v>1</v>
      </c>
      <c r="W80" s="3"/>
      <c r="X80" s="3">
        <v>3</v>
      </c>
      <c r="Y80" s="3">
        <v>1</v>
      </c>
      <c r="Z80" s="3"/>
      <c r="AA80" s="3">
        <v>2</v>
      </c>
      <c r="AB80" s="3"/>
    </row>
    <row r="81" spans="1:28" x14ac:dyDescent="0.25">
      <c r="A81" s="8" t="s">
        <v>376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3</v>
      </c>
      <c r="Y81" s="3"/>
      <c r="Z81" s="3"/>
      <c r="AA81" s="3">
        <v>2</v>
      </c>
      <c r="AB81" s="3"/>
    </row>
    <row r="82" spans="1:28" x14ac:dyDescent="0.25">
      <c r="A82" s="8" t="s">
        <v>377</v>
      </c>
      <c r="B82" s="3"/>
      <c r="C82" s="3">
        <v>2</v>
      </c>
      <c r="D82" s="3"/>
      <c r="E82" s="3"/>
      <c r="F82" s="3"/>
      <c r="G82" s="3"/>
      <c r="H82" s="3"/>
      <c r="I82" s="3"/>
      <c r="J82" s="3"/>
      <c r="K82" s="3"/>
      <c r="L82" s="3"/>
      <c r="M82" s="3">
        <v>2</v>
      </c>
      <c r="N82" s="3">
        <v>1</v>
      </c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  <c r="Y82" s="3"/>
      <c r="Z82" s="3"/>
      <c r="AA82" s="3">
        <v>2</v>
      </c>
      <c r="AB82" s="3"/>
    </row>
    <row r="83" spans="1:28" x14ac:dyDescent="0.25">
      <c r="A83" s="8" t="s">
        <v>378</v>
      </c>
      <c r="B83" s="3"/>
      <c r="C83" s="3"/>
      <c r="D83" s="3"/>
      <c r="E83" s="3"/>
      <c r="F83" s="3"/>
      <c r="G83" s="3"/>
      <c r="H83" s="3"/>
      <c r="I83" s="3">
        <v>1</v>
      </c>
      <c r="J83" s="3"/>
      <c r="K83" s="3">
        <v>1</v>
      </c>
      <c r="L83" s="3"/>
      <c r="M83" s="3"/>
      <c r="N83" s="3"/>
      <c r="O83" s="3"/>
      <c r="P83" s="3"/>
      <c r="Q83" s="3"/>
      <c r="R83" s="3">
        <v>1</v>
      </c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5">
      <c r="A84" s="8" t="s">
        <v>379</v>
      </c>
      <c r="B84" s="3">
        <v>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5">
      <c r="A85" s="8" t="s">
        <v>380</v>
      </c>
      <c r="B85" s="3"/>
      <c r="C85" s="3">
        <v>24</v>
      </c>
      <c r="D85" s="3"/>
      <c r="E85" s="3">
        <v>7</v>
      </c>
      <c r="F85" s="3">
        <v>19</v>
      </c>
      <c r="G85" s="3">
        <v>2</v>
      </c>
      <c r="H85" s="3">
        <v>9</v>
      </c>
      <c r="I85" s="3">
        <v>4</v>
      </c>
      <c r="J85" s="3">
        <v>7</v>
      </c>
      <c r="K85" s="3">
        <v>3</v>
      </c>
      <c r="L85" s="3">
        <v>5</v>
      </c>
      <c r="M85" s="3">
        <v>6</v>
      </c>
      <c r="N85" s="3">
        <v>3</v>
      </c>
      <c r="O85" s="3">
        <v>12</v>
      </c>
      <c r="P85" s="3">
        <v>10</v>
      </c>
      <c r="Q85" s="3">
        <v>6</v>
      </c>
      <c r="R85" s="3">
        <v>9</v>
      </c>
      <c r="S85" s="3">
        <v>7</v>
      </c>
      <c r="T85" s="3">
        <v>6</v>
      </c>
      <c r="U85" s="3">
        <v>3</v>
      </c>
      <c r="V85" s="3">
        <v>8</v>
      </c>
      <c r="W85" s="3">
        <v>5</v>
      </c>
      <c r="X85" s="3"/>
      <c r="Y85" s="3">
        <v>9</v>
      </c>
      <c r="Z85" s="3">
        <v>23</v>
      </c>
      <c r="AA85" s="3">
        <v>1</v>
      </c>
      <c r="AB85" s="3"/>
    </row>
    <row r="86" spans="1:28" x14ac:dyDescent="0.25">
      <c r="A86" s="8" t="s">
        <v>381</v>
      </c>
      <c r="B86" s="3"/>
      <c r="C86" s="3">
        <v>7</v>
      </c>
      <c r="D86" s="3"/>
      <c r="E86" s="3">
        <v>1</v>
      </c>
      <c r="F86" s="3">
        <v>5</v>
      </c>
      <c r="G86" s="3"/>
      <c r="H86" s="3">
        <v>5</v>
      </c>
      <c r="I86" s="3">
        <v>1</v>
      </c>
      <c r="J86" s="3"/>
      <c r="K86" s="3">
        <v>2</v>
      </c>
      <c r="L86" s="3">
        <v>2</v>
      </c>
      <c r="M86" s="3">
        <v>4</v>
      </c>
      <c r="N86" s="3">
        <v>2</v>
      </c>
      <c r="O86" s="3">
        <v>6</v>
      </c>
      <c r="P86" s="3">
        <v>5</v>
      </c>
      <c r="Q86" s="3"/>
      <c r="R86" s="3">
        <v>2</v>
      </c>
      <c r="S86" s="3"/>
      <c r="T86" s="3">
        <v>1</v>
      </c>
      <c r="U86" s="3"/>
      <c r="V86" s="3"/>
      <c r="W86" s="3">
        <v>1</v>
      </c>
      <c r="X86" s="3"/>
      <c r="Y86" s="3">
        <v>2</v>
      </c>
      <c r="Z86" s="3">
        <v>2</v>
      </c>
      <c r="AA86" s="3"/>
      <c r="AB86" s="3"/>
    </row>
    <row r="87" spans="1:28" x14ac:dyDescent="0.25">
      <c r="A87" s="8" t="s">
        <v>382</v>
      </c>
      <c r="B87" s="3"/>
      <c r="C87" s="3"/>
      <c r="D87" s="3"/>
      <c r="E87" s="3"/>
      <c r="F87" s="3"/>
      <c r="G87" s="3"/>
      <c r="H87" s="3"/>
      <c r="I87" s="3">
        <v>2</v>
      </c>
      <c r="J87" s="3">
        <v>3</v>
      </c>
      <c r="K87" s="3">
        <v>2</v>
      </c>
      <c r="L87" s="3"/>
      <c r="M87" s="3"/>
      <c r="N87" s="3">
        <v>7</v>
      </c>
      <c r="O87" s="3"/>
      <c r="P87" s="3"/>
      <c r="Q87" s="3"/>
      <c r="R87" s="3"/>
      <c r="S87" s="3"/>
      <c r="T87" s="3">
        <v>1</v>
      </c>
      <c r="U87" s="3"/>
      <c r="V87" s="3">
        <v>3</v>
      </c>
      <c r="W87" s="3"/>
      <c r="X87" s="3"/>
      <c r="Y87" s="3">
        <v>2</v>
      </c>
      <c r="Z87" s="3">
        <v>1</v>
      </c>
      <c r="AA87" s="3"/>
      <c r="AB87" s="3"/>
    </row>
    <row r="88" spans="1:28" x14ac:dyDescent="0.25">
      <c r="A88" s="8" t="s">
        <v>383</v>
      </c>
      <c r="B88" s="3"/>
      <c r="C88" s="3"/>
      <c r="D88" s="3"/>
      <c r="E88" s="3"/>
      <c r="F88" s="3"/>
      <c r="G88" s="3"/>
      <c r="H88" s="3">
        <v>1</v>
      </c>
      <c r="I88" s="3">
        <v>4</v>
      </c>
      <c r="J88" s="3">
        <v>9</v>
      </c>
      <c r="K88" s="3">
        <v>2</v>
      </c>
      <c r="L88" s="3"/>
      <c r="M88" s="3">
        <v>1</v>
      </c>
      <c r="N88" s="3">
        <v>4</v>
      </c>
      <c r="O88" s="3"/>
      <c r="P88" s="3"/>
      <c r="Q88" s="3"/>
      <c r="R88" s="3"/>
      <c r="S88" s="3">
        <v>1</v>
      </c>
      <c r="T88" s="3">
        <v>4</v>
      </c>
      <c r="U88" s="3"/>
      <c r="V88" s="3">
        <v>2</v>
      </c>
      <c r="W88" s="3">
        <v>2</v>
      </c>
      <c r="X88" s="3">
        <v>1</v>
      </c>
      <c r="Y88" s="3">
        <v>3</v>
      </c>
      <c r="Z88" s="3">
        <v>2</v>
      </c>
      <c r="AA88" s="3"/>
      <c r="AB88" s="3"/>
    </row>
    <row r="89" spans="1:28" x14ac:dyDescent="0.25">
      <c r="A89" s="8" t="s">
        <v>384</v>
      </c>
      <c r="B89" s="3"/>
      <c r="C89" s="3">
        <v>3</v>
      </c>
      <c r="D89" s="3"/>
      <c r="E89" s="3"/>
      <c r="F89" s="3"/>
      <c r="G89" s="3"/>
      <c r="H89" s="3">
        <v>3</v>
      </c>
      <c r="I89" s="3">
        <v>7</v>
      </c>
      <c r="J89" s="3">
        <v>4</v>
      </c>
      <c r="K89" s="3">
        <v>4</v>
      </c>
      <c r="L89" s="3"/>
      <c r="M89" s="3"/>
      <c r="N89" s="3">
        <v>4</v>
      </c>
      <c r="O89" s="3">
        <v>3</v>
      </c>
      <c r="P89" s="3">
        <v>1</v>
      </c>
      <c r="Q89" s="3"/>
      <c r="R89" s="3"/>
      <c r="S89" s="3">
        <v>1</v>
      </c>
      <c r="T89" s="3">
        <v>12</v>
      </c>
      <c r="U89" s="3"/>
      <c r="V89" s="3"/>
      <c r="W89" s="3">
        <v>1</v>
      </c>
      <c r="X89" s="3"/>
      <c r="Y89" s="3"/>
      <c r="Z89" s="3">
        <v>1</v>
      </c>
      <c r="AA89" s="3">
        <v>1</v>
      </c>
      <c r="AB89" s="3"/>
    </row>
    <row r="90" spans="1:28" x14ac:dyDescent="0.25">
      <c r="A90" s="8" t="s">
        <v>385</v>
      </c>
      <c r="B90" s="3"/>
      <c r="C90" s="3"/>
      <c r="D90" s="3"/>
      <c r="E90" s="3"/>
      <c r="F90" s="3"/>
      <c r="G90" s="3"/>
      <c r="H90" s="3">
        <v>5</v>
      </c>
      <c r="I90" s="3">
        <v>1</v>
      </c>
      <c r="J90" s="3"/>
      <c r="K90" s="3">
        <v>1</v>
      </c>
      <c r="L90" s="3">
        <v>1</v>
      </c>
      <c r="M90" s="3"/>
      <c r="N90" s="3">
        <v>1</v>
      </c>
      <c r="O90" s="3"/>
      <c r="P90" s="3"/>
      <c r="Q90" s="3"/>
      <c r="R90" s="3"/>
      <c r="S90" s="3">
        <v>1</v>
      </c>
      <c r="T90" s="3">
        <v>2</v>
      </c>
      <c r="U90" s="3"/>
      <c r="V90" s="3"/>
      <c r="W90" s="3">
        <v>1</v>
      </c>
      <c r="X90" s="3"/>
      <c r="Y90" s="3"/>
      <c r="Z90" s="3"/>
      <c r="AA90" s="3"/>
      <c r="AB90" s="3"/>
    </row>
    <row r="91" spans="1:28" x14ac:dyDescent="0.25">
      <c r="A91" s="8" t="s">
        <v>386</v>
      </c>
      <c r="B91" s="3"/>
      <c r="C91" s="3">
        <v>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5">
      <c r="A92" s="8" t="s">
        <v>387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1</v>
      </c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8" t="s">
        <v>388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/>
      <c r="V93" s="3"/>
      <c r="W93" s="3"/>
      <c r="X93" s="3"/>
      <c r="Y93" s="3"/>
      <c r="Z93" s="3"/>
      <c r="AA93" s="3"/>
      <c r="AB93" s="3"/>
    </row>
    <row r="94" spans="1:28" x14ac:dyDescent="0.25">
      <c r="A94" s="8" t="s">
        <v>389</v>
      </c>
      <c r="B94" s="3"/>
      <c r="C94" s="3"/>
      <c r="D94" s="3">
        <v>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5">
      <c r="A95" s="8" t="s">
        <v>390</v>
      </c>
      <c r="B95" s="3"/>
      <c r="C95" s="3"/>
      <c r="D95" s="3"/>
      <c r="E95" s="3"/>
      <c r="F95" s="3"/>
      <c r="G95" s="3"/>
      <c r="H95" s="3"/>
      <c r="I95" s="3"/>
      <c r="J95" s="3"/>
      <c r="K95" s="3">
        <v>4</v>
      </c>
      <c r="L95" s="3"/>
      <c r="M95" s="3">
        <v>1</v>
      </c>
      <c r="N95" s="3"/>
      <c r="O95" s="3"/>
      <c r="P95" s="3"/>
      <c r="Q95" s="3"/>
      <c r="R95" s="3"/>
      <c r="S95" s="3"/>
      <c r="T95" s="3">
        <v>1</v>
      </c>
      <c r="U95" s="3"/>
      <c r="V95" s="3"/>
      <c r="W95" s="3"/>
      <c r="X95" s="3"/>
      <c r="Y95" s="3"/>
      <c r="Z95" s="3"/>
      <c r="AA95" s="3"/>
      <c r="AB95" s="3"/>
    </row>
    <row r="96" spans="1:28" x14ac:dyDescent="0.25">
      <c r="A96" s="8" t="s">
        <v>391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>
        <v>1</v>
      </c>
      <c r="U96" s="3"/>
      <c r="V96" s="3"/>
      <c r="W96" s="3"/>
      <c r="X96" s="3"/>
      <c r="Y96" s="3"/>
      <c r="Z96" s="3"/>
      <c r="AA96" s="3"/>
      <c r="AB96" s="3"/>
    </row>
    <row r="97" spans="1:28" x14ac:dyDescent="0.25">
      <c r="A97" s="8" t="s">
        <v>392</v>
      </c>
      <c r="B97" s="3"/>
      <c r="C97" s="3"/>
      <c r="D97" s="3"/>
      <c r="E97" s="3"/>
      <c r="F97" s="3"/>
      <c r="G97" s="3"/>
      <c r="H97" s="3"/>
      <c r="I97" s="3"/>
      <c r="J97" s="3">
        <v>2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5">
      <c r="A98" s="8" t="s">
        <v>393</v>
      </c>
      <c r="B98" s="3"/>
      <c r="C98" s="3"/>
      <c r="D98" s="3"/>
      <c r="E98" s="3"/>
      <c r="F98" s="3"/>
      <c r="G98" s="3"/>
      <c r="H98" s="3"/>
      <c r="I98" s="3">
        <v>1</v>
      </c>
      <c r="J98" s="3">
        <v>2</v>
      </c>
      <c r="K98" s="3">
        <v>2</v>
      </c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>
        <v>1</v>
      </c>
      <c r="AB98" s="3"/>
    </row>
    <row r="99" spans="1:28" x14ac:dyDescent="0.25">
      <c r="A99" s="8" t="s">
        <v>394</v>
      </c>
      <c r="B99" s="3"/>
      <c r="C99" s="3"/>
      <c r="D99" s="3"/>
      <c r="E99" s="3"/>
      <c r="F99" s="3"/>
      <c r="G99" s="3"/>
      <c r="H99" s="3"/>
      <c r="I99" s="3">
        <v>1</v>
      </c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5">
      <c r="A100" s="8" t="s">
        <v>395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>
        <v>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1</v>
      </c>
    </row>
    <row r="101" spans="1:28" x14ac:dyDescent="0.25">
      <c r="A101" s="8" t="s">
        <v>396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>
        <v>1</v>
      </c>
      <c r="AA101" s="3"/>
      <c r="AB101" s="3"/>
    </row>
    <row r="102" spans="1:28" x14ac:dyDescent="0.25">
      <c r="A102" s="8" t="s">
        <v>397</v>
      </c>
      <c r="B102" s="3">
        <v>2</v>
      </c>
      <c r="C102" s="3">
        <v>2</v>
      </c>
      <c r="D102" s="3">
        <v>3</v>
      </c>
      <c r="E102" s="3">
        <v>11</v>
      </c>
      <c r="F102" s="3">
        <v>8</v>
      </c>
      <c r="G102" s="3">
        <v>5</v>
      </c>
      <c r="H102" s="3">
        <v>5</v>
      </c>
      <c r="I102" s="3">
        <v>2</v>
      </c>
      <c r="J102" s="3">
        <v>2</v>
      </c>
      <c r="K102" s="3">
        <v>6</v>
      </c>
      <c r="L102" s="3">
        <v>1</v>
      </c>
      <c r="M102" s="3">
        <v>6</v>
      </c>
      <c r="N102" s="3">
        <v>1</v>
      </c>
      <c r="O102" s="3">
        <v>1</v>
      </c>
      <c r="P102" s="3">
        <v>6</v>
      </c>
      <c r="Q102" s="3"/>
      <c r="R102" s="3">
        <v>1</v>
      </c>
      <c r="S102" s="3">
        <v>2</v>
      </c>
      <c r="T102" s="3">
        <v>11</v>
      </c>
      <c r="U102" s="3">
        <v>6</v>
      </c>
      <c r="V102" s="3">
        <v>1</v>
      </c>
      <c r="W102" s="3">
        <v>2</v>
      </c>
      <c r="X102" s="3"/>
      <c r="Y102" s="3">
        <v>8</v>
      </c>
      <c r="Z102" s="3">
        <v>9</v>
      </c>
      <c r="AA102" s="3"/>
      <c r="AB102" s="3"/>
    </row>
    <row r="103" spans="1:28" x14ac:dyDescent="0.25">
      <c r="A103" s="8" t="s">
        <v>398</v>
      </c>
      <c r="B103" s="3"/>
      <c r="C103" s="3">
        <v>2</v>
      </c>
      <c r="D103" s="3"/>
      <c r="E103" s="3">
        <v>1</v>
      </c>
      <c r="F103" s="3">
        <v>3</v>
      </c>
      <c r="G103" s="3">
        <v>2</v>
      </c>
      <c r="H103" s="3">
        <v>7</v>
      </c>
      <c r="I103" s="3">
        <v>2</v>
      </c>
      <c r="J103" s="3">
        <v>1</v>
      </c>
      <c r="K103" s="3">
        <v>3</v>
      </c>
      <c r="L103" s="3">
        <v>1</v>
      </c>
      <c r="M103" s="3"/>
      <c r="N103" s="3">
        <v>2</v>
      </c>
      <c r="O103" s="3">
        <v>1</v>
      </c>
      <c r="P103" s="3"/>
      <c r="Q103" s="3"/>
      <c r="R103" s="3"/>
      <c r="S103" s="3"/>
      <c r="T103" s="3">
        <v>1</v>
      </c>
      <c r="U103" s="3">
        <v>3</v>
      </c>
      <c r="V103" s="3">
        <v>1</v>
      </c>
      <c r="W103" s="3"/>
      <c r="X103" s="3"/>
      <c r="Y103" s="3"/>
      <c r="Z103" s="3">
        <v>8</v>
      </c>
      <c r="AA103" s="3"/>
      <c r="AB103" s="3"/>
    </row>
    <row r="104" spans="1:28" x14ac:dyDescent="0.25">
      <c r="A104" s="8" t="s">
        <v>399</v>
      </c>
      <c r="B104" s="3"/>
      <c r="C104" s="3"/>
      <c r="D104" s="3"/>
      <c r="E104" s="3"/>
      <c r="F104" s="3"/>
      <c r="G104" s="3"/>
      <c r="H104" s="3"/>
      <c r="I104" s="3">
        <v>1</v>
      </c>
      <c r="J104" s="3"/>
      <c r="K104" s="3"/>
      <c r="L104" s="3"/>
      <c r="M104" s="3"/>
      <c r="N104" s="3"/>
      <c r="O104" s="3"/>
      <c r="P104" s="3"/>
      <c r="Q104" s="3">
        <v>1</v>
      </c>
      <c r="R104" s="3"/>
      <c r="S104" s="3"/>
      <c r="T104" s="3"/>
      <c r="U104" s="3"/>
      <c r="V104" s="3"/>
      <c r="W104" s="3"/>
      <c r="X104" s="3"/>
      <c r="Y104" s="3">
        <v>1</v>
      </c>
      <c r="Z104" s="3"/>
      <c r="AA104" s="3"/>
      <c r="AB104" s="3"/>
    </row>
    <row r="105" spans="1:28" x14ac:dyDescent="0.25">
      <c r="A105" s="8" t="s">
        <v>400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>
        <v>1</v>
      </c>
      <c r="V105" s="3"/>
      <c r="W105" s="3"/>
      <c r="X105" s="3"/>
      <c r="Y105" s="3"/>
      <c r="Z105" s="3"/>
      <c r="AA105" s="3"/>
      <c r="AB105" s="3"/>
    </row>
    <row r="106" spans="1:28" x14ac:dyDescent="0.25">
      <c r="A106" s="8" t="s">
        <v>401</v>
      </c>
      <c r="B106" s="3">
        <v>8</v>
      </c>
      <c r="C106" s="3"/>
      <c r="D106" s="3"/>
      <c r="E106" s="3"/>
      <c r="F106" s="3">
        <v>6</v>
      </c>
      <c r="G106" s="3"/>
      <c r="H106" s="3"/>
      <c r="I106" s="3"/>
      <c r="J106" s="3"/>
      <c r="K106" s="3"/>
      <c r="L106" s="3">
        <v>2</v>
      </c>
      <c r="M106" s="3"/>
      <c r="N106" s="3">
        <v>1</v>
      </c>
      <c r="O106" s="3"/>
      <c r="P106" s="3"/>
      <c r="Q106" s="3">
        <v>8</v>
      </c>
      <c r="R106" s="3">
        <v>5</v>
      </c>
      <c r="S106" s="3"/>
      <c r="T106" s="3"/>
      <c r="U106" s="3"/>
      <c r="V106" s="3">
        <v>4</v>
      </c>
      <c r="W106" s="3"/>
      <c r="X106" s="3">
        <v>2</v>
      </c>
      <c r="Y106" s="3">
        <v>18</v>
      </c>
      <c r="Z106" s="3">
        <v>3</v>
      </c>
      <c r="AA106" s="3">
        <v>37</v>
      </c>
      <c r="AB106" s="3">
        <v>10</v>
      </c>
    </row>
    <row r="107" spans="1:28" x14ac:dyDescent="0.25">
      <c r="A107" s="8" t="s">
        <v>402</v>
      </c>
      <c r="B107" s="3">
        <v>5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v>1</v>
      </c>
      <c r="M107" s="3"/>
      <c r="N107" s="3"/>
      <c r="O107" s="3"/>
      <c r="P107" s="3"/>
      <c r="Q107" s="3">
        <v>1</v>
      </c>
      <c r="R107" s="3">
        <v>1</v>
      </c>
      <c r="S107" s="3"/>
      <c r="T107" s="3"/>
      <c r="U107" s="3"/>
      <c r="V107" s="3"/>
      <c r="W107" s="3"/>
      <c r="X107" s="3">
        <v>1</v>
      </c>
      <c r="Y107" s="3">
        <v>4</v>
      </c>
      <c r="Z107" s="3">
        <v>1</v>
      </c>
      <c r="AA107" s="3">
        <v>3</v>
      </c>
      <c r="AB107" s="3"/>
    </row>
    <row r="108" spans="1:28" x14ac:dyDescent="0.25">
      <c r="A108" s="8" t="s">
        <v>403</v>
      </c>
      <c r="B108" s="3"/>
      <c r="C108" s="3">
        <v>8</v>
      </c>
      <c r="D108" s="3"/>
      <c r="E108" s="3">
        <v>3</v>
      </c>
      <c r="F108" s="3"/>
      <c r="G108" s="3">
        <v>6</v>
      </c>
      <c r="H108" s="3">
        <v>9</v>
      </c>
      <c r="I108" s="3">
        <v>12</v>
      </c>
      <c r="J108" s="3">
        <v>7</v>
      </c>
      <c r="K108" s="3">
        <v>10</v>
      </c>
      <c r="L108" s="3">
        <v>1</v>
      </c>
      <c r="M108" s="3">
        <v>7</v>
      </c>
      <c r="N108" s="3">
        <v>9</v>
      </c>
      <c r="O108" s="3">
        <v>4</v>
      </c>
      <c r="P108" s="3">
        <v>10</v>
      </c>
      <c r="Q108" s="3"/>
      <c r="R108" s="3"/>
      <c r="S108" s="3">
        <v>2</v>
      </c>
      <c r="T108" s="3">
        <v>9</v>
      </c>
      <c r="U108" s="3">
        <v>10</v>
      </c>
      <c r="V108" s="3"/>
      <c r="W108" s="3">
        <v>1</v>
      </c>
      <c r="X108" s="3"/>
      <c r="Y108" s="3"/>
      <c r="Z108" s="3"/>
      <c r="AA108" s="3">
        <v>1</v>
      </c>
      <c r="AB108" s="3"/>
    </row>
    <row r="109" spans="1:28" x14ac:dyDescent="0.25">
      <c r="A109" s="8" t="s">
        <v>404</v>
      </c>
      <c r="B109" s="3"/>
      <c r="C109" s="3">
        <v>13</v>
      </c>
      <c r="D109" s="3"/>
      <c r="E109" s="3">
        <v>4</v>
      </c>
      <c r="F109" s="3"/>
      <c r="G109" s="3"/>
      <c r="H109" s="3">
        <v>6</v>
      </c>
      <c r="I109" s="3">
        <v>4</v>
      </c>
      <c r="J109" s="3">
        <v>4</v>
      </c>
      <c r="K109" s="3">
        <v>1</v>
      </c>
      <c r="L109" s="3"/>
      <c r="M109" s="3">
        <v>6</v>
      </c>
      <c r="N109" s="3">
        <v>4</v>
      </c>
      <c r="O109" s="3">
        <v>2</v>
      </c>
      <c r="P109" s="3">
        <v>4</v>
      </c>
      <c r="Q109" s="3"/>
      <c r="R109" s="3"/>
      <c r="S109" s="3">
        <v>3</v>
      </c>
      <c r="T109" s="3">
        <v>2</v>
      </c>
      <c r="U109" s="3">
        <v>1</v>
      </c>
      <c r="V109" s="3"/>
      <c r="W109" s="3">
        <v>2</v>
      </c>
      <c r="X109" s="3">
        <v>1</v>
      </c>
      <c r="Y109" s="3"/>
      <c r="Z109" s="3"/>
      <c r="AA109" s="3"/>
      <c r="AB109" s="3"/>
    </row>
    <row r="110" spans="1:28" x14ac:dyDescent="0.25">
      <c r="A110" s="8" t="s">
        <v>405</v>
      </c>
      <c r="B110" s="3"/>
      <c r="C110" s="3"/>
      <c r="D110" s="3"/>
      <c r="E110" s="3"/>
      <c r="F110" s="3"/>
      <c r="G110" s="3"/>
      <c r="H110" s="3">
        <v>1</v>
      </c>
      <c r="I110" s="3">
        <v>7</v>
      </c>
      <c r="J110" s="3">
        <v>12</v>
      </c>
      <c r="K110" s="3">
        <v>7</v>
      </c>
      <c r="L110" s="3"/>
      <c r="M110" s="3"/>
      <c r="N110" s="3">
        <v>6</v>
      </c>
      <c r="O110" s="3"/>
      <c r="P110" s="3">
        <v>1</v>
      </c>
      <c r="Q110" s="3"/>
      <c r="R110" s="3"/>
      <c r="S110" s="3">
        <v>2</v>
      </c>
      <c r="T110" s="3">
        <v>1</v>
      </c>
      <c r="U110" s="3"/>
      <c r="V110" s="3"/>
      <c r="W110" s="3"/>
      <c r="X110" s="3"/>
      <c r="Y110" s="3">
        <v>4</v>
      </c>
      <c r="Z110" s="3"/>
      <c r="AA110" s="3"/>
      <c r="AB110" s="3"/>
    </row>
    <row r="111" spans="1:28" x14ac:dyDescent="0.25">
      <c r="A111" s="8" t="s">
        <v>406</v>
      </c>
      <c r="B111" s="3"/>
      <c r="C111" s="3"/>
      <c r="D111" s="3"/>
      <c r="E111" s="3">
        <v>2</v>
      </c>
      <c r="F111" s="3"/>
      <c r="G111" s="3">
        <v>1</v>
      </c>
      <c r="H111" s="3">
        <v>1</v>
      </c>
      <c r="I111" s="3">
        <v>4</v>
      </c>
      <c r="J111" s="3">
        <v>5</v>
      </c>
      <c r="K111" s="3">
        <v>2</v>
      </c>
      <c r="L111" s="3"/>
      <c r="M111" s="3"/>
      <c r="N111" s="3">
        <v>5</v>
      </c>
      <c r="O111" s="3"/>
      <c r="P111" s="3">
        <v>2</v>
      </c>
      <c r="Q111" s="3"/>
      <c r="R111" s="3"/>
      <c r="S111" s="3">
        <v>1</v>
      </c>
      <c r="T111" s="3">
        <v>1</v>
      </c>
      <c r="U111" s="3"/>
      <c r="V111" s="3"/>
      <c r="W111" s="3"/>
      <c r="X111" s="3"/>
      <c r="Y111" s="3">
        <v>4</v>
      </c>
      <c r="Z111" s="3"/>
      <c r="AA111" s="3"/>
      <c r="AB111" s="3"/>
    </row>
    <row r="112" spans="1:28" x14ac:dyDescent="0.25">
      <c r="A112" s="8" t="s">
        <v>407</v>
      </c>
      <c r="B112" s="3"/>
      <c r="C112" s="3"/>
      <c r="D112" s="3"/>
      <c r="E112" s="3">
        <v>1</v>
      </c>
      <c r="F112" s="3"/>
      <c r="G112" s="3"/>
      <c r="H112" s="3"/>
      <c r="I112" s="3"/>
      <c r="J112" s="3">
        <v>1</v>
      </c>
      <c r="K112" s="3">
        <v>2</v>
      </c>
      <c r="L112" s="3"/>
      <c r="M112" s="3">
        <v>1</v>
      </c>
      <c r="N112" s="3">
        <v>1</v>
      </c>
      <c r="O112" s="3">
        <v>1</v>
      </c>
      <c r="P112" s="3">
        <v>2</v>
      </c>
      <c r="Q112" s="3"/>
      <c r="R112" s="3"/>
      <c r="S112" s="3">
        <v>1</v>
      </c>
      <c r="T112" s="3"/>
      <c r="U112" s="3"/>
      <c r="V112" s="3"/>
      <c r="W112" s="3"/>
      <c r="X112" s="3"/>
      <c r="Y112" s="3"/>
      <c r="Z112" s="3"/>
      <c r="AA112" s="3">
        <v>2</v>
      </c>
      <c r="AB112" s="3"/>
    </row>
    <row r="113" spans="1:28" x14ac:dyDescent="0.25">
      <c r="A113" s="8" t="s">
        <v>408</v>
      </c>
      <c r="B113" s="3">
        <v>4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v>1</v>
      </c>
      <c r="O113" s="3"/>
      <c r="P113" s="3"/>
      <c r="Q113" s="3"/>
      <c r="R113" s="3">
        <v>1</v>
      </c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3"/>
    </row>
    <row r="114" spans="1:28" x14ac:dyDescent="0.25">
      <c r="A114" s="8" t="s">
        <v>409</v>
      </c>
      <c r="B114" s="3">
        <v>1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5">
      <c r="A115" s="8" t="s">
        <v>410</v>
      </c>
      <c r="B115" s="3"/>
      <c r="C115" s="3"/>
      <c r="D115" s="3"/>
      <c r="E115" s="3"/>
      <c r="F115" s="3"/>
      <c r="G115" s="3"/>
      <c r="H115" s="3"/>
      <c r="I115" s="3"/>
      <c r="J115" s="3">
        <v>1</v>
      </c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5">
      <c r="A116" s="8" t="s">
        <v>411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1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5">
      <c r="A117" s="8" t="s">
        <v>412</v>
      </c>
      <c r="B117" s="3"/>
      <c r="C117" s="3"/>
      <c r="D117" s="3"/>
      <c r="E117" s="3"/>
      <c r="F117" s="3"/>
      <c r="G117" s="3"/>
      <c r="H117" s="3"/>
      <c r="I117" s="3">
        <v>1</v>
      </c>
      <c r="J117" s="3"/>
      <c r="K117" s="3"/>
      <c r="L117" s="3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4</v>
      </c>
      <c r="Y117" s="3"/>
      <c r="Z117" s="3"/>
      <c r="AA117" s="3"/>
      <c r="AB117" s="3"/>
    </row>
    <row r="118" spans="1:28" x14ac:dyDescent="0.25">
      <c r="A118" s="8" t="s">
        <v>413</v>
      </c>
      <c r="B118" s="3">
        <v>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>
        <v>1</v>
      </c>
      <c r="Z118" s="3">
        <v>1</v>
      </c>
      <c r="AA118" s="3"/>
      <c r="AB118" s="3"/>
    </row>
    <row r="119" spans="1:28" x14ac:dyDescent="0.25">
      <c r="A119" s="8" t="s">
        <v>414</v>
      </c>
      <c r="B119" s="3"/>
      <c r="C119" s="3"/>
      <c r="D119" s="3"/>
      <c r="E119" s="3"/>
      <c r="F119" s="3"/>
      <c r="G119" s="3"/>
      <c r="H119" s="3"/>
      <c r="I119" s="3">
        <v>2</v>
      </c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5">
      <c r="A120" s="8" t="s">
        <v>415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1</v>
      </c>
      <c r="L120" s="3"/>
      <c r="M120" s="3"/>
      <c r="N120" s="3">
        <v>1</v>
      </c>
      <c r="O120" s="3"/>
      <c r="P120" s="3"/>
      <c r="Q120" s="3"/>
      <c r="R120" s="3"/>
      <c r="S120" s="3"/>
      <c r="T120" s="3">
        <v>1</v>
      </c>
      <c r="U120" s="3"/>
      <c r="V120" s="3"/>
      <c r="W120" s="3"/>
      <c r="X120" s="3">
        <v>3</v>
      </c>
      <c r="Y120" s="3">
        <v>1</v>
      </c>
      <c r="Z120" s="3"/>
      <c r="AA120" s="3"/>
      <c r="AB120" s="3">
        <v>2</v>
      </c>
    </row>
    <row r="121" spans="1:28" x14ac:dyDescent="0.25">
      <c r="A121" s="8" t="s">
        <v>416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>
        <v>1</v>
      </c>
      <c r="AB121" s="3"/>
    </row>
    <row r="122" spans="1:28" x14ac:dyDescent="0.25">
      <c r="A122" s="8" t="s">
        <v>417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>
        <v>1</v>
      </c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8" t="s">
        <v>418</v>
      </c>
      <c r="B123" s="3"/>
      <c r="C123" s="3">
        <v>1</v>
      </c>
      <c r="D123" s="3"/>
      <c r="E123" s="3">
        <v>1</v>
      </c>
      <c r="F123" s="3"/>
      <c r="G123" s="3"/>
      <c r="H123" s="3">
        <v>1</v>
      </c>
      <c r="I123" s="3">
        <v>2</v>
      </c>
      <c r="J123" s="3">
        <v>1</v>
      </c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>
        <v>3</v>
      </c>
      <c r="T123" s="3">
        <v>3</v>
      </c>
      <c r="U123" s="3"/>
      <c r="V123" s="3"/>
      <c r="W123" s="3"/>
      <c r="X123" s="3"/>
      <c r="Y123" s="3"/>
      <c r="Z123" s="3">
        <v>4</v>
      </c>
      <c r="AA123" s="3">
        <v>1</v>
      </c>
      <c r="AB123" s="3"/>
    </row>
    <row r="124" spans="1:28" x14ac:dyDescent="0.25">
      <c r="A124" s="8" t="s">
        <v>419</v>
      </c>
      <c r="B124" s="3"/>
      <c r="C124" s="3"/>
      <c r="D124" s="3"/>
      <c r="E124" s="3">
        <v>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  <c r="Z124" s="3">
        <v>2</v>
      </c>
      <c r="AA124" s="3"/>
      <c r="AB124" s="3"/>
    </row>
    <row r="125" spans="1:28" x14ac:dyDescent="0.25">
      <c r="A125" s="8" t="s">
        <v>420</v>
      </c>
      <c r="B125" s="3"/>
      <c r="C125" s="3"/>
      <c r="D125" s="3"/>
      <c r="E125" s="3"/>
      <c r="F125" s="3"/>
      <c r="G125" s="3">
        <v>1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5">
      <c r="A126" s="8" t="s">
        <v>421</v>
      </c>
      <c r="B126" s="3"/>
      <c r="C126" s="3">
        <v>1</v>
      </c>
      <c r="D126" s="3"/>
      <c r="E126" s="3">
        <v>3</v>
      </c>
      <c r="F126" s="3"/>
      <c r="G126" s="3">
        <v>1</v>
      </c>
      <c r="H126" s="3">
        <v>1</v>
      </c>
      <c r="I126" s="3"/>
      <c r="J126" s="3"/>
      <c r="K126" s="3"/>
      <c r="L126" s="3"/>
      <c r="M126" s="3"/>
      <c r="N126" s="3">
        <v>4</v>
      </c>
      <c r="O126" s="3"/>
      <c r="P126" s="3"/>
      <c r="Q126" s="3"/>
      <c r="R126" s="3">
        <v>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5">
      <c r="A127" s="8" t="s">
        <v>422</v>
      </c>
      <c r="B127" s="3"/>
      <c r="C127" s="3">
        <v>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5">
      <c r="A128" s="8" t="s">
        <v>423</v>
      </c>
      <c r="B128" s="3"/>
      <c r="C128" s="3"/>
      <c r="D128" s="3"/>
      <c r="E128" s="3"/>
      <c r="F128" s="3"/>
      <c r="G128" s="3"/>
      <c r="H128" s="3"/>
      <c r="I128" s="3"/>
      <c r="J128" s="3">
        <v>1</v>
      </c>
      <c r="K128" s="3">
        <v>1</v>
      </c>
      <c r="L128" s="3"/>
      <c r="M128" s="3"/>
      <c r="N128" s="3"/>
      <c r="O128" s="3"/>
      <c r="P128" s="3"/>
      <c r="Q128" s="3">
        <v>2</v>
      </c>
      <c r="R128" s="3"/>
      <c r="S128" s="3">
        <v>1</v>
      </c>
      <c r="T128" s="3"/>
      <c r="U128" s="3">
        <v>1</v>
      </c>
      <c r="V128" s="3"/>
      <c r="W128" s="3"/>
      <c r="X128" s="3">
        <v>1</v>
      </c>
      <c r="Y128" s="3">
        <v>4</v>
      </c>
      <c r="Z128" s="3"/>
      <c r="AA128" s="3">
        <v>1</v>
      </c>
      <c r="AB128" s="3">
        <v>1</v>
      </c>
    </row>
    <row r="129" spans="1:28" x14ac:dyDescent="0.25">
      <c r="A129" s="8" t="s">
        <v>424</v>
      </c>
      <c r="B129" s="3"/>
      <c r="C129" s="3"/>
      <c r="D129" s="3"/>
      <c r="E129" s="3">
        <v>1</v>
      </c>
      <c r="F129" s="3"/>
      <c r="G129" s="3"/>
      <c r="H129" s="3"/>
      <c r="I129" s="3"/>
      <c r="J129" s="3">
        <v>5</v>
      </c>
      <c r="K129" s="3">
        <v>1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>
        <v>1</v>
      </c>
      <c r="W129" s="3"/>
      <c r="X129" s="3">
        <v>1</v>
      </c>
      <c r="Y129" s="3">
        <v>2</v>
      </c>
      <c r="Z129" s="3">
        <v>1</v>
      </c>
      <c r="AA129" s="3">
        <v>2</v>
      </c>
      <c r="AB129" s="3"/>
    </row>
    <row r="130" spans="1:28" x14ac:dyDescent="0.25">
      <c r="A130" s="8" t="s">
        <v>425</v>
      </c>
      <c r="B130" s="3"/>
      <c r="C130" s="3"/>
      <c r="D130" s="3"/>
      <c r="E130" s="3"/>
      <c r="F130" s="3"/>
      <c r="G130" s="3"/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1</v>
      </c>
      <c r="Y130" s="3"/>
      <c r="Z130" s="3"/>
      <c r="AA130" s="3">
        <v>1</v>
      </c>
      <c r="AB130" s="3"/>
    </row>
    <row r="131" spans="1:28" x14ac:dyDescent="0.25">
      <c r="A131" s="8" t="s">
        <v>426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>
        <v>1</v>
      </c>
      <c r="AB131" s="3"/>
    </row>
    <row r="132" spans="1:28" x14ac:dyDescent="0.25">
      <c r="A132" s="8" t="s">
        <v>427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>
        <v>1</v>
      </c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>
        <v>2</v>
      </c>
      <c r="AB132" s="3"/>
    </row>
    <row r="133" spans="1:28" x14ac:dyDescent="0.25">
      <c r="A133" s="8" t="s">
        <v>428</v>
      </c>
      <c r="B133" s="3"/>
      <c r="C133" s="3"/>
      <c r="D133" s="3"/>
      <c r="E133" s="3"/>
      <c r="F133" s="3"/>
      <c r="G133" s="3"/>
      <c r="H133" s="3"/>
      <c r="I133" s="3">
        <v>2</v>
      </c>
      <c r="J133" s="3">
        <v>2</v>
      </c>
      <c r="K133" s="3">
        <v>3</v>
      </c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>
        <v>1</v>
      </c>
      <c r="Z133" s="3"/>
      <c r="AA133" s="3"/>
      <c r="AB133" s="3"/>
    </row>
    <row r="134" spans="1:28" x14ac:dyDescent="0.25">
      <c r="A134" s="8" t="s">
        <v>429</v>
      </c>
      <c r="B134" s="3"/>
      <c r="C134" s="3">
        <v>3</v>
      </c>
      <c r="D134" s="3"/>
      <c r="E134" s="3"/>
      <c r="F134" s="3">
        <v>1</v>
      </c>
      <c r="G134" s="3"/>
      <c r="H134" s="3">
        <v>1</v>
      </c>
      <c r="I134" s="3"/>
      <c r="J134" s="3"/>
      <c r="K134" s="3"/>
      <c r="L134" s="3">
        <v>1</v>
      </c>
      <c r="M134" s="3"/>
      <c r="N134" s="3"/>
      <c r="O134" s="3">
        <v>2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5">
      <c r="A135" s="8" t="s">
        <v>430</v>
      </c>
      <c r="B135" s="3"/>
      <c r="C135" s="3">
        <v>3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>
        <v>2</v>
      </c>
      <c r="P135" s="3">
        <v>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5">
      <c r="A136" s="8" t="s">
        <v>431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4</v>
      </c>
      <c r="Y136" s="3">
        <v>1</v>
      </c>
      <c r="Z136" s="3"/>
      <c r="AA136" s="3">
        <v>1</v>
      </c>
      <c r="AB136" s="3">
        <v>4</v>
      </c>
    </row>
    <row r="137" spans="1:28" x14ac:dyDescent="0.25">
      <c r="A137" s="8" t="s">
        <v>432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>
        <v>5</v>
      </c>
      <c r="AB137" s="3">
        <v>4</v>
      </c>
    </row>
    <row r="138" spans="1:28" x14ac:dyDescent="0.25">
      <c r="A138" s="8" t="s">
        <v>433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>
        <v>1</v>
      </c>
    </row>
    <row r="139" spans="1:28" x14ac:dyDescent="0.25">
      <c r="A139" s="8" t="s">
        <v>434</v>
      </c>
      <c r="B139" s="3"/>
      <c r="C139" s="3"/>
      <c r="D139" s="3"/>
      <c r="E139" s="3"/>
      <c r="F139" s="3"/>
      <c r="G139" s="3"/>
      <c r="H139" s="3"/>
      <c r="I139" s="3">
        <v>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5">
      <c r="A140" s="8" t="s">
        <v>435</v>
      </c>
      <c r="B140" s="3">
        <v>4</v>
      </c>
      <c r="C140" s="3"/>
      <c r="D140" s="3">
        <v>1</v>
      </c>
      <c r="E140" s="3"/>
      <c r="F140" s="3"/>
      <c r="G140" s="3"/>
      <c r="H140" s="3"/>
      <c r="I140" s="3"/>
      <c r="J140" s="3">
        <v>3</v>
      </c>
      <c r="K140" s="3"/>
      <c r="L140" s="3"/>
      <c r="M140" s="3"/>
      <c r="N140" s="3"/>
      <c r="O140" s="3"/>
      <c r="P140" s="3"/>
      <c r="Q140" s="3">
        <v>3</v>
      </c>
      <c r="R140" s="3"/>
      <c r="S140" s="3"/>
      <c r="T140" s="3"/>
      <c r="U140" s="3">
        <v>1</v>
      </c>
      <c r="V140" s="3">
        <v>1</v>
      </c>
      <c r="W140" s="3"/>
      <c r="X140" s="3">
        <v>1</v>
      </c>
      <c r="Y140" s="3">
        <v>11</v>
      </c>
      <c r="Z140" s="3">
        <v>6</v>
      </c>
      <c r="AA140" s="3">
        <v>5</v>
      </c>
      <c r="AB140" s="3">
        <v>5</v>
      </c>
    </row>
    <row r="141" spans="1:28" x14ac:dyDescent="0.25">
      <c r="A141" s="8" t="s">
        <v>436</v>
      </c>
      <c r="B141" s="3">
        <v>7</v>
      </c>
      <c r="C141" s="3"/>
      <c r="D141" s="3"/>
      <c r="E141" s="3">
        <v>1</v>
      </c>
      <c r="F141" s="3"/>
      <c r="G141" s="3"/>
      <c r="H141" s="3"/>
      <c r="I141" s="3"/>
      <c r="J141" s="3">
        <v>2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>
        <v>7</v>
      </c>
      <c r="V141" s="3"/>
      <c r="W141" s="3"/>
      <c r="X141" s="3">
        <v>4</v>
      </c>
      <c r="Y141" s="3">
        <v>26</v>
      </c>
      <c r="Z141" s="3">
        <v>5</v>
      </c>
      <c r="AA141" s="3">
        <v>6</v>
      </c>
      <c r="AB141" s="3">
        <v>11</v>
      </c>
    </row>
    <row r="142" spans="1:28" x14ac:dyDescent="0.25">
      <c r="A142" s="8" t="s">
        <v>437</v>
      </c>
      <c r="B142" s="3"/>
      <c r="C142" s="3"/>
      <c r="D142" s="3"/>
      <c r="E142" s="3"/>
      <c r="F142" s="3"/>
      <c r="G142" s="3"/>
      <c r="H142" s="3"/>
      <c r="I142" s="3">
        <v>1</v>
      </c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>
        <v>1</v>
      </c>
      <c r="U142" s="3"/>
      <c r="V142" s="3"/>
      <c r="W142" s="3"/>
      <c r="X142" s="3"/>
      <c r="Y142" s="3"/>
      <c r="Z142" s="3"/>
      <c r="AA142" s="3"/>
      <c r="AB142" s="3"/>
    </row>
    <row r="143" spans="1:28" x14ac:dyDescent="0.25">
      <c r="A143" s="8" t="s">
        <v>438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>
        <v>1</v>
      </c>
      <c r="AB143" s="3"/>
    </row>
    <row r="144" spans="1:28" x14ac:dyDescent="0.25">
      <c r="A144" s="8" t="s">
        <v>439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>
        <v>1</v>
      </c>
      <c r="AA144" s="3"/>
      <c r="AB144" s="3"/>
    </row>
    <row r="145" spans="1:28" x14ac:dyDescent="0.25">
      <c r="A145" s="8" t="s">
        <v>440</v>
      </c>
      <c r="B145" s="3"/>
      <c r="C145" s="3">
        <v>1</v>
      </c>
      <c r="D145" s="3">
        <v>2</v>
      </c>
      <c r="E145" s="3">
        <v>23</v>
      </c>
      <c r="F145" s="3"/>
      <c r="G145" s="3">
        <v>53</v>
      </c>
      <c r="H145" s="3">
        <v>81</v>
      </c>
      <c r="I145" s="3">
        <v>98</v>
      </c>
      <c r="J145" s="3">
        <v>158</v>
      </c>
      <c r="K145" s="3">
        <v>94</v>
      </c>
      <c r="L145" s="3">
        <v>41</v>
      </c>
      <c r="M145" s="3">
        <v>98</v>
      </c>
      <c r="N145" s="3">
        <v>152</v>
      </c>
      <c r="O145" s="3">
        <v>102</v>
      </c>
      <c r="P145" s="3">
        <v>33</v>
      </c>
      <c r="Q145" s="3">
        <v>9</v>
      </c>
      <c r="R145" s="3">
        <v>5</v>
      </c>
      <c r="S145" s="3"/>
      <c r="T145" s="3"/>
      <c r="U145" s="3">
        <v>96</v>
      </c>
      <c r="V145" s="3">
        <v>126</v>
      </c>
      <c r="W145" s="3">
        <v>111</v>
      </c>
      <c r="X145" s="3">
        <v>24</v>
      </c>
      <c r="Y145" s="3"/>
      <c r="Z145" s="3"/>
      <c r="AA145" s="3">
        <v>2</v>
      </c>
      <c r="AB145" s="3"/>
    </row>
    <row r="146" spans="1:28" x14ac:dyDescent="0.25">
      <c r="A146" s="8" t="s">
        <v>441</v>
      </c>
      <c r="B146" s="3"/>
      <c r="C146" s="3"/>
      <c r="D146" s="3"/>
      <c r="E146" s="3">
        <v>4</v>
      </c>
      <c r="F146" s="3"/>
      <c r="G146" s="3">
        <v>4</v>
      </c>
      <c r="H146" s="3">
        <v>4</v>
      </c>
      <c r="I146" s="3">
        <v>3</v>
      </c>
      <c r="J146" s="3">
        <v>5</v>
      </c>
      <c r="K146" s="3">
        <v>5</v>
      </c>
      <c r="L146" s="3">
        <v>5</v>
      </c>
      <c r="M146" s="3">
        <v>10</v>
      </c>
      <c r="N146" s="3">
        <v>4</v>
      </c>
      <c r="O146" s="3">
        <v>10</v>
      </c>
      <c r="P146" s="3">
        <v>1</v>
      </c>
      <c r="Q146" s="3"/>
      <c r="R146" s="3"/>
      <c r="S146" s="3"/>
      <c r="T146" s="3"/>
      <c r="U146" s="3">
        <v>10</v>
      </c>
      <c r="V146" s="3">
        <v>8</v>
      </c>
      <c r="W146" s="3">
        <v>8</v>
      </c>
      <c r="X146" s="3"/>
      <c r="Y146" s="3"/>
      <c r="Z146" s="3"/>
      <c r="AA146" s="3"/>
      <c r="AB146" s="3"/>
    </row>
    <row r="147" spans="1:28" x14ac:dyDescent="0.25">
      <c r="A147" s="8" t="s">
        <v>442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1</v>
      </c>
      <c r="L147" s="3"/>
      <c r="M147" s="3"/>
      <c r="N147" s="3">
        <v>22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5">
      <c r="A148" s="8" t="s">
        <v>443</v>
      </c>
      <c r="B148" s="3"/>
      <c r="C148" s="3"/>
      <c r="D148" s="3"/>
      <c r="E148" s="3">
        <v>1</v>
      </c>
      <c r="F148" s="3"/>
      <c r="G148" s="3"/>
      <c r="H148" s="3"/>
      <c r="I148" s="3"/>
      <c r="J148" s="3"/>
      <c r="K148" s="3">
        <v>5</v>
      </c>
      <c r="L148" s="3"/>
      <c r="M148" s="3"/>
      <c r="N148" s="3">
        <v>13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5">
      <c r="A149" s="8" t="s">
        <v>444</v>
      </c>
      <c r="B149" s="3"/>
      <c r="C149" s="3"/>
      <c r="D149" s="3">
        <v>2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5">
      <c r="A150" s="8" t="s">
        <v>445</v>
      </c>
      <c r="B150" s="3">
        <v>39</v>
      </c>
      <c r="C150" s="3">
        <v>31</v>
      </c>
      <c r="D150" s="3">
        <v>2</v>
      </c>
      <c r="E150" s="3"/>
      <c r="F150" s="3"/>
      <c r="G150" s="3">
        <v>3</v>
      </c>
      <c r="H150" s="3">
        <v>16</v>
      </c>
      <c r="I150" s="3">
        <v>8</v>
      </c>
      <c r="J150" s="3">
        <v>7</v>
      </c>
      <c r="K150" s="3">
        <v>5</v>
      </c>
      <c r="L150" s="3">
        <v>2</v>
      </c>
      <c r="M150" s="3">
        <v>4</v>
      </c>
      <c r="N150" s="3">
        <v>1</v>
      </c>
      <c r="O150" s="3">
        <v>5</v>
      </c>
      <c r="P150" s="3">
        <v>3</v>
      </c>
      <c r="Q150" s="3">
        <v>59</v>
      </c>
      <c r="R150" s="3">
        <v>25</v>
      </c>
      <c r="S150" s="3">
        <v>17</v>
      </c>
      <c r="T150" s="3">
        <v>2</v>
      </c>
      <c r="U150" s="3">
        <v>16</v>
      </c>
      <c r="V150" s="3"/>
      <c r="W150" s="3">
        <v>8</v>
      </c>
      <c r="X150" s="3">
        <v>100</v>
      </c>
      <c r="Y150" s="3">
        <v>72</v>
      </c>
      <c r="Z150" s="3">
        <v>56</v>
      </c>
      <c r="AA150" s="3">
        <v>72</v>
      </c>
      <c r="AB150" s="3">
        <v>35</v>
      </c>
    </row>
    <row r="151" spans="1:28" x14ac:dyDescent="0.25">
      <c r="A151" s="8" t="s">
        <v>446</v>
      </c>
      <c r="B151" s="3">
        <v>6</v>
      </c>
      <c r="C151" s="3">
        <v>12</v>
      </c>
      <c r="D151" s="3"/>
      <c r="E151" s="3"/>
      <c r="F151" s="3"/>
      <c r="G151" s="3"/>
      <c r="H151" s="3"/>
      <c r="I151" s="3"/>
      <c r="J151" s="3">
        <v>1</v>
      </c>
      <c r="K151" s="3"/>
      <c r="L151" s="3"/>
      <c r="M151" s="3"/>
      <c r="N151" s="3"/>
      <c r="O151" s="3"/>
      <c r="P151" s="3"/>
      <c r="Q151" s="3">
        <v>6</v>
      </c>
      <c r="R151" s="3">
        <v>2</v>
      </c>
      <c r="S151" s="3"/>
      <c r="T151" s="3"/>
      <c r="U151" s="3"/>
      <c r="V151" s="3"/>
      <c r="W151" s="3"/>
      <c r="X151" s="3">
        <v>6</v>
      </c>
      <c r="Y151" s="3">
        <v>3</v>
      </c>
      <c r="Z151" s="3">
        <v>2</v>
      </c>
      <c r="AA151" s="3">
        <v>6</v>
      </c>
      <c r="AB151" s="3">
        <v>1</v>
      </c>
    </row>
    <row r="152" spans="1:28" x14ac:dyDescent="0.25">
      <c r="A152" s="8" t="s">
        <v>447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>
        <v>1</v>
      </c>
      <c r="AB152" s="3"/>
    </row>
    <row r="153" spans="1:28" x14ac:dyDescent="0.25">
      <c r="A153" s="8" t="s">
        <v>448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>
        <v>1</v>
      </c>
      <c r="AB153" s="3"/>
    </row>
    <row r="154" spans="1:28" x14ac:dyDescent="0.25">
      <c r="A154" s="8" t="s">
        <v>449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>
        <v>1</v>
      </c>
      <c r="T154" s="3"/>
      <c r="U154" s="3"/>
      <c r="V154" s="3"/>
      <c r="W154" s="3"/>
      <c r="X154" s="3">
        <v>1</v>
      </c>
      <c r="Y154" s="3"/>
      <c r="Z154" s="3"/>
      <c r="AA154" s="3"/>
      <c r="AB154" s="3"/>
    </row>
    <row r="155" spans="1:28" x14ac:dyDescent="0.25">
      <c r="A155" s="8" t="s">
        <v>450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>
        <v>1</v>
      </c>
      <c r="Z155" s="3"/>
      <c r="AA155" s="3"/>
      <c r="AB155" s="3"/>
    </row>
    <row r="156" spans="1:28" x14ac:dyDescent="0.25">
      <c r="A156" s="8" t="s">
        <v>451</v>
      </c>
      <c r="B156" s="3"/>
      <c r="C156" s="3"/>
      <c r="D156" s="3"/>
      <c r="E156" s="3">
        <v>1</v>
      </c>
      <c r="F156" s="3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5">
      <c r="A157" s="8" t="s">
        <v>452</v>
      </c>
      <c r="B157" s="3"/>
      <c r="C157" s="3"/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5">
      <c r="A158" s="8" t="s">
        <v>453</v>
      </c>
      <c r="B158" s="3">
        <v>7</v>
      </c>
      <c r="C158" s="3">
        <v>1</v>
      </c>
      <c r="D158" s="3">
        <v>8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>
        <v>1</v>
      </c>
      <c r="Z158" s="3"/>
      <c r="AA158" s="3"/>
      <c r="AB158" s="3"/>
    </row>
    <row r="159" spans="1:28" x14ac:dyDescent="0.25">
      <c r="A159" s="8" t="s">
        <v>454</v>
      </c>
      <c r="B159" s="3">
        <v>1</v>
      </c>
      <c r="C159" s="3"/>
      <c r="D159" s="3">
        <v>1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5">
      <c r="A160" s="8" t="s">
        <v>455</v>
      </c>
      <c r="B160" s="3"/>
      <c r="C160" s="3"/>
      <c r="D160" s="3">
        <v>1</v>
      </c>
      <c r="E160" s="3"/>
      <c r="F160" s="3"/>
      <c r="G160" s="3"/>
      <c r="H160" s="3"/>
      <c r="I160" s="3">
        <v>2</v>
      </c>
      <c r="J160" s="3">
        <v>8</v>
      </c>
      <c r="K160" s="3">
        <v>1</v>
      </c>
      <c r="L160" s="3"/>
      <c r="M160" s="3"/>
      <c r="N160" s="3"/>
      <c r="O160" s="3"/>
      <c r="P160" s="3">
        <v>1</v>
      </c>
      <c r="Q160" s="3"/>
      <c r="R160" s="3"/>
      <c r="S160" s="3"/>
      <c r="T160" s="3">
        <v>1</v>
      </c>
      <c r="U160" s="3"/>
      <c r="V160" s="3"/>
      <c r="W160" s="3">
        <v>1</v>
      </c>
      <c r="X160" s="3"/>
      <c r="Y160" s="3">
        <v>2</v>
      </c>
      <c r="Z160" s="3"/>
      <c r="AA160" s="3">
        <v>1</v>
      </c>
      <c r="AB160" s="3"/>
    </row>
    <row r="161" spans="1:28" x14ac:dyDescent="0.25">
      <c r="A161" s="8" t="s">
        <v>456</v>
      </c>
      <c r="B161" s="3"/>
      <c r="C161" s="3"/>
      <c r="D161" s="3"/>
      <c r="E161" s="3"/>
      <c r="F161" s="3"/>
      <c r="G161" s="3"/>
      <c r="H161" s="3"/>
      <c r="I161" s="3">
        <v>12</v>
      </c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</v>
      </c>
      <c r="X161" s="3"/>
      <c r="Y161" s="3">
        <v>1</v>
      </c>
      <c r="Z161" s="3"/>
      <c r="AA161" s="3"/>
      <c r="AB161" s="3"/>
    </row>
    <row r="162" spans="1:28" x14ac:dyDescent="0.25">
      <c r="A162" s="8" t="s">
        <v>457</v>
      </c>
      <c r="B162" s="3"/>
      <c r="C162" s="3"/>
      <c r="D162" s="3"/>
      <c r="E162" s="3"/>
      <c r="F162" s="3">
        <v>2</v>
      </c>
      <c r="G162" s="3">
        <v>1</v>
      </c>
      <c r="H162" s="3">
        <v>3</v>
      </c>
      <c r="I162" s="3">
        <v>2</v>
      </c>
      <c r="J162" s="3">
        <v>9</v>
      </c>
      <c r="K162" s="3">
        <v>1</v>
      </c>
      <c r="L162" s="3"/>
      <c r="M162" s="3">
        <v>1</v>
      </c>
      <c r="N162" s="3">
        <v>14</v>
      </c>
      <c r="O162" s="3">
        <v>3</v>
      </c>
      <c r="P162" s="3">
        <v>3</v>
      </c>
      <c r="Q162" s="3">
        <v>1</v>
      </c>
      <c r="R162" s="3">
        <v>2</v>
      </c>
      <c r="S162" s="3">
        <v>2</v>
      </c>
      <c r="T162" s="3">
        <v>2</v>
      </c>
      <c r="U162" s="3"/>
      <c r="V162" s="3">
        <v>1</v>
      </c>
      <c r="W162" s="3">
        <v>4</v>
      </c>
      <c r="X162" s="3"/>
      <c r="Y162" s="3"/>
      <c r="Z162" s="3">
        <v>2</v>
      </c>
      <c r="AA162" s="3">
        <v>2</v>
      </c>
      <c r="AB162" s="3"/>
    </row>
    <row r="163" spans="1:28" x14ac:dyDescent="0.25">
      <c r="A163" s="8" t="s">
        <v>458</v>
      </c>
      <c r="B163" s="3"/>
      <c r="C163" s="3"/>
      <c r="D163" s="3"/>
      <c r="E163" s="3"/>
      <c r="F163" s="3"/>
      <c r="G163" s="3"/>
      <c r="H163" s="3"/>
      <c r="I163" s="3"/>
      <c r="J163" s="3">
        <v>1</v>
      </c>
      <c r="K163" s="3"/>
      <c r="L163" s="3"/>
      <c r="M163" s="3"/>
      <c r="N163" s="3"/>
      <c r="O163" s="3">
        <v>1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5">
      <c r="A164" s="8" t="s">
        <v>459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5">
      <c r="A165" s="8" t="s">
        <v>460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A166" s="8" t="s">
        <v>461</v>
      </c>
      <c r="B166" s="3"/>
      <c r="C166" s="3"/>
      <c r="D166" s="3"/>
      <c r="E166" s="3"/>
      <c r="F166" s="3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5">
      <c r="A167" s="8" t="s">
        <v>462</v>
      </c>
      <c r="B167" s="3"/>
      <c r="C167" s="3">
        <v>1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A168" s="8" t="s">
        <v>463</v>
      </c>
      <c r="B168" s="3"/>
      <c r="C168" s="3"/>
      <c r="D168" s="3"/>
      <c r="E168" s="3"/>
      <c r="F168" s="3"/>
      <c r="G168" s="3"/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5">
      <c r="A169" s="8" t="s">
        <v>464</v>
      </c>
      <c r="B169" s="3"/>
      <c r="C169" s="3"/>
      <c r="D169" s="3"/>
      <c r="E169" s="3"/>
      <c r="F169" s="3">
        <v>1</v>
      </c>
      <c r="G169" s="3">
        <v>1</v>
      </c>
      <c r="H169" s="3"/>
      <c r="I169" s="3">
        <v>1</v>
      </c>
      <c r="J169" s="3">
        <v>1</v>
      </c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5">
      <c r="A170" s="8" t="s">
        <v>465</v>
      </c>
      <c r="B170" s="3">
        <v>2</v>
      </c>
      <c r="C170" s="3"/>
      <c r="D170" s="3"/>
      <c r="E170" s="3"/>
      <c r="F170" s="3">
        <v>1</v>
      </c>
      <c r="G170" s="3">
        <v>1</v>
      </c>
      <c r="H170" s="3">
        <v>2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>
        <v>1</v>
      </c>
      <c r="V170" s="3"/>
      <c r="W170" s="3"/>
      <c r="X170" s="3"/>
      <c r="Y170" s="3"/>
      <c r="Z170" s="3"/>
      <c r="AA170" s="3"/>
      <c r="AB170" s="3"/>
    </row>
    <row r="171" spans="1:28" x14ac:dyDescent="0.25">
      <c r="A171" s="8" t="s">
        <v>466</v>
      </c>
      <c r="B171" s="3"/>
      <c r="C171" s="3"/>
      <c r="D171" s="3"/>
      <c r="E171" s="3"/>
      <c r="F171" s="3"/>
      <c r="G171" s="3"/>
      <c r="H171" s="3"/>
      <c r="I171" s="3">
        <v>1</v>
      </c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5">
      <c r="A172" s="8" t="s">
        <v>467</v>
      </c>
      <c r="B172" s="3">
        <v>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5">
      <c r="A173" s="8" t="s">
        <v>468</v>
      </c>
      <c r="B173" s="3"/>
      <c r="C173" s="3"/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A174" s="8" t="s">
        <v>469</v>
      </c>
      <c r="B174" s="3">
        <v>1</v>
      </c>
      <c r="C174" s="3"/>
      <c r="D174" s="3"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5">
      <c r="A175" s="8" t="s">
        <v>470</v>
      </c>
      <c r="B175" s="3">
        <v>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>
        <v>2</v>
      </c>
      <c r="V175" s="3"/>
      <c r="W175" s="3"/>
      <c r="X175" s="3"/>
      <c r="Y175" s="3"/>
      <c r="Z175" s="3"/>
      <c r="AA175" s="3"/>
      <c r="AB175" s="3"/>
    </row>
    <row r="176" spans="1:28" x14ac:dyDescent="0.25">
      <c r="A176" s="8" t="s">
        <v>471</v>
      </c>
      <c r="B176" s="3">
        <v>1</v>
      </c>
      <c r="C176" s="3"/>
      <c r="D176" s="3"/>
      <c r="E176" s="3"/>
      <c r="F176" s="3"/>
      <c r="G176" s="3"/>
      <c r="H176" s="3"/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>
        <v>4</v>
      </c>
      <c r="Z176" s="3">
        <v>1</v>
      </c>
      <c r="AA176" s="3"/>
      <c r="AB176" s="3"/>
    </row>
    <row r="177" spans="1:28" x14ac:dyDescent="0.25">
      <c r="A177" s="8" t="s">
        <v>472</v>
      </c>
      <c r="B177" s="3">
        <v>10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1</v>
      </c>
      <c r="Y177" s="3">
        <v>1</v>
      </c>
      <c r="Z177" s="3">
        <v>2</v>
      </c>
      <c r="AA177" s="3">
        <v>3</v>
      </c>
      <c r="AB177" s="3">
        <v>1</v>
      </c>
    </row>
    <row r="178" spans="1:28" x14ac:dyDescent="0.25">
      <c r="A178" s="8" t="s">
        <v>473</v>
      </c>
      <c r="B178" s="3">
        <v>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>
        <v>1</v>
      </c>
      <c r="AB178" s="3"/>
    </row>
    <row r="179" spans="1:28" x14ac:dyDescent="0.25">
      <c r="A179" s="8" t="s">
        <v>474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9</v>
      </c>
      <c r="Z179" s="3">
        <v>4</v>
      </c>
      <c r="AA179" s="3"/>
      <c r="AB179" s="3"/>
    </row>
    <row r="180" spans="1:28" x14ac:dyDescent="0.25">
      <c r="A180" s="8" t="s">
        <v>475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5">
      <c r="A181" s="8" t="s">
        <v>476</v>
      </c>
      <c r="B181" s="3"/>
      <c r="C181" s="3"/>
      <c r="D181" s="3"/>
      <c r="E181" s="3">
        <v>1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5">
      <c r="A182" s="8" t="s">
        <v>477</v>
      </c>
      <c r="B182" s="3"/>
      <c r="C182" s="3"/>
      <c r="D182" s="3"/>
      <c r="E182" s="3"/>
      <c r="F182" s="3">
        <v>1</v>
      </c>
      <c r="G182" s="3"/>
      <c r="H182" s="3"/>
      <c r="I182" s="3"/>
      <c r="J182" s="3"/>
      <c r="K182" s="3">
        <v>1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>
        <v>1</v>
      </c>
      <c r="AA182" s="3"/>
      <c r="AB182" s="3"/>
    </row>
    <row r="183" spans="1:28" x14ac:dyDescent="0.25">
      <c r="A183" s="8" t="s">
        <v>478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5">
      <c r="A184" s="8" t="s">
        <v>479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/>
      <c r="Y184" s="3"/>
      <c r="Z184" s="3"/>
      <c r="AA184" s="3"/>
      <c r="AB184" s="3"/>
    </row>
    <row r="185" spans="1:28" x14ac:dyDescent="0.25">
      <c r="A185" s="8" t="s">
        <v>480</v>
      </c>
      <c r="B185" s="3"/>
      <c r="C185" s="3"/>
      <c r="D185" s="3"/>
      <c r="E185" s="3">
        <v>1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5">
      <c r="A186" s="8" t="s">
        <v>481</v>
      </c>
      <c r="B186" s="3"/>
      <c r="C186" s="3"/>
      <c r="D186" s="3">
        <v>1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5">
      <c r="A187" s="8" t="s">
        <v>482</v>
      </c>
      <c r="B187" s="3"/>
      <c r="C187" s="3"/>
      <c r="D187" s="3">
        <v>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8" t="s">
        <v>483</v>
      </c>
      <c r="B188" s="3"/>
      <c r="C188" s="3"/>
      <c r="D188" s="3"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5">
      <c r="A189" s="8" t="s">
        <v>484</v>
      </c>
      <c r="B189" s="3"/>
      <c r="C189" s="3"/>
      <c r="D189" s="3"/>
      <c r="E189" s="3"/>
      <c r="F189" s="3"/>
      <c r="G189" s="3"/>
      <c r="H189" s="3"/>
      <c r="I189" s="3"/>
      <c r="J189" s="3">
        <v>2</v>
      </c>
      <c r="K189" s="3"/>
      <c r="L189" s="3">
        <v>1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A190" s="8" t="s">
        <v>485</v>
      </c>
      <c r="B190" s="3"/>
      <c r="C190" s="3"/>
      <c r="D190" s="3"/>
      <c r="E190" s="3"/>
      <c r="F190" s="3"/>
      <c r="G190" s="3"/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5">
      <c r="A191" s="8" t="s">
        <v>486</v>
      </c>
      <c r="B191" s="3"/>
      <c r="C191" s="3"/>
      <c r="D191" s="3"/>
      <c r="E191" s="3"/>
      <c r="F191" s="3"/>
      <c r="G191" s="3"/>
      <c r="H191" s="3"/>
      <c r="I191" s="3"/>
      <c r="J191" s="3">
        <v>2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5">
      <c r="A192" s="8" t="s">
        <v>487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>
        <v>1</v>
      </c>
      <c r="AA192" s="3"/>
      <c r="AB192" s="3"/>
    </row>
    <row r="193" spans="1:28" x14ac:dyDescent="0.25">
      <c r="A193" s="8" t="s">
        <v>488</v>
      </c>
      <c r="B193" s="3">
        <v>1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5">
      <c r="A194" s="8" t="s">
        <v>489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>
        <v>1</v>
      </c>
      <c r="Z194" s="3"/>
      <c r="AA194" s="3"/>
      <c r="AB194" s="3"/>
    </row>
    <row r="195" spans="1:28" x14ac:dyDescent="0.25">
      <c r="A195" s="8" t="s">
        <v>490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>
        <v>1</v>
      </c>
    </row>
    <row r="196" spans="1:28" x14ac:dyDescent="0.25">
      <c r="A196" s="8" t="s">
        <v>491</v>
      </c>
      <c r="B196" s="3"/>
      <c r="C196" s="3">
        <v>1</v>
      </c>
      <c r="D196" s="3"/>
      <c r="E196" s="3">
        <v>1</v>
      </c>
      <c r="F196" s="3"/>
      <c r="G196" s="3">
        <v>1</v>
      </c>
      <c r="H196" s="3">
        <v>1</v>
      </c>
      <c r="I196" s="3"/>
      <c r="J196" s="3"/>
      <c r="K196" s="3"/>
      <c r="L196" s="3"/>
      <c r="M196" s="3">
        <v>2</v>
      </c>
      <c r="N196" s="3">
        <v>3</v>
      </c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  <c r="Y196" s="3"/>
      <c r="Z196" s="3">
        <v>1</v>
      </c>
      <c r="AA196" s="3"/>
      <c r="AB196" s="3"/>
    </row>
    <row r="197" spans="1:28" x14ac:dyDescent="0.25">
      <c r="A197" s="8" t="s">
        <v>492</v>
      </c>
      <c r="B197" s="3"/>
      <c r="C197" s="3">
        <v>2</v>
      </c>
      <c r="D197" s="3"/>
      <c r="E197" s="3">
        <v>1</v>
      </c>
      <c r="F197" s="3"/>
      <c r="G197" s="3">
        <v>1</v>
      </c>
      <c r="H197" s="3"/>
      <c r="I197" s="3"/>
      <c r="J197" s="3"/>
      <c r="K197" s="3"/>
      <c r="L197" s="3"/>
      <c r="M197" s="3">
        <v>2</v>
      </c>
      <c r="N197" s="3"/>
      <c r="O197" s="3">
        <v>3</v>
      </c>
      <c r="P197" s="3"/>
      <c r="Q197" s="3"/>
      <c r="R197" s="3"/>
      <c r="S197" s="3"/>
      <c r="T197" s="3">
        <v>2</v>
      </c>
      <c r="U197" s="3"/>
      <c r="V197" s="3">
        <v>1</v>
      </c>
      <c r="W197" s="3"/>
      <c r="X197" s="3">
        <v>1</v>
      </c>
      <c r="Y197" s="3"/>
      <c r="Z197" s="3"/>
      <c r="AA197" s="3"/>
      <c r="AB197" s="3"/>
    </row>
    <row r="198" spans="1:28" x14ac:dyDescent="0.25">
      <c r="A198" s="8" t="s">
        <v>493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>
        <v>1</v>
      </c>
      <c r="U198" s="3"/>
      <c r="V198" s="3"/>
      <c r="W198" s="3"/>
      <c r="X198" s="3"/>
      <c r="Y198" s="3"/>
      <c r="Z198" s="3"/>
      <c r="AA198" s="3"/>
      <c r="AB198" s="3"/>
    </row>
    <row r="199" spans="1:28" x14ac:dyDescent="0.25">
      <c r="A199" s="8" t="s">
        <v>494</v>
      </c>
      <c r="B199" s="3"/>
      <c r="C199" s="3"/>
      <c r="D199" s="3"/>
      <c r="E199" s="3">
        <v>1</v>
      </c>
      <c r="F199" s="3"/>
      <c r="G199" s="3">
        <v>1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5">
      <c r="A200" s="8" t="s">
        <v>495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5">
      <c r="A201" s="8" t="s">
        <v>496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5">
      <c r="A202" s="8" t="s">
        <v>497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>
        <v>3</v>
      </c>
      <c r="P202" s="3">
        <v>1</v>
      </c>
      <c r="Q202" s="3"/>
      <c r="R202" s="3"/>
      <c r="S202" s="3">
        <v>1</v>
      </c>
      <c r="T202" s="3">
        <v>19</v>
      </c>
      <c r="U202" s="3"/>
      <c r="V202" s="3"/>
      <c r="W202" s="3"/>
      <c r="X202" s="3"/>
      <c r="Y202" s="3"/>
      <c r="Z202" s="3"/>
      <c r="AA202" s="3"/>
      <c r="AB202" s="3"/>
    </row>
    <row r="203" spans="1:28" x14ac:dyDescent="0.25">
      <c r="A203" s="8" t="s">
        <v>498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/>
      <c r="Y203" s="3"/>
      <c r="Z203" s="3"/>
      <c r="AA203" s="3"/>
      <c r="AB203" s="3"/>
    </row>
    <row r="204" spans="1:28" x14ac:dyDescent="0.25">
      <c r="A204" s="8" t="s">
        <v>499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>
        <v>1</v>
      </c>
      <c r="AB204" s="3"/>
    </row>
    <row r="205" spans="1:28" x14ac:dyDescent="0.25">
      <c r="A205" s="8" t="s">
        <v>500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5">
      <c r="A206" s="8" t="s">
        <v>501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>
        <v>1</v>
      </c>
      <c r="P206" s="3"/>
      <c r="Q206" s="3"/>
      <c r="R206" s="3">
        <v>2</v>
      </c>
      <c r="S206" s="3"/>
      <c r="T206" s="3"/>
      <c r="U206" s="3"/>
      <c r="V206" s="3"/>
      <c r="W206" s="3"/>
      <c r="X206" s="3"/>
      <c r="Y206" s="3"/>
      <c r="Z206" s="3"/>
      <c r="AA206" s="3">
        <v>3</v>
      </c>
      <c r="AB206" s="3"/>
    </row>
    <row r="207" spans="1:28" x14ac:dyDescent="0.25">
      <c r="A207" s="8" t="s">
        <v>502</v>
      </c>
      <c r="B207" s="3"/>
      <c r="C207" s="3"/>
      <c r="D207" s="3"/>
      <c r="E207" s="3"/>
      <c r="F207" s="3"/>
      <c r="G207" s="3">
        <v>1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5">
      <c r="A208" s="8" t="s">
        <v>503</v>
      </c>
      <c r="B208" s="3"/>
      <c r="C208" s="3"/>
      <c r="D208" s="3"/>
      <c r="E208" s="3"/>
      <c r="F208" s="3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5">
      <c r="A209" s="8" t="s">
        <v>504</v>
      </c>
      <c r="B209" s="3">
        <v>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5">
      <c r="A210" s="8" t="s">
        <v>505</v>
      </c>
      <c r="B210" s="3">
        <v>18</v>
      </c>
      <c r="C210" s="3">
        <v>1</v>
      </c>
      <c r="D210" s="3">
        <v>1</v>
      </c>
      <c r="E210" s="3"/>
      <c r="F210" s="3">
        <v>7</v>
      </c>
      <c r="G210" s="3">
        <v>4</v>
      </c>
      <c r="H210" s="3">
        <v>1</v>
      </c>
      <c r="I210" s="3">
        <v>115</v>
      </c>
      <c r="J210" s="3">
        <v>93</v>
      </c>
      <c r="K210" s="3">
        <v>66</v>
      </c>
      <c r="L210" s="3">
        <v>7</v>
      </c>
      <c r="M210" s="3">
        <v>12</v>
      </c>
      <c r="N210" s="3">
        <v>101</v>
      </c>
      <c r="O210" s="3">
        <v>2</v>
      </c>
      <c r="P210" s="3">
        <v>6</v>
      </c>
      <c r="Q210" s="3">
        <v>20</v>
      </c>
      <c r="R210" s="3">
        <v>9</v>
      </c>
      <c r="S210" s="3">
        <v>13</v>
      </c>
      <c r="T210" s="3">
        <v>41</v>
      </c>
      <c r="U210" s="3">
        <v>6</v>
      </c>
      <c r="V210" s="3">
        <v>22</v>
      </c>
      <c r="W210" s="3">
        <v>19</v>
      </c>
      <c r="X210" s="3">
        <v>29</v>
      </c>
      <c r="Y210" s="3">
        <v>278</v>
      </c>
      <c r="Z210" s="3">
        <v>82</v>
      </c>
      <c r="AA210" s="3">
        <v>28</v>
      </c>
      <c r="AB210" s="3">
        <v>43</v>
      </c>
    </row>
    <row r="211" spans="1:28" x14ac:dyDescent="0.25">
      <c r="A211" s="8" t="s">
        <v>506</v>
      </c>
      <c r="B211" s="3">
        <v>1</v>
      </c>
      <c r="C211" s="3">
        <v>4</v>
      </c>
      <c r="D211" s="3"/>
      <c r="E211" s="3">
        <v>3</v>
      </c>
      <c r="F211" s="3">
        <v>7</v>
      </c>
      <c r="G211" s="3">
        <v>1</v>
      </c>
      <c r="H211" s="3">
        <v>9</v>
      </c>
      <c r="I211" s="3">
        <v>37</v>
      </c>
      <c r="J211" s="3">
        <v>105</v>
      </c>
      <c r="K211" s="3">
        <v>22</v>
      </c>
      <c r="L211" s="3">
        <v>5</v>
      </c>
      <c r="M211" s="3">
        <v>5</v>
      </c>
      <c r="N211" s="3">
        <v>59</v>
      </c>
      <c r="O211" s="3">
        <v>4</v>
      </c>
      <c r="P211" s="3">
        <v>1</v>
      </c>
      <c r="Q211" s="3">
        <v>2</v>
      </c>
      <c r="R211" s="3">
        <v>3</v>
      </c>
      <c r="S211" s="3">
        <v>4</v>
      </c>
      <c r="T211" s="3">
        <v>12</v>
      </c>
      <c r="U211" s="3">
        <v>12</v>
      </c>
      <c r="V211" s="3">
        <v>5</v>
      </c>
      <c r="W211" s="3">
        <v>8</v>
      </c>
      <c r="X211" s="3">
        <v>25</v>
      </c>
      <c r="Y211" s="3">
        <v>63</v>
      </c>
      <c r="Z211" s="3">
        <v>25</v>
      </c>
      <c r="AA211" s="3">
        <v>47</v>
      </c>
      <c r="AB211" s="3">
        <v>10</v>
      </c>
    </row>
    <row r="212" spans="1:28" x14ac:dyDescent="0.25">
      <c r="A212" s="8" t="s">
        <v>507</v>
      </c>
      <c r="B212" s="3"/>
      <c r="C212" s="3"/>
      <c r="D212" s="3"/>
      <c r="E212" s="3">
        <v>1</v>
      </c>
      <c r="F212" s="3"/>
      <c r="G212" s="3"/>
      <c r="H212" s="3">
        <v>1</v>
      </c>
      <c r="I212" s="3">
        <v>1</v>
      </c>
      <c r="J212" s="3"/>
      <c r="K212" s="3"/>
      <c r="L212" s="3">
        <v>1</v>
      </c>
      <c r="M212" s="3"/>
      <c r="N212" s="3"/>
      <c r="O212" s="3">
        <v>1</v>
      </c>
      <c r="P212" s="3">
        <v>1</v>
      </c>
      <c r="Q212" s="3">
        <v>1</v>
      </c>
      <c r="R212" s="3"/>
      <c r="S212" s="3"/>
      <c r="T212" s="3"/>
      <c r="U212" s="3">
        <v>8</v>
      </c>
      <c r="V212" s="3"/>
      <c r="W212" s="3"/>
      <c r="X212" s="3">
        <v>1</v>
      </c>
      <c r="Y212" s="3">
        <v>1</v>
      </c>
      <c r="Z212" s="3"/>
      <c r="AA212" s="3">
        <v>2</v>
      </c>
      <c r="AB212" s="3">
        <v>3</v>
      </c>
    </row>
    <row r="213" spans="1:28" x14ac:dyDescent="0.25">
      <c r="A213" s="8" t="s">
        <v>508</v>
      </c>
      <c r="B213" s="3"/>
      <c r="C213" s="3"/>
      <c r="D213" s="3"/>
      <c r="E213" s="3">
        <v>1</v>
      </c>
      <c r="F213" s="3"/>
      <c r="G213" s="3">
        <v>1</v>
      </c>
      <c r="H213" s="3"/>
      <c r="I213" s="3"/>
      <c r="J213" s="3"/>
      <c r="K213" s="3"/>
      <c r="L213" s="3">
        <v>1</v>
      </c>
      <c r="M213" s="3">
        <v>1</v>
      </c>
      <c r="N213" s="3"/>
      <c r="O213" s="3">
        <v>1</v>
      </c>
      <c r="P213" s="3"/>
      <c r="Q213" s="3"/>
      <c r="R213" s="3"/>
      <c r="S213" s="3"/>
      <c r="T213" s="3"/>
      <c r="U213" s="3">
        <v>6</v>
      </c>
      <c r="V213" s="3"/>
      <c r="W213" s="3"/>
      <c r="X213" s="3"/>
      <c r="Y213" s="3">
        <v>1</v>
      </c>
      <c r="Z213" s="3"/>
      <c r="AA213" s="3">
        <v>2</v>
      </c>
      <c r="AB213" s="3">
        <v>3</v>
      </c>
    </row>
    <row r="214" spans="1:28" x14ac:dyDescent="0.25">
      <c r="A214" s="8" t="s">
        <v>509</v>
      </c>
      <c r="B214" s="3"/>
      <c r="C214" s="3">
        <v>1</v>
      </c>
      <c r="D214" s="3"/>
      <c r="E214" s="3">
        <v>1</v>
      </c>
      <c r="F214" s="3"/>
      <c r="G214" s="3">
        <v>1</v>
      </c>
      <c r="H214" s="3">
        <v>10</v>
      </c>
      <c r="I214" s="3">
        <v>8</v>
      </c>
      <c r="J214" s="3">
        <v>9</v>
      </c>
      <c r="K214" s="3">
        <v>8</v>
      </c>
      <c r="L214" s="3">
        <v>3</v>
      </c>
      <c r="M214" s="3">
        <v>6</v>
      </c>
      <c r="N214" s="3">
        <v>1</v>
      </c>
      <c r="O214" s="3">
        <v>3</v>
      </c>
      <c r="P214" s="3">
        <v>2</v>
      </c>
      <c r="Q214" s="3">
        <v>2</v>
      </c>
      <c r="R214" s="3">
        <v>2</v>
      </c>
      <c r="S214" s="3">
        <v>2</v>
      </c>
      <c r="T214" s="3">
        <v>1</v>
      </c>
      <c r="U214" s="3">
        <v>20</v>
      </c>
      <c r="V214" s="3"/>
      <c r="W214" s="3">
        <v>3</v>
      </c>
      <c r="X214" s="3">
        <v>2</v>
      </c>
      <c r="Y214" s="3">
        <v>24</v>
      </c>
      <c r="Z214" s="3">
        <v>2</v>
      </c>
      <c r="AA214" s="3"/>
      <c r="AB214" s="3">
        <v>5</v>
      </c>
    </row>
    <row r="215" spans="1:28" x14ac:dyDescent="0.25">
      <c r="A215" s="8" t="s">
        <v>510</v>
      </c>
      <c r="B215" s="3"/>
      <c r="C215" s="3"/>
      <c r="D215" s="3"/>
      <c r="E215" s="3"/>
      <c r="F215" s="3"/>
      <c r="G215" s="3"/>
      <c r="H215" s="3"/>
      <c r="I215" s="3">
        <v>3</v>
      </c>
      <c r="J215" s="3">
        <v>1</v>
      </c>
      <c r="K215" s="3">
        <v>1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5">
      <c r="A216" s="8" t="s">
        <v>511</v>
      </c>
      <c r="B216" s="3"/>
      <c r="C216" s="3"/>
      <c r="D216" s="3"/>
      <c r="E216" s="3"/>
      <c r="F216" s="3"/>
      <c r="G216" s="3"/>
      <c r="H216" s="3"/>
      <c r="I216" s="3">
        <v>6</v>
      </c>
      <c r="J216" s="3">
        <v>11</v>
      </c>
      <c r="K216" s="3">
        <v>6</v>
      </c>
      <c r="L216" s="3"/>
      <c r="M216" s="3"/>
      <c r="N216" s="3"/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/>
      <c r="Y216" s="3">
        <v>5</v>
      </c>
      <c r="Z216" s="3"/>
      <c r="AA216" s="3">
        <v>1</v>
      </c>
      <c r="AB216" s="3"/>
    </row>
    <row r="217" spans="1:28" x14ac:dyDescent="0.25">
      <c r="A217" s="8" t="s">
        <v>512</v>
      </c>
      <c r="B217" s="3">
        <v>1</v>
      </c>
      <c r="C217" s="3"/>
      <c r="D217" s="3"/>
      <c r="E217" s="3"/>
      <c r="F217" s="3"/>
      <c r="G217" s="3">
        <v>1</v>
      </c>
      <c r="H217" s="3"/>
      <c r="I217" s="3">
        <v>1</v>
      </c>
      <c r="J217" s="3">
        <v>2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>
        <v>3</v>
      </c>
      <c r="Z217" s="3"/>
      <c r="AA217" s="3"/>
      <c r="AB217" s="3"/>
    </row>
    <row r="218" spans="1:28" x14ac:dyDescent="0.25">
      <c r="A218" s="8" t="s">
        <v>513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>
        <v>10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</v>
      </c>
      <c r="Y218" s="3"/>
      <c r="Z218" s="3">
        <v>1</v>
      </c>
      <c r="AA218" s="3"/>
      <c r="AB218" s="3">
        <v>1</v>
      </c>
    </row>
    <row r="219" spans="1:28" x14ac:dyDescent="0.25">
      <c r="A219" s="8" t="s">
        <v>514</v>
      </c>
      <c r="B219" s="3"/>
      <c r="C219" s="3"/>
      <c r="D219" s="3"/>
      <c r="E219" s="3"/>
      <c r="F219" s="3"/>
      <c r="G219" s="3"/>
      <c r="H219" s="3">
        <v>1</v>
      </c>
      <c r="I219" s="3"/>
      <c r="J219" s="3"/>
      <c r="K219" s="3"/>
      <c r="L219" s="3">
        <v>1</v>
      </c>
      <c r="M219" s="3"/>
      <c r="N219" s="3"/>
      <c r="O219" s="3"/>
      <c r="P219" s="3">
        <v>1</v>
      </c>
      <c r="Q219" s="3"/>
      <c r="R219" s="3">
        <v>1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5">
      <c r="A220" s="8" t="s">
        <v>515</v>
      </c>
      <c r="B220" s="3"/>
      <c r="C220" s="3"/>
      <c r="D220" s="3"/>
      <c r="E220" s="3"/>
      <c r="F220" s="3">
        <v>1</v>
      </c>
      <c r="G220" s="3"/>
      <c r="H220" s="3"/>
      <c r="I220" s="3">
        <v>1</v>
      </c>
      <c r="J220" s="3">
        <v>3</v>
      </c>
      <c r="K220" s="3">
        <v>1</v>
      </c>
      <c r="L220" s="3"/>
      <c r="M220" s="3"/>
      <c r="N220" s="3"/>
      <c r="O220" s="3"/>
      <c r="P220" s="3"/>
      <c r="Q220" s="3"/>
      <c r="R220" s="3"/>
      <c r="S220" s="3"/>
      <c r="T220" s="3"/>
      <c r="U220" s="3">
        <v>1</v>
      </c>
      <c r="V220" s="3"/>
      <c r="W220" s="3">
        <v>1</v>
      </c>
      <c r="X220" s="3"/>
      <c r="Y220" s="3">
        <v>3</v>
      </c>
      <c r="Z220" s="3"/>
      <c r="AA220" s="3"/>
      <c r="AB220" s="3">
        <v>1</v>
      </c>
    </row>
    <row r="221" spans="1:28" x14ac:dyDescent="0.25">
      <c r="A221" s="8" t="s">
        <v>516</v>
      </c>
      <c r="B221" s="3"/>
      <c r="C221" s="3"/>
      <c r="D221" s="3"/>
      <c r="E221" s="3"/>
      <c r="F221" s="3"/>
      <c r="G221" s="3"/>
      <c r="H221" s="3"/>
      <c r="I221" s="3">
        <v>2</v>
      </c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>
        <v>1</v>
      </c>
      <c r="Z221" s="3"/>
      <c r="AA221" s="3"/>
      <c r="AB221" s="3"/>
    </row>
    <row r="222" spans="1:28" x14ac:dyDescent="0.25">
      <c r="A222" s="8" t="s">
        <v>517</v>
      </c>
      <c r="B222" s="3"/>
      <c r="C222" s="3"/>
      <c r="D222" s="3"/>
      <c r="E222" s="3"/>
      <c r="F222" s="3"/>
      <c r="G222" s="3"/>
      <c r="H222" s="3"/>
      <c r="I222" s="3">
        <v>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>
        <v>1</v>
      </c>
      <c r="U222" s="3"/>
      <c r="V222" s="3"/>
      <c r="W222" s="3"/>
      <c r="X222" s="3"/>
      <c r="Y222" s="3">
        <v>1</v>
      </c>
      <c r="Z222" s="3"/>
      <c r="AA222" s="3"/>
      <c r="AB222" s="3"/>
    </row>
    <row r="223" spans="1:28" x14ac:dyDescent="0.25">
      <c r="A223" s="8" t="s">
        <v>518</v>
      </c>
      <c r="B223" s="3"/>
      <c r="C223" s="3"/>
      <c r="D223" s="3"/>
      <c r="E223" s="3"/>
      <c r="F223" s="3"/>
      <c r="G223" s="3"/>
      <c r="H223" s="3"/>
      <c r="I223" s="3">
        <v>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5">
      <c r="A224" s="8" t="s">
        <v>519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>
        <v>1</v>
      </c>
      <c r="S224" s="3"/>
      <c r="T224" s="3"/>
      <c r="U224" s="3"/>
      <c r="V224" s="3"/>
      <c r="W224" s="3">
        <v>1</v>
      </c>
      <c r="X224" s="3"/>
      <c r="Y224" s="3"/>
      <c r="Z224" s="3"/>
      <c r="AA224" s="3"/>
      <c r="AB224" s="3"/>
    </row>
    <row r="225" spans="1:28" x14ac:dyDescent="0.25">
      <c r="A225" s="8" t="s">
        <v>520</v>
      </c>
      <c r="B225" s="3"/>
      <c r="C225" s="3"/>
      <c r="D225" s="3"/>
      <c r="E225" s="3"/>
      <c r="F225" s="3"/>
      <c r="G225" s="3"/>
      <c r="H225" s="3"/>
      <c r="I225" s="3">
        <v>1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5">
      <c r="A226" s="8" t="s">
        <v>521</v>
      </c>
      <c r="B226" s="3"/>
      <c r="C226" s="3"/>
      <c r="D226" s="3"/>
      <c r="E226" s="3"/>
      <c r="F226" s="3"/>
      <c r="G226" s="3"/>
      <c r="H226" s="3"/>
      <c r="I226" s="3">
        <v>1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>
        <v>1</v>
      </c>
      <c r="U226" s="3"/>
      <c r="V226" s="3"/>
      <c r="W226" s="3"/>
      <c r="X226" s="3"/>
      <c r="Y226" s="3">
        <v>4</v>
      </c>
      <c r="Z226" s="3"/>
      <c r="AA226" s="3"/>
      <c r="AB226" s="3">
        <v>1</v>
      </c>
    </row>
    <row r="227" spans="1:28" x14ac:dyDescent="0.25">
      <c r="A227" s="8" t="s">
        <v>522</v>
      </c>
      <c r="B227" s="3">
        <v>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5">
      <c r="A228" s="8" t="s">
        <v>523</v>
      </c>
      <c r="B228" s="3"/>
      <c r="C228" s="3"/>
      <c r="D228" s="3">
        <v>2</v>
      </c>
      <c r="E228" s="3">
        <v>1</v>
      </c>
      <c r="F228" s="3">
        <v>1</v>
      </c>
      <c r="G228" s="3"/>
      <c r="H228" s="3"/>
      <c r="I228" s="3">
        <v>1</v>
      </c>
      <c r="J228" s="3"/>
      <c r="K228" s="3"/>
      <c r="L228" s="3"/>
      <c r="M228" s="3">
        <v>1</v>
      </c>
      <c r="N228" s="3"/>
      <c r="O228" s="3"/>
      <c r="P228" s="3"/>
      <c r="Q228" s="3"/>
      <c r="R228" s="3">
        <v>5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A229" s="8" t="s">
        <v>524</v>
      </c>
      <c r="B229" s="3">
        <v>10</v>
      </c>
      <c r="C229" s="3">
        <v>211</v>
      </c>
      <c r="D229" s="3">
        <v>17</v>
      </c>
      <c r="E229" s="3">
        <v>51</v>
      </c>
      <c r="F229" s="3">
        <v>39</v>
      </c>
      <c r="G229" s="3">
        <v>5</v>
      </c>
      <c r="H229" s="3">
        <v>216</v>
      </c>
      <c r="I229" s="3"/>
      <c r="J229" s="3">
        <v>9</v>
      </c>
      <c r="K229" s="3">
        <v>6</v>
      </c>
      <c r="L229" s="3">
        <v>5</v>
      </c>
      <c r="M229" s="3">
        <v>58</v>
      </c>
      <c r="N229" s="3">
        <v>34</v>
      </c>
      <c r="O229" s="3">
        <v>22</v>
      </c>
      <c r="P229" s="3">
        <v>20</v>
      </c>
      <c r="Q229" s="3"/>
      <c r="R229" s="3">
        <v>45</v>
      </c>
      <c r="S229" s="3">
        <v>30</v>
      </c>
      <c r="T229" s="3">
        <v>50</v>
      </c>
      <c r="U229" s="3">
        <v>1</v>
      </c>
      <c r="V229" s="3">
        <v>7</v>
      </c>
      <c r="W229" s="3">
        <v>28</v>
      </c>
      <c r="X229" s="3"/>
      <c r="Y229" s="3">
        <v>2</v>
      </c>
      <c r="Z229" s="3">
        <v>15</v>
      </c>
      <c r="AA229" s="3">
        <v>2</v>
      </c>
      <c r="AB229" s="3"/>
    </row>
    <row r="230" spans="1:28" x14ac:dyDescent="0.25">
      <c r="A230" s="8" t="s">
        <v>525</v>
      </c>
      <c r="B230" s="3"/>
      <c r="C230" s="3">
        <v>10</v>
      </c>
      <c r="D230" s="3">
        <v>1</v>
      </c>
      <c r="E230" s="3">
        <v>2</v>
      </c>
      <c r="F230" s="3">
        <v>3</v>
      </c>
      <c r="G230" s="3"/>
      <c r="H230" s="3">
        <v>11</v>
      </c>
      <c r="I230" s="3"/>
      <c r="J230" s="3">
        <v>2</v>
      </c>
      <c r="K230" s="3">
        <v>1</v>
      </c>
      <c r="L230" s="3"/>
      <c r="M230" s="3">
        <v>4</v>
      </c>
      <c r="N230" s="3">
        <v>17</v>
      </c>
      <c r="O230" s="3">
        <v>2</v>
      </c>
      <c r="P230" s="3"/>
      <c r="Q230" s="3"/>
      <c r="R230" s="3">
        <v>4</v>
      </c>
      <c r="S230" s="3">
        <v>5</v>
      </c>
      <c r="T230" s="3">
        <v>6</v>
      </c>
      <c r="U230" s="3"/>
      <c r="V230" s="3"/>
      <c r="W230" s="3">
        <v>2</v>
      </c>
      <c r="X230" s="3"/>
      <c r="Y230" s="3"/>
      <c r="Z230" s="3">
        <v>2</v>
      </c>
      <c r="AA230" s="3"/>
      <c r="AB230" s="3"/>
    </row>
    <row r="231" spans="1:28" x14ac:dyDescent="0.25">
      <c r="A231" s="8" t="s">
        <v>526</v>
      </c>
      <c r="B231" s="3">
        <v>1</v>
      </c>
      <c r="C231" s="3"/>
      <c r="D231" s="3">
        <v>2</v>
      </c>
      <c r="E231" s="3"/>
      <c r="F231" s="3">
        <v>1</v>
      </c>
      <c r="G231" s="3"/>
      <c r="H231" s="3">
        <v>1</v>
      </c>
      <c r="I231" s="3"/>
      <c r="J231" s="3">
        <v>1</v>
      </c>
      <c r="K231" s="3">
        <v>2</v>
      </c>
      <c r="L231" s="3"/>
      <c r="M231" s="3">
        <v>2</v>
      </c>
      <c r="N231" s="3">
        <v>27</v>
      </c>
      <c r="O231" s="3">
        <v>1</v>
      </c>
      <c r="P231" s="3">
        <v>1</v>
      </c>
      <c r="Q231" s="3"/>
      <c r="R231" s="3"/>
      <c r="S231" s="3">
        <v>9</v>
      </c>
      <c r="T231" s="3">
        <v>3</v>
      </c>
      <c r="U231" s="3"/>
      <c r="V231" s="3"/>
      <c r="W231" s="3"/>
      <c r="X231" s="3"/>
      <c r="Y231" s="3"/>
      <c r="Z231" s="3">
        <v>4</v>
      </c>
      <c r="AA231" s="3">
        <v>1</v>
      </c>
      <c r="AB231" s="3"/>
    </row>
    <row r="232" spans="1:28" x14ac:dyDescent="0.25">
      <c r="A232" s="8" t="s">
        <v>527</v>
      </c>
      <c r="B232" s="3">
        <v>1</v>
      </c>
      <c r="C232" s="3"/>
      <c r="D232" s="3"/>
      <c r="E232" s="3"/>
      <c r="F232" s="3"/>
      <c r="G232" s="3"/>
      <c r="H232" s="3">
        <v>3</v>
      </c>
      <c r="I232" s="3"/>
      <c r="J232" s="3">
        <v>3</v>
      </c>
      <c r="K232" s="3"/>
      <c r="L232" s="3"/>
      <c r="M232" s="3">
        <v>1</v>
      </c>
      <c r="N232" s="3">
        <v>12</v>
      </c>
      <c r="O232" s="3">
        <v>1</v>
      </c>
      <c r="P232" s="3"/>
      <c r="Q232" s="3"/>
      <c r="R232" s="3"/>
      <c r="S232" s="3">
        <v>2</v>
      </c>
      <c r="T232" s="3"/>
      <c r="U232" s="3"/>
      <c r="V232" s="3"/>
      <c r="W232" s="3">
        <v>1</v>
      </c>
      <c r="X232" s="3"/>
      <c r="Y232" s="3"/>
      <c r="Z232" s="3">
        <v>1</v>
      </c>
      <c r="AA232" s="3">
        <v>2</v>
      </c>
      <c r="AB232" s="3"/>
    </row>
    <row r="233" spans="1:28" x14ac:dyDescent="0.25">
      <c r="A233" s="8" t="s">
        <v>528</v>
      </c>
      <c r="B233" s="3">
        <v>2</v>
      </c>
      <c r="C233" s="3">
        <v>2</v>
      </c>
      <c r="D233" s="3"/>
      <c r="E233" s="3"/>
      <c r="F233" s="3">
        <v>5</v>
      </c>
      <c r="G233" s="3"/>
      <c r="H233" s="3"/>
      <c r="I233" s="3">
        <v>5</v>
      </c>
      <c r="J233" s="3">
        <v>2</v>
      </c>
      <c r="K233" s="3">
        <v>1</v>
      </c>
      <c r="L233" s="3"/>
      <c r="M233" s="3">
        <v>1</v>
      </c>
      <c r="N233" s="3">
        <v>29</v>
      </c>
      <c r="O233" s="3">
        <v>1</v>
      </c>
      <c r="P233" s="3">
        <v>4</v>
      </c>
      <c r="Q233" s="3"/>
      <c r="R233" s="3"/>
      <c r="S233" s="3">
        <v>14</v>
      </c>
      <c r="T233" s="3"/>
      <c r="U233" s="3"/>
      <c r="V233" s="3"/>
      <c r="W233" s="3"/>
      <c r="X233" s="3"/>
      <c r="Y233" s="3">
        <v>2</v>
      </c>
      <c r="Z233" s="3"/>
      <c r="AA233" s="3">
        <v>1</v>
      </c>
      <c r="AB233" s="3"/>
    </row>
    <row r="234" spans="1:28" x14ac:dyDescent="0.25">
      <c r="A234" s="8" t="s">
        <v>529</v>
      </c>
      <c r="B234" s="3"/>
      <c r="C234" s="3">
        <v>3</v>
      </c>
      <c r="D234" s="3"/>
      <c r="E234" s="3">
        <v>3</v>
      </c>
      <c r="F234" s="3"/>
      <c r="G234" s="3"/>
      <c r="H234" s="3"/>
      <c r="I234" s="3">
        <v>7</v>
      </c>
      <c r="J234" s="3">
        <v>15</v>
      </c>
      <c r="K234" s="3">
        <v>5</v>
      </c>
      <c r="L234" s="3">
        <v>6</v>
      </c>
      <c r="M234" s="3">
        <v>1</v>
      </c>
      <c r="N234" s="3">
        <v>9</v>
      </c>
      <c r="O234" s="3"/>
      <c r="P234" s="3">
        <v>1</v>
      </c>
      <c r="Q234" s="3">
        <v>8</v>
      </c>
      <c r="R234" s="3"/>
      <c r="S234" s="3"/>
      <c r="T234" s="3">
        <v>1</v>
      </c>
      <c r="U234" s="3">
        <v>7</v>
      </c>
      <c r="V234" s="3">
        <v>4</v>
      </c>
      <c r="W234" s="3">
        <v>3</v>
      </c>
      <c r="X234" s="3">
        <v>9</v>
      </c>
      <c r="Y234" s="3">
        <v>6</v>
      </c>
      <c r="Z234" s="3">
        <v>1</v>
      </c>
      <c r="AA234" s="3">
        <v>16</v>
      </c>
      <c r="AB234" s="3">
        <v>2</v>
      </c>
    </row>
    <row r="235" spans="1:28" x14ac:dyDescent="0.25">
      <c r="A235" s="8" t="s">
        <v>530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>
        <v>1</v>
      </c>
      <c r="M235" s="3"/>
      <c r="N235" s="3"/>
      <c r="O235" s="3"/>
      <c r="P235" s="3"/>
      <c r="Q235" s="3"/>
      <c r="R235" s="3">
        <v>1</v>
      </c>
      <c r="S235" s="3"/>
      <c r="T235" s="3"/>
      <c r="U235" s="3">
        <v>1</v>
      </c>
      <c r="V235" s="3"/>
      <c r="W235" s="3"/>
      <c r="X235" s="3"/>
      <c r="Y235" s="3"/>
      <c r="Z235" s="3"/>
      <c r="AA235" s="3">
        <v>1</v>
      </c>
      <c r="AB235" s="3"/>
    </row>
    <row r="236" spans="1:28" x14ac:dyDescent="0.25">
      <c r="A236" s="8" t="s">
        <v>531</v>
      </c>
      <c r="B236" s="3"/>
      <c r="C236" s="3"/>
      <c r="D236" s="3"/>
      <c r="E236" s="3"/>
      <c r="F236" s="3"/>
      <c r="G236" s="3"/>
      <c r="H236" s="3"/>
      <c r="I236" s="3">
        <v>3</v>
      </c>
      <c r="J236" s="3">
        <v>2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5">
      <c r="A237" s="8" t="s">
        <v>532</v>
      </c>
      <c r="B237" s="3"/>
      <c r="C237" s="3"/>
      <c r="D237" s="3"/>
      <c r="E237" s="3"/>
      <c r="F237" s="3"/>
      <c r="G237" s="3"/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>
        <v>1</v>
      </c>
      <c r="AB237" s="3"/>
    </row>
    <row r="238" spans="1:28" x14ac:dyDescent="0.25">
      <c r="A238" s="8" t="s">
        <v>533</v>
      </c>
      <c r="B238" s="3"/>
      <c r="C238" s="3">
        <v>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>
        <v>1</v>
      </c>
      <c r="U238" s="3"/>
      <c r="V238" s="3">
        <v>1</v>
      </c>
      <c r="W238" s="3"/>
      <c r="X238" s="3"/>
      <c r="Y238" s="3"/>
      <c r="Z238" s="3"/>
      <c r="AA238" s="3"/>
      <c r="AB238" s="3"/>
    </row>
    <row r="239" spans="1:28" x14ac:dyDescent="0.25">
      <c r="A239" s="8" t="s">
        <v>534</v>
      </c>
      <c r="B239" s="3"/>
      <c r="C239" s="3"/>
      <c r="D239" s="3"/>
      <c r="E239" s="3"/>
      <c r="F239" s="3"/>
      <c r="G239" s="3"/>
      <c r="H239" s="3"/>
      <c r="I239" s="3">
        <v>1</v>
      </c>
      <c r="J239" s="3"/>
      <c r="K239" s="3">
        <v>1</v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5">
      <c r="A240" s="8" t="s">
        <v>535</v>
      </c>
      <c r="B240" s="3"/>
      <c r="C240" s="3">
        <v>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>
        <v>1</v>
      </c>
      <c r="X240" s="3"/>
      <c r="Y240" s="3"/>
      <c r="Z240" s="3"/>
      <c r="AA240" s="3"/>
      <c r="AB240" s="3"/>
    </row>
    <row r="241" spans="1:28" x14ac:dyDescent="0.25">
      <c r="A241" s="8" t="s">
        <v>536</v>
      </c>
      <c r="B241" s="3"/>
      <c r="C241" s="3">
        <v>1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5">
      <c r="A242" s="8" t="s">
        <v>537</v>
      </c>
      <c r="B242" s="3">
        <v>3</v>
      </c>
      <c r="C242" s="3"/>
      <c r="D242" s="3"/>
      <c r="E242" s="3"/>
      <c r="F242" s="3"/>
      <c r="G242" s="3"/>
      <c r="H242" s="3">
        <v>1</v>
      </c>
      <c r="I242" s="3">
        <v>1</v>
      </c>
      <c r="J242" s="3">
        <v>2</v>
      </c>
      <c r="K242" s="3"/>
      <c r="L242" s="3"/>
      <c r="M242" s="3"/>
      <c r="N242" s="3">
        <v>2</v>
      </c>
      <c r="O242" s="3"/>
      <c r="P242" s="3"/>
      <c r="Q242" s="3">
        <v>1</v>
      </c>
      <c r="R242" s="3"/>
      <c r="S242" s="3"/>
      <c r="T242" s="3">
        <v>1</v>
      </c>
      <c r="U242" s="3">
        <v>1</v>
      </c>
      <c r="V242" s="3"/>
      <c r="W242" s="3">
        <v>1</v>
      </c>
      <c r="X242" s="3"/>
      <c r="Y242" s="3">
        <v>13</v>
      </c>
      <c r="Z242" s="3">
        <v>2</v>
      </c>
      <c r="AA242" s="3">
        <v>9</v>
      </c>
      <c r="AB242" s="3"/>
    </row>
    <row r="243" spans="1:28" x14ac:dyDescent="0.25">
      <c r="A243" s="8" t="s">
        <v>538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</v>
      </c>
      <c r="Z243" s="3"/>
      <c r="AA243" s="3"/>
      <c r="AB243" s="3">
        <v>1</v>
      </c>
    </row>
    <row r="244" spans="1:28" x14ac:dyDescent="0.25">
      <c r="A244" s="8" t="s">
        <v>539</v>
      </c>
      <c r="B244" s="3"/>
      <c r="C244" s="3"/>
      <c r="D244" s="3"/>
      <c r="E244" s="3"/>
      <c r="F244" s="3"/>
      <c r="G244" s="3">
        <v>1</v>
      </c>
      <c r="H244" s="3"/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>
        <v>1</v>
      </c>
      <c r="W244" s="3"/>
      <c r="X244" s="3"/>
      <c r="Y244" s="3"/>
      <c r="Z244" s="3"/>
      <c r="AA244" s="3"/>
      <c r="AB244" s="3"/>
    </row>
    <row r="245" spans="1:28" x14ac:dyDescent="0.25">
      <c r="A245" s="8" t="s">
        <v>540</v>
      </c>
      <c r="B245" s="3"/>
      <c r="C245" s="3"/>
      <c r="D245" s="3"/>
      <c r="E245" s="3"/>
      <c r="F245" s="3"/>
      <c r="G245" s="3"/>
      <c r="H245" s="3"/>
      <c r="I245" s="3">
        <v>2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>
        <v>1</v>
      </c>
      <c r="V245" s="3"/>
      <c r="W245" s="3"/>
      <c r="X245" s="3"/>
      <c r="Y245" s="3"/>
      <c r="Z245" s="3"/>
      <c r="AA245" s="3"/>
      <c r="AB245" s="3"/>
    </row>
    <row r="246" spans="1:28" x14ac:dyDescent="0.25">
      <c r="A246" s="8" t="s">
        <v>541</v>
      </c>
      <c r="B246" s="3"/>
      <c r="C246" s="3"/>
      <c r="D246" s="3"/>
      <c r="E246" s="3"/>
      <c r="F246" s="3"/>
      <c r="G246" s="3"/>
      <c r="H246" s="3"/>
      <c r="I246" s="3">
        <v>1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5">
      <c r="A247" s="8" t="s">
        <v>542</v>
      </c>
      <c r="B247" s="3"/>
      <c r="C247" s="3"/>
      <c r="D247" s="3"/>
      <c r="E247" s="3"/>
      <c r="F247" s="3"/>
      <c r="G247" s="3"/>
      <c r="H247" s="3"/>
      <c r="I247" s="3">
        <v>3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2</v>
      </c>
      <c r="Z247" s="3"/>
      <c r="AA247" s="3"/>
      <c r="AB247" s="3"/>
    </row>
    <row r="248" spans="1:28" x14ac:dyDescent="0.25">
      <c r="A248" s="8" t="s">
        <v>543</v>
      </c>
      <c r="B248" s="3"/>
      <c r="C248" s="3"/>
      <c r="D248" s="3"/>
      <c r="E248" s="3"/>
      <c r="F248" s="3"/>
      <c r="G248" s="3"/>
      <c r="H248" s="3"/>
      <c r="I248" s="3">
        <v>1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</v>
      </c>
      <c r="Z248" s="3"/>
      <c r="AA248" s="3"/>
      <c r="AB248" s="3"/>
    </row>
    <row r="249" spans="1:28" x14ac:dyDescent="0.25">
      <c r="A249" s="8" t="s">
        <v>544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>
        <v>1</v>
      </c>
      <c r="O249" s="3"/>
      <c r="P249" s="3"/>
      <c r="Q249" s="3">
        <v>1</v>
      </c>
      <c r="R249" s="3"/>
      <c r="S249" s="3">
        <v>1</v>
      </c>
      <c r="T249" s="3"/>
      <c r="U249" s="3">
        <v>1</v>
      </c>
      <c r="V249" s="3"/>
      <c r="W249" s="3"/>
      <c r="X249" s="3"/>
      <c r="Y249" s="3">
        <v>1</v>
      </c>
      <c r="Z249" s="3"/>
      <c r="AA249" s="3">
        <v>1</v>
      </c>
      <c r="AB249" s="3">
        <v>1</v>
      </c>
    </row>
    <row r="250" spans="1:28" x14ac:dyDescent="0.25">
      <c r="A250" s="8" t="s">
        <v>545</v>
      </c>
      <c r="B250" s="3">
        <v>1</v>
      </c>
      <c r="C250" s="3">
        <v>2</v>
      </c>
      <c r="D250" s="3"/>
      <c r="E250" s="3">
        <v>1</v>
      </c>
      <c r="F250" s="3"/>
      <c r="G250" s="3"/>
      <c r="H250" s="3"/>
      <c r="I250" s="3"/>
      <c r="J250" s="3"/>
      <c r="K250" s="3"/>
      <c r="L250" s="3"/>
      <c r="M250" s="3">
        <v>1</v>
      </c>
      <c r="N250" s="3"/>
      <c r="O250" s="3"/>
      <c r="P250" s="3">
        <v>1</v>
      </c>
      <c r="Q250" s="3">
        <v>1</v>
      </c>
      <c r="R250" s="3">
        <v>1</v>
      </c>
      <c r="S250" s="3">
        <v>2</v>
      </c>
      <c r="T250" s="3"/>
      <c r="U250" s="3"/>
      <c r="V250" s="3"/>
      <c r="W250" s="3">
        <v>1</v>
      </c>
      <c r="X250" s="3"/>
      <c r="Y250" s="3">
        <v>1</v>
      </c>
      <c r="Z250" s="3">
        <v>1</v>
      </c>
      <c r="AA250" s="3">
        <v>4</v>
      </c>
      <c r="AB250" s="3"/>
    </row>
    <row r="251" spans="1:28" x14ac:dyDescent="0.25">
      <c r="A251" s="8" t="s">
        <v>546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>
        <v>2</v>
      </c>
      <c r="S251" s="3"/>
      <c r="T251" s="3">
        <v>1</v>
      </c>
      <c r="U251" s="3"/>
      <c r="V251" s="3"/>
      <c r="W251" s="3"/>
      <c r="X251" s="3"/>
      <c r="Y251" s="3"/>
      <c r="Z251" s="3">
        <v>1</v>
      </c>
      <c r="AA251" s="3"/>
      <c r="AB251" s="3"/>
    </row>
    <row r="252" spans="1:28" x14ac:dyDescent="0.25">
      <c r="A252" s="8" t="s">
        <v>547</v>
      </c>
      <c r="B252" s="3">
        <v>2</v>
      </c>
      <c r="C252" s="3"/>
      <c r="D252" s="3"/>
      <c r="E252" s="3"/>
      <c r="F252" s="3">
        <v>5</v>
      </c>
      <c r="G252" s="3"/>
      <c r="H252" s="3">
        <v>1</v>
      </c>
      <c r="I252" s="3"/>
      <c r="J252" s="3"/>
      <c r="K252" s="3">
        <v>3</v>
      </c>
      <c r="L252" s="3"/>
      <c r="M252" s="3"/>
      <c r="N252" s="3">
        <v>1</v>
      </c>
      <c r="O252" s="3"/>
      <c r="P252" s="3"/>
      <c r="Q252" s="3">
        <v>6</v>
      </c>
      <c r="R252" s="3">
        <v>1</v>
      </c>
      <c r="S252" s="3"/>
      <c r="T252" s="3">
        <v>9</v>
      </c>
      <c r="U252" s="3">
        <v>6</v>
      </c>
      <c r="V252" s="3"/>
      <c r="W252" s="3"/>
      <c r="X252" s="3"/>
      <c r="Y252" s="3">
        <v>30</v>
      </c>
      <c r="Z252" s="3">
        <v>15</v>
      </c>
      <c r="AA252" s="3">
        <v>5</v>
      </c>
      <c r="AB252" s="3">
        <v>1</v>
      </c>
    </row>
    <row r="253" spans="1:28" x14ac:dyDescent="0.25">
      <c r="A253" s="8" t="s">
        <v>548</v>
      </c>
      <c r="B253" s="3">
        <v>4</v>
      </c>
      <c r="C253" s="3"/>
      <c r="D253" s="3"/>
      <c r="E253" s="3"/>
      <c r="F253" s="3"/>
      <c r="G253" s="3">
        <v>1</v>
      </c>
      <c r="H253" s="3"/>
      <c r="I253" s="3"/>
      <c r="J253" s="3"/>
      <c r="K253" s="3">
        <v>1</v>
      </c>
      <c r="L253" s="3"/>
      <c r="M253" s="3"/>
      <c r="N253" s="3">
        <v>2</v>
      </c>
      <c r="O253" s="3"/>
      <c r="P253" s="3"/>
      <c r="Q253" s="3">
        <v>3</v>
      </c>
      <c r="R253" s="3"/>
      <c r="S253" s="3">
        <v>1</v>
      </c>
      <c r="T253" s="3">
        <v>6</v>
      </c>
      <c r="U253" s="3"/>
      <c r="V253" s="3">
        <v>1</v>
      </c>
      <c r="W253" s="3"/>
      <c r="X253" s="3"/>
      <c r="Y253" s="3">
        <v>4</v>
      </c>
      <c r="Z253" s="3"/>
      <c r="AA253" s="3">
        <v>1</v>
      </c>
      <c r="AB253" s="3"/>
    </row>
    <row r="254" spans="1:28" x14ac:dyDescent="0.25">
      <c r="A254" s="8" t="s">
        <v>549</v>
      </c>
      <c r="B254" s="3"/>
      <c r="C254" s="3"/>
      <c r="D254" s="3"/>
      <c r="E254" s="3"/>
      <c r="F254" s="3"/>
      <c r="G254" s="3"/>
      <c r="H254" s="3">
        <v>3</v>
      </c>
      <c r="I254" s="3"/>
      <c r="J254" s="3">
        <v>1</v>
      </c>
      <c r="K254" s="3"/>
      <c r="L254" s="3"/>
      <c r="M254" s="3"/>
      <c r="N254" s="3">
        <v>4</v>
      </c>
      <c r="O254" s="3"/>
      <c r="P254" s="3"/>
      <c r="Q254" s="3"/>
      <c r="R254" s="3"/>
      <c r="S254" s="3"/>
      <c r="T254" s="3"/>
      <c r="U254" s="3"/>
      <c r="V254" s="3">
        <v>1</v>
      </c>
      <c r="W254" s="3"/>
      <c r="X254" s="3"/>
      <c r="Y254" s="3"/>
      <c r="Z254" s="3"/>
      <c r="AA254" s="3"/>
      <c r="AB254" s="3"/>
    </row>
    <row r="255" spans="1:28" x14ac:dyDescent="0.25">
      <c r="A255" s="8" t="s">
        <v>550</v>
      </c>
      <c r="B255" s="3"/>
      <c r="C255" s="3"/>
      <c r="D255" s="3"/>
      <c r="E255" s="3"/>
      <c r="F255" s="3">
        <v>1</v>
      </c>
      <c r="G255" s="3"/>
      <c r="H255" s="3">
        <v>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>
        <v>1</v>
      </c>
      <c r="W255" s="3"/>
      <c r="X255" s="3"/>
      <c r="Y255" s="3"/>
      <c r="Z255" s="3"/>
      <c r="AA255" s="3"/>
      <c r="AB255" s="3"/>
    </row>
    <row r="256" spans="1:28" x14ac:dyDescent="0.25">
      <c r="A256" s="8" t="s">
        <v>551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5">
      <c r="A257" s="8" t="s">
        <v>552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5">
      <c r="A258" s="8" t="s">
        <v>553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</v>
      </c>
      <c r="Y258" s="3"/>
      <c r="Z258" s="3"/>
      <c r="AA258" s="3"/>
      <c r="AB258" s="3"/>
    </row>
    <row r="259" spans="1:28" x14ac:dyDescent="0.25">
      <c r="A259" s="8" t="s">
        <v>554</v>
      </c>
      <c r="B259" s="3">
        <v>2</v>
      </c>
      <c r="C259" s="3"/>
      <c r="D259" s="3"/>
      <c r="E259" s="3"/>
      <c r="F259" s="3"/>
      <c r="G259" s="3"/>
      <c r="H259" s="3"/>
      <c r="I259" s="3">
        <v>1</v>
      </c>
      <c r="J259" s="3">
        <v>1</v>
      </c>
      <c r="K259" s="3"/>
      <c r="L259" s="3"/>
      <c r="M259" s="3">
        <v>1</v>
      </c>
      <c r="N259" s="3">
        <v>3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/>
      <c r="Y259" s="3">
        <v>1</v>
      </c>
      <c r="Z259" s="3">
        <v>2</v>
      </c>
      <c r="AA259" s="3">
        <v>1</v>
      </c>
      <c r="AB259" s="3"/>
    </row>
    <row r="260" spans="1:28" x14ac:dyDescent="0.25">
      <c r="A260" s="8" t="s">
        <v>555</v>
      </c>
      <c r="B260" s="3">
        <v>1</v>
      </c>
      <c r="C260" s="3"/>
      <c r="D260" s="3"/>
      <c r="E260" s="3"/>
      <c r="F260" s="3"/>
      <c r="G260" s="3"/>
      <c r="H260" s="3"/>
      <c r="I260" s="3"/>
      <c r="J260" s="3">
        <v>1</v>
      </c>
      <c r="K260" s="3"/>
      <c r="L260" s="3"/>
      <c r="M260" s="3"/>
      <c r="N260" s="3">
        <v>3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>
        <v>2</v>
      </c>
      <c r="AB260" s="3"/>
    </row>
    <row r="261" spans="1:28" x14ac:dyDescent="0.25">
      <c r="A261" s="8" t="s">
        <v>556</v>
      </c>
      <c r="B261" s="3"/>
      <c r="C261" s="3"/>
      <c r="D261" s="3"/>
      <c r="E261" s="3"/>
      <c r="F261" s="3">
        <v>2</v>
      </c>
      <c r="G261" s="3"/>
      <c r="H261" s="3"/>
      <c r="I261" s="3"/>
      <c r="J261" s="3"/>
      <c r="K261" s="3">
        <v>1</v>
      </c>
      <c r="L261" s="3"/>
      <c r="M261" s="3"/>
      <c r="N261" s="3"/>
      <c r="O261" s="3">
        <v>3</v>
      </c>
      <c r="P261" s="3">
        <v>1</v>
      </c>
      <c r="Q261" s="3">
        <v>1</v>
      </c>
      <c r="R261" s="3"/>
      <c r="S261" s="3">
        <v>2</v>
      </c>
      <c r="T261" s="3">
        <v>3</v>
      </c>
      <c r="U261" s="3"/>
      <c r="V261" s="3"/>
      <c r="W261" s="3"/>
      <c r="X261" s="3"/>
      <c r="Y261" s="3"/>
      <c r="Z261" s="3"/>
      <c r="AA261" s="3"/>
      <c r="AB261" s="3"/>
    </row>
    <row r="262" spans="1:28" x14ac:dyDescent="0.25">
      <c r="A262" s="8" t="s">
        <v>557</v>
      </c>
      <c r="B262" s="3"/>
      <c r="C262" s="3"/>
      <c r="D262" s="3"/>
      <c r="E262" s="3"/>
      <c r="F262" s="3"/>
      <c r="G262" s="3"/>
      <c r="H262" s="3"/>
      <c r="I262" s="3"/>
      <c r="J262" s="3">
        <v>1</v>
      </c>
      <c r="K262" s="3"/>
      <c r="L262" s="3"/>
      <c r="M262" s="3"/>
      <c r="N262" s="3"/>
      <c r="O262" s="3">
        <v>1</v>
      </c>
      <c r="P262" s="3">
        <v>3</v>
      </c>
      <c r="Q262" s="3"/>
      <c r="R262" s="3"/>
      <c r="S262" s="3"/>
      <c r="T262" s="3">
        <v>2</v>
      </c>
      <c r="U262" s="3"/>
      <c r="V262" s="3"/>
      <c r="W262" s="3"/>
      <c r="X262" s="3"/>
      <c r="Y262" s="3"/>
      <c r="Z262" s="3"/>
      <c r="AA262" s="3"/>
      <c r="AB262" s="3"/>
    </row>
    <row r="263" spans="1:28" x14ac:dyDescent="0.25">
      <c r="A263" s="8" t="s">
        <v>558</v>
      </c>
      <c r="B263" s="3">
        <v>2</v>
      </c>
      <c r="C263" s="3">
        <v>2</v>
      </c>
      <c r="D263" s="3"/>
      <c r="E263" s="3"/>
      <c r="F263" s="3"/>
      <c r="G263" s="3">
        <v>2</v>
      </c>
      <c r="H263" s="3">
        <v>1</v>
      </c>
      <c r="I263" s="3">
        <v>11</v>
      </c>
      <c r="J263" s="3">
        <v>19</v>
      </c>
      <c r="K263" s="3">
        <v>17</v>
      </c>
      <c r="L263" s="3">
        <v>5</v>
      </c>
      <c r="M263" s="3"/>
      <c r="N263" s="3">
        <v>26</v>
      </c>
      <c r="O263" s="3">
        <v>9</v>
      </c>
      <c r="P263" s="3">
        <v>1</v>
      </c>
      <c r="Q263" s="3">
        <v>6</v>
      </c>
      <c r="R263" s="3"/>
      <c r="S263" s="3">
        <v>3</v>
      </c>
      <c r="T263" s="3">
        <v>7</v>
      </c>
      <c r="U263" s="3">
        <v>9</v>
      </c>
      <c r="V263" s="3">
        <v>7</v>
      </c>
      <c r="W263" s="3">
        <v>5</v>
      </c>
      <c r="X263" s="3">
        <v>4</v>
      </c>
      <c r="Y263" s="3">
        <v>20</v>
      </c>
      <c r="Z263" s="3">
        <v>2</v>
      </c>
      <c r="AA263" s="3">
        <v>9</v>
      </c>
      <c r="AB263" s="3">
        <v>3</v>
      </c>
    </row>
    <row r="264" spans="1:28" x14ac:dyDescent="0.25">
      <c r="A264" s="8" t="s">
        <v>559</v>
      </c>
      <c r="B264" s="3">
        <v>2</v>
      </c>
      <c r="C264" s="3">
        <v>10</v>
      </c>
      <c r="D264" s="3"/>
      <c r="E264" s="3"/>
      <c r="F264" s="3"/>
      <c r="G264" s="3">
        <v>2</v>
      </c>
      <c r="H264" s="3">
        <v>1</v>
      </c>
      <c r="I264" s="3">
        <v>9</v>
      </c>
      <c r="J264" s="3">
        <v>7</v>
      </c>
      <c r="K264" s="3">
        <v>6</v>
      </c>
      <c r="L264" s="3">
        <v>2</v>
      </c>
      <c r="M264" s="3">
        <v>2</v>
      </c>
      <c r="N264" s="3">
        <v>8</v>
      </c>
      <c r="O264" s="3">
        <v>2</v>
      </c>
      <c r="P264" s="3">
        <v>1</v>
      </c>
      <c r="Q264" s="3">
        <v>3</v>
      </c>
      <c r="R264" s="3">
        <v>1</v>
      </c>
      <c r="S264" s="3"/>
      <c r="T264" s="3">
        <v>4</v>
      </c>
      <c r="U264" s="3">
        <v>2</v>
      </c>
      <c r="V264" s="3">
        <v>3</v>
      </c>
      <c r="W264" s="3">
        <v>1</v>
      </c>
      <c r="X264" s="3"/>
      <c r="Y264" s="3">
        <v>4</v>
      </c>
      <c r="Z264" s="3">
        <v>1</v>
      </c>
      <c r="AA264" s="3">
        <v>1</v>
      </c>
      <c r="AB264" s="3">
        <v>2</v>
      </c>
    </row>
    <row r="265" spans="1:28" x14ac:dyDescent="0.25">
      <c r="A265" s="8" t="s">
        <v>560</v>
      </c>
      <c r="B265" s="3">
        <v>2</v>
      </c>
      <c r="C265" s="3">
        <v>2</v>
      </c>
      <c r="D265" s="3"/>
      <c r="E265" s="3">
        <v>1</v>
      </c>
      <c r="F265" s="3"/>
      <c r="G265" s="3">
        <v>1</v>
      </c>
      <c r="H265" s="3">
        <v>2</v>
      </c>
      <c r="I265" s="3">
        <v>1</v>
      </c>
      <c r="J265" s="3"/>
      <c r="K265" s="3">
        <v>1</v>
      </c>
      <c r="L265" s="3"/>
      <c r="M265" s="3">
        <v>2</v>
      </c>
      <c r="N265" s="3">
        <v>4</v>
      </c>
      <c r="O265" s="3">
        <v>1</v>
      </c>
      <c r="P265" s="3">
        <v>5</v>
      </c>
      <c r="Q265" s="3"/>
      <c r="R265" s="3">
        <v>1</v>
      </c>
      <c r="S265" s="3"/>
      <c r="T265" s="3">
        <v>2</v>
      </c>
      <c r="U265" s="3"/>
      <c r="V265" s="3"/>
      <c r="W265" s="3">
        <v>3</v>
      </c>
      <c r="X265" s="3">
        <v>1</v>
      </c>
      <c r="Y265" s="3">
        <v>2</v>
      </c>
      <c r="Z265" s="3">
        <v>1</v>
      </c>
      <c r="AA265" s="3">
        <v>1</v>
      </c>
      <c r="AB265" s="3"/>
    </row>
    <row r="266" spans="1:28" x14ac:dyDescent="0.25">
      <c r="A266" s="8" t="s">
        <v>561</v>
      </c>
      <c r="B266" s="3">
        <v>4</v>
      </c>
      <c r="C266" s="3">
        <v>1</v>
      </c>
      <c r="D266" s="3">
        <v>1</v>
      </c>
      <c r="E266" s="3"/>
      <c r="F266" s="3"/>
      <c r="G266" s="3">
        <v>1</v>
      </c>
      <c r="H266" s="3">
        <v>1</v>
      </c>
      <c r="I266" s="3">
        <v>1</v>
      </c>
      <c r="J266" s="3"/>
      <c r="K266" s="3"/>
      <c r="L266" s="3">
        <v>1</v>
      </c>
      <c r="M266" s="3">
        <v>1</v>
      </c>
      <c r="N266" s="3">
        <v>4</v>
      </c>
      <c r="O266" s="3">
        <v>2</v>
      </c>
      <c r="P266" s="3">
        <v>4</v>
      </c>
      <c r="Q266" s="3">
        <v>1</v>
      </c>
      <c r="R266" s="3">
        <v>1</v>
      </c>
      <c r="S266" s="3"/>
      <c r="T266" s="3">
        <v>9</v>
      </c>
      <c r="U266" s="3"/>
      <c r="V266" s="3"/>
      <c r="W266" s="3">
        <v>1</v>
      </c>
      <c r="X266" s="3">
        <v>1</v>
      </c>
      <c r="Y266" s="3">
        <v>5</v>
      </c>
      <c r="Z266" s="3"/>
      <c r="AA266" s="3">
        <v>1</v>
      </c>
      <c r="AB266" s="3"/>
    </row>
    <row r="267" spans="1:28" x14ac:dyDescent="0.25">
      <c r="A267" s="8" t="s">
        <v>562</v>
      </c>
      <c r="B267" s="3"/>
      <c r="C267" s="3">
        <v>2</v>
      </c>
      <c r="D267" s="3"/>
      <c r="E267" s="3"/>
      <c r="F267" s="3"/>
      <c r="G267" s="3"/>
      <c r="H267" s="3">
        <v>4</v>
      </c>
      <c r="I267" s="3">
        <v>4</v>
      </c>
      <c r="J267" s="3"/>
      <c r="K267" s="3">
        <v>8</v>
      </c>
      <c r="L267" s="3">
        <v>2</v>
      </c>
      <c r="M267" s="3">
        <v>2</v>
      </c>
      <c r="N267" s="3">
        <v>7</v>
      </c>
      <c r="O267" s="3"/>
      <c r="P267" s="3"/>
      <c r="Q267" s="3"/>
      <c r="R267" s="3">
        <v>1</v>
      </c>
      <c r="S267" s="3">
        <v>3</v>
      </c>
      <c r="T267" s="3">
        <v>3</v>
      </c>
      <c r="U267" s="3">
        <v>1</v>
      </c>
      <c r="V267" s="3">
        <v>2</v>
      </c>
      <c r="W267" s="3"/>
      <c r="X267" s="3">
        <v>2</v>
      </c>
      <c r="Y267" s="3">
        <v>10</v>
      </c>
      <c r="Z267" s="3">
        <v>2</v>
      </c>
      <c r="AA267" s="3">
        <v>2</v>
      </c>
      <c r="AB267" s="3"/>
    </row>
    <row r="268" spans="1:28" x14ac:dyDescent="0.25">
      <c r="A268" s="8" t="s">
        <v>563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/>
      <c r="V268" s="3">
        <v>1</v>
      </c>
      <c r="W268" s="3"/>
      <c r="X268" s="3"/>
      <c r="Y268" s="3">
        <v>3</v>
      </c>
      <c r="Z268" s="3"/>
      <c r="AA268" s="3">
        <v>1</v>
      </c>
      <c r="AB268" s="3"/>
    </row>
    <row r="269" spans="1:28" x14ac:dyDescent="0.25">
      <c r="A269" s="8" t="s">
        <v>564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</v>
      </c>
      <c r="Z269" s="3"/>
      <c r="AA269" s="3"/>
      <c r="AB269" s="3"/>
    </row>
    <row r="270" spans="1:28" x14ac:dyDescent="0.25">
      <c r="A270" s="8" t="s">
        <v>565</v>
      </c>
      <c r="B270" s="3"/>
      <c r="C270" s="3"/>
      <c r="D270" s="3"/>
      <c r="E270" s="3"/>
      <c r="F270" s="3"/>
      <c r="G270" s="3"/>
      <c r="H270" s="3"/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5">
      <c r="A271" s="8" t="s">
        <v>566</v>
      </c>
      <c r="B271" s="3">
        <v>1</v>
      </c>
      <c r="C271" s="3">
        <v>1</v>
      </c>
      <c r="D271" s="3">
        <v>1</v>
      </c>
      <c r="E271" s="3">
        <v>2</v>
      </c>
      <c r="F271" s="3"/>
      <c r="G271" s="3"/>
      <c r="H271" s="3"/>
      <c r="I271" s="3"/>
      <c r="J271" s="3"/>
      <c r="K271" s="3"/>
      <c r="L271" s="3"/>
      <c r="M271" s="3"/>
      <c r="N271" s="3"/>
      <c r="O271" s="3">
        <v>2</v>
      </c>
      <c r="P271" s="3"/>
      <c r="Q271" s="3">
        <v>3</v>
      </c>
      <c r="R271" s="3"/>
      <c r="S271" s="3">
        <v>1</v>
      </c>
      <c r="T271" s="3"/>
      <c r="U271" s="3">
        <v>1</v>
      </c>
      <c r="V271" s="3"/>
      <c r="W271" s="3"/>
      <c r="X271" s="3"/>
      <c r="Y271" s="3"/>
      <c r="Z271" s="3">
        <v>1</v>
      </c>
      <c r="AA271" s="3"/>
      <c r="AB271" s="3">
        <v>1</v>
      </c>
    </row>
    <row r="272" spans="1:28" x14ac:dyDescent="0.25">
      <c r="A272" s="8" t="s">
        <v>567</v>
      </c>
      <c r="B272" s="3"/>
      <c r="C272" s="3">
        <v>1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>
        <v>2</v>
      </c>
      <c r="U272" s="3"/>
      <c r="V272" s="3"/>
      <c r="W272" s="3"/>
      <c r="X272" s="3"/>
      <c r="Y272" s="3"/>
      <c r="Z272" s="3"/>
      <c r="AA272" s="3"/>
      <c r="AB272" s="3"/>
    </row>
    <row r="273" spans="1:28" x14ac:dyDescent="0.25">
      <c r="A273" s="3"/>
      <c r="B273" s="3">
        <f t="shared" ref="B273:S273" si="0">SUM(B4:B271)</f>
        <v>204</v>
      </c>
      <c r="C273" s="3">
        <f t="shared" si="0"/>
        <v>498</v>
      </c>
      <c r="D273" s="3">
        <f t="shared" si="0"/>
        <v>75</v>
      </c>
      <c r="E273" s="3">
        <f t="shared" si="0"/>
        <v>163</v>
      </c>
      <c r="F273" s="3">
        <f t="shared" si="0"/>
        <v>145</v>
      </c>
      <c r="G273" s="3">
        <f t="shared" si="0"/>
        <v>124</v>
      </c>
      <c r="H273" s="3">
        <f t="shared" si="0"/>
        <v>461</v>
      </c>
      <c r="I273" s="3">
        <f t="shared" si="0"/>
        <v>494</v>
      </c>
      <c r="J273" s="3">
        <f t="shared" si="0"/>
        <v>646</v>
      </c>
      <c r="K273" s="3">
        <f t="shared" si="0"/>
        <v>410</v>
      </c>
      <c r="L273" s="3">
        <f t="shared" si="0"/>
        <v>126</v>
      </c>
      <c r="M273" s="3">
        <f t="shared" si="0"/>
        <v>294</v>
      </c>
      <c r="N273" s="3">
        <f t="shared" si="0"/>
        <v>698</v>
      </c>
      <c r="O273" s="3">
        <f t="shared" si="0"/>
        <v>277</v>
      </c>
      <c r="P273" s="3">
        <f t="shared" si="0"/>
        <v>198</v>
      </c>
      <c r="Q273" s="3">
        <f t="shared" si="0"/>
        <v>172</v>
      </c>
      <c r="R273" s="3">
        <f t="shared" si="0"/>
        <v>155</v>
      </c>
      <c r="S273" s="3">
        <f t="shared" si="0"/>
        <v>181</v>
      </c>
      <c r="T273" s="3">
        <f>SUM(T4:T272)</f>
        <v>468</v>
      </c>
      <c r="U273" s="3">
        <f>SUM(U4:U272)</f>
        <v>327</v>
      </c>
      <c r="V273" s="3">
        <f t="shared" ref="V273:AB273" si="1">SUM(V4:V271)</f>
        <v>238</v>
      </c>
      <c r="W273" s="3">
        <f t="shared" si="1"/>
        <v>263</v>
      </c>
      <c r="X273" s="3">
        <f t="shared" si="1"/>
        <v>245</v>
      </c>
      <c r="Y273" s="3">
        <f t="shared" si="1"/>
        <v>747</v>
      </c>
      <c r="Z273" s="3">
        <f t="shared" si="1"/>
        <v>331</v>
      </c>
      <c r="AA273" s="3">
        <f t="shared" si="1"/>
        <v>341</v>
      </c>
      <c r="AB273" s="3">
        <f t="shared" si="1"/>
        <v>169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1" workbookViewId="0">
      <pane ySplit="1" topLeftCell="A2" activePane="bottomLeft" state="frozen"/>
      <selection activeCell="B1" sqref="B1"/>
      <selection pane="bottomLeft" activeCell="J4" sqref="J4"/>
    </sheetView>
  </sheetViews>
  <sheetFormatPr defaultRowHeight="13.2" x14ac:dyDescent="0.25"/>
  <cols>
    <col min="1" max="1" width="13.6640625" customWidth="1"/>
    <col min="2" max="3" width="8.88671875" customWidth="1"/>
    <col min="4" max="4" width="10" customWidth="1"/>
    <col min="5" max="7" width="8.88671875" customWidth="1"/>
    <col min="8" max="8" width="12.6640625" customWidth="1"/>
    <col min="9" max="9" width="8.88671875" customWidth="1"/>
    <col min="10" max="10" width="9" customWidth="1"/>
    <col min="11" max="11" width="9.88671875" customWidth="1"/>
    <col min="12" max="12" width="13.88671875" customWidth="1"/>
    <col min="13" max="13" width="11.109375" customWidth="1"/>
    <col min="14" max="14" width="12" customWidth="1"/>
    <col min="15" max="15" width="10" customWidth="1"/>
    <col min="16" max="16" width="8.88671875" customWidth="1"/>
    <col min="17" max="19" width="9.109375" style="1"/>
  </cols>
  <sheetData>
    <row r="1" spans="1:20" s="13" customFormat="1" x14ac:dyDescent="0.25">
      <c r="A1" s="13" t="s">
        <v>203</v>
      </c>
      <c r="B1" s="13" t="s">
        <v>204</v>
      </c>
      <c r="C1" s="13" t="s">
        <v>205</v>
      </c>
      <c r="D1" s="13" t="s">
        <v>5</v>
      </c>
      <c r="E1" s="13" t="s">
        <v>206</v>
      </c>
      <c r="F1" s="13" t="s">
        <v>207</v>
      </c>
      <c r="G1" s="13" t="s">
        <v>208</v>
      </c>
      <c r="H1" s="13" t="s">
        <v>209</v>
      </c>
      <c r="I1" s="13" t="s">
        <v>210</v>
      </c>
      <c r="J1" s="13" t="s">
        <v>211</v>
      </c>
      <c r="K1" s="13" t="s">
        <v>212</v>
      </c>
      <c r="L1" s="13" t="s">
        <v>213</v>
      </c>
      <c r="M1" s="13" t="s">
        <v>214</v>
      </c>
      <c r="N1" s="13" t="s">
        <v>215</v>
      </c>
      <c r="O1" s="13" t="s">
        <v>216</v>
      </c>
      <c r="P1" s="13" t="s">
        <v>217</v>
      </c>
      <c r="Q1" s="14" t="s">
        <v>218</v>
      </c>
      <c r="R1" s="14" t="s">
        <v>250</v>
      </c>
      <c r="S1" s="14" t="s">
        <v>251</v>
      </c>
      <c r="T1" s="14" t="s">
        <v>568</v>
      </c>
    </row>
    <row r="2" spans="1:20" s="1" customFormat="1" ht="15.6" x14ac:dyDescent="0.3">
      <c r="A2" t="s">
        <v>176</v>
      </c>
      <c r="B2" s="4">
        <v>114</v>
      </c>
      <c r="C2" s="4" t="s">
        <v>0</v>
      </c>
      <c r="D2" t="s">
        <v>1</v>
      </c>
      <c r="E2" t="s">
        <v>219</v>
      </c>
      <c r="F2">
        <v>670</v>
      </c>
      <c r="G2" s="1">
        <v>5</v>
      </c>
      <c r="H2" t="s">
        <v>220</v>
      </c>
      <c r="I2">
        <v>2</v>
      </c>
      <c r="J2" s="5" t="s">
        <v>221</v>
      </c>
      <c r="K2">
        <v>1</v>
      </c>
      <c r="L2" t="s">
        <v>222</v>
      </c>
      <c r="M2" t="s">
        <v>223</v>
      </c>
      <c r="N2" s="5" t="s">
        <v>224</v>
      </c>
      <c r="O2">
        <v>1</v>
      </c>
      <c r="P2" t="s">
        <v>225</v>
      </c>
      <c r="Q2" s="1" t="s">
        <v>226</v>
      </c>
      <c r="R2" s="1">
        <v>670</v>
      </c>
      <c r="S2" s="1">
        <v>204</v>
      </c>
      <c r="T2" s="7">
        <f>S2*100/R2</f>
        <v>30.447761194029852</v>
      </c>
    </row>
    <row r="3" spans="1:20" s="1" customFormat="1" ht="15.6" x14ac:dyDescent="0.3">
      <c r="A3" t="s">
        <v>177</v>
      </c>
      <c r="B3" s="4">
        <v>275</v>
      </c>
      <c r="C3" s="4" t="s">
        <v>1</v>
      </c>
      <c r="D3" t="s">
        <v>1</v>
      </c>
      <c r="E3" t="s">
        <v>219</v>
      </c>
      <c r="F3">
        <v>650</v>
      </c>
      <c r="G3" s="1">
        <v>5</v>
      </c>
      <c r="H3" t="s">
        <v>227</v>
      </c>
      <c r="I3">
        <v>3</v>
      </c>
      <c r="J3" s="5" t="s">
        <v>221</v>
      </c>
      <c r="K3">
        <v>2</v>
      </c>
      <c r="L3" t="s">
        <v>228</v>
      </c>
      <c r="M3" t="s">
        <v>223</v>
      </c>
      <c r="N3" s="6" t="s">
        <v>229</v>
      </c>
      <c r="O3">
        <v>1</v>
      </c>
      <c r="P3" t="s">
        <v>230</v>
      </c>
      <c r="Q3" s="1" t="s">
        <v>231</v>
      </c>
      <c r="R3" s="1">
        <v>650</v>
      </c>
      <c r="S3" s="1">
        <v>498</v>
      </c>
      <c r="T3" s="7">
        <f t="shared" ref="T3:T28" si="0">S3*100/R3</f>
        <v>76.615384615384613</v>
      </c>
    </row>
    <row r="4" spans="1:20" s="1" customFormat="1" ht="15.6" x14ac:dyDescent="0.3">
      <c r="A4" t="s">
        <v>178</v>
      </c>
      <c r="B4" s="4">
        <v>278</v>
      </c>
      <c r="C4" s="4" t="s">
        <v>1</v>
      </c>
      <c r="D4" t="s">
        <v>1</v>
      </c>
      <c r="E4" t="s">
        <v>219</v>
      </c>
      <c r="F4">
        <v>325</v>
      </c>
      <c r="G4" s="1">
        <v>5</v>
      </c>
      <c r="H4" t="s">
        <v>227</v>
      </c>
      <c r="I4">
        <v>3</v>
      </c>
      <c r="J4" s="5" t="s">
        <v>221</v>
      </c>
      <c r="K4">
        <v>1</v>
      </c>
      <c r="L4" t="s">
        <v>228</v>
      </c>
      <c r="M4" t="s">
        <v>223</v>
      </c>
      <c r="N4" s="6" t="s">
        <v>232</v>
      </c>
      <c r="O4">
        <v>1</v>
      </c>
      <c r="P4" t="s">
        <v>230</v>
      </c>
      <c r="Q4" s="1" t="s">
        <v>231</v>
      </c>
      <c r="R4" s="1">
        <v>325</v>
      </c>
      <c r="S4" s="1">
        <v>75</v>
      </c>
      <c r="T4" s="7">
        <f t="shared" si="0"/>
        <v>23.076923076923077</v>
      </c>
    </row>
    <row r="5" spans="1:20" s="1" customFormat="1" ht="15.6" x14ac:dyDescent="0.3">
      <c r="A5" t="s">
        <v>179</v>
      </c>
      <c r="B5" s="4">
        <v>302</v>
      </c>
      <c r="C5" s="4" t="s">
        <v>1</v>
      </c>
      <c r="D5" s="1" t="s">
        <v>1</v>
      </c>
      <c r="E5" t="s">
        <v>219</v>
      </c>
      <c r="F5" s="1">
        <v>650</v>
      </c>
      <c r="G5" s="1">
        <v>5</v>
      </c>
      <c r="H5" t="s">
        <v>227</v>
      </c>
      <c r="I5" s="1">
        <v>3</v>
      </c>
      <c r="J5" s="5" t="s">
        <v>221</v>
      </c>
      <c r="K5" s="1">
        <v>2</v>
      </c>
      <c r="L5" s="1" t="s">
        <v>228</v>
      </c>
      <c r="M5" s="1" t="s">
        <v>223</v>
      </c>
      <c r="N5" s="6" t="s">
        <v>229</v>
      </c>
      <c r="O5" s="1">
        <v>1</v>
      </c>
      <c r="P5" s="1" t="s">
        <v>230</v>
      </c>
      <c r="Q5" s="1" t="s">
        <v>231</v>
      </c>
      <c r="R5" s="1">
        <v>650</v>
      </c>
      <c r="S5" s="1">
        <v>163</v>
      </c>
      <c r="T5" s="7">
        <f t="shared" si="0"/>
        <v>25.076923076923077</v>
      </c>
    </row>
    <row r="6" spans="1:20" ht="15.6" x14ac:dyDescent="0.3">
      <c r="A6" t="s">
        <v>180</v>
      </c>
      <c r="B6" s="4">
        <v>319</v>
      </c>
      <c r="C6" s="4" t="s">
        <v>0</v>
      </c>
      <c r="D6" s="1" t="s">
        <v>1</v>
      </c>
      <c r="E6" t="s">
        <v>219</v>
      </c>
      <c r="F6" s="1">
        <v>670</v>
      </c>
      <c r="G6" s="1">
        <v>5</v>
      </c>
      <c r="H6" t="s">
        <v>220</v>
      </c>
      <c r="I6" s="1">
        <v>2</v>
      </c>
      <c r="J6" s="5" t="s">
        <v>221</v>
      </c>
      <c r="K6" s="1">
        <v>1</v>
      </c>
      <c r="L6" s="1" t="s">
        <v>222</v>
      </c>
      <c r="M6" s="1" t="s">
        <v>223</v>
      </c>
      <c r="N6" s="5" t="s">
        <v>224</v>
      </c>
      <c r="O6" s="1">
        <v>1</v>
      </c>
      <c r="P6" s="1" t="s">
        <v>225</v>
      </c>
      <c r="Q6" s="1" t="s">
        <v>226</v>
      </c>
      <c r="R6" s="1">
        <v>670</v>
      </c>
      <c r="S6" s="1">
        <v>145</v>
      </c>
      <c r="T6" s="7">
        <f t="shared" si="0"/>
        <v>21.64179104477612</v>
      </c>
    </row>
    <row r="7" spans="1:20" ht="15.6" x14ac:dyDescent="0.3">
      <c r="A7" t="s">
        <v>181</v>
      </c>
      <c r="B7" s="4">
        <v>329</v>
      </c>
      <c r="C7" s="4" t="s">
        <v>1</v>
      </c>
      <c r="D7" s="1" t="s">
        <v>1</v>
      </c>
      <c r="E7" t="s">
        <v>219</v>
      </c>
      <c r="F7" s="1">
        <v>650</v>
      </c>
      <c r="G7" s="1">
        <v>5</v>
      </c>
      <c r="H7" t="s">
        <v>227</v>
      </c>
      <c r="I7" s="1">
        <v>4</v>
      </c>
      <c r="J7" s="5" t="s">
        <v>221</v>
      </c>
      <c r="K7" s="1">
        <v>1</v>
      </c>
      <c r="L7" s="1" t="s">
        <v>228</v>
      </c>
      <c r="M7" s="1" t="s">
        <v>223</v>
      </c>
      <c r="N7" s="6" t="s">
        <v>229</v>
      </c>
      <c r="O7" s="1">
        <v>1</v>
      </c>
      <c r="P7" s="1" t="s">
        <v>230</v>
      </c>
      <c r="Q7" s="1" t="s">
        <v>231</v>
      </c>
      <c r="R7" s="1">
        <v>650</v>
      </c>
      <c r="S7" s="1">
        <v>124</v>
      </c>
      <c r="T7" s="7">
        <f t="shared" si="0"/>
        <v>19.076923076923077</v>
      </c>
    </row>
    <row r="8" spans="1:20" s="1" customFormat="1" ht="15.6" x14ac:dyDescent="0.3">
      <c r="A8" t="s">
        <v>182</v>
      </c>
      <c r="B8" s="4">
        <v>331</v>
      </c>
      <c r="C8" s="4" t="s">
        <v>1</v>
      </c>
      <c r="D8" s="1" t="s">
        <v>1</v>
      </c>
      <c r="E8" t="s">
        <v>219</v>
      </c>
      <c r="F8" s="1">
        <v>650</v>
      </c>
      <c r="G8" s="1">
        <v>5</v>
      </c>
      <c r="H8" t="s">
        <v>227</v>
      </c>
      <c r="I8" s="1">
        <v>4</v>
      </c>
      <c r="J8" s="5" t="s">
        <v>221</v>
      </c>
      <c r="K8" s="1">
        <v>1</v>
      </c>
      <c r="L8" s="1" t="s">
        <v>228</v>
      </c>
      <c r="M8" s="1" t="s">
        <v>223</v>
      </c>
      <c r="N8" s="6" t="s">
        <v>229</v>
      </c>
      <c r="O8" s="1">
        <v>1</v>
      </c>
      <c r="P8" s="1" t="s">
        <v>230</v>
      </c>
      <c r="Q8" s="1" t="s">
        <v>231</v>
      </c>
      <c r="R8" s="1">
        <v>650</v>
      </c>
      <c r="S8" s="1">
        <v>461</v>
      </c>
      <c r="T8" s="7">
        <f t="shared" si="0"/>
        <v>70.92307692307692</v>
      </c>
    </row>
    <row r="9" spans="1:20" ht="15.6" x14ac:dyDescent="0.3">
      <c r="A9" t="s">
        <v>183</v>
      </c>
      <c r="B9" s="4" t="s">
        <v>233</v>
      </c>
      <c r="C9" s="4" t="s">
        <v>2</v>
      </c>
      <c r="D9" s="1" t="s">
        <v>2</v>
      </c>
      <c r="E9" t="s">
        <v>234</v>
      </c>
      <c r="F9" s="1">
        <v>450</v>
      </c>
      <c r="G9" s="1">
        <v>4</v>
      </c>
      <c r="H9" t="s">
        <v>235</v>
      </c>
      <c r="I9" s="1">
        <v>0</v>
      </c>
      <c r="J9" s="5" t="s">
        <v>236</v>
      </c>
      <c r="K9" s="1">
        <v>3</v>
      </c>
      <c r="L9" s="1" t="s">
        <v>222</v>
      </c>
      <c r="M9" s="1" t="s">
        <v>223</v>
      </c>
      <c r="N9" s="5" t="s">
        <v>224</v>
      </c>
      <c r="O9" s="1">
        <v>3</v>
      </c>
      <c r="P9" s="1" t="s">
        <v>222</v>
      </c>
      <c r="Q9" s="1" t="s">
        <v>231</v>
      </c>
      <c r="R9" s="1">
        <v>450</v>
      </c>
      <c r="S9" s="1">
        <v>494</v>
      </c>
      <c r="T9" s="7">
        <f t="shared" si="0"/>
        <v>109.77777777777777</v>
      </c>
    </row>
    <row r="10" spans="1:20" x14ac:dyDescent="0.25">
      <c r="A10" t="s">
        <v>184</v>
      </c>
      <c r="B10" s="4" t="s">
        <v>233</v>
      </c>
      <c r="C10" s="4" t="s">
        <v>2</v>
      </c>
      <c r="D10" s="1" t="s">
        <v>2</v>
      </c>
      <c r="E10" t="s">
        <v>234</v>
      </c>
      <c r="F10" s="1">
        <v>450</v>
      </c>
      <c r="G10" s="1">
        <v>4</v>
      </c>
      <c r="H10" t="s">
        <v>227</v>
      </c>
      <c r="I10" s="1">
        <v>4</v>
      </c>
      <c r="J10" s="1" t="s">
        <v>237</v>
      </c>
      <c r="K10" s="2">
        <v>0</v>
      </c>
      <c r="L10" s="2" t="s">
        <v>228</v>
      </c>
      <c r="M10" s="2">
        <v>1</v>
      </c>
      <c r="N10" s="2" t="s">
        <v>238</v>
      </c>
      <c r="O10" s="2">
        <v>1</v>
      </c>
      <c r="P10" s="1" t="s">
        <v>230</v>
      </c>
      <c r="Q10" s="1" t="s">
        <v>231</v>
      </c>
      <c r="R10" s="1">
        <v>450</v>
      </c>
      <c r="S10" s="1">
        <v>646</v>
      </c>
      <c r="T10" s="7">
        <f t="shared" si="0"/>
        <v>143.55555555555554</v>
      </c>
    </row>
    <row r="11" spans="1:20" ht="15.6" x14ac:dyDescent="0.3">
      <c r="A11" t="s">
        <v>185</v>
      </c>
      <c r="B11" s="4">
        <v>358</v>
      </c>
      <c r="C11" s="4" t="s">
        <v>2</v>
      </c>
      <c r="D11" s="1" t="s">
        <v>2</v>
      </c>
      <c r="E11" t="s">
        <v>234</v>
      </c>
      <c r="F11" s="1">
        <v>470</v>
      </c>
      <c r="G11" s="1">
        <v>4</v>
      </c>
      <c r="H11" t="s">
        <v>235</v>
      </c>
      <c r="I11" s="1">
        <v>0</v>
      </c>
      <c r="J11" s="5" t="s">
        <v>236</v>
      </c>
      <c r="K11" s="1">
        <v>4</v>
      </c>
      <c r="L11" s="1" t="s">
        <v>228</v>
      </c>
      <c r="M11" s="1" t="s">
        <v>223</v>
      </c>
      <c r="N11" s="1" t="s">
        <v>239</v>
      </c>
      <c r="O11" s="1">
        <v>4</v>
      </c>
      <c r="P11" s="1" t="s">
        <v>222</v>
      </c>
      <c r="Q11" s="1" t="s">
        <v>231</v>
      </c>
      <c r="R11" s="1">
        <v>470</v>
      </c>
      <c r="S11" s="1">
        <v>410</v>
      </c>
      <c r="T11" s="7">
        <f t="shared" si="0"/>
        <v>87.234042553191486</v>
      </c>
    </row>
    <row r="12" spans="1:20" s="1" customFormat="1" ht="15.6" x14ac:dyDescent="0.3">
      <c r="A12" t="s">
        <v>186</v>
      </c>
      <c r="B12" s="4">
        <v>358</v>
      </c>
      <c r="C12" s="4" t="s">
        <v>3</v>
      </c>
      <c r="D12" s="1" t="s">
        <v>3</v>
      </c>
      <c r="E12" t="s">
        <v>240</v>
      </c>
      <c r="F12" s="1">
        <v>650</v>
      </c>
      <c r="G12" s="1" t="s">
        <v>241</v>
      </c>
      <c r="H12" t="s">
        <v>242</v>
      </c>
      <c r="I12" s="1">
        <v>0</v>
      </c>
      <c r="J12" s="5" t="s">
        <v>236</v>
      </c>
      <c r="K12" s="1">
        <v>4</v>
      </c>
      <c r="L12" s="1" t="s">
        <v>228</v>
      </c>
      <c r="M12" s="1">
        <v>1</v>
      </c>
      <c r="N12" s="1" t="s">
        <v>238</v>
      </c>
      <c r="O12" s="1">
        <v>3</v>
      </c>
      <c r="P12" s="1" t="s">
        <v>222</v>
      </c>
      <c r="Q12" s="1" t="s">
        <v>231</v>
      </c>
      <c r="R12" s="1">
        <v>650</v>
      </c>
      <c r="S12" s="1">
        <v>126</v>
      </c>
      <c r="T12" s="7">
        <f t="shared" si="0"/>
        <v>19.384615384615383</v>
      </c>
    </row>
    <row r="13" spans="1:20" x14ac:dyDescent="0.25">
      <c r="A13" t="s">
        <v>187</v>
      </c>
      <c r="B13" s="4">
        <v>358</v>
      </c>
      <c r="C13" s="4" t="s">
        <v>1</v>
      </c>
      <c r="D13" s="1" t="s">
        <v>1</v>
      </c>
      <c r="E13" t="s">
        <v>219</v>
      </c>
      <c r="F13" s="1">
        <v>520</v>
      </c>
      <c r="G13" s="1">
        <v>5</v>
      </c>
      <c r="H13" t="s">
        <v>227</v>
      </c>
      <c r="I13" s="1">
        <v>4</v>
      </c>
      <c r="J13" s="1" t="s">
        <v>237</v>
      </c>
      <c r="K13" s="1">
        <v>0</v>
      </c>
      <c r="L13" s="1" t="s">
        <v>228</v>
      </c>
      <c r="M13" s="1">
        <v>1</v>
      </c>
      <c r="N13" s="1" t="s">
        <v>238</v>
      </c>
      <c r="O13" s="1">
        <v>1</v>
      </c>
      <c r="P13" s="1" t="s">
        <v>230</v>
      </c>
      <c r="Q13" s="1" t="s">
        <v>231</v>
      </c>
      <c r="R13" s="1">
        <v>520</v>
      </c>
      <c r="S13" s="1">
        <v>294</v>
      </c>
      <c r="T13" s="7">
        <f t="shared" si="0"/>
        <v>56.53846153846154</v>
      </c>
    </row>
    <row r="14" spans="1:20" ht="15.6" x14ac:dyDescent="0.3">
      <c r="A14" t="s">
        <v>188</v>
      </c>
      <c r="B14" s="4">
        <v>358</v>
      </c>
      <c r="C14" s="4" t="s">
        <v>2</v>
      </c>
      <c r="D14" s="1" t="s">
        <v>2</v>
      </c>
      <c r="E14" t="s">
        <v>234</v>
      </c>
      <c r="F14" s="1">
        <v>470</v>
      </c>
      <c r="G14" s="1">
        <v>4</v>
      </c>
      <c r="H14" t="s">
        <v>243</v>
      </c>
      <c r="I14" s="1">
        <v>2</v>
      </c>
      <c r="J14" s="5" t="s">
        <v>236</v>
      </c>
      <c r="K14" s="1">
        <v>3</v>
      </c>
      <c r="L14" s="1" t="s">
        <v>222</v>
      </c>
      <c r="M14" s="1" t="s">
        <v>223</v>
      </c>
      <c r="N14" s="5" t="s">
        <v>224</v>
      </c>
      <c r="O14" s="1">
        <v>1</v>
      </c>
      <c r="P14" s="1" t="s">
        <v>225</v>
      </c>
      <c r="Q14" s="1" t="s">
        <v>231</v>
      </c>
      <c r="R14" s="1">
        <v>470</v>
      </c>
      <c r="S14" s="1">
        <v>698</v>
      </c>
      <c r="T14" s="7">
        <f t="shared" si="0"/>
        <v>148.51063829787233</v>
      </c>
    </row>
    <row r="15" spans="1:20" ht="15.6" x14ac:dyDescent="0.3">
      <c r="A15" t="s">
        <v>189</v>
      </c>
      <c r="B15" s="4">
        <v>361</v>
      </c>
      <c r="C15" s="4" t="s">
        <v>1</v>
      </c>
      <c r="D15" s="1" t="s">
        <v>1</v>
      </c>
      <c r="E15" t="s">
        <v>219</v>
      </c>
      <c r="F15" s="1">
        <v>570</v>
      </c>
      <c r="G15" s="1">
        <v>5</v>
      </c>
      <c r="H15" t="s">
        <v>235</v>
      </c>
      <c r="I15" s="1">
        <v>0</v>
      </c>
      <c r="J15" s="5" t="s">
        <v>236</v>
      </c>
      <c r="K15" s="1">
        <v>4</v>
      </c>
      <c r="L15" s="1" t="s">
        <v>222</v>
      </c>
      <c r="M15" s="1" t="s">
        <v>223</v>
      </c>
      <c r="N15" s="5" t="s">
        <v>224</v>
      </c>
      <c r="O15" s="1">
        <v>3</v>
      </c>
      <c r="P15" s="1" t="s">
        <v>222</v>
      </c>
      <c r="Q15" s="1" t="s">
        <v>231</v>
      </c>
      <c r="R15" s="1">
        <v>570</v>
      </c>
      <c r="S15" s="1">
        <v>277</v>
      </c>
      <c r="T15" s="7">
        <f t="shared" si="0"/>
        <v>48.596491228070178</v>
      </c>
    </row>
    <row r="16" spans="1:20" ht="15.6" x14ac:dyDescent="0.3">
      <c r="A16" t="s">
        <v>190</v>
      </c>
      <c r="B16" s="4">
        <v>361</v>
      </c>
      <c r="C16" s="4" t="s">
        <v>1</v>
      </c>
      <c r="D16" t="s">
        <v>1</v>
      </c>
      <c r="E16" t="s">
        <v>219</v>
      </c>
      <c r="F16">
        <v>513</v>
      </c>
      <c r="G16" s="1">
        <v>5</v>
      </c>
      <c r="H16" t="s">
        <v>243</v>
      </c>
      <c r="I16">
        <v>2</v>
      </c>
      <c r="J16" s="5" t="s">
        <v>221</v>
      </c>
      <c r="K16">
        <v>2</v>
      </c>
      <c r="L16" t="s">
        <v>222</v>
      </c>
      <c r="M16" t="s">
        <v>223</v>
      </c>
      <c r="N16" s="5" t="s">
        <v>224</v>
      </c>
      <c r="O16">
        <v>1</v>
      </c>
      <c r="P16" t="s">
        <v>225</v>
      </c>
      <c r="Q16" s="1" t="s">
        <v>231</v>
      </c>
      <c r="R16" s="1">
        <v>513</v>
      </c>
      <c r="S16" s="1">
        <v>198</v>
      </c>
      <c r="T16" s="7">
        <f t="shared" si="0"/>
        <v>38.596491228070178</v>
      </c>
    </row>
    <row r="17" spans="1:20" ht="15.6" x14ac:dyDescent="0.3">
      <c r="A17" t="s">
        <v>191</v>
      </c>
      <c r="B17" s="4" t="s">
        <v>244</v>
      </c>
      <c r="C17" s="4" t="s">
        <v>4</v>
      </c>
      <c r="D17" t="s">
        <v>4</v>
      </c>
      <c r="E17" t="s">
        <v>245</v>
      </c>
      <c r="F17">
        <v>613</v>
      </c>
      <c r="G17" s="1">
        <v>5</v>
      </c>
      <c r="H17" t="s">
        <v>235</v>
      </c>
      <c r="I17">
        <v>0</v>
      </c>
      <c r="J17" s="5" t="s">
        <v>236</v>
      </c>
      <c r="K17">
        <v>4</v>
      </c>
      <c r="L17" t="s">
        <v>222</v>
      </c>
      <c r="M17" t="s">
        <v>223</v>
      </c>
      <c r="N17" t="s">
        <v>239</v>
      </c>
      <c r="O17">
        <v>3</v>
      </c>
      <c r="P17" t="s">
        <v>222</v>
      </c>
      <c r="Q17" s="1" t="s">
        <v>231</v>
      </c>
      <c r="R17" s="1">
        <v>613</v>
      </c>
      <c r="S17" s="1">
        <v>172</v>
      </c>
      <c r="T17" s="7">
        <f t="shared" si="0"/>
        <v>28.058727569331158</v>
      </c>
    </row>
    <row r="18" spans="1:20" s="1" customFormat="1" ht="15.6" x14ac:dyDescent="0.3">
      <c r="A18" t="s">
        <v>192</v>
      </c>
      <c r="B18" s="4" t="s">
        <v>244</v>
      </c>
      <c r="C18" s="4" t="s">
        <v>1</v>
      </c>
      <c r="D18" t="s">
        <v>1</v>
      </c>
      <c r="E18" t="s">
        <v>219</v>
      </c>
      <c r="F18">
        <v>456</v>
      </c>
      <c r="G18" s="1">
        <v>5</v>
      </c>
      <c r="H18" t="s">
        <v>243</v>
      </c>
      <c r="I18">
        <v>2</v>
      </c>
      <c r="J18" s="5" t="s">
        <v>236</v>
      </c>
      <c r="K18">
        <v>3</v>
      </c>
      <c r="L18" t="s">
        <v>222</v>
      </c>
      <c r="M18" t="s">
        <v>223</v>
      </c>
      <c r="N18" s="6" t="s">
        <v>229</v>
      </c>
      <c r="O18">
        <v>1</v>
      </c>
      <c r="P18" t="s">
        <v>225</v>
      </c>
      <c r="Q18" s="1" t="s">
        <v>231</v>
      </c>
      <c r="R18" s="1">
        <v>456</v>
      </c>
      <c r="S18" s="1">
        <v>155</v>
      </c>
      <c r="T18" s="7">
        <f t="shared" si="0"/>
        <v>33.991228070175438</v>
      </c>
    </row>
    <row r="19" spans="1:20" s="1" customFormat="1" ht="15.6" x14ac:dyDescent="0.3">
      <c r="A19" t="s">
        <v>193</v>
      </c>
      <c r="B19" s="4">
        <v>383</v>
      </c>
      <c r="C19" s="4" t="s">
        <v>2</v>
      </c>
      <c r="D19" t="s">
        <v>2</v>
      </c>
      <c r="E19" t="s">
        <v>234</v>
      </c>
      <c r="F19">
        <v>364</v>
      </c>
      <c r="G19" s="1">
        <v>4</v>
      </c>
      <c r="H19" t="s">
        <v>227</v>
      </c>
      <c r="I19">
        <v>3</v>
      </c>
      <c r="J19" s="5" t="s">
        <v>221</v>
      </c>
      <c r="K19">
        <v>2</v>
      </c>
      <c r="L19" t="s">
        <v>228</v>
      </c>
      <c r="M19" t="s">
        <v>223</v>
      </c>
      <c r="N19" s="6" t="s">
        <v>229</v>
      </c>
      <c r="O19">
        <v>1</v>
      </c>
      <c r="P19" t="s">
        <v>230</v>
      </c>
      <c r="Q19" s="1" t="s">
        <v>226</v>
      </c>
      <c r="R19" s="1">
        <v>364</v>
      </c>
      <c r="S19" s="1">
        <v>181</v>
      </c>
      <c r="T19" s="7">
        <f t="shared" si="0"/>
        <v>49.725274725274723</v>
      </c>
    </row>
    <row r="20" spans="1:20" s="1" customFormat="1" ht="15.6" x14ac:dyDescent="0.3">
      <c r="A20" t="s">
        <v>194</v>
      </c>
      <c r="B20" s="4">
        <v>383</v>
      </c>
      <c r="C20" s="4" t="s">
        <v>2</v>
      </c>
      <c r="D20" t="s">
        <v>2</v>
      </c>
      <c r="E20" t="s">
        <v>234</v>
      </c>
      <c r="F20">
        <v>520</v>
      </c>
      <c r="G20" s="1">
        <v>4</v>
      </c>
      <c r="H20" t="s">
        <v>235</v>
      </c>
      <c r="I20">
        <v>0</v>
      </c>
      <c r="J20" s="5" t="s">
        <v>236</v>
      </c>
      <c r="K20">
        <v>4</v>
      </c>
      <c r="L20" t="s">
        <v>222</v>
      </c>
      <c r="M20" t="s">
        <v>223</v>
      </c>
      <c r="N20" t="s">
        <v>239</v>
      </c>
      <c r="O20">
        <v>3</v>
      </c>
      <c r="P20" t="s">
        <v>222</v>
      </c>
      <c r="Q20" s="1" t="s">
        <v>226</v>
      </c>
      <c r="R20" s="1">
        <v>520</v>
      </c>
      <c r="S20" s="1">
        <v>468</v>
      </c>
      <c r="T20" s="7">
        <f t="shared" si="0"/>
        <v>90</v>
      </c>
    </row>
    <row r="21" spans="1:20" s="1" customFormat="1" ht="15.6" x14ac:dyDescent="0.3">
      <c r="A21" t="s">
        <v>195</v>
      </c>
      <c r="B21" s="4">
        <v>383</v>
      </c>
      <c r="C21" s="4" t="s">
        <v>1</v>
      </c>
      <c r="D21" t="s">
        <v>1</v>
      </c>
      <c r="E21" t="s">
        <v>219</v>
      </c>
      <c r="F21">
        <v>650</v>
      </c>
      <c r="G21" s="1">
        <v>5</v>
      </c>
      <c r="H21" t="s">
        <v>235</v>
      </c>
      <c r="I21">
        <v>0</v>
      </c>
      <c r="J21" s="5" t="s">
        <v>236</v>
      </c>
      <c r="K21">
        <v>4</v>
      </c>
      <c r="L21" t="s">
        <v>230</v>
      </c>
      <c r="M21" t="s">
        <v>223</v>
      </c>
      <c r="N21" s="6" t="s">
        <v>246</v>
      </c>
      <c r="O21">
        <v>4</v>
      </c>
      <c r="P21" t="s">
        <v>222</v>
      </c>
      <c r="Q21" s="1" t="s">
        <v>226</v>
      </c>
      <c r="R21" s="1">
        <v>650</v>
      </c>
      <c r="S21" s="1">
        <v>327</v>
      </c>
      <c r="T21" s="7">
        <f t="shared" si="0"/>
        <v>50.307692307692307</v>
      </c>
    </row>
    <row r="22" spans="1:20" s="1" customFormat="1" ht="15.6" x14ac:dyDescent="0.3">
      <c r="A22" t="s">
        <v>196</v>
      </c>
      <c r="B22" s="4" t="s">
        <v>247</v>
      </c>
      <c r="C22" s="4" t="s">
        <v>1</v>
      </c>
      <c r="D22" t="s">
        <v>1</v>
      </c>
      <c r="E22" t="s">
        <v>219</v>
      </c>
      <c r="F22">
        <v>285</v>
      </c>
      <c r="G22" s="1">
        <v>5</v>
      </c>
      <c r="H22" t="s">
        <v>235</v>
      </c>
      <c r="I22">
        <v>0</v>
      </c>
      <c r="J22" s="5" t="s">
        <v>236</v>
      </c>
      <c r="K22">
        <v>3</v>
      </c>
      <c r="L22" t="s">
        <v>222</v>
      </c>
      <c r="M22" t="s">
        <v>223</v>
      </c>
      <c r="N22" s="5" t="s">
        <v>224</v>
      </c>
      <c r="O22">
        <v>3</v>
      </c>
      <c r="P22" t="s">
        <v>222</v>
      </c>
      <c r="Q22" s="1" t="s">
        <v>231</v>
      </c>
      <c r="R22" s="1">
        <v>285</v>
      </c>
      <c r="S22" s="1">
        <v>238</v>
      </c>
      <c r="T22" s="7">
        <f t="shared" si="0"/>
        <v>83.508771929824562</v>
      </c>
    </row>
    <row r="23" spans="1:20" ht="15.6" x14ac:dyDescent="0.3">
      <c r="A23" t="s">
        <v>197</v>
      </c>
      <c r="B23" s="4" t="s">
        <v>247</v>
      </c>
      <c r="C23" s="4" t="s">
        <v>1</v>
      </c>
      <c r="D23" t="s">
        <v>1</v>
      </c>
      <c r="E23" t="s">
        <v>219</v>
      </c>
      <c r="F23">
        <v>228</v>
      </c>
      <c r="G23" s="1">
        <v>5</v>
      </c>
      <c r="H23" t="s">
        <v>243</v>
      </c>
      <c r="I23">
        <v>2</v>
      </c>
      <c r="J23" s="5" t="s">
        <v>221</v>
      </c>
      <c r="K23">
        <v>1</v>
      </c>
      <c r="L23" t="s">
        <v>222</v>
      </c>
      <c r="M23" t="s">
        <v>223</v>
      </c>
      <c r="N23" s="6" t="s">
        <v>232</v>
      </c>
      <c r="O23">
        <v>1</v>
      </c>
      <c r="P23" t="s">
        <v>225</v>
      </c>
      <c r="Q23" s="1" t="s">
        <v>231</v>
      </c>
      <c r="R23" s="1">
        <v>228</v>
      </c>
      <c r="S23" s="1">
        <v>263</v>
      </c>
      <c r="T23" s="7">
        <f t="shared" si="0"/>
        <v>115.35087719298245</v>
      </c>
    </row>
    <row r="24" spans="1:20" ht="15.6" x14ac:dyDescent="0.3">
      <c r="A24" t="s">
        <v>198</v>
      </c>
      <c r="B24" s="4" t="s">
        <v>248</v>
      </c>
      <c r="C24" s="4" t="s">
        <v>1</v>
      </c>
      <c r="D24" t="s">
        <v>1</v>
      </c>
      <c r="E24" t="s">
        <v>219</v>
      </c>
      <c r="F24">
        <v>456</v>
      </c>
      <c r="G24" s="1">
        <v>5</v>
      </c>
      <c r="H24" t="s">
        <v>243</v>
      </c>
      <c r="I24">
        <v>1</v>
      </c>
      <c r="J24" s="5" t="s">
        <v>221</v>
      </c>
      <c r="K24">
        <v>2</v>
      </c>
      <c r="L24" t="s">
        <v>222</v>
      </c>
      <c r="M24" t="s">
        <v>223</v>
      </c>
      <c r="N24" t="s">
        <v>239</v>
      </c>
      <c r="O24">
        <v>2</v>
      </c>
      <c r="P24" t="s">
        <v>225</v>
      </c>
      <c r="Q24" s="1" t="s">
        <v>231</v>
      </c>
      <c r="R24" s="1">
        <v>456</v>
      </c>
      <c r="S24" s="1">
        <v>245</v>
      </c>
      <c r="T24" s="7">
        <f t="shared" si="0"/>
        <v>53.728070175438596</v>
      </c>
    </row>
    <row r="25" spans="1:20" ht="15.6" x14ac:dyDescent="0.3">
      <c r="A25" t="s">
        <v>199</v>
      </c>
      <c r="B25" s="4">
        <v>409</v>
      </c>
      <c r="C25" s="4" t="s">
        <v>2</v>
      </c>
      <c r="D25" t="s">
        <v>2</v>
      </c>
      <c r="E25" t="s">
        <v>234</v>
      </c>
      <c r="F25">
        <v>520</v>
      </c>
      <c r="G25" s="1">
        <v>4</v>
      </c>
      <c r="H25" t="s">
        <v>235</v>
      </c>
      <c r="I25">
        <v>0</v>
      </c>
      <c r="J25" s="5" t="s">
        <v>236</v>
      </c>
      <c r="K25">
        <v>4</v>
      </c>
      <c r="L25" t="s">
        <v>222</v>
      </c>
      <c r="M25" t="s">
        <v>223</v>
      </c>
      <c r="N25" t="s">
        <v>239</v>
      </c>
      <c r="O25">
        <v>3</v>
      </c>
      <c r="P25" t="s">
        <v>222</v>
      </c>
      <c r="Q25" s="1" t="s">
        <v>231</v>
      </c>
      <c r="R25" s="1">
        <v>520</v>
      </c>
      <c r="S25" s="1">
        <v>747</v>
      </c>
      <c r="T25" s="7">
        <f t="shared" si="0"/>
        <v>143.65384615384616</v>
      </c>
    </row>
    <row r="26" spans="1:20" ht="15.6" x14ac:dyDescent="0.3">
      <c r="A26" t="s">
        <v>200</v>
      </c>
      <c r="B26" s="4">
        <v>409</v>
      </c>
      <c r="C26" s="4" t="s">
        <v>2</v>
      </c>
      <c r="D26" t="s">
        <v>2</v>
      </c>
      <c r="E26" t="s">
        <v>234</v>
      </c>
      <c r="F26">
        <v>468</v>
      </c>
      <c r="G26" s="1">
        <v>4</v>
      </c>
      <c r="H26" t="s">
        <v>243</v>
      </c>
      <c r="I26">
        <v>2</v>
      </c>
      <c r="J26" s="5" t="s">
        <v>221</v>
      </c>
      <c r="K26">
        <v>1</v>
      </c>
      <c r="L26" t="s">
        <v>228</v>
      </c>
      <c r="M26" t="s">
        <v>223</v>
      </c>
      <c r="N26" s="6" t="s">
        <v>229</v>
      </c>
      <c r="O26">
        <v>1</v>
      </c>
      <c r="P26" t="s">
        <v>225</v>
      </c>
      <c r="Q26" s="1" t="s">
        <v>231</v>
      </c>
      <c r="R26" s="1">
        <v>468</v>
      </c>
      <c r="S26" s="1">
        <v>331</v>
      </c>
      <c r="T26" s="7">
        <f t="shared" si="0"/>
        <v>70.726495726495727</v>
      </c>
    </row>
    <row r="27" spans="1:20" ht="15.6" x14ac:dyDescent="0.3">
      <c r="A27" t="s">
        <v>201</v>
      </c>
      <c r="B27" s="4" t="s">
        <v>249</v>
      </c>
      <c r="C27" s="4" t="s">
        <v>1</v>
      </c>
      <c r="D27" t="s">
        <v>1</v>
      </c>
      <c r="E27" t="s">
        <v>219</v>
      </c>
      <c r="F27">
        <v>523</v>
      </c>
      <c r="G27" s="1">
        <v>5</v>
      </c>
      <c r="H27" t="s">
        <v>243</v>
      </c>
      <c r="I27">
        <v>1</v>
      </c>
      <c r="J27" s="5" t="s">
        <v>221</v>
      </c>
      <c r="K27">
        <v>2</v>
      </c>
      <c r="L27" t="s">
        <v>222</v>
      </c>
      <c r="M27" t="s">
        <v>223</v>
      </c>
      <c r="N27" s="5" t="s">
        <v>224</v>
      </c>
      <c r="O27">
        <v>1</v>
      </c>
      <c r="P27" t="s">
        <v>225</v>
      </c>
      <c r="Q27" s="1" t="s">
        <v>226</v>
      </c>
      <c r="R27" s="1">
        <v>523</v>
      </c>
      <c r="S27" s="1">
        <v>341</v>
      </c>
      <c r="T27" s="7">
        <f t="shared" si="0"/>
        <v>65.200764818355637</v>
      </c>
    </row>
    <row r="28" spans="1:20" ht="15.6" x14ac:dyDescent="0.3">
      <c r="A28" t="s">
        <v>202</v>
      </c>
      <c r="B28" s="4" t="s">
        <v>249</v>
      </c>
      <c r="C28" s="4" t="s">
        <v>1</v>
      </c>
      <c r="D28" t="s">
        <v>1</v>
      </c>
      <c r="E28" t="s">
        <v>219</v>
      </c>
      <c r="F28">
        <v>522</v>
      </c>
      <c r="G28" s="1">
        <v>5</v>
      </c>
      <c r="H28" t="s">
        <v>235</v>
      </c>
      <c r="I28">
        <v>0</v>
      </c>
      <c r="J28" s="5" t="s">
        <v>236</v>
      </c>
      <c r="K28">
        <v>4</v>
      </c>
      <c r="L28" t="s">
        <v>230</v>
      </c>
      <c r="M28" t="s">
        <v>223</v>
      </c>
      <c r="N28" s="5" t="s">
        <v>224</v>
      </c>
      <c r="O28">
        <v>4</v>
      </c>
      <c r="P28" t="s">
        <v>222</v>
      </c>
      <c r="Q28" s="1" t="s">
        <v>226</v>
      </c>
      <c r="R28" s="1">
        <v>522</v>
      </c>
      <c r="S28" s="1">
        <v>169</v>
      </c>
      <c r="T28" s="7">
        <f t="shared" si="0"/>
        <v>32.375478927203062</v>
      </c>
    </row>
    <row r="32" spans="1:20" ht="15.6" x14ac:dyDescent="0.3">
      <c r="J32" s="5"/>
      <c r="N32" s="6"/>
    </row>
    <row r="34" spans="11:15" ht="15.6" x14ac:dyDescent="0.3">
      <c r="K34" s="5"/>
    </row>
    <row r="35" spans="11:15" ht="15.6" x14ac:dyDescent="0.3">
      <c r="N35" s="5"/>
    </row>
    <row r="36" spans="11:15" ht="15.6" x14ac:dyDescent="0.3">
      <c r="N36" s="6"/>
    </row>
    <row r="37" spans="11:15" ht="15.6" x14ac:dyDescent="0.3">
      <c r="N37" s="6"/>
      <c r="O37" s="6"/>
    </row>
  </sheetData>
  <autoFilter ref="A1:T28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workbookViewId="0">
      <pane ySplit="1" topLeftCell="A242" activePane="bottomLeft" state="frozen"/>
      <selection pane="bottomLeft" activeCell="D250" sqref="D250"/>
    </sheetView>
  </sheetViews>
  <sheetFormatPr defaultRowHeight="13.2" x14ac:dyDescent="0.25"/>
  <cols>
    <col min="1" max="1" width="12.44140625" customWidth="1"/>
    <col min="2" max="2" width="21.109375" customWidth="1"/>
    <col min="3" max="3" width="14.109375" customWidth="1"/>
  </cols>
  <sheetData>
    <row r="1" spans="1:8" x14ac:dyDescent="0.25">
      <c r="A1" s="8" t="s">
        <v>269</v>
      </c>
      <c r="B1" s="8" t="s">
        <v>171</v>
      </c>
      <c r="C1" s="8" t="s">
        <v>172</v>
      </c>
      <c r="D1" s="8" t="s">
        <v>170</v>
      </c>
      <c r="E1" s="8" t="s">
        <v>173</v>
      </c>
      <c r="F1" s="8" t="s">
        <v>174</v>
      </c>
      <c r="G1" s="8" t="s">
        <v>175</v>
      </c>
      <c r="H1" s="12" t="s">
        <v>569</v>
      </c>
    </row>
    <row r="2" spans="1:8" x14ac:dyDescent="0.25">
      <c r="A2" s="8" t="s">
        <v>297</v>
      </c>
      <c r="B2" s="3" t="s">
        <v>6</v>
      </c>
      <c r="C2" s="10" t="s">
        <v>252</v>
      </c>
      <c r="D2" s="3" t="s">
        <v>7</v>
      </c>
      <c r="E2" s="11">
        <v>1.8</v>
      </c>
      <c r="F2" s="11">
        <v>2.2999999999999998</v>
      </c>
      <c r="G2" s="11">
        <v>1</v>
      </c>
      <c r="H2" s="15">
        <f>AVERAGE(E2:F2)*G2</f>
        <v>2.0499999999999998</v>
      </c>
    </row>
    <row r="3" spans="1:8" x14ac:dyDescent="0.25">
      <c r="A3" s="8" t="s">
        <v>298</v>
      </c>
      <c r="B3" s="3" t="s">
        <v>6</v>
      </c>
      <c r="C3" s="10" t="s">
        <v>252</v>
      </c>
      <c r="D3" s="3" t="s">
        <v>8</v>
      </c>
      <c r="E3" s="11">
        <v>2.2000000000000002</v>
      </c>
      <c r="F3" s="11">
        <v>2.8</v>
      </c>
      <c r="G3" s="11">
        <v>1</v>
      </c>
      <c r="H3" s="15">
        <f t="shared" ref="H3:H66" si="0">AVERAGE(E3:F3)*G3</f>
        <v>2.5</v>
      </c>
    </row>
    <row r="4" spans="1:8" x14ac:dyDescent="0.25">
      <c r="A4" s="8" t="s">
        <v>300</v>
      </c>
      <c r="B4" s="3" t="s">
        <v>9</v>
      </c>
      <c r="C4" s="10" t="s">
        <v>267</v>
      </c>
      <c r="D4" s="3" t="s">
        <v>7</v>
      </c>
      <c r="E4" s="11">
        <v>6.5</v>
      </c>
      <c r="F4" s="11">
        <v>6.5</v>
      </c>
      <c r="G4" s="11">
        <v>1</v>
      </c>
      <c r="H4" s="15">
        <f t="shared" si="0"/>
        <v>6.5</v>
      </c>
    </row>
    <row r="5" spans="1:8" x14ac:dyDescent="0.25">
      <c r="A5" s="8" t="s">
        <v>299</v>
      </c>
      <c r="B5" s="3" t="s">
        <v>9</v>
      </c>
      <c r="C5" s="10" t="s">
        <v>267</v>
      </c>
      <c r="D5" s="3" t="s">
        <v>8</v>
      </c>
      <c r="E5" s="11">
        <v>8</v>
      </c>
      <c r="F5" s="11">
        <v>8</v>
      </c>
      <c r="G5" s="11">
        <v>1</v>
      </c>
      <c r="H5" s="15">
        <f t="shared" si="0"/>
        <v>8</v>
      </c>
    </row>
    <row r="6" spans="1:8" x14ac:dyDescent="0.25">
      <c r="A6" s="8" t="s">
        <v>301</v>
      </c>
      <c r="B6" s="3" t="s">
        <v>9</v>
      </c>
      <c r="C6" s="10" t="s">
        <v>267</v>
      </c>
      <c r="D6" s="3" t="s">
        <v>10</v>
      </c>
      <c r="E6" s="11">
        <v>6.5</v>
      </c>
      <c r="F6" s="11">
        <v>6.5</v>
      </c>
      <c r="G6" s="11">
        <v>0.75</v>
      </c>
      <c r="H6" s="15">
        <f t="shared" si="0"/>
        <v>4.875</v>
      </c>
    </row>
    <row r="7" spans="1:8" x14ac:dyDescent="0.25">
      <c r="A7" s="8" t="s">
        <v>302</v>
      </c>
      <c r="B7" s="3" t="s">
        <v>9</v>
      </c>
      <c r="C7" s="10" t="s">
        <v>267</v>
      </c>
      <c r="D7" s="3" t="s">
        <v>11</v>
      </c>
      <c r="E7" s="11">
        <f>AVERAGE(E4:E5)</f>
        <v>7.25</v>
      </c>
      <c r="F7" s="11">
        <f>AVERAGE(F4:F5)</f>
        <v>7.25</v>
      </c>
      <c r="G7" s="11">
        <v>0.5</v>
      </c>
      <c r="H7" s="15">
        <f t="shared" si="0"/>
        <v>3.625</v>
      </c>
    </row>
    <row r="8" spans="1:8" x14ac:dyDescent="0.25">
      <c r="A8" s="8" t="s">
        <v>303</v>
      </c>
      <c r="B8" s="3" t="s">
        <v>12</v>
      </c>
      <c r="C8" s="10" t="s">
        <v>268</v>
      </c>
      <c r="D8" s="3" t="s">
        <v>7</v>
      </c>
      <c r="E8" s="11">
        <v>4.0999999999999996</v>
      </c>
      <c r="F8" s="11">
        <v>5</v>
      </c>
      <c r="G8" s="11">
        <v>1</v>
      </c>
      <c r="H8" s="15">
        <f t="shared" si="0"/>
        <v>4.55</v>
      </c>
    </row>
    <row r="9" spans="1:8" x14ac:dyDescent="0.25">
      <c r="A9" s="8" t="s">
        <v>304</v>
      </c>
      <c r="B9" s="3" t="s">
        <v>13</v>
      </c>
      <c r="C9" s="10" t="s">
        <v>257</v>
      </c>
      <c r="D9" s="3" t="s">
        <v>7</v>
      </c>
      <c r="E9" s="11">
        <v>5.0999999999999996</v>
      </c>
      <c r="F9" s="11">
        <v>7</v>
      </c>
      <c r="G9" s="11">
        <v>1</v>
      </c>
      <c r="H9" s="15">
        <f t="shared" si="0"/>
        <v>6.05</v>
      </c>
    </row>
    <row r="10" spans="1:8" x14ac:dyDescent="0.25">
      <c r="A10" s="8" t="s">
        <v>305</v>
      </c>
      <c r="B10" s="3" t="s">
        <v>13</v>
      </c>
      <c r="C10" s="10" t="s">
        <v>257</v>
      </c>
      <c r="D10" s="3" t="s">
        <v>8</v>
      </c>
      <c r="E10" s="11">
        <v>6</v>
      </c>
      <c r="F10" s="11">
        <v>9.4</v>
      </c>
      <c r="G10" s="11">
        <v>1</v>
      </c>
      <c r="H10" s="15">
        <f t="shared" si="0"/>
        <v>7.7</v>
      </c>
    </row>
    <row r="11" spans="1:8" x14ac:dyDescent="0.25">
      <c r="A11" s="8" t="s">
        <v>306</v>
      </c>
      <c r="B11" s="3" t="s">
        <v>13</v>
      </c>
      <c r="C11" s="10" t="s">
        <v>257</v>
      </c>
      <c r="D11" s="3" t="s">
        <v>14</v>
      </c>
      <c r="E11" s="11">
        <v>6</v>
      </c>
      <c r="F11" s="11">
        <v>9.4</v>
      </c>
      <c r="G11" s="11">
        <v>0.75</v>
      </c>
      <c r="H11" s="15">
        <f t="shared" si="0"/>
        <v>5.7750000000000004</v>
      </c>
    </row>
    <row r="12" spans="1:8" x14ac:dyDescent="0.25">
      <c r="A12" s="8" t="s">
        <v>307</v>
      </c>
      <c r="B12" s="3" t="s">
        <v>15</v>
      </c>
      <c r="C12" s="10" t="s">
        <v>257</v>
      </c>
      <c r="D12" s="3" t="s">
        <v>8</v>
      </c>
      <c r="E12" s="16">
        <v>3.7</v>
      </c>
      <c r="F12" s="16">
        <v>5.2</v>
      </c>
      <c r="G12" s="11">
        <v>1</v>
      </c>
      <c r="H12" s="15">
        <f t="shared" si="0"/>
        <v>4.45</v>
      </c>
    </row>
    <row r="13" spans="1:8" x14ac:dyDescent="0.25">
      <c r="A13" s="8" t="s">
        <v>308</v>
      </c>
      <c r="B13" s="3" t="s">
        <v>16</v>
      </c>
      <c r="C13" s="10" t="s">
        <v>257</v>
      </c>
      <c r="D13" s="3" t="s">
        <v>8</v>
      </c>
      <c r="E13" s="11">
        <v>5</v>
      </c>
      <c r="F13" s="11">
        <v>6.8</v>
      </c>
      <c r="G13" s="11">
        <v>1</v>
      </c>
      <c r="H13" s="15">
        <f t="shared" si="0"/>
        <v>5.9</v>
      </c>
    </row>
    <row r="14" spans="1:8" x14ac:dyDescent="0.25">
      <c r="A14" s="8" t="s">
        <v>309</v>
      </c>
      <c r="B14" s="3" t="s">
        <v>17</v>
      </c>
      <c r="C14" s="10" t="s">
        <v>257</v>
      </c>
      <c r="D14" s="3" t="s">
        <v>11</v>
      </c>
      <c r="E14" s="11">
        <f>AVERAGE(E9,E10,E11,E12,E13)</f>
        <v>5.16</v>
      </c>
      <c r="F14" s="11">
        <f>AVERAGE(F9,F10,F11,F12,F13)</f>
        <v>7.56</v>
      </c>
      <c r="G14" s="11">
        <v>0.5</v>
      </c>
      <c r="H14" s="15">
        <f t="shared" si="0"/>
        <v>3.1799999999999997</v>
      </c>
    </row>
    <row r="15" spans="1:8" x14ac:dyDescent="0.25">
      <c r="A15" s="8" t="s">
        <v>310</v>
      </c>
      <c r="B15" s="3" t="s">
        <v>18</v>
      </c>
      <c r="C15" s="10" t="s">
        <v>252</v>
      </c>
      <c r="D15" s="3" t="s">
        <v>7</v>
      </c>
      <c r="E15" s="11">
        <v>1.5</v>
      </c>
      <c r="F15" s="11">
        <v>2</v>
      </c>
      <c r="G15" s="11">
        <v>1</v>
      </c>
      <c r="H15" s="15">
        <f t="shared" si="0"/>
        <v>1.75</v>
      </c>
    </row>
    <row r="16" spans="1:8" x14ac:dyDescent="0.25">
      <c r="A16" s="8" t="s">
        <v>311</v>
      </c>
      <c r="B16" s="3" t="s">
        <v>18</v>
      </c>
      <c r="C16" s="10" t="s">
        <v>252</v>
      </c>
      <c r="D16" s="3" t="s">
        <v>8</v>
      </c>
      <c r="E16" s="11">
        <v>1.5</v>
      </c>
      <c r="F16" s="11">
        <v>2</v>
      </c>
      <c r="G16" s="11">
        <v>1</v>
      </c>
      <c r="H16" s="15">
        <f t="shared" si="0"/>
        <v>1.75</v>
      </c>
    </row>
    <row r="17" spans="1:8" x14ac:dyDescent="0.25">
      <c r="A17" s="8" t="s">
        <v>312</v>
      </c>
      <c r="B17" s="3" t="s">
        <v>19</v>
      </c>
      <c r="C17" s="10" t="s">
        <v>252</v>
      </c>
      <c r="D17" s="3" t="s">
        <v>7</v>
      </c>
      <c r="E17" s="11">
        <v>2</v>
      </c>
      <c r="F17" s="11">
        <v>3</v>
      </c>
      <c r="G17" s="11">
        <v>1</v>
      </c>
      <c r="H17" s="15">
        <f t="shared" si="0"/>
        <v>2.5</v>
      </c>
    </row>
    <row r="18" spans="1:8" x14ac:dyDescent="0.25">
      <c r="A18" s="8" t="s">
        <v>313</v>
      </c>
      <c r="B18" s="3" t="s">
        <v>20</v>
      </c>
      <c r="C18" s="10" t="s">
        <v>267</v>
      </c>
      <c r="D18" s="3" t="s">
        <v>7</v>
      </c>
      <c r="E18" s="11">
        <v>7.2</v>
      </c>
      <c r="F18" s="11">
        <v>9.5</v>
      </c>
      <c r="G18" s="11">
        <v>1</v>
      </c>
      <c r="H18" s="15">
        <f t="shared" si="0"/>
        <v>8.35</v>
      </c>
    </row>
    <row r="19" spans="1:8" x14ac:dyDescent="0.25">
      <c r="A19" s="8" t="s">
        <v>314</v>
      </c>
      <c r="B19" s="3" t="s">
        <v>20</v>
      </c>
      <c r="C19" s="10" t="s">
        <v>267</v>
      </c>
      <c r="D19" s="3" t="s">
        <v>8</v>
      </c>
      <c r="E19" s="11">
        <v>8.1</v>
      </c>
      <c r="F19" s="11">
        <v>11.3</v>
      </c>
      <c r="G19" s="11">
        <v>1</v>
      </c>
      <c r="H19" s="15">
        <f t="shared" si="0"/>
        <v>9.6999999999999993</v>
      </c>
    </row>
    <row r="20" spans="1:8" x14ac:dyDescent="0.25">
      <c r="A20" s="8" t="s">
        <v>315</v>
      </c>
      <c r="B20" s="3" t="s">
        <v>20</v>
      </c>
      <c r="C20" s="10" t="s">
        <v>267</v>
      </c>
      <c r="D20" s="3" t="s">
        <v>10</v>
      </c>
      <c r="E20" s="11">
        <v>7.2</v>
      </c>
      <c r="F20" s="11">
        <v>9.5</v>
      </c>
      <c r="G20" s="11">
        <v>0.75</v>
      </c>
      <c r="H20" s="15">
        <f t="shared" si="0"/>
        <v>6.2624999999999993</v>
      </c>
    </row>
    <row r="21" spans="1:8" x14ac:dyDescent="0.25">
      <c r="A21" s="8" t="s">
        <v>316</v>
      </c>
      <c r="B21" s="3" t="s">
        <v>20</v>
      </c>
      <c r="C21" s="10" t="s">
        <v>267</v>
      </c>
      <c r="D21" s="3" t="s">
        <v>14</v>
      </c>
      <c r="E21" s="11">
        <v>8.1</v>
      </c>
      <c r="F21" s="11">
        <v>11.3</v>
      </c>
      <c r="G21" s="11">
        <v>0.75</v>
      </c>
      <c r="H21" s="15">
        <f t="shared" si="0"/>
        <v>7.2749999999999995</v>
      </c>
    </row>
    <row r="22" spans="1:8" x14ac:dyDescent="0.25">
      <c r="A22" s="8" t="s">
        <v>317</v>
      </c>
      <c r="B22" s="3" t="s">
        <v>20</v>
      </c>
      <c r="C22" s="10" t="s">
        <v>267</v>
      </c>
      <c r="D22" s="3" t="s">
        <v>11</v>
      </c>
      <c r="E22" s="11">
        <f>AVERAGE(E20,E21)</f>
        <v>7.65</v>
      </c>
      <c r="F22" s="11">
        <f>AVERAGE(F20,F21)</f>
        <v>10.4</v>
      </c>
      <c r="G22" s="11">
        <v>0.5</v>
      </c>
      <c r="H22" s="15">
        <f t="shared" si="0"/>
        <v>4.5125000000000002</v>
      </c>
    </row>
    <row r="23" spans="1:8" x14ac:dyDescent="0.25">
      <c r="A23" s="8" t="s">
        <v>318</v>
      </c>
      <c r="B23" s="3" t="s">
        <v>21</v>
      </c>
      <c r="C23" s="10" t="s">
        <v>267</v>
      </c>
      <c r="D23" s="3" t="s">
        <v>7</v>
      </c>
      <c r="E23" s="11">
        <v>6.5</v>
      </c>
      <c r="F23" s="11">
        <v>7</v>
      </c>
      <c r="G23" s="11">
        <v>1</v>
      </c>
      <c r="H23" s="15">
        <f t="shared" si="0"/>
        <v>6.75</v>
      </c>
    </row>
    <row r="24" spans="1:8" x14ac:dyDescent="0.25">
      <c r="A24" s="8" t="s">
        <v>319</v>
      </c>
      <c r="B24" s="3" t="s">
        <v>21</v>
      </c>
      <c r="C24" s="10" t="s">
        <v>267</v>
      </c>
      <c r="D24" s="3" t="s">
        <v>8</v>
      </c>
      <c r="E24" s="11">
        <v>7</v>
      </c>
      <c r="F24" s="11">
        <v>8.5</v>
      </c>
      <c r="G24" s="11">
        <v>1</v>
      </c>
      <c r="H24" s="15">
        <f t="shared" si="0"/>
        <v>7.75</v>
      </c>
    </row>
    <row r="25" spans="1:8" x14ac:dyDescent="0.25">
      <c r="A25" s="8" t="s">
        <v>320</v>
      </c>
      <c r="B25" s="3" t="s">
        <v>22</v>
      </c>
      <c r="C25" s="10" t="s">
        <v>267</v>
      </c>
      <c r="D25" s="3" t="s">
        <v>7</v>
      </c>
      <c r="E25" s="11">
        <v>10</v>
      </c>
      <c r="F25" s="11">
        <v>12</v>
      </c>
      <c r="G25" s="11">
        <v>1</v>
      </c>
      <c r="H25" s="15">
        <f t="shared" si="0"/>
        <v>11</v>
      </c>
    </row>
    <row r="26" spans="1:8" x14ac:dyDescent="0.25">
      <c r="A26" s="8" t="s">
        <v>321</v>
      </c>
      <c r="B26" s="3" t="s">
        <v>23</v>
      </c>
      <c r="C26" s="10" t="s">
        <v>267</v>
      </c>
      <c r="D26" s="3" t="s">
        <v>8</v>
      </c>
      <c r="E26" s="11">
        <v>17</v>
      </c>
      <c r="F26" s="11">
        <v>18</v>
      </c>
      <c r="G26" s="11">
        <v>1</v>
      </c>
      <c r="H26" s="15">
        <f t="shared" si="0"/>
        <v>17.5</v>
      </c>
    </row>
    <row r="27" spans="1:8" x14ac:dyDescent="0.25">
      <c r="A27" s="8" t="s">
        <v>322</v>
      </c>
      <c r="B27" s="3" t="s">
        <v>24</v>
      </c>
      <c r="C27" s="10" t="s">
        <v>267</v>
      </c>
      <c r="D27" s="3" t="s">
        <v>14</v>
      </c>
      <c r="E27" s="11">
        <v>17</v>
      </c>
      <c r="F27" s="11">
        <v>18</v>
      </c>
      <c r="G27" s="11">
        <v>0.75</v>
      </c>
      <c r="H27" s="15">
        <f t="shared" si="0"/>
        <v>13.125</v>
      </c>
    </row>
    <row r="28" spans="1:8" x14ac:dyDescent="0.25">
      <c r="A28" s="8" t="s">
        <v>323</v>
      </c>
      <c r="B28" s="3" t="s">
        <v>25</v>
      </c>
      <c r="C28" s="10" t="s">
        <v>267</v>
      </c>
      <c r="D28" s="3" t="s">
        <v>7</v>
      </c>
      <c r="E28" s="11">
        <v>10.5</v>
      </c>
      <c r="F28" s="11">
        <v>10.5</v>
      </c>
      <c r="G28" s="11">
        <v>1</v>
      </c>
      <c r="H28" s="15">
        <f t="shared" si="0"/>
        <v>10.5</v>
      </c>
    </row>
    <row r="29" spans="1:8" x14ac:dyDescent="0.25">
      <c r="A29" s="8" t="s">
        <v>324</v>
      </c>
      <c r="B29" s="3" t="s">
        <v>25</v>
      </c>
      <c r="C29" s="10" t="s">
        <v>267</v>
      </c>
      <c r="D29" s="3" t="s">
        <v>10</v>
      </c>
      <c r="E29" s="11">
        <v>10.5</v>
      </c>
      <c r="F29" s="11">
        <v>10.5</v>
      </c>
      <c r="G29" s="11">
        <v>0.75</v>
      </c>
      <c r="H29" s="15">
        <f t="shared" si="0"/>
        <v>7.875</v>
      </c>
    </row>
    <row r="30" spans="1:8" x14ac:dyDescent="0.25">
      <c r="A30" s="8" t="s">
        <v>325</v>
      </c>
      <c r="B30" s="3" t="s">
        <v>25</v>
      </c>
      <c r="C30" s="10" t="s">
        <v>267</v>
      </c>
      <c r="D30" s="3" t="s">
        <v>14</v>
      </c>
      <c r="E30" s="11">
        <v>12</v>
      </c>
      <c r="F30" s="11">
        <v>12</v>
      </c>
      <c r="G30" s="11">
        <v>0.75</v>
      </c>
      <c r="H30" s="15">
        <f t="shared" si="0"/>
        <v>9</v>
      </c>
    </row>
    <row r="31" spans="1:8" x14ac:dyDescent="0.25">
      <c r="A31" s="8" t="s">
        <v>326</v>
      </c>
      <c r="B31" s="3" t="s">
        <v>26</v>
      </c>
      <c r="C31" s="10" t="s">
        <v>267</v>
      </c>
      <c r="D31" s="3" t="s">
        <v>7</v>
      </c>
      <c r="E31" s="11">
        <v>7</v>
      </c>
      <c r="F31" s="11">
        <v>7</v>
      </c>
      <c r="G31" s="11">
        <v>1</v>
      </c>
      <c r="H31" s="15">
        <f t="shared" si="0"/>
        <v>7</v>
      </c>
    </row>
    <row r="32" spans="1:8" x14ac:dyDescent="0.25">
      <c r="A32" s="8" t="s">
        <v>327</v>
      </c>
      <c r="B32" s="3" t="s">
        <v>26</v>
      </c>
      <c r="C32" s="10" t="s">
        <v>267</v>
      </c>
      <c r="D32" s="3" t="s">
        <v>8</v>
      </c>
      <c r="E32" s="11">
        <v>7.5</v>
      </c>
      <c r="F32" s="11">
        <v>11</v>
      </c>
      <c r="G32" s="11">
        <v>1</v>
      </c>
      <c r="H32" s="15">
        <f t="shared" si="0"/>
        <v>9.25</v>
      </c>
    </row>
    <row r="33" spans="1:8" x14ac:dyDescent="0.25">
      <c r="A33" s="8" t="s">
        <v>328</v>
      </c>
      <c r="B33" s="3" t="s">
        <v>27</v>
      </c>
      <c r="C33" s="10" t="s">
        <v>267</v>
      </c>
      <c r="D33" s="3" t="s">
        <v>7</v>
      </c>
      <c r="E33" s="11">
        <v>12</v>
      </c>
      <c r="F33" s="11">
        <v>12</v>
      </c>
      <c r="G33" s="11">
        <v>1</v>
      </c>
      <c r="H33" s="15">
        <f t="shared" si="0"/>
        <v>12</v>
      </c>
    </row>
    <row r="34" spans="1:8" x14ac:dyDescent="0.25">
      <c r="A34" s="8" t="s">
        <v>329</v>
      </c>
      <c r="B34" s="3" t="s">
        <v>28</v>
      </c>
      <c r="C34" s="10" t="s">
        <v>267</v>
      </c>
      <c r="D34" s="3" t="s">
        <v>7</v>
      </c>
      <c r="E34" s="11">
        <v>11</v>
      </c>
      <c r="F34" s="11">
        <v>11</v>
      </c>
      <c r="G34" s="11">
        <v>1</v>
      </c>
      <c r="H34" s="15">
        <f t="shared" si="0"/>
        <v>11</v>
      </c>
    </row>
    <row r="35" spans="1:8" x14ac:dyDescent="0.25">
      <c r="A35" s="8" t="s">
        <v>330</v>
      </c>
      <c r="B35" s="3" t="s">
        <v>28</v>
      </c>
      <c r="C35" s="10" t="s">
        <v>267</v>
      </c>
      <c r="D35" s="3" t="s">
        <v>8</v>
      </c>
      <c r="E35" s="11">
        <v>14</v>
      </c>
      <c r="F35" s="11">
        <v>19</v>
      </c>
      <c r="G35" s="11">
        <v>1</v>
      </c>
      <c r="H35" s="15">
        <f t="shared" si="0"/>
        <v>16.5</v>
      </c>
    </row>
    <row r="36" spans="1:8" x14ac:dyDescent="0.25">
      <c r="A36" s="8" t="s">
        <v>331</v>
      </c>
      <c r="B36" s="3" t="s">
        <v>28</v>
      </c>
      <c r="C36" s="10" t="s">
        <v>267</v>
      </c>
      <c r="D36" s="3" t="s">
        <v>10</v>
      </c>
      <c r="E36" s="11">
        <v>11</v>
      </c>
      <c r="F36" s="11">
        <v>11</v>
      </c>
      <c r="G36" s="11">
        <v>0.75</v>
      </c>
      <c r="H36" s="15">
        <f t="shared" si="0"/>
        <v>8.25</v>
      </c>
    </row>
    <row r="37" spans="1:8" x14ac:dyDescent="0.25">
      <c r="A37" s="8" t="s">
        <v>332</v>
      </c>
      <c r="B37" s="3" t="s">
        <v>28</v>
      </c>
      <c r="C37" s="10" t="s">
        <v>267</v>
      </c>
      <c r="D37" s="3" t="s">
        <v>14</v>
      </c>
      <c r="E37" s="11">
        <v>14</v>
      </c>
      <c r="F37" s="11">
        <v>19</v>
      </c>
      <c r="G37" s="11">
        <v>0.75</v>
      </c>
      <c r="H37" s="15">
        <f t="shared" si="0"/>
        <v>12.375</v>
      </c>
    </row>
    <row r="38" spans="1:8" x14ac:dyDescent="0.25">
      <c r="A38" s="8" t="s">
        <v>333</v>
      </c>
      <c r="B38" s="3" t="s">
        <v>29</v>
      </c>
      <c r="C38" s="10" t="s">
        <v>267</v>
      </c>
      <c r="D38" s="3" t="s">
        <v>10</v>
      </c>
      <c r="E38" s="11">
        <f>AVERAGE(E18,E20,E23,E25,E28,E29,E31,E33,E34,E36)</f>
        <v>9.2900000000000009</v>
      </c>
      <c r="F38" s="11">
        <f>AVERAGE(F18,F20,F23,F25,F28,F29,F31,F33,F34,F36)</f>
        <v>10</v>
      </c>
      <c r="G38" s="11">
        <v>0.75</v>
      </c>
      <c r="H38" s="15">
        <f t="shared" si="0"/>
        <v>7.2337499999999997</v>
      </c>
    </row>
    <row r="39" spans="1:8" x14ac:dyDescent="0.25">
      <c r="A39" s="8" t="s">
        <v>334</v>
      </c>
      <c r="B39" s="3" t="s">
        <v>29</v>
      </c>
      <c r="C39" s="10" t="s">
        <v>267</v>
      </c>
      <c r="D39" s="3" t="s">
        <v>14</v>
      </c>
      <c r="E39" s="11">
        <f>AVERAGE(E19,E21,E24,E26,E27,E30,E32,E35,E37)</f>
        <v>11.633333333333333</v>
      </c>
      <c r="F39" s="11">
        <f>AVERAGE(F19,F21,F24,F26,F27,F30,F32,F35,F37)</f>
        <v>14.233333333333333</v>
      </c>
      <c r="G39" s="11">
        <v>0.75</v>
      </c>
      <c r="H39" s="15">
        <f t="shared" si="0"/>
        <v>9.6999999999999993</v>
      </c>
    </row>
    <row r="40" spans="1:8" x14ac:dyDescent="0.25">
      <c r="A40" s="8" t="s">
        <v>335</v>
      </c>
      <c r="B40" s="3" t="s">
        <v>29</v>
      </c>
      <c r="C40" s="10" t="s">
        <v>267</v>
      </c>
      <c r="D40" s="3" t="s">
        <v>11</v>
      </c>
      <c r="E40" s="11">
        <f>AVERAGE(E18:E39)</f>
        <v>10.280606060606059</v>
      </c>
      <c r="F40" s="11">
        <f>AVERAGE(F18:F39)</f>
        <v>11.942424242424243</v>
      </c>
      <c r="G40" s="11">
        <v>0.5</v>
      </c>
      <c r="H40" s="15">
        <f t="shared" si="0"/>
        <v>5.5557575757575757</v>
      </c>
    </row>
    <row r="41" spans="1:8" x14ac:dyDescent="0.25">
      <c r="A41" s="8" t="s">
        <v>336</v>
      </c>
      <c r="B41" s="3" t="s">
        <v>30</v>
      </c>
      <c r="C41" s="10" t="s">
        <v>252</v>
      </c>
      <c r="D41" s="3" t="s">
        <v>7</v>
      </c>
      <c r="E41" s="11">
        <v>2.2000000000000002</v>
      </c>
      <c r="F41" s="11">
        <v>2.5</v>
      </c>
      <c r="G41" s="11">
        <v>1</v>
      </c>
      <c r="H41" s="15">
        <f t="shared" si="0"/>
        <v>2.35</v>
      </c>
    </row>
    <row r="42" spans="1:8" x14ac:dyDescent="0.25">
      <c r="A42" s="8" t="s">
        <v>337</v>
      </c>
      <c r="B42" s="3" t="s">
        <v>30</v>
      </c>
      <c r="C42" s="10" t="s">
        <v>252</v>
      </c>
      <c r="D42" s="3" t="s">
        <v>8</v>
      </c>
      <c r="E42" s="11">
        <v>2.2000000000000002</v>
      </c>
      <c r="F42" s="11">
        <v>2.5</v>
      </c>
      <c r="G42" s="11">
        <v>1</v>
      </c>
      <c r="H42" s="15">
        <f t="shared" si="0"/>
        <v>2.35</v>
      </c>
    </row>
    <row r="43" spans="1:8" x14ac:dyDescent="0.25">
      <c r="A43" s="8" t="s">
        <v>338</v>
      </c>
      <c r="B43" s="3" t="s">
        <v>31</v>
      </c>
      <c r="C43" s="10" t="s">
        <v>256</v>
      </c>
      <c r="D43" s="3" t="s">
        <v>8</v>
      </c>
      <c r="E43" s="11">
        <v>2.5</v>
      </c>
      <c r="F43" s="11">
        <v>4.3</v>
      </c>
      <c r="G43" s="11">
        <v>1</v>
      </c>
      <c r="H43" s="15">
        <f t="shared" si="0"/>
        <v>3.4</v>
      </c>
    </row>
    <row r="44" spans="1:8" x14ac:dyDescent="0.25">
      <c r="A44" s="8" t="s">
        <v>339</v>
      </c>
      <c r="B44" s="3" t="s">
        <v>32</v>
      </c>
      <c r="C44" s="10" t="s">
        <v>253</v>
      </c>
      <c r="D44" s="3" t="s">
        <v>11</v>
      </c>
      <c r="E44">
        <v>11</v>
      </c>
      <c r="F44">
        <v>23</v>
      </c>
      <c r="G44" s="11">
        <v>0.5</v>
      </c>
      <c r="H44">
        <f t="shared" si="0"/>
        <v>8.5</v>
      </c>
    </row>
    <row r="45" spans="1:8" x14ac:dyDescent="0.25">
      <c r="A45" s="8" t="s">
        <v>340</v>
      </c>
      <c r="B45" s="3" t="s">
        <v>33</v>
      </c>
      <c r="C45" s="10" t="s">
        <v>267</v>
      </c>
      <c r="D45" s="3" t="s">
        <v>8</v>
      </c>
      <c r="E45" s="11">
        <v>8.5</v>
      </c>
      <c r="F45" s="11">
        <v>10</v>
      </c>
      <c r="G45" s="11">
        <v>1</v>
      </c>
      <c r="H45" s="15">
        <f t="shared" si="0"/>
        <v>9.25</v>
      </c>
    </row>
    <row r="46" spans="1:8" x14ac:dyDescent="0.25">
      <c r="A46" s="8" t="s">
        <v>341</v>
      </c>
      <c r="B46" s="3" t="s">
        <v>34</v>
      </c>
      <c r="C46" s="10" t="s">
        <v>255</v>
      </c>
      <c r="D46" s="3" t="s">
        <v>7</v>
      </c>
      <c r="E46" s="11">
        <v>2</v>
      </c>
      <c r="F46" s="11">
        <v>2.5</v>
      </c>
      <c r="G46" s="11">
        <v>1</v>
      </c>
      <c r="H46" s="15">
        <f t="shared" si="0"/>
        <v>2.25</v>
      </c>
    </row>
    <row r="47" spans="1:8" x14ac:dyDescent="0.25">
      <c r="A47" s="8" t="s">
        <v>342</v>
      </c>
      <c r="B47" s="3" t="s">
        <v>35</v>
      </c>
      <c r="C47" s="10" t="s">
        <v>267</v>
      </c>
      <c r="D47" s="3" t="s">
        <v>7</v>
      </c>
      <c r="E47" s="11">
        <v>3.8</v>
      </c>
      <c r="F47" s="11">
        <v>3.8</v>
      </c>
      <c r="G47" s="11">
        <v>1</v>
      </c>
      <c r="H47" s="15">
        <f t="shared" si="0"/>
        <v>3.8</v>
      </c>
    </row>
    <row r="48" spans="1:8" x14ac:dyDescent="0.25">
      <c r="A48" s="8" t="s">
        <v>343</v>
      </c>
      <c r="B48" s="3" t="s">
        <v>35</v>
      </c>
      <c r="C48" s="10" t="s">
        <v>267</v>
      </c>
      <c r="D48" s="3" t="s">
        <v>8</v>
      </c>
      <c r="E48" s="11">
        <v>4.0999999999999996</v>
      </c>
      <c r="F48" s="11">
        <v>4.4000000000000004</v>
      </c>
      <c r="G48" s="11">
        <v>1</v>
      </c>
      <c r="H48" s="15">
        <f t="shared" si="0"/>
        <v>4.25</v>
      </c>
    </row>
    <row r="49" spans="1:8" x14ac:dyDescent="0.25">
      <c r="A49" s="8" t="s">
        <v>344</v>
      </c>
      <c r="B49" s="3" t="s">
        <v>35</v>
      </c>
      <c r="C49" s="10" t="s">
        <v>267</v>
      </c>
      <c r="D49" s="3" t="s">
        <v>10</v>
      </c>
      <c r="E49" s="11">
        <v>3.8</v>
      </c>
      <c r="F49" s="11">
        <v>3.8</v>
      </c>
      <c r="G49" s="11">
        <v>0.75</v>
      </c>
      <c r="H49" s="15">
        <f t="shared" si="0"/>
        <v>2.8499999999999996</v>
      </c>
    </row>
    <row r="50" spans="1:8" x14ac:dyDescent="0.25">
      <c r="A50" s="8" t="s">
        <v>345</v>
      </c>
      <c r="B50" s="3" t="s">
        <v>35</v>
      </c>
      <c r="C50" s="10" t="s">
        <v>267</v>
      </c>
      <c r="D50" s="3" t="s">
        <v>14</v>
      </c>
      <c r="E50" s="11">
        <v>4.0999999999999996</v>
      </c>
      <c r="F50" s="11">
        <v>4.4000000000000004</v>
      </c>
      <c r="G50" s="11">
        <v>0.75</v>
      </c>
      <c r="H50" s="15">
        <f t="shared" si="0"/>
        <v>3.1875</v>
      </c>
    </row>
    <row r="51" spans="1:8" x14ac:dyDescent="0.25">
      <c r="A51" s="8" t="s">
        <v>346</v>
      </c>
      <c r="B51" s="3" t="s">
        <v>36</v>
      </c>
      <c r="C51" s="10" t="s">
        <v>268</v>
      </c>
      <c r="D51" s="3" t="s">
        <v>7</v>
      </c>
      <c r="E51" s="11">
        <v>2.7</v>
      </c>
      <c r="F51" s="11">
        <v>3.6</v>
      </c>
      <c r="G51" s="11">
        <v>1</v>
      </c>
      <c r="H51" s="15">
        <f t="shared" si="0"/>
        <v>3.1500000000000004</v>
      </c>
    </row>
    <row r="52" spans="1:8" x14ac:dyDescent="0.25">
      <c r="A52" s="8" t="s">
        <v>347</v>
      </c>
      <c r="B52" s="3" t="s">
        <v>37</v>
      </c>
      <c r="C52" s="10" t="s">
        <v>266</v>
      </c>
      <c r="D52" s="3" t="s">
        <v>7</v>
      </c>
      <c r="E52" s="11">
        <v>2.8</v>
      </c>
      <c r="F52" s="11">
        <v>4.7</v>
      </c>
      <c r="G52" s="11">
        <v>1</v>
      </c>
      <c r="H52" s="15">
        <f t="shared" si="0"/>
        <v>3.75</v>
      </c>
    </row>
    <row r="53" spans="1:8" x14ac:dyDescent="0.25">
      <c r="A53" s="8" t="s">
        <v>348</v>
      </c>
      <c r="B53" s="3" t="s">
        <v>37</v>
      </c>
      <c r="C53" s="10" t="s">
        <v>266</v>
      </c>
      <c r="D53" s="3" t="s">
        <v>8</v>
      </c>
      <c r="E53" s="11">
        <v>3.8</v>
      </c>
      <c r="F53" s="11">
        <v>5.9</v>
      </c>
      <c r="G53" s="11">
        <v>1</v>
      </c>
      <c r="H53" s="15">
        <f t="shared" si="0"/>
        <v>4.8499999999999996</v>
      </c>
    </row>
    <row r="54" spans="1:8" x14ac:dyDescent="0.25">
      <c r="A54" s="8" t="s">
        <v>349</v>
      </c>
      <c r="B54" s="3" t="s">
        <v>38</v>
      </c>
      <c r="C54" s="10" t="s">
        <v>252</v>
      </c>
      <c r="D54" s="3" t="s">
        <v>7</v>
      </c>
      <c r="E54" s="11">
        <v>2.2000000000000002</v>
      </c>
      <c r="F54" s="11">
        <v>2.2000000000000002</v>
      </c>
      <c r="G54" s="11">
        <v>1</v>
      </c>
      <c r="H54" s="15">
        <f t="shared" si="0"/>
        <v>2.2000000000000002</v>
      </c>
    </row>
    <row r="55" spans="1:8" x14ac:dyDescent="0.25">
      <c r="A55" s="8" t="s">
        <v>350</v>
      </c>
      <c r="B55" s="3" t="s">
        <v>38</v>
      </c>
      <c r="C55" s="10" t="s">
        <v>252</v>
      </c>
      <c r="D55" s="3" t="s">
        <v>8</v>
      </c>
      <c r="E55" s="11">
        <v>2.2000000000000002</v>
      </c>
      <c r="F55" s="11">
        <v>2.5</v>
      </c>
      <c r="G55" s="11">
        <v>1</v>
      </c>
      <c r="H55" s="15">
        <f t="shared" si="0"/>
        <v>2.35</v>
      </c>
    </row>
    <row r="56" spans="1:8" x14ac:dyDescent="0.25">
      <c r="A56" s="8" t="s">
        <v>351</v>
      </c>
      <c r="B56" s="3" t="s">
        <v>39</v>
      </c>
      <c r="C56" s="10" t="s">
        <v>252</v>
      </c>
      <c r="D56" s="3" t="s">
        <v>8</v>
      </c>
      <c r="E56" s="11">
        <v>3.5</v>
      </c>
      <c r="F56" s="11">
        <v>4</v>
      </c>
      <c r="G56" s="11">
        <v>1</v>
      </c>
      <c r="H56" s="15">
        <f t="shared" si="0"/>
        <v>3.75</v>
      </c>
    </row>
    <row r="57" spans="1:8" x14ac:dyDescent="0.25">
      <c r="A57" s="8" t="s">
        <v>352</v>
      </c>
      <c r="B57" s="3" t="s">
        <v>40</v>
      </c>
      <c r="C57" s="10" t="s">
        <v>252</v>
      </c>
      <c r="D57" s="3" t="s">
        <v>7</v>
      </c>
      <c r="E57" s="11">
        <v>1.6</v>
      </c>
      <c r="F57" s="11">
        <v>1.8</v>
      </c>
      <c r="G57" s="11">
        <v>1</v>
      </c>
      <c r="H57" s="15">
        <f t="shared" si="0"/>
        <v>1.7000000000000002</v>
      </c>
    </row>
    <row r="58" spans="1:8" x14ac:dyDescent="0.25">
      <c r="A58" s="8" t="s">
        <v>353</v>
      </c>
      <c r="B58" s="3" t="s">
        <v>40</v>
      </c>
      <c r="C58" s="10" t="s">
        <v>252</v>
      </c>
      <c r="D58" s="3" t="s">
        <v>8</v>
      </c>
      <c r="E58" s="11">
        <v>1.8</v>
      </c>
      <c r="F58" s="11">
        <v>2</v>
      </c>
      <c r="G58" s="11">
        <v>1</v>
      </c>
      <c r="H58" s="15">
        <f t="shared" si="0"/>
        <v>1.9</v>
      </c>
    </row>
    <row r="59" spans="1:8" x14ac:dyDescent="0.25">
      <c r="A59" s="8" t="s">
        <v>354</v>
      </c>
      <c r="B59" s="3" t="s">
        <v>41</v>
      </c>
      <c r="C59" s="10" t="s">
        <v>253</v>
      </c>
      <c r="D59" s="3" t="s">
        <v>7</v>
      </c>
      <c r="E59" s="11">
        <v>4</v>
      </c>
      <c r="F59" s="11">
        <v>5</v>
      </c>
      <c r="G59" s="11">
        <v>1</v>
      </c>
      <c r="H59" s="15">
        <f t="shared" si="0"/>
        <v>4.5</v>
      </c>
    </row>
    <row r="60" spans="1:8" x14ac:dyDescent="0.25">
      <c r="A60" s="8" t="s">
        <v>355</v>
      </c>
      <c r="B60" s="3" t="s">
        <v>41</v>
      </c>
      <c r="C60" s="10" t="s">
        <v>253</v>
      </c>
      <c r="D60" s="3" t="s">
        <v>8</v>
      </c>
      <c r="E60" s="11">
        <v>6</v>
      </c>
      <c r="F60" s="11">
        <v>6.5</v>
      </c>
      <c r="G60" s="11">
        <v>1</v>
      </c>
      <c r="H60" s="15">
        <f t="shared" si="0"/>
        <v>6.25</v>
      </c>
    </row>
    <row r="61" spans="1:8" x14ac:dyDescent="0.25">
      <c r="A61" s="8" t="s">
        <v>356</v>
      </c>
      <c r="B61" s="3" t="s">
        <v>42</v>
      </c>
      <c r="C61" s="10" t="s">
        <v>254</v>
      </c>
      <c r="D61" s="3" t="s">
        <v>7</v>
      </c>
      <c r="E61" s="11">
        <v>3</v>
      </c>
      <c r="F61" s="11">
        <v>4</v>
      </c>
      <c r="G61" s="11">
        <v>1</v>
      </c>
      <c r="H61" s="15">
        <f t="shared" si="0"/>
        <v>3.5</v>
      </c>
    </row>
    <row r="62" spans="1:8" x14ac:dyDescent="0.25">
      <c r="A62" s="8" t="s">
        <v>357</v>
      </c>
      <c r="B62" s="3" t="s">
        <v>43</v>
      </c>
      <c r="C62" s="10" t="s">
        <v>254</v>
      </c>
      <c r="D62" s="3" t="s">
        <v>7</v>
      </c>
      <c r="E62" s="11">
        <v>4</v>
      </c>
      <c r="F62" s="11">
        <v>6</v>
      </c>
      <c r="G62" s="11">
        <v>1</v>
      </c>
      <c r="H62" s="15">
        <f t="shared" si="0"/>
        <v>5</v>
      </c>
    </row>
    <row r="63" spans="1:8" x14ac:dyDescent="0.25">
      <c r="A63" s="8" t="s">
        <v>358</v>
      </c>
      <c r="B63" s="3" t="s">
        <v>44</v>
      </c>
      <c r="C63" s="10" t="s">
        <v>252</v>
      </c>
      <c r="D63" s="3" t="s">
        <v>7</v>
      </c>
      <c r="E63" s="11">
        <v>1.3</v>
      </c>
      <c r="F63" s="11">
        <v>2</v>
      </c>
      <c r="G63" s="11">
        <v>1</v>
      </c>
      <c r="H63" s="15">
        <f t="shared" si="0"/>
        <v>1.65</v>
      </c>
    </row>
    <row r="64" spans="1:8" x14ac:dyDescent="0.25">
      <c r="A64" s="8" t="s">
        <v>359</v>
      </c>
      <c r="B64" s="3" t="s">
        <v>45</v>
      </c>
      <c r="C64" s="10" t="s">
        <v>252</v>
      </c>
      <c r="D64" s="3" t="s">
        <v>7</v>
      </c>
      <c r="E64" s="11">
        <v>2.5</v>
      </c>
      <c r="F64" s="11">
        <v>3</v>
      </c>
      <c r="G64" s="11">
        <v>1</v>
      </c>
      <c r="H64" s="15">
        <f t="shared" si="0"/>
        <v>2.75</v>
      </c>
    </row>
    <row r="65" spans="1:8" x14ac:dyDescent="0.25">
      <c r="A65" s="8" t="s">
        <v>360</v>
      </c>
      <c r="B65" s="3" t="s">
        <v>45</v>
      </c>
      <c r="C65" s="10" t="s">
        <v>252</v>
      </c>
      <c r="D65" s="3" t="s">
        <v>8</v>
      </c>
      <c r="E65" s="11">
        <v>2.5</v>
      </c>
      <c r="F65" s="11">
        <v>3</v>
      </c>
      <c r="G65" s="11">
        <v>1</v>
      </c>
      <c r="H65" s="15">
        <f t="shared" si="0"/>
        <v>2.75</v>
      </c>
    </row>
    <row r="66" spans="1:8" x14ac:dyDescent="0.25">
      <c r="A66" s="8" t="s">
        <v>361</v>
      </c>
      <c r="B66" s="3" t="s">
        <v>46</v>
      </c>
      <c r="C66" s="10" t="s">
        <v>259</v>
      </c>
      <c r="D66" s="3" t="s">
        <v>7</v>
      </c>
      <c r="E66" s="11">
        <v>9</v>
      </c>
      <c r="F66" s="11">
        <v>15</v>
      </c>
      <c r="G66" s="11">
        <v>1</v>
      </c>
      <c r="H66" s="15">
        <f t="shared" si="0"/>
        <v>12</v>
      </c>
    </row>
    <row r="67" spans="1:8" x14ac:dyDescent="0.25">
      <c r="A67" s="8" t="s">
        <v>362</v>
      </c>
      <c r="B67" s="3" t="s">
        <v>47</v>
      </c>
      <c r="C67" s="10" t="s">
        <v>259</v>
      </c>
      <c r="D67" s="3" t="s">
        <v>14</v>
      </c>
      <c r="E67" s="11">
        <v>9</v>
      </c>
      <c r="F67" s="11">
        <v>22</v>
      </c>
      <c r="G67" s="11">
        <v>0.75</v>
      </c>
      <c r="H67" s="15">
        <f t="shared" ref="H67:H130" si="1">AVERAGE(E67:F67)*G67</f>
        <v>11.625</v>
      </c>
    </row>
    <row r="68" spans="1:8" x14ac:dyDescent="0.25">
      <c r="A68" s="8" t="s">
        <v>363</v>
      </c>
      <c r="B68" s="3" t="s">
        <v>48</v>
      </c>
      <c r="C68" s="10" t="s">
        <v>266</v>
      </c>
      <c r="D68" s="3" t="s">
        <v>7</v>
      </c>
      <c r="E68" s="11">
        <v>6</v>
      </c>
      <c r="F68" s="11">
        <v>7.3</v>
      </c>
      <c r="G68" s="11">
        <v>1</v>
      </c>
      <c r="H68" s="15">
        <f t="shared" si="1"/>
        <v>6.65</v>
      </c>
    </row>
    <row r="69" spans="1:8" x14ac:dyDescent="0.25">
      <c r="A69" s="8" t="s">
        <v>364</v>
      </c>
      <c r="B69" s="3" t="s">
        <v>49</v>
      </c>
      <c r="C69" s="10" t="s">
        <v>266</v>
      </c>
      <c r="D69" s="3" t="s">
        <v>7</v>
      </c>
      <c r="E69" s="11">
        <v>4.7</v>
      </c>
      <c r="F69" s="11">
        <v>5.5</v>
      </c>
      <c r="G69" s="11">
        <v>1</v>
      </c>
      <c r="H69" s="15">
        <f t="shared" si="1"/>
        <v>5.0999999999999996</v>
      </c>
    </row>
    <row r="70" spans="1:8" x14ac:dyDescent="0.25">
      <c r="A70" s="8" t="s">
        <v>365</v>
      </c>
      <c r="B70" s="3" t="s">
        <v>49</v>
      </c>
      <c r="C70" s="10" t="s">
        <v>266</v>
      </c>
      <c r="D70" s="3" t="s">
        <v>8</v>
      </c>
      <c r="E70" s="11">
        <v>5</v>
      </c>
      <c r="F70" s="11">
        <v>7.5</v>
      </c>
      <c r="G70" s="11">
        <v>1</v>
      </c>
      <c r="H70" s="15">
        <f t="shared" si="1"/>
        <v>6.25</v>
      </c>
    </row>
    <row r="71" spans="1:8" x14ac:dyDescent="0.25">
      <c r="A71" s="8" t="s">
        <v>366</v>
      </c>
      <c r="B71" s="3" t="s">
        <v>50</v>
      </c>
      <c r="C71" s="10" t="s">
        <v>266</v>
      </c>
      <c r="D71" s="3" t="s">
        <v>7</v>
      </c>
      <c r="E71" s="11">
        <v>5</v>
      </c>
      <c r="F71" s="11">
        <v>6.7</v>
      </c>
      <c r="G71" s="11">
        <v>1</v>
      </c>
      <c r="H71" s="15">
        <f t="shared" si="1"/>
        <v>5.85</v>
      </c>
    </row>
    <row r="72" spans="1:8" x14ac:dyDescent="0.25">
      <c r="A72" s="8" t="s">
        <v>367</v>
      </c>
      <c r="B72" s="3" t="s">
        <v>50</v>
      </c>
      <c r="C72" s="10" t="s">
        <v>266</v>
      </c>
      <c r="D72" s="3" t="s">
        <v>8</v>
      </c>
      <c r="E72" s="11">
        <v>4.9000000000000004</v>
      </c>
      <c r="F72" s="11">
        <v>8.1</v>
      </c>
      <c r="G72" s="11">
        <v>1</v>
      </c>
      <c r="H72" s="15">
        <f t="shared" si="1"/>
        <v>6.5</v>
      </c>
    </row>
    <row r="73" spans="1:8" x14ac:dyDescent="0.25">
      <c r="A73" s="8" t="s">
        <v>368</v>
      </c>
      <c r="B73" s="3" t="s">
        <v>51</v>
      </c>
      <c r="C73" s="10" t="s">
        <v>266</v>
      </c>
      <c r="D73" s="3" t="s">
        <v>7</v>
      </c>
      <c r="E73" s="11">
        <v>3.5</v>
      </c>
      <c r="F73" s="11">
        <v>4.5999999999999996</v>
      </c>
      <c r="G73" s="11">
        <v>1</v>
      </c>
      <c r="H73" s="15">
        <f t="shared" si="1"/>
        <v>4.05</v>
      </c>
    </row>
    <row r="74" spans="1:8" x14ac:dyDescent="0.25">
      <c r="A74" s="8" t="s">
        <v>369</v>
      </c>
      <c r="B74" s="3" t="s">
        <v>51</v>
      </c>
      <c r="C74" s="10" t="s">
        <v>266</v>
      </c>
      <c r="D74" s="3" t="s">
        <v>8</v>
      </c>
      <c r="E74" s="11">
        <v>4</v>
      </c>
      <c r="F74" s="11">
        <v>5.5</v>
      </c>
      <c r="G74" s="11">
        <v>1</v>
      </c>
      <c r="H74" s="15">
        <f t="shared" si="1"/>
        <v>4.75</v>
      </c>
    </row>
    <row r="75" spans="1:8" x14ac:dyDescent="0.25">
      <c r="A75" s="8" t="s">
        <v>370</v>
      </c>
      <c r="B75" s="3" t="s">
        <v>52</v>
      </c>
      <c r="C75" s="10" t="s">
        <v>266</v>
      </c>
      <c r="D75" s="3" t="s">
        <v>10</v>
      </c>
      <c r="E75" s="11">
        <f>AVERAGE(E69:E74)</f>
        <v>4.5166666666666666</v>
      </c>
      <c r="F75" s="11">
        <f>AVERAGE(F69:F74)</f>
        <v>6.3166666666666664</v>
      </c>
      <c r="G75" s="11">
        <v>0.75</v>
      </c>
      <c r="H75" s="15">
        <f t="shared" si="1"/>
        <v>4.0625</v>
      </c>
    </row>
    <row r="76" spans="1:8" x14ac:dyDescent="0.25">
      <c r="A76" s="8" t="s">
        <v>371</v>
      </c>
      <c r="B76" s="3" t="s">
        <v>53</v>
      </c>
      <c r="C76" s="10" t="s">
        <v>264</v>
      </c>
      <c r="D76" s="3" t="s">
        <v>8</v>
      </c>
      <c r="E76" s="11">
        <v>3</v>
      </c>
      <c r="F76" s="11">
        <v>5.9</v>
      </c>
      <c r="G76" s="11">
        <v>1</v>
      </c>
      <c r="H76" s="15">
        <f t="shared" si="1"/>
        <v>4.45</v>
      </c>
    </row>
    <row r="77" spans="1:8" x14ac:dyDescent="0.25">
      <c r="A77" s="8" t="s">
        <v>372</v>
      </c>
      <c r="B77" s="3" t="s">
        <v>54</v>
      </c>
      <c r="C77" s="10" t="s">
        <v>264</v>
      </c>
      <c r="D77" s="3" t="s">
        <v>8</v>
      </c>
      <c r="E77" s="11">
        <v>5</v>
      </c>
      <c r="F77" s="11">
        <v>6.2</v>
      </c>
      <c r="G77" s="11">
        <v>1</v>
      </c>
      <c r="H77" s="15">
        <f t="shared" si="1"/>
        <v>5.6</v>
      </c>
    </row>
    <row r="78" spans="1:8" x14ac:dyDescent="0.25">
      <c r="A78" s="8" t="s">
        <v>373</v>
      </c>
      <c r="B78" s="3" t="s">
        <v>55</v>
      </c>
      <c r="C78" s="10" t="s">
        <v>268</v>
      </c>
      <c r="D78" s="3" t="s">
        <v>7</v>
      </c>
      <c r="E78" s="11">
        <v>2.7</v>
      </c>
      <c r="F78" s="11">
        <v>3.8</v>
      </c>
      <c r="G78" s="11">
        <v>1</v>
      </c>
      <c r="H78" s="15">
        <f t="shared" si="1"/>
        <v>3.25</v>
      </c>
    </row>
    <row r="79" spans="1:8" x14ac:dyDescent="0.25">
      <c r="A79" s="8" t="s">
        <v>374</v>
      </c>
      <c r="B79" s="3" t="s">
        <v>55</v>
      </c>
      <c r="C79" s="10" t="s">
        <v>268</v>
      </c>
      <c r="D79" s="3" t="s">
        <v>8</v>
      </c>
      <c r="E79" s="11">
        <v>3.1</v>
      </c>
      <c r="F79" s="11">
        <v>4.5</v>
      </c>
      <c r="G79" s="11">
        <v>1</v>
      </c>
      <c r="H79" s="15">
        <f t="shared" si="1"/>
        <v>3.8</v>
      </c>
    </row>
    <row r="80" spans="1:8" x14ac:dyDescent="0.25">
      <c r="A80" s="8" t="s">
        <v>375</v>
      </c>
      <c r="B80" s="3" t="s">
        <v>56</v>
      </c>
      <c r="C80" s="10" t="s">
        <v>264</v>
      </c>
      <c r="D80" s="3" t="s">
        <v>7</v>
      </c>
      <c r="E80" s="11">
        <v>3</v>
      </c>
      <c r="F80" s="11">
        <v>3</v>
      </c>
      <c r="G80" s="11">
        <v>1</v>
      </c>
      <c r="H80" s="15">
        <f t="shared" si="1"/>
        <v>3</v>
      </c>
    </row>
    <row r="81" spans="1:8" x14ac:dyDescent="0.25">
      <c r="A81" s="8" t="s">
        <v>376</v>
      </c>
      <c r="B81" s="3" t="s">
        <v>56</v>
      </c>
      <c r="C81" s="10" t="s">
        <v>264</v>
      </c>
      <c r="D81" s="3" t="s">
        <v>8</v>
      </c>
      <c r="E81" s="11">
        <v>3.5</v>
      </c>
      <c r="F81" s="11">
        <v>4</v>
      </c>
      <c r="G81" s="11">
        <v>1</v>
      </c>
      <c r="H81" s="15">
        <f t="shared" si="1"/>
        <v>3.75</v>
      </c>
    </row>
    <row r="82" spans="1:8" x14ac:dyDescent="0.25">
      <c r="A82" s="8" t="s">
        <v>377</v>
      </c>
      <c r="B82" s="3" t="s">
        <v>57</v>
      </c>
      <c r="C82" s="10" t="s">
        <v>268</v>
      </c>
      <c r="D82" s="3" t="s">
        <v>7</v>
      </c>
      <c r="E82" s="11">
        <v>4.4000000000000004</v>
      </c>
      <c r="F82" s="11">
        <v>5.9</v>
      </c>
      <c r="G82" s="11">
        <v>1</v>
      </c>
      <c r="H82" s="15">
        <f t="shared" si="1"/>
        <v>5.15</v>
      </c>
    </row>
    <row r="83" spans="1:8" x14ac:dyDescent="0.25">
      <c r="A83" s="8" t="s">
        <v>378</v>
      </c>
      <c r="B83" s="3" t="s">
        <v>57</v>
      </c>
      <c r="C83" s="10" t="s">
        <v>268</v>
      </c>
      <c r="D83" s="3" t="s">
        <v>8</v>
      </c>
      <c r="E83" s="11">
        <v>5</v>
      </c>
      <c r="F83" s="11">
        <v>7.7</v>
      </c>
      <c r="G83" s="11">
        <v>1</v>
      </c>
      <c r="H83" s="15">
        <f t="shared" si="1"/>
        <v>6.35</v>
      </c>
    </row>
    <row r="84" spans="1:8" x14ac:dyDescent="0.25">
      <c r="A84" s="8" t="s">
        <v>379</v>
      </c>
      <c r="B84" s="3" t="s">
        <v>58</v>
      </c>
      <c r="C84" s="10" t="s">
        <v>253</v>
      </c>
      <c r="D84" s="3" t="s">
        <v>14</v>
      </c>
      <c r="E84" s="11">
        <v>5</v>
      </c>
      <c r="F84" s="11">
        <v>9</v>
      </c>
      <c r="G84" s="11">
        <v>0.75</v>
      </c>
      <c r="H84">
        <f t="shared" si="1"/>
        <v>5.25</v>
      </c>
    </row>
    <row r="85" spans="1:8" x14ac:dyDescent="0.25">
      <c r="A85" s="8" t="s">
        <v>380</v>
      </c>
      <c r="B85" s="3" t="s">
        <v>59</v>
      </c>
      <c r="C85" s="10" t="s">
        <v>266</v>
      </c>
      <c r="D85" s="3" t="s">
        <v>7</v>
      </c>
      <c r="E85" s="11">
        <v>6.2</v>
      </c>
      <c r="F85" s="11">
        <v>8.4</v>
      </c>
      <c r="G85" s="11">
        <v>1</v>
      </c>
      <c r="H85" s="15">
        <f t="shared" si="1"/>
        <v>7.3000000000000007</v>
      </c>
    </row>
    <row r="86" spans="1:8" x14ac:dyDescent="0.25">
      <c r="A86" s="8" t="s">
        <v>381</v>
      </c>
      <c r="B86" s="3" t="s">
        <v>59</v>
      </c>
      <c r="C86" s="10" t="s">
        <v>266</v>
      </c>
      <c r="D86" s="3" t="s">
        <v>8</v>
      </c>
      <c r="E86" s="11">
        <v>6.8</v>
      </c>
      <c r="F86" s="11">
        <v>10</v>
      </c>
      <c r="G86" s="11">
        <v>1</v>
      </c>
      <c r="H86" s="15">
        <f t="shared" si="1"/>
        <v>8.4</v>
      </c>
    </row>
    <row r="87" spans="1:8" x14ac:dyDescent="0.25">
      <c r="A87" s="8" t="s">
        <v>382</v>
      </c>
      <c r="B87" s="3" t="s">
        <v>59</v>
      </c>
      <c r="C87" s="10" t="s">
        <v>266</v>
      </c>
      <c r="D87" s="3" t="s">
        <v>10</v>
      </c>
      <c r="E87" s="11">
        <v>6.2</v>
      </c>
      <c r="F87" s="11">
        <v>8.4</v>
      </c>
      <c r="G87" s="11">
        <v>0.75</v>
      </c>
      <c r="H87" s="15">
        <f t="shared" si="1"/>
        <v>5.4750000000000005</v>
      </c>
    </row>
    <row r="88" spans="1:8" x14ac:dyDescent="0.25">
      <c r="A88" s="8" t="s">
        <v>383</v>
      </c>
      <c r="B88" s="3" t="s">
        <v>59</v>
      </c>
      <c r="C88" s="10" t="s">
        <v>266</v>
      </c>
      <c r="D88" s="3" t="s">
        <v>14</v>
      </c>
      <c r="E88" s="11">
        <v>6.8</v>
      </c>
      <c r="F88" s="11">
        <v>10</v>
      </c>
      <c r="G88" s="11">
        <v>0.75</v>
      </c>
      <c r="H88" s="15">
        <f t="shared" si="1"/>
        <v>6.3000000000000007</v>
      </c>
    </row>
    <row r="89" spans="1:8" x14ac:dyDescent="0.25">
      <c r="A89" s="8" t="s">
        <v>384</v>
      </c>
      <c r="B89" s="3" t="s">
        <v>59</v>
      </c>
      <c r="C89" s="10" t="s">
        <v>266</v>
      </c>
      <c r="D89" s="3" t="s">
        <v>11</v>
      </c>
      <c r="E89" s="11">
        <f>AVERAGE(E85:E86)</f>
        <v>6.5</v>
      </c>
      <c r="F89" s="11">
        <f>AVERAGE(F85:F86)</f>
        <v>9.1999999999999993</v>
      </c>
      <c r="G89" s="11">
        <v>0.5</v>
      </c>
      <c r="H89" s="15">
        <f t="shared" si="1"/>
        <v>3.9249999999999998</v>
      </c>
    </row>
    <row r="90" spans="1:8" x14ac:dyDescent="0.25">
      <c r="A90" s="8" t="s">
        <v>385</v>
      </c>
      <c r="B90" s="3" t="s">
        <v>60</v>
      </c>
      <c r="C90" s="10" t="s">
        <v>266</v>
      </c>
      <c r="D90" s="3" t="s">
        <v>7</v>
      </c>
      <c r="E90" s="11">
        <v>10.5</v>
      </c>
      <c r="F90" s="11">
        <v>11.3</v>
      </c>
      <c r="G90" s="11">
        <v>1</v>
      </c>
      <c r="H90" s="15">
        <f t="shared" si="1"/>
        <v>10.9</v>
      </c>
    </row>
    <row r="91" spans="1:8" x14ac:dyDescent="0.25">
      <c r="A91" s="8" t="s">
        <v>386</v>
      </c>
      <c r="B91" s="3" t="s">
        <v>60</v>
      </c>
      <c r="C91" s="10" t="s">
        <v>266</v>
      </c>
      <c r="D91" s="3" t="s">
        <v>8</v>
      </c>
      <c r="E91" s="11">
        <v>9.3000000000000007</v>
      </c>
      <c r="F91" s="11">
        <v>13.7</v>
      </c>
      <c r="G91" s="11">
        <v>1</v>
      </c>
      <c r="H91" s="15">
        <f t="shared" si="1"/>
        <v>11.5</v>
      </c>
    </row>
    <row r="92" spans="1:8" x14ac:dyDescent="0.25">
      <c r="A92" s="8" t="s">
        <v>387</v>
      </c>
      <c r="B92" s="3" t="s">
        <v>60</v>
      </c>
      <c r="C92" s="10" t="s">
        <v>266</v>
      </c>
      <c r="D92" s="3" t="s">
        <v>10</v>
      </c>
      <c r="E92" s="11">
        <v>10.5</v>
      </c>
      <c r="F92" s="11">
        <v>11.3</v>
      </c>
      <c r="G92" s="11">
        <v>0.75</v>
      </c>
      <c r="H92" s="15">
        <f t="shared" si="1"/>
        <v>8.1750000000000007</v>
      </c>
    </row>
    <row r="93" spans="1:8" x14ac:dyDescent="0.25">
      <c r="A93" s="8" t="s">
        <v>388</v>
      </c>
      <c r="B93" s="3" t="s">
        <v>60</v>
      </c>
      <c r="C93" s="10" t="s">
        <v>266</v>
      </c>
      <c r="D93" s="3" t="s">
        <v>14</v>
      </c>
      <c r="E93" s="11">
        <v>9.3000000000000007</v>
      </c>
      <c r="F93" s="11">
        <v>13.7</v>
      </c>
      <c r="G93" s="11">
        <v>0.75</v>
      </c>
      <c r="H93" s="15">
        <f t="shared" si="1"/>
        <v>8.625</v>
      </c>
    </row>
    <row r="94" spans="1:8" x14ac:dyDescent="0.25">
      <c r="A94" s="8" t="s">
        <v>389</v>
      </c>
      <c r="B94" s="3" t="s">
        <v>61</v>
      </c>
      <c r="C94" s="10" t="s">
        <v>266</v>
      </c>
      <c r="D94" s="3" t="s">
        <v>14</v>
      </c>
      <c r="E94" s="11">
        <f>AVERAGE(E86,E88,E91,E93)</f>
        <v>8.0500000000000007</v>
      </c>
      <c r="F94" s="11">
        <f>AVERAGE(F86,F88,F91,F93)</f>
        <v>11.850000000000001</v>
      </c>
      <c r="G94" s="11">
        <v>0.75</v>
      </c>
      <c r="H94" s="15">
        <f t="shared" si="1"/>
        <v>7.4625000000000004</v>
      </c>
    </row>
    <row r="95" spans="1:8" x14ac:dyDescent="0.25">
      <c r="A95" s="8" t="s">
        <v>390</v>
      </c>
      <c r="B95" s="3" t="s">
        <v>62</v>
      </c>
      <c r="C95" s="10" t="s">
        <v>256</v>
      </c>
      <c r="D95" s="3" t="s">
        <v>7</v>
      </c>
      <c r="E95" s="11">
        <v>1.8</v>
      </c>
      <c r="F95" s="11">
        <v>2.1</v>
      </c>
      <c r="G95" s="11">
        <v>1</v>
      </c>
      <c r="H95" s="15">
        <f t="shared" si="1"/>
        <v>1.9500000000000002</v>
      </c>
    </row>
    <row r="96" spans="1:8" x14ac:dyDescent="0.25">
      <c r="A96" s="8" t="s">
        <v>391</v>
      </c>
      <c r="B96" s="3" t="s">
        <v>62</v>
      </c>
      <c r="C96" s="10" t="s">
        <v>256</v>
      </c>
      <c r="D96" s="3" t="s">
        <v>8</v>
      </c>
      <c r="E96" s="11">
        <v>1.8</v>
      </c>
      <c r="F96" s="11">
        <v>2.5</v>
      </c>
      <c r="G96" s="11">
        <v>1</v>
      </c>
      <c r="H96" s="15">
        <f t="shared" si="1"/>
        <v>2.15</v>
      </c>
    </row>
    <row r="97" spans="1:8" x14ac:dyDescent="0.25">
      <c r="A97" s="8" t="s">
        <v>392</v>
      </c>
      <c r="B97" s="3" t="s">
        <v>63</v>
      </c>
      <c r="C97" s="10" t="s">
        <v>256</v>
      </c>
      <c r="D97" s="3" t="s">
        <v>7</v>
      </c>
      <c r="E97" s="11">
        <v>1.2</v>
      </c>
      <c r="F97" s="11">
        <v>1.6</v>
      </c>
      <c r="G97" s="11">
        <v>1</v>
      </c>
      <c r="H97" s="15">
        <f t="shared" si="1"/>
        <v>1.4</v>
      </c>
    </row>
    <row r="98" spans="1:8" x14ac:dyDescent="0.25">
      <c r="A98" s="8" t="s">
        <v>393</v>
      </c>
      <c r="B98" s="3" t="s">
        <v>64</v>
      </c>
      <c r="C98" s="10" t="s">
        <v>256</v>
      </c>
      <c r="D98" s="3" t="s">
        <v>7</v>
      </c>
      <c r="E98" s="11">
        <v>1.8</v>
      </c>
      <c r="F98" s="11">
        <v>2.1</v>
      </c>
      <c r="G98" s="11">
        <v>1</v>
      </c>
      <c r="H98">
        <f t="shared" si="1"/>
        <v>1.9500000000000002</v>
      </c>
    </row>
    <row r="99" spans="1:8" x14ac:dyDescent="0.25">
      <c r="A99" s="8" t="s">
        <v>394</v>
      </c>
      <c r="B99" s="3" t="s">
        <v>64</v>
      </c>
      <c r="C99" s="10" t="s">
        <v>256</v>
      </c>
      <c r="D99" s="3" t="s">
        <v>8</v>
      </c>
      <c r="E99" s="11">
        <v>1.8</v>
      </c>
      <c r="F99" s="11">
        <v>2.5</v>
      </c>
      <c r="G99" s="11">
        <v>1</v>
      </c>
      <c r="H99">
        <f t="shared" si="1"/>
        <v>2.15</v>
      </c>
    </row>
    <row r="100" spans="1:8" x14ac:dyDescent="0.25">
      <c r="A100" s="8" t="s">
        <v>395</v>
      </c>
      <c r="B100" s="3" t="s">
        <v>65</v>
      </c>
      <c r="C100" s="10" t="s">
        <v>266</v>
      </c>
      <c r="D100" s="3" t="s">
        <v>7</v>
      </c>
      <c r="E100" s="11">
        <v>5.2</v>
      </c>
      <c r="F100" s="11">
        <v>8</v>
      </c>
      <c r="G100" s="11">
        <v>1</v>
      </c>
      <c r="H100" s="15">
        <f t="shared" si="1"/>
        <v>6.6</v>
      </c>
    </row>
    <row r="101" spans="1:8" x14ac:dyDescent="0.25">
      <c r="A101" s="8" t="s">
        <v>396</v>
      </c>
      <c r="B101" s="3" t="s">
        <v>65</v>
      </c>
      <c r="C101" s="10" t="s">
        <v>266</v>
      </c>
      <c r="D101" s="3" t="s">
        <v>8</v>
      </c>
      <c r="E101" s="11">
        <v>5.8</v>
      </c>
      <c r="F101" s="11">
        <v>10</v>
      </c>
      <c r="G101" s="11">
        <v>1</v>
      </c>
      <c r="H101" s="15">
        <f t="shared" si="1"/>
        <v>7.9</v>
      </c>
    </row>
    <row r="102" spans="1:8" x14ac:dyDescent="0.25">
      <c r="A102" s="8" t="s">
        <v>397</v>
      </c>
      <c r="B102" s="3" t="s">
        <v>66</v>
      </c>
      <c r="C102" s="10" t="s">
        <v>266</v>
      </c>
      <c r="D102" s="3" t="s">
        <v>7</v>
      </c>
      <c r="E102" s="11">
        <v>4.7</v>
      </c>
      <c r="F102" s="11">
        <v>7.4</v>
      </c>
      <c r="G102" s="11">
        <v>1</v>
      </c>
      <c r="H102" s="15">
        <f t="shared" si="1"/>
        <v>6.0500000000000007</v>
      </c>
    </row>
    <row r="103" spans="1:8" x14ac:dyDescent="0.25">
      <c r="A103" s="8" t="s">
        <v>398</v>
      </c>
      <c r="B103" s="3" t="s">
        <v>66</v>
      </c>
      <c r="C103" s="10" t="s">
        <v>266</v>
      </c>
      <c r="D103" s="3" t="s">
        <v>8</v>
      </c>
      <c r="E103" s="11">
        <v>5.0999999999999996</v>
      </c>
      <c r="F103" s="11">
        <v>11.8</v>
      </c>
      <c r="G103" s="11">
        <v>1</v>
      </c>
      <c r="H103" s="15">
        <f t="shared" si="1"/>
        <v>8.4499999999999993</v>
      </c>
    </row>
    <row r="104" spans="1:8" x14ac:dyDescent="0.25">
      <c r="A104" s="8" t="s">
        <v>399</v>
      </c>
      <c r="B104" s="3" t="s">
        <v>67</v>
      </c>
      <c r="C104" s="10" t="s">
        <v>266</v>
      </c>
      <c r="D104" s="3" t="s">
        <v>7</v>
      </c>
      <c r="E104" s="11">
        <v>6.2</v>
      </c>
      <c r="F104" s="11">
        <v>8</v>
      </c>
      <c r="G104" s="11">
        <v>1</v>
      </c>
      <c r="H104" s="15">
        <f t="shared" si="1"/>
        <v>7.1</v>
      </c>
    </row>
    <row r="105" spans="1:8" x14ac:dyDescent="0.25">
      <c r="A105" s="8" t="s">
        <v>400</v>
      </c>
      <c r="B105" s="3" t="s">
        <v>67</v>
      </c>
      <c r="C105" s="10" t="s">
        <v>266</v>
      </c>
      <c r="D105" s="3" t="s">
        <v>8</v>
      </c>
      <c r="E105" s="11">
        <v>6.8</v>
      </c>
      <c r="F105" s="11">
        <v>10</v>
      </c>
      <c r="G105" s="11">
        <v>1</v>
      </c>
      <c r="H105" s="15">
        <f t="shared" si="1"/>
        <v>8.4</v>
      </c>
    </row>
    <row r="106" spans="1:8" x14ac:dyDescent="0.25">
      <c r="A106" s="8" t="s">
        <v>401</v>
      </c>
      <c r="B106" s="3" t="s">
        <v>68</v>
      </c>
      <c r="C106" s="10" t="s">
        <v>266</v>
      </c>
      <c r="D106" s="3" t="s">
        <v>7</v>
      </c>
      <c r="E106" s="11">
        <v>4.2</v>
      </c>
      <c r="F106" s="11">
        <v>5.2</v>
      </c>
      <c r="G106" s="11">
        <v>1</v>
      </c>
      <c r="H106" s="15">
        <f t="shared" si="1"/>
        <v>4.7</v>
      </c>
    </row>
    <row r="107" spans="1:8" x14ac:dyDescent="0.25">
      <c r="A107" s="8" t="s">
        <v>402</v>
      </c>
      <c r="B107" s="3" t="s">
        <v>68</v>
      </c>
      <c r="C107" s="10" t="s">
        <v>266</v>
      </c>
      <c r="D107" s="3" t="s">
        <v>8</v>
      </c>
      <c r="E107" s="11">
        <v>5.3</v>
      </c>
      <c r="F107" s="11">
        <v>7.3</v>
      </c>
      <c r="G107" s="11">
        <v>1</v>
      </c>
      <c r="H107" s="15">
        <f t="shared" si="1"/>
        <v>6.3</v>
      </c>
    </row>
    <row r="108" spans="1:8" x14ac:dyDescent="0.25">
      <c r="A108" s="8" t="s">
        <v>403</v>
      </c>
      <c r="B108" s="3" t="s">
        <v>69</v>
      </c>
      <c r="C108" s="10" t="s">
        <v>266</v>
      </c>
      <c r="D108" s="3" t="s">
        <v>7</v>
      </c>
      <c r="E108" s="11">
        <v>3.9</v>
      </c>
      <c r="F108" s="11">
        <v>6</v>
      </c>
      <c r="G108" s="11">
        <v>1</v>
      </c>
      <c r="H108" s="15">
        <f t="shared" si="1"/>
        <v>4.95</v>
      </c>
    </row>
    <row r="109" spans="1:8" x14ac:dyDescent="0.25">
      <c r="A109" s="8" t="s">
        <v>404</v>
      </c>
      <c r="B109" s="3" t="s">
        <v>69</v>
      </c>
      <c r="C109" s="10" t="s">
        <v>266</v>
      </c>
      <c r="D109" s="3" t="s">
        <v>8</v>
      </c>
      <c r="E109" s="11">
        <v>5.0999999999999996</v>
      </c>
      <c r="F109" s="11">
        <v>7.5</v>
      </c>
      <c r="G109" s="11">
        <v>1</v>
      </c>
      <c r="H109" s="15">
        <f t="shared" si="1"/>
        <v>6.3</v>
      </c>
    </row>
    <row r="110" spans="1:8" x14ac:dyDescent="0.25">
      <c r="A110" s="8" t="s">
        <v>405</v>
      </c>
      <c r="B110" s="3" t="s">
        <v>70</v>
      </c>
      <c r="C110" s="10" t="s">
        <v>266</v>
      </c>
      <c r="D110" s="3" t="s">
        <v>10</v>
      </c>
      <c r="E110" s="11">
        <f>AVERAGE(E100,E102,E104,E106,E108)</f>
        <v>4.84</v>
      </c>
      <c r="F110" s="11">
        <f>AVERAGE(F100,F102,F104,F106,F108)</f>
        <v>6.919999999999999</v>
      </c>
      <c r="G110" s="11">
        <v>0.75</v>
      </c>
      <c r="H110" s="15">
        <f t="shared" si="1"/>
        <v>4.4099999999999993</v>
      </c>
    </row>
    <row r="111" spans="1:8" x14ac:dyDescent="0.25">
      <c r="A111" s="8" t="s">
        <v>406</v>
      </c>
      <c r="B111" s="3" t="s">
        <v>70</v>
      </c>
      <c r="C111" s="10" t="s">
        <v>266</v>
      </c>
      <c r="D111" s="3" t="s">
        <v>14</v>
      </c>
      <c r="E111" s="11">
        <f>AVERAGE(E101,E103,E105,E107,E109)</f>
        <v>5.62</v>
      </c>
      <c r="F111" s="11">
        <f>AVERAGE(F101,F103,F105,F107,F109)</f>
        <v>9.32</v>
      </c>
      <c r="G111" s="11">
        <v>0.75</v>
      </c>
      <c r="H111" s="15">
        <f t="shared" si="1"/>
        <v>5.6025000000000009</v>
      </c>
    </row>
    <row r="112" spans="1:8" x14ac:dyDescent="0.25">
      <c r="A112" s="8" t="s">
        <v>407</v>
      </c>
      <c r="B112" s="3" t="s">
        <v>70</v>
      </c>
      <c r="C112" s="10" t="s">
        <v>266</v>
      </c>
      <c r="D112" s="3" t="s">
        <v>11</v>
      </c>
      <c r="E112" s="11">
        <f>AVERAGE(E100:E111)</f>
        <v>5.2299999999999995</v>
      </c>
      <c r="F112" s="11">
        <f>AVERAGE(F100:F111)</f>
        <v>8.1199999999999992</v>
      </c>
      <c r="G112" s="11">
        <v>0.5</v>
      </c>
      <c r="H112" s="15">
        <f t="shared" si="1"/>
        <v>3.3374999999999995</v>
      </c>
    </row>
    <row r="113" spans="1:8" x14ac:dyDescent="0.25">
      <c r="A113" s="8" t="s">
        <v>408</v>
      </c>
      <c r="B113" s="3" t="s">
        <v>71</v>
      </c>
      <c r="C113" s="10" t="s">
        <v>267</v>
      </c>
      <c r="D113" s="3" t="s">
        <v>7</v>
      </c>
      <c r="E113" s="11">
        <v>5</v>
      </c>
      <c r="F113" s="11">
        <v>5.5</v>
      </c>
      <c r="G113" s="11">
        <v>1</v>
      </c>
      <c r="H113" s="15">
        <f t="shared" si="1"/>
        <v>5.25</v>
      </c>
    </row>
    <row r="114" spans="1:8" x14ac:dyDescent="0.25">
      <c r="A114" s="8" t="s">
        <v>409</v>
      </c>
      <c r="B114" s="3" t="s">
        <v>71</v>
      </c>
      <c r="C114" s="10" t="s">
        <v>267</v>
      </c>
      <c r="D114" s="3" t="s">
        <v>8</v>
      </c>
      <c r="E114" s="11">
        <v>5.5</v>
      </c>
      <c r="F114" s="11">
        <v>6</v>
      </c>
      <c r="G114" s="11">
        <v>1</v>
      </c>
      <c r="H114" s="15">
        <f t="shared" si="1"/>
        <v>5.75</v>
      </c>
    </row>
    <row r="115" spans="1:8" x14ac:dyDescent="0.25">
      <c r="A115" s="8" t="s">
        <v>410</v>
      </c>
      <c r="B115" s="3" t="s">
        <v>72</v>
      </c>
      <c r="C115" s="10" t="s">
        <v>253</v>
      </c>
      <c r="D115" s="3" t="s">
        <v>7</v>
      </c>
      <c r="E115" s="11">
        <v>3</v>
      </c>
      <c r="F115" s="16">
        <v>3.5</v>
      </c>
      <c r="G115" s="11">
        <v>1</v>
      </c>
      <c r="H115" s="15">
        <f t="shared" si="1"/>
        <v>3.25</v>
      </c>
    </row>
    <row r="116" spans="1:8" x14ac:dyDescent="0.25">
      <c r="A116" s="8" t="s">
        <v>411</v>
      </c>
      <c r="B116" s="3" t="s">
        <v>73</v>
      </c>
      <c r="C116" s="10" t="s">
        <v>252</v>
      </c>
      <c r="D116" s="3" t="s">
        <v>8</v>
      </c>
      <c r="E116" s="11">
        <v>2.2000000000000002</v>
      </c>
      <c r="F116" s="11">
        <v>2.7</v>
      </c>
      <c r="G116" s="11">
        <v>1</v>
      </c>
      <c r="H116" s="15">
        <f t="shared" si="1"/>
        <v>2.4500000000000002</v>
      </c>
    </row>
    <row r="117" spans="1:8" x14ac:dyDescent="0.25">
      <c r="A117" s="8" t="s">
        <v>412</v>
      </c>
      <c r="B117" s="3" t="s">
        <v>74</v>
      </c>
      <c r="C117" s="10" t="s">
        <v>252</v>
      </c>
      <c r="D117" s="3" t="s">
        <v>7</v>
      </c>
      <c r="E117" s="11">
        <v>4</v>
      </c>
      <c r="F117" s="11">
        <v>5</v>
      </c>
      <c r="G117" s="11">
        <v>1</v>
      </c>
      <c r="H117" s="15">
        <f t="shared" si="1"/>
        <v>4.5</v>
      </c>
    </row>
    <row r="118" spans="1:8" x14ac:dyDescent="0.25">
      <c r="A118" s="8" t="s">
        <v>413</v>
      </c>
      <c r="B118" s="3" t="s">
        <v>75</v>
      </c>
      <c r="C118" s="10" t="s">
        <v>257</v>
      </c>
      <c r="D118" s="3" t="s">
        <v>7</v>
      </c>
      <c r="E118" s="11">
        <v>3.2</v>
      </c>
      <c r="F118" s="11">
        <v>4.3</v>
      </c>
      <c r="G118" s="11">
        <v>1</v>
      </c>
      <c r="H118" s="15">
        <f t="shared" si="1"/>
        <v>3.75</v>
      </c>
    </row>
    <row r="119" spans="1:8" x14ac:dyDescent="0.25">
      <c r="A119" s="8" t="s">
        <v>414</v>
      </c>
      <c r="B119" s="3" t="s">
        <v>76</v>
      </c>
      <c r="C119" s="10" t="s">
        <v>252</v>
      </c>
      <c r="D119" s="3" t="s">
        <v>7</v>
      </c>
      <c r="E119" s="11">
        <v>3</v>
      </c>
      <c r="F119" s="11">
        <v>4.5</v>
      </c>
      <c r="G119" s="11">
        <v>1</v>
      </c>
      <c r="H119" s="15">
        <f t="shared" si="1"/>
        <v>3.75</v>
      </c>
    </row>
    <row r="120" spans="1:8" x14ac:dyDescent="0.25">
      <c r="A120" s="8" t="s">
        <v>415</v>
      </c>
      <c r="B120" s="3" t="s">
        <v>76</v>
      </c>
      <c r="C120" s="10" t="s">
        <v>252</v>
      </c>
      <c r="D120" s="3" t="s">
        <v>8</v>
      </c>
      <c r="E120" s="11">
        <v>3</v>
      </c>
      <c r="F120" s="11">
        <v>6</v>
      </c>
      <c r="G120" s="11">
        <v>1</v>
      </c>
      <c r="H120" s="15">
        <f t="shared" si="1"/>
        <v>4.5</v>
      </c>
    </row>
    <row r="121" spans="1:8" x14ac:dyDescent="0.25">
      <c r="A121" s="8" t="s">
        <v>416</v>
      </c>
      <c r="B121" s="3" t="s">
        <v>77</v>
      </c>
      <c r="C121" s="10" t="s">
        <v>252</v>
      </c>
      <c r="D121" s="3" t="s">
        <v>7</v>
      </c>
      <c r="E121" s="11">
        <v>1.3</v>
      </c>
      <c r="F121" s="11">
        <v>1.7</v>
      </c>
      <c r="G121" s="11">
        <v>1</v>
      </c>
      <c r="H121" s="15">
        <f t="shared" si="1"/>
        <v>1.5</v>
      </c>
    </row>
    <row r="122" spans="1:8" x14ac:dyDescent="0.25">
      <c r="A122" s="8" t="s">
        <v>417</v>
      </c>
      <c r="B122" s="3" t="s">
        <v>78</v>
      </c>
      <c r="C122" s="10" t="s">
        <v>252</v>
      </c>
      <c r="D122" s="3" t="s">
        <v>7</v>
      </c>
      <c r="E122" s="11">
        <v>1.8</v>
      </c>
      <c r="F122" s="11">
        <v>1.8</v>
      </c>
      <c r="G122" s="11">
        <v>1</v>
      </c>
      <c r="H122" s="15">
        <f t="shared" si="1"/>
        <v>1.8</v>
      </c>
    </row>
    <row r="123" spans="1:8" x14ac:dyDescent="0.25">
      <c r="A123" s="8" t="s">
        <v>418</v>
      </c>
      <c r="B123" s="3" t="s">
        <v>79</v>
      </c>
      <c r="C123" s="10" t="s">
        <v>266</v>
      </c>
      <c r="D123" s="3" t="s">
        <v>7</v>
      </c>
      <c r="E123" s="11">
        <v>3.5</v>
      </c>
      <c r="F123" s="11">
        <v>5.5</v>
      </c>
      <c r="G123" s="11">
        <v>1</v>
      </c>
      <c r="H123" s="15">
        <f t="shared" si="1"/>
        <v>4.5</v>
      </c>
    </row>
    <row r="124" spans="1:8" x14ac:dyDescent="0.25">
      <c r="A124" s="8" t="s">
        <v>419</v>
      </c>
      <c r="B124" s="3" t="s">
        <v>79</v>
      </c>
      <c r="C124" s="10" t="s">
        <v>266</v>
      </c>
      <c r="D124" s="3" t="s">
        <v>8</v>
      </c>
      <c r="E124" s="11">
        <v>5</v>
      </c>
      <c r="F124" s="11">
        <v>6</v>
      </c>
      <c r="G124" s="11">
        <v>1</v>
      </c>
      <c r="H124" s="15">
        <f t="shared" si="1"/>
        <v>5.5</v>
      </c>
    </row>
    <row r="125" spans="1:8" x14ac:dyDescent="0.25">
      <c r="A125" s="8" t="s">
        <v>420</v>
      </c>
      <c r="B125" s="3" t="s">
        <v>80</v>
      </c>
      <c r="C125" s="10" t="s">
        <v>266</v>
      </c>
      <c r="D125" s="3" t="s">
        <v>7</v>
      </c>
      <c r="E125" s="11">
        <v>3</v>
      </c>
      <c r="F125" s="11">
        <v>4</v>
      </c>
      <c r="G125" s="11">
        <v>1</v>
      </c>
      <c r="H125" s="15">
        <f t="shared" si="1"/>
        <v>3.5</v>
      </c>
    </row>
    <row r="126" spans="1:8" x14ac:dyDescent="0.25">
      <c r="A126" s="8" t="s">
        <v>421</v>
      </c>
      <c r="B126" s="3" t="s">
        <v>81</v>
      </c>
      <c r="C126" s="10" t="s">
        <v>266</v>
      </c>
      <c r="D126" s="3" t="s">
        <v>7</v>
      </c>
      <c r="E126" s="11">
        <v>2.5</v>
      </c>
      <c r="F126" s="11">
        <v>3.5</v>
      </c>
      <c r="G126" s="11">
        <v>1</v>
      </c>
      <c r="H126" s="15">
        <f t="shared" si="1"/>
        <v>3</v>
      </c>
    </row>
    <row r="127" spans="1:8" x14ac:dyDescent="0.25">
      <c r="A127" s="8" t="s">
        <v>422</v>
      </c>
      <c r="B127" s="3" t="s">
        <v>81</v>
      </c>
      <c r="C127" s="10" t="s">
        <v>266</v>
      </c>
      <c r="D127" s="3" t="s">
        <v>8</v>
      </c>
      <c r="E127" s="11">
        <v>2.5</v>
      </c>
      <c r="F127" s="11">
        <v>5</v>
      </c>
      <c r="G127" s="11">
        <v>1</v>
      </c>
      <c r="H127" s="15">
        <f t="shared" si="1"/>
        <v>3.75</v>
      </c>
    </row>
    <row r="128" spans="1:8" x14ac:dyDescent="0.25">
      <c r="A128" s="8" t="s">
        <v>423</v>
      </c>
      <c r="B128" s="3" t="s">
        <v>82</v>
      </c>
      <c r="C128" s="10" t="s">
        <v>252</v>
      </c>
      <c r="D128" s="3" t="s">
        <v>7</v>
      </c>
      <c r="E128" s="11">
        <v>2</v>
      </c>
      <c r="F128" s="11">
        <v>2.5</v>
      </c>
      <c r="G128" s="11">
        <v>1</v>
      </c>
      <c r="H128" s="15">
        <f t="shared" si="1"/>
        <v>2.25</v>
      </c>
    </row>
    <row r="129" spans="1:8" x14ac:dyDescent="0.25">
      <c r="A129" s="8" t="s">
        <v>424</v>
      </c>
      <c r="B129" s="3" t="s">
        <v>83</v>
      </c>
      <c r="C129" s="10" t="s">
        <v>252</v>
      </c>
      <c r="D129" s="3" t="s">
        <v>7</v>
      </c>
      <c r="E129" s="11">
        <v>3.6</v>
      </c>
      <c r="F129" s="11">
        <v>4.8</v>
      </c>
      <c r="G129" s="11">
        <v>1</v>
      </c>
      <c r="H129" s="15">
        <f t="shared" si="1"/>
        <v>4.2</v>
      </c>
    </row>
    <row r="130" spans="1:8" x14ac:dyDescent="0.25">
      <c r="A130" s="8" t="s">
        <v>425</v>
      </c>
      <c r="B130" s="3" t="s">
        <v>84</v>
      </c>
      <c r="C130" s="10" t="s">
        <v>252</v>
      </c>
      <c r="D130" s="3" t="s">
        <v>7</v>
      </c>
      <c r="E130" s="11">
        <v>5.5</v>
      </c>
      <c r="F130" s="11">
        <v>8</v>
      </c>
      <c r="G130" s="11">
        <v>1</v>
      </c>
      <c r="H130" s="15">
        <f t="shared" si="1"/>
        <v>6.75</v>
      </c>
    </row>
    <row r="131" spans="1:8" x14ac:dyDescent="0.25">
      <c r="A131" s="8" t="s">
        <v>426</v>
      </c>
      <c r="B131" s="3" t="s">
        <v>85</v>
      </c>
      <c r="C131" s="10" t="s">
        <v>252</v>
      </c>
      <c r="D131" s="3" t="s">
        <v>8</v>
      </c>
      <c r="E131" s="11">
        <v>5</v>
      </c>
      <c r="F131" s="11">
        <v>5.5</v>
      </c>
      <c r="G131" s="11">
        <v>1</v>
      </c>
      <c r="H131" s="15">
        <f t="shared" ref="H131:H194" si="2">AVERAGE(E131:F131)*G131</f>
        <v>5.25</v>
      </c>
    </row>
    <row r="132" spans="1:8" x14ac:dyDescent="0.25">
      <c r="A132" s="8" t="s">
        <v>427</v>
      </c>
      <c r="B132" s="3" t="s">
        <v>86</v>
      </c>
      <c r="C132" s="10" t="s">
        <v>252</v>
      </c>
      <c r="D132" s="3" t="s">
        <v>8</v>
      </c>
      <c r="E132" s="11">
        <v>3.5</v>
      </c>
      <c r="F132" s="11">
        <v>6.5</v>
      </c>
      <c r="G132" s="11">
        <v>1</v>
      </c>
      <c r="H132" s="15">
        <f t="shared" si="2"/>
        <v>5</v>
      </c>
    </row>
    <row r="133" spans="1:8" x14ac:dyDescent="0.25">
      <c r="A133" s="8" t="s">
        <v>428</v>
      </c>
      <c r="B133" s="3" t="s">
        <v>87</v>
      </c>
      <c r="C133" s="10" t="s">
        <v>265</v>
      </c>
      <c r="D133" s="3" t="s">
        <v>7</v>
      </c>
      <c r="E133" s="11">
        <v>3</v>
      </c>
      <c r="F133" s="11">
        <v>4</v>
      </c>
      <c r="G133" s="11">
        <v>1</v>
      </c>
      <c r="H133" s="15">
        <f t="shared" si="2"/>
        <v>3.5</v>
      </c>
    </row>
    <row r="134" spans="1:8" x14ac:dyDescent="0.25">
      <c r="A134" s="8" t="s">
        <v>429</v>
      </c>
      <c r="B134" s="3" t="s">
        <v>87</v>
      </c>
      <c r="C134" s="10" t="s">
        <v>265</v>
      </c>
      <c r="D134" s="3" t="s">
        <v>8</v>
      </c>
      <c r="E134" s="11">
        <v>4</v>
      </c>
      <c r="F134" s="11">
        <v>6</v>
      </c>
      <c r="G134" s="11">
        <v>1</v>
      </c>
      <c r="H134" s="15">
        <f t="shared" si="2"/>
        <v>5</v>
      </c>
    </row>
    <row r="135" spans="1:8" x14ac:dyDescent="0.25">
      <c r="A135" s="8" t="s">
        <v>430</v>
      </c>
      <c r="B135" s="3" t="s">
        <v>87</v>
      </c>
      <c r="C135" s="10" t="s">
        <v>265</v>
      </c>
      <c r="D135" s="3" t="s">
        <v>11</v>
      </c>
      <c r="E135" s="11">
        <f>AVERAGE(E133,E134)</f>
        <v>3.5</v>
      </c>
      <c r="F135" s="11">
        <f>AVERAGE(F133,F134)</f>
        <v>5</v>
      </c>
      <c r="G135" s="11">
        <v>0.5</v>
      </c>
      <c r="H135" s="15">
        <f t="shared" si="2"/>
        <v>2.125</v>
      </c>
    </row>
    <row r="136" spans="1:8" x14ac:dyDescent="0.25">
      <c r="A136" s="8" t="s">
        <v>431</v>
      </c>
      <c r="B136" s="3" t="s">
        <v>88</v>
      </c>
      <c r="C136" s="10" t="s">
        <v>265</v>
      </c>
      <c r="D136" s="3" t="s">
        <v>7</v>
      </c>
      <c r="E136" s="16">
        <v>2.5</v>
      </c>
      <c r="F136" s="11">
        <v>3</v>
      </c>
      <c r="G136" s="11">
        <v>1</v>
      </c>
      <c r="H136" s="15">
        <f t="shared" si="2"/>
        <v>2.75</v>
      </c>
    </row>
    <row r="137" spans="1:8" x14ac:dyDescent="0.25">
      <c r="A137" s="8" t="s">
        <v>432</v>
      </c>
      <c r="B137" s="3" t="s">
        <v>88</v>
      </c>
      <c r="C137" s="10" t="s">
        <v>265</v>
      </c>
      <c r="D137" s="3" t="s">
        <v>8</v>
      </c>
      <c r="E137" s="11">
        <v>3</v>
      </c>
      <c r="F137" s="11">
        <v>5.3</v>
      </c>
      <c r="G137" s="11">
        <v>1</v>
      </c>
      <c r="H137" s="15">
        <f t="shared" si="2"/>
        <v>4.1500000000000004</v>
      </c>
    </row>
    <row r="138" spans="1:8" x14ac:dyDescent="0.25">
      <c r="A138" s="8" t="s">
        <v>433</v>
      </c>
      <c r="B138" s="3" t="s">
        <v>88</v>
      </c>
      <c r="C138" s="10" t="s">
        <v>265</v>
      </c>
      <c r="D138" s="3" t="s">
        <v>14</v>
      </c>
      <c r="E138" s="11">
        <v>3</v>
      </c>
      <c r="F138" s="11">
        <v>5.3</v>
      </c>
      <c r="G138" s="11">
        <v>0.75</v>
      </c>
      <c r="H138" s="15">
        <f t="shared" si="2"/>
        <v>3.1125000000000003</v>
      </c>
    </row>
    <row r="139" spans="1:8" x14ac:dyDescent="0.25">
      <c r="A139" s="8" t="s">
        <v>434</v>
      </c>
      <c r="B139" s="3" t="s">
        <v>89</v>
      </c>
      <c r="C139" s="10" t="s">
        <v>262</v>
      </c>
      <c r="D139" s="3" t="s">
        <v>7</v>
      </c>
      <c r="E139" s="11">
        <v>3</v>
      </c>
      <c r="F139" s="11">
        <v>3.5</v>
      </c>
      <c r="G139" s="11">
        <v>1</v>
      </c>
      <c r="H139" s="15">
        <f t="shared" si="2"/>
        <v>3.25</v>
      </c>
    </row>
    <row r="140" spans="1:8" x14ac:dyDescent="0.25">
      <c r="A140" s="8" t="s">
        <v>435</v>
      </c>
      <c r="B140" s="3" t="s">
        <v>90</v>
      </c>
      <c r="C140" s="10" t="s">
        <v>262</v>
      </c>
      <c r="D140" s="3" t="s">
        <v>7</v>
      </c>
      <c r="E140" s="11">
        <v>3</v>
      </c>
      <c r="F140" s="11">
        <v>4.5</v>
      </c>
      <c r="G140" s="11">
        <v>1</v>
      </c>
      <c r="H140" s="15">
        <f t="shared" si="2"/>
        <v>3.75</v>
      </c>
    </row>
    <row r="141" spans="1:8" x14ac:dyDescent="0.25">
      <c r="A141" s="8" t="s">
        <v>436</v>
      </c>
      <c r="B141" s="3" t="s">
        <v>90</v>
      </c>
      <c r="C141" s="10" t="s">
        <v>262</v>
      </c>
      <c r="D141" s="3" t="s">
        <v>8</v>
      </c>
      <c r="E141" s="11">
        <v>4.5</v>
      </c>
      <c r="F141" s="11">
        <v>5</v>
      </c>
      <c r="G141" s="11">
        <v>1</v>
      </c>
      <c r="H141" s="15">
        <f t="shared" si="2"/>
        <v>4.75</v>
      </c>
    </row>
    <row r="142" spans="1:8" x14ac:dyDescent="0.25">
      <c r="A142" s="8" t="s">
        <v>437</v>
      </c>
      <c r="B142" s="3" t="s">
        <v>91</v>
      </c>
      <c r="C142" s="10" t="s">
        <v>252</v>
      </c>
      <c r="D142" s="3" t="s">
        <v>8</v>
      </c>
      <c r="E142" s="11">
        <v>1.6</v>
      </c>
      <c r="F142" s="11">
        <v>2.5</v>
      </c>
      <c r="G142" s="11">
        <v>1</v>
      </c>
      <c r="H142" s="15">
        <f t="shared" si="2"/>
        <v>2.0499999999999998</v>
      </c>
    </row>
    <row r="143" spans="1:8" x14ac:dyDescent="0.25">
      <c r="A143" s="8" t="s">
        <v>438</v>
      </c>
      <c r="B143" s="3" t="s">
        <v>92</v>
      </c>
      <c r="C143" s="10" t="s">
        <v>252</v>
      </c>
      <c r="D143" s="3" t="s">
        <v>7</v>
      </c>
      <c r="E143" s="11">
        <v>1.4</v>
      </c>
      <c r="F143" s="11">
        <v>1.6</v>
      </c>
      <c r="G143" s="11">
        <v>1</v>
      </c>
      <c r="H143" s="15">
        <f t="shared" si="2"/>
        <v>1.5</v>
      </c>
    </row>
    <row r="144" spans="1:8" x14ac:dyDescent="0.25">
      <c r="A144" s="8" t="s">
        <v>439</v>
      </c>
      <c r="B144" s="3" t="s">
        <v>93</v>
      </c>
      <c r="C144" s="10" t="s">
        <v>267</v>
      </c>
      <c r="D144" s="3" t="s">
        <v>7</v>
      </c>
      <c r="E144" s="11">
        <v>4.5</v>
      </c>
      <c r="F144" s="11">
        <v>5</v>
      </c>
      <c r="G144" s="11">
        <v>1</v>
      </c>
      <c r="H144" s="15">
        <f t="shared" si="2"/>
        <v>4.75</v>
      </c>
    </row>
    <row r="145" spans="1:8" x14ac:dyDescent="0.25">
      <c r="A145" s="8" t="s">
        <v>440</v>
      </c>
      <c r="B145" s="3" t="s">
        <v>94</v>
      </c>
      <c r="C145" s="10" t="s">
        <v>267</v>
      </c>
      <c r="D145" s="3" t="s">
        <v>7</v>
      </c>
      <c r="E145" s="11">
        <v>4.5</v>
      </c>
      <c r="F145" s="11">
        <v>4.5</v>
      </c>
      <c r="G145" s="11">
        <v>1</v>
      </c>
      <c r="H145" s="15">
        <f t="shared" si="2"/>
        <v>4.5</v>
      </c>
    </row>
    <row r="146" spans="1:8" x14ac:dyDescent="0.25">
      <c r="A146" s="8" t="s">
        <v>441</v>
      </c>
      <c r="B146" s="3" t="s">
        <v>94</v>
      </c>
      <c r="C146" s="10" t="s">
        <v>267</v>
      </c>
      <c r="D146" s="3" t="s">
        <v>8</v>
      </c>
      <c r="E146" s="11">
        <v>4.9000000000000004</v>
      </c>
      <c r="F146" s="11">
        <v>4.9000000000000004</v>
      </c>
      <c r="G146" s="11">
        <v>1</v>
      </c>
      <c r="H146" s="15">
        <f t="shared" si="2"/>
        <v>4.9000000000000004</v>
      </c>
    </row>
    <row r="147" spans="1:8" x14ac:dyDescent="0.25">
      <c r="A147" s="8" t="s">
        <v>442</v>
      </c>
      <c r="B147" s="3" t="s">
        <v>95</v>
      </c>
      <c r="C147" s="10" t="s">
        <v>267</v>
      </c>
      <c r="D147" s="3" t="s">
        <v>10</v>
      </c>
      <c r="E147" s="11">
        <v>4.5</v>
      </c>
      <c r="F147" s="11">
        <v>4.5</v>
      </c>
      <c r="G147" s="11">
        <v>0.75</v>
      </c>
      <c r="H147" s="15">
        <f t="shared" si="2"/>
        <v>3.375</v>
      </c>
    </row>
    <row r="148" spans="1:8" x14ac:dyDescent="0.25">
      <c r="A148" s="8" t="s">
        <v>443</v>
      </c>
      <c r="B148" s="3" t="s">
        <v>95</v>
      </c>
      <c r="C148" s="10" t="s">
        <v>267</v>
      </c>
      <c r="D148" s="3" t="s">
        <v>14</v>
      </c>
      <c r="E148" s="11">
        <v>4.9000000000000004</v>
      </c>
      <c r="F148" s="11">
        <v>4.9000000000000004</v>
      </c>
      <c r="G148" s="11">
        <v>0.75</v>
      </c>
      <c r="H148" s="15">
        <f t="shared" si="2"/>
        <v>3.6750000000000003</v>
      </c>
    </row>
    <row r="149" spans="1:8" x14ac:dyDescent="0.25">
      <c r="A149" s="8" t="s">
        <v>444</v>
      </c>
      <c r="B149" s="3" t="s">
        <v>96</v>
      </c>
      <c r="C149" s="10" t="s">
        <v>267</v>
      </c>
      <c r="D149" s="3" t="s">
        <v>7</v>
      </c>
      <c r="E149" s="11">
        <v>4.5</v>
      </c>
      <c r="F149" s="11">
        <v>5</v>
      </c>
      <c r="G149" s="11">
        <v>1</v>
      </c>
      <c r="H149" s="15">
        <f t="shared" si="2"/>
        <v>4.75</v>
      </c>
    </row>
    <row r="150" spans="1:8" x14ac:dyDescent="0.25">
      <c r="A150" s="8" t="s">
        <v>445</v>
      </c>
      <c r="B150" s="3" t="s">
        <v>97</v>
      </c>
      <c r="C150" s="10" t="s">
        <v>267</v>
      </c>
      <c r="D150" s="3" t="s">
        <v>7</v>
      </c>
      <c r="E150" s="11">
        <v>4.5999999999999996</v>
      </c>
      <c r="F150" s="11">
        <v>5</v>
      </c>
      <c r="G150" s="11">
        <v>1</v>
      </c>
      <c r="H150" s="15">
        <f t="shared" si="2"/>
        <v>4.8</v>
      </c>
    </row>
    <row r="151" spans="1:8" x14ac:dyDescent="0.25">
      <c r="A151" s="8" t="s">
        <v>446</v>
      </c>
      <c r="B151" s="3" t="s">
        <v>97</v>
      </c>
      <c r="C151" s="10" t="s">
        <v>267</v>
      </c>
      <c r="D151" s="3" t="s">
        <v>8</v>
      </c>
      <c r="E151" s="11">
        <v>4.8</v>
      </c>
      <c r="F151" s="11">
        <v>8</v>
      </c>
      <c r="G151" s="11">
        <v>1</v>
      </c>
      <c r="H151" s="15">
        <f t="shared" si="2"/>
        <v>6.4</v>
      </c>
    </row>
    <row r="152" spans="1:8" x14ac:dyDescent="0.25">
      <c r="A152" s="8" t="s">
        <v>447</v>
      </c>
      <c r="B152" s="3" t="s">
        <v>98</v>
      </c>
      <c r="C152" s="10" t="s">
        <v>267</v>
      </c>
      <c r="D152" s="3" t="s">
        <v>7</v>
      </c>
      <c r="E152" s="11">
        <v>4.8</v>
      </c>
      <c r="F152" s="11">
        <v>5.5</v>
      </c>
      <c r="G152" s="11">
        <v>1</v>
      </c>
      <c r="H152" s="15">
        <f t="shared" si="2"/>
        <v>5.15</v>
      </c>
    </row>
    <row r="153" spans="1:8" x14ac:dyDescent="0.25">
      <c r="A153" s="8" t="s">
        <v>448</v>
      </c>
      <c r="B153" s="3" t="s">
        <v>98</v>
      </c>
      <c r="C153" s="10" t="s">
        <v>267</v>
      </c>
      <c r="D153" s="3" t="s">
        <v>14</v>
      </c>
      <c r="E153" s="11">
        <v>5.6</v>
      </c>
      <c r="F153" s="11">
        <v>6.5</v>
      </c>
      <c r="G153" s="11">
        <v>0.75</v>
      </c>
      <c r="H153" s="15">
        <f t="shared" si="2"/>
        <v>4.5374999999999996</v>
      </c>
    </row>
    <row r="154" spans="1:8" x14ac:dyDescent="0.25">
      <c r="A154" s="8" t="s">
        <v>449</v>
      </c>
      <c r="B154" s="10" t="s">
        <v>100</v>
      </c>
      <c r="C154" s="10" t="s">
        <v>267</v>
      </c>
      <c r="D154" s="3" t="s">
        <v>7</v>
      </c>
      <c r="E154" s="11">
        <v>6</v>
      </c>
      <c r="F154" s="11">
        <v>7</v>
      </c>
      <c r="G154" s="11">
        <v>1</v>
      </c>
      <c r="H154" s="15">
        <f t="shared" si="2"/>
        <v>6.5</v>
      </c>
    </row>
    <row r="155" spans="1:8" x14ac:dyDescent="0.25">
      <c r="A155" s="8" t="s">
        <v>450</v>
      </c>
      <c r="B155" s="10" t="s">
        <v>100</v>
      </c>
      <c r="C155" s="10" t="s">
        <v>267</v>
      </c>
      <c r="D155" s="3" t="s">
        <v>8</v>
      </c>
      <c r="E155" s="11">
        <v>8</v>
      </c>
      <c r="F155" s="11">
        <v>9.5</v>
      </c>
      <c r="G155" s="11">
        <v>1</v>
      </c>
      <c r="H155" s="15">
        <f t="shared" si="2"/>
        <v>8.75</v>
      </c>
    </row>
    <row r="156" spans="1:8" x14ac:dyDescent="0.25">
      <c r="A156" s="8" t="s">
        <v>451</v>
      </c>
      <c r="B156" s="10" t="s">
        <v>99</v>
      </c>
      <c r="C156" s="10" t="s">
        <v>267</v>
      </c>
      <c r="D156" s="3" t="s">
        <v>7</v>
      </c>
      <c r="E156" s="11">
        <v>5</v>
      </c>
      <c r="F156" s="11">
        <v>5</v>
      </c>
      <c r="G156" s="11">
        <v>1</v>
      </c>
      <c r="H156" s="15">
        <f t="shared" si="2"/>
        <v>5</v>
      </c>
    </row>
    <row r="157" spans="1:8" x14ac:dyDescent="0.25">
      <c r="A157" s="8" t="s">
        <v>452</v>
      </c>
      <c r="B157" s="10" t="s">
        <v>99</v>
      </c>
      <c r="C157" s="10" t="s">
        <v>267</v>
      </c>
      <c r="D157" s="3" t="s">
        <v>8</v>
      </c>
      <c r="E157" s="11">
        <v>5</v>
      </c>
      <c r="F157" s="11">
        <v>6</v>
      </c>
      <c r="G157" s="11">
        <v>1</v>
      </c>
      <c r="H157" s="15">
        <f t="shared" si="2"/>
        <v>5.5</v>
      </c>
    </row>
    <row r="158" spans="1:8" x14ac:dyDescent="0.25">
      <c r="A158" s="8" t="s">
        <v>453</v>
      </c>
      <c r="B158" s="3" t="s">
        <v>101</v>
      </c>
      <c r="C158" s="10" t="s">
        <v>267</v>
      </c>
      <c r="D158" s="3" t="s">
        <v>7</v>
      </c>
      <c r="E158" s="11">
        <v>4.5</v>
      </c>
      <c r="F158" s="11">
        <v>5</v>
      </c>
      <c r="G158" s="11">
        <v>1</v>
      </c>
      <c r="H158" s="15">
        <f t="shared" si="2"/>
        <v>4.75</v>
      </c>
    </row>
    <row r="159" spans="1:8" x14ac:dyDescent="0.25">
      <c r="A159" s="8" t="s">
        <v>454</v>
      </c>
      <c r="B159" s="3" t="s">
        <v>101</v>
      </c>
      <c r="C159" s="10" t="s">
        <v>267</v>
      </c>
      <c r="D159" s="3" t="s">
        <v>8</v>
      </c>
      <c r="E159" s="11">
        <v>5</v>
      </c>
      <c r="F159" s="11">
        <v>6</v>
      </c>
      <c r="G159" s="11">
        <v>1</v>
      </c>
      <c r="H159" s="15">
        <f t="shared" si="2"/>
        <v>5.5</v>
      </c>
    </row>
    <row r="160" spans="1:8" x14ac:dyDescent="0.25">
      <c r="A160" s="8" t="s">
        <v>455</v>
      </c>
      <c r="B160" s="3" t="s">
        <v>102</v>
      </c>
      <c r="C160" s="10" t="s">
        <v>267</v>
      </c>
      <c r="D160" s="3" t="s">
        <v>10</v>
      </c>
      <c r="E160" s="11">
        <f>AVERAGE(E144,E145,E149,E150,E152,E154,E156,E158)</f>
        <v>4.8000000000000007</v>
      </c>
      <c r="F160" s="11">
        <f>AVERAGE(F144,F145,F149,F150,F152,F154,F156,F158)</f>
        <v>5.25</v>
      </c>
      <c r="G160" s="11">
        <v>0.75</v>
      </c>
      <c r="H160" s="15">
        <f t="shared" si="2"/>
        <v>3.7687500000000003</v>
      </c>
    </row>
    <row r="161" spans="1:8" x14ac:dyDescent="0.25">
      <c r="A161" s="8" t="s">
        <v>456</v>
      </c>
      <c r="B161" s="3" t="s">
        <v>102</v>
      </c>
      <c r="C161" s="10" t="s">
        <v>267</v>
      </c>
      <c r="D161" s="3" t="s">
        <v>14</v>
      </c>
      <c r="E161" s="11">
        <f>AVERAGE(E146,E148,E151,E155,E157,E159)</f>
        <v>5.4333333333333336</v>
      </c>
      <c r="F161" s="11">
        <f>AVERAGE(F146,F148,F151,F155,F157,F159)</f>
        <v>6.55</v>
      </c>
      <c r="G161" s="11">
        <v>0.75</v>
      </c>
      <c r="H161" s="15">
        <f t="shared" si="2"/>
        <v>4.4937500000000004</v>
      </c>
    </row>
    <row r="162" spans="1:8" x14ac:dyDescent="0.25">
      <c r="A162" s="8" t="s">
        <v>457</v>
      </c>
      <c r="B162" s="3" t="s">
        <v>102</v>
      </c>
      <c r="C162" s="10" t="s">
        <v>267</v>
      </c>
      <c r="D162" s="3" t="s">
        <v>11</v>
      </c>
      <c r="E162" s="11">
        <f>AVERAGE(E144:E161)</f>
        <v>5.0740740740740735</v>
      </c>
      <c r="F162" s="11">
        <f>AVERAGE(F144:F161)</f>
        <v>5.7833333333333332</v>
      </c>
      <c r="G162" s="11">
        <v>0.5</v>
      </c>
      <c r="H162" s="15">
        <f t="shared" si="2"/>
        <v>2.7143518518518519</v>
      </c>
    </row>
    <row r="163" spans="1:8" x14ac:dyDescent="0.25">
      <c r="A163" s="8" t="s">
        <v>458</v>
      </c>
      <c r="B163" s="3" t="s">
        <v>103</v>
      </c>
      <c r="C163" s="10" t="s">
        <v>252</v>
      </c>
      <c r="D163" s="3" t="s">
        <v>7</v>
      </c>
      <c r="E163" s="11">
        <v>1.3</v>
      </c>
      <c r="F163" s="11">
        <v>1.4</v>
      </c>
      <c r="G163" s="11">
        <v>1</v>
      </c>
      <c r="H163" s="15">
        <f t="shared" si="2"/>
        <v>1.35</v>
      </c>
    </row>
    <row r="164" spans="1:8" x14ac:dyDescent="0.25">
      <c r="A164" s="8" t="s">
        <v>459</v>
      </c>
      <c r="B164" s="3" t="s">
        <v>103</v>
      </c>
      <c r="C164" s="10" t="s">
        <v>252</v>
      </c>
      <c r="D164" s="3" t="s">
        <v>8</v>
      </c>
      <c r="E164" s="11">
        <v>1.5</v>
      </c>
      <c r="F164" s="11">
        <v>1.7</v>
      </c>
      <c r="G164" s="11">
        <v>1</v>
      </c>
      <c r="H164" s="15">
        <f t="shared" si="2"/>
        <v>1.6</v>
      </c>
    </row>
    <row r="165" spans="1:8" x14ac:dyDescent="0.25">
      <c r="A165" s="8" t="s">
        <v>460</v>
      </c>
      <c r="B165" s="3" t="s">
        <v>104</v>
      </c>
      <c r="C165" s="10" t="s">
        <v>260</v>
      </c>
      <c r="D165" s="3" t="s">
        <v>7</v>
      </c>
      <c r="E165" s="11">
        <v>5</v>
      </c>
      <c r="F165" s="11">
        <v>7</v>
      </c>
      <c r="G165" s="11">
        <v>1</v>
      </c>
      <c r="H165" s="15">
        <f t="shared" si="2"/>
        <v>6</v>
      </c>
    </row>
    <row r="166" spans="1:8" x14ac:dyDescent="0.25">
      <c r="A166" s="8" t="s">
        <v>461</v>
      </c>
      <c r="B166" s="3" t="s">
        <v>105</v>
      </c>
      <c r="C166" s="10" t="s">
        <v>260</v>
      </c>
      <c r="D166" s="3" t="s">
        <v>11</v>
      </c>
      <c r="E166" s="11">
        <v>5</v>
      </c>
      <c r="F166" s="11">
        <v>7</v>
      </c>
      <c r="G166" s="11">
        <v>0.5</v>
      </c>
      <c r="H166" s="15">
        <f t="shared" si="2"/>
        <v>3</v>
      </c>
    </row>
    <row r="167" spans="1:8" x14ac:dyDescent="0.25">
      <c r="A167" s="8" t="s">
        <v>462</v>
      </c>
      <c r="B167" s="3" t="s">
        <v>106</v>
      </c>
      <c r="C167" s="10" t="s">
        <v>268</v>
      </c>
      <c r="D167" s="3" t="s">
        <v>7</v>
      </c>
      <c r="E167" s="11">
        <v>4.3</v>
      </c>
      <c r="F167" s="11">
        <v>7.4</v>
      </c>
      <c r="G167" s="11">
        <v>1</v>
      </c>
      <c r="H167" s="15">
        <f t="shared" si="2"/>
        <v>5.85</v>
      </c>
    </row>
    <row r="168" spans="1:8" x14ac:dyDescent="0.25">
      <c r="A168" s="8" t="s">
        <v>463</v>
      </c>
      <c r="B168" s="3" t="s">
        <v>106</v>
      </c>
      <c r="C168" s="10" t="s">
        <v>268</v>
      </c>
      <c r="D168" s="3" t="s">
        <v>8</v>
      </c>
      <c r="E168" s="11">
        <v>5.3</v>
      </c>
      <c r="F168" s="11">
        <v>7.6</v>
      </c>
      <c r="G168" s="11">
        <v>1</v>
      </c>
      <c r="H168" s="15">
        <f t="shared" si="2"/>
        <v>6.4499999999999993</v>
      </c>
    </row>
    <row r="169" spans="1:8" x14ac:dyDescent="0.25">
      <c r="A169" s="8" t="s">
        <v>464</v>
      </c>
      <c r="B169" s="3" t="s">
        <v>107</v>
      </c>
      <c r="C169" s="10" t="s">
        <v>261</v>
      </c>
      <c r="D169" s="3" t="s">
        <v>7</v>
      </c>
      <c r="E169" s="11">
        <v>2.2000000000000002</v>
      </c>
      <c r="F169" s="11">
        <v>2.9</v>
      </c>
      <c r="G169" s="11">
        <v>1</v>
      </c>
      <c r="H169" s="15">
        <f t="shared" si="2"/>
        <v>2.5499999999999998</v>
      </c>
    </row>
    <row r="170" spans="1:8" x14ac:dyDescent="0.25">
      <c r="A170" s="8" t="s">
        <v>465</v>
      </c>
      <c r="B170" s="3" t="s">
        <v>107</v>
      </c>
      <c r="C170" s="10" t="s">
        <v>261</v>
      </c>
      <c r="D170" s="3" t="s">
        <v>8</v>
      </c>
      <c r="E170" s="11">
        <v>2.4</v>
      </c>
      <c r="F170" s="11">
        <v>3.2</v>
      </c>
      <c r="G170" s="11">
        <v>1</v>
      </c>
      <c r="H170" s="15">
        <f t="shared" si="2"/>
        <v>2.8</v>
      </c>
    </row>
    <row r="171" spans="1:8" x14ac:dyDescent="0.25">
      <c r="A171" s="8" t="s">
        <v>466</v>
      </c>
      <c r="B171" s="3" t="s">
        <v>107</v>
      </c>
      <c r="C171" s="10" t="s">
        <v>261</v>
      </c>
      <c r="D171" s="3" t="s">
        <v>10</v>
      </c>
      <c r="E171" s="11">
        <v>2.2000000000000002</v>
      </c>
      <c r="F171" s="11">
        <v>2.9</v>
      </c>
      <c r="G171" s="11">
        <v>0.75</v>
      </c>
      <c r="H171" s="15">
        <f t="shared" si="2"/>
        <v>1.9124999999999999</v>
      </c>
    </row>
    <row r="172" spans="1:8" x14ac:dyDescent="0.25">
      <c r="A172" s="8" t="s">
        <v>467</v>
      </c>
      <c r="B172" s="3" t="s">
        <v>108</v>
      </c>
      <c r="C172" s="10" t="s">
        <v>267</v>
      </c>
      <c r="D172" s="3" t="s">
        <v>7</v>
      </c>
      <c r="E172" s="11">
        <v>8.4</v>
      </c>
      <c r="F172" s="11">
        <v>8.6</v>
      </c>
      <c r="G172" s="11">
        <v>1</v>
      </c>
      <c r="H172" s="15">
        <f t="shared" si="2"/>
        <v>8.5</v>
      </c>
    </row>
    <row r="173" spans="1:8" x14ac:dyDescent="0.25">
      <c r="A173" s="8" t="s">
        <v>468</v>
      </c>
      <c r="B173" s="3" t="s">
        <v>108</v>
      </c>
      <c r="C173" s="10" t="s">
        <v>267</v>
      </c>
      <c r="D173" s="3" t="s">
        <v>10</v>
      </c>
      <c r="E173" s="11">
        <v>8.4</v>
      </c>
      <c r="F173" s="11">
        <v>8.6</v>
      </c>
      <c r="G173" s="11">
        <v>0.75</v>
      </c>
      <c r="H173" s="15">
        <f t="shared" si="2"/>
        <v>6.375</v>
      </c>
    </row>
    <row r="174" spans="1:8" x14ac:dyDescent="0.25">
      <c r="A174" s="8" t="s">
        <v>469</v>
      </c>
      <c r="B174" s="3" t="s">
        <v>109</v>
      </c>
      <c r="C174" s="10" t="s">
        <v>267</v>
      </c>
      <c r="D174" s="3" t="s">
        <v>7</v>
      </c>
      <c r="E174" s="11">
        <v>4</v>
      </c>
      <c r="F174" s="11">
        <v>6</v>
      </c>
      <c r="G174" s="11">
        <v>1</v>
      </c>
      <c r="H174" s="15">
        <f t="shared" si="2"/>
        <v>5</v>
      </c>
    </row>
    <row r="175" spans="1:8" x14ac:dyDescent="0.25">
      <c r="A175" s="8" t="s">
        <v>470</v>
      </c>
      <c r="B175" s="3" t="s">
        <v>110</v>
      </c>
      <c r="C175" s="10" t="s">
        <v>267</v>
      </c>
      <c r="D175" s="3" t="s">
        <v>7</v>
      </c>
      <c r="E175" s="11">
        <v>4</v>
      </c>
      <c r="F175" s="11">
        <v>5</v>
      </c>
      <c r="G175" s="11">
        <v>1</v>
      </c>
      <c r="H175" s="15">
        <f t="shared" si="2"/>
        <v>4.5</v>
      </c>
    </row>
    <row r="176" spans="1:8" x14ac:dyDescent="0.25">
      <c r="A176" s="8" t="s">
        <v>471</v>
      </c>
      <c r="B176" s="3" t="s">
        <v>111</v>
      </c>
      <c r="C176" s="10" t="s">
        <v>267</v>
      </c>
      <c r="D176" s="3" t="s">
        <v>11</v>
      </c>
      <c r="E176" s="11">
        <f>AVERAGE(E172:E175,E177:E179)</f>
        <v>5.5428571428571427</v>
      </c>
      <c r="F176" s="11">
        <f>AVERAGE(F172:F175,F177:F179)</f>
        <v>6.4142857142857155</v>
      </c>
      <c r="G176" s="11">
        <v>0.5</v>
      </c>
      <c r="H176" s="15">
        <f t="shared" si="2"/>
        <v>2.9892857142857148</v>
      </c>
    </row>
    <row r="177" spans="1:9" x14ac:dyDescent="0.25">
      <c r="A177" s="8" t="s">
        <v>472</v>
      </c>
      <c r="B177" s="3" t="s">
        <v>112</v>
      </c>
      <c r="C177" s="10" t="s">
        <v>267</v>
      </c>
      <c r="D177" s="3" t="s">
        <v>7</v>
      </c>
      <c r="E177" s="11">
        <v>4.5</v>
      </c>
      <c r="F177" s="11">
        <v>5.5</v>
      </c>
      <c r="G177" s="11">
        <v>1</v>
      </c>
      <c r="H177" s="15">
        <f t="shared" si="2"/>
        <v>5</v>
      </c>
    </row>
    <row r="178" spans="1:9" x14ac:dyDescent="0.25">
      <c r="A178" s="8" t="s">
        <v>473</v>
      </c>
      <c r="B178" s="3" t="s">
        <v>112</v>
      </c>
      <c r="C178" s="10" t="s">
        <v>267</v>
      </c>
      <c r="D178" s="3" t="s">
        <v>8</v>
      </c>
      <c r="E178" s="11">
        <v>5</v>
      </c>
      <c r="F178" s="11">
        <v>5.7</v>
      </c>
      <c r="G178" s="11">
        <v>1</v>
      </c>
      <c r="H178" s="15">
        <f t="shared" si="2"/>
        <v>5.35</v>
      </c>
    </row>
    <row r="179" spans="1:9" x14ac:dyDescent="0.25">
      <c r="A179" s="8" t="s">
        <v>474</v>
      </c>
      <c r="B179" s="3" t="s">
        <v>112</v>
      </c>
      <c r="C179" s="10" t="s">
        <v>267</v>
      </c>
      <c r="D179" s="3" t="s">
        <v>10</v>
      </c>
      <c r="E179" s="11">
        <v>4.5</v>
      </c>
      <c r="F179" s="11">
        <v>5.5</v>
      </c>
      <c r="G179" s="11">
        <v>0.75</v>
      </c>
      <c r="H179" s="15">
        <f t="shared" si="2"/>
        <v>3.75</v>
      </c>
    </row>
    <row r="180" spans="1:9" x14ac:dyDescent="0.25">
      <c r="A180" s="8" t="s">
        <v>475</v>
      </c>
      <c r="B180" s="3" t="s">
        <v>113</v>
      </c>
      <c r="C180" s="10" t="s">
        <v>259</v>
      </c>
      <c r="D180" s="3" t="s">
        <v>7</v>
      </c>
      <c r="E180" s="11">
        <v>10</v>
      </c>
      <c r="F180" s="11">
        <v>13</v>
      </c>
      <c r="G180" s="11">
        <v>1</v>
      </c>
      <c r="H180" s="15">
        <f t="shared" si="2"/>
        <v>11.5</v>
      </c>
    </row>
    <row r="181" spans="1:9" x14ac:dyDescent="0.25">
      <c r="A181" s="8" t="s">
        <v>476</v>
      </c>
      <c r="B181" s="3" t="s">
        <v>114</v>
      </c>
      <c r="C181" s="10" t="s">
        <v>252</v>
      </c>
      <c r="D181" s="3" t="s">
        <v>7</v>
      </c>
      <c r="E181" s="11">
        <v>1.8</v>
      </c>
      <c r="F181" s="11">
        <v>2</v>
      </c>
      <c r="G181" s="11">
        <v>1</v>
      </c>
      <c r="H181" s="15">
        <f t="shared" si="2"/>
        <v>1.9</v>
      </c>
    </row>
    <row r="182" spans="1:9" x14ac:dyDescent="0.25">
      <c r="A182" s="8" t="s">
        <v>477</v>
      </c>
      <c r="B182" s="3" t="s">
        <v>115</v>
      </c>
      <c r="C182" s="10" t="s">
        <v>264</v>
      </c>
      <c r="D182" s="3" t="s">
        <v>7</v>
      </c>
      <c r="E182" s="11">
        <v>2.5</v>
      </c>
      <c r="F182" s="11">
        <v>4</v>
      </c>
      <c r="G182" s="11">
        <v>1</v>
      </c>
      <c r="H182" s="15">
        <f t="shared" si="2"/>
        <v>3.25</v>
      </c>
    </row>
    <row r="183" spans="1:9" x14ac:dyDescent="0.25">
      <c r="A183" s="8" t="s">
        <v>478</v>
      </c>
      <c r="B183" s="3" t="s">
        <v>116</v>
      </c>
      <c r="C183" s="10" t="s">
        <v>252</v>
      </c>
      <c r="D183" s="3" t="s">
        <v>7</v>
      </c>
      <c r="E183" s="11">
        <v>1.5</v>
      </c>
      <c r="F183" s="11">
        <v>1.5</v>
      </c>
      <c r="G183" s="11">
        <v>1</v>
      </c>
      <c r="H183" s="15">
        <f t="shared" si="2"/>
        <v>1.5</v>
      </c>
    </row>
    <row r="184" spans="1:9" x14ac:dyDescent="0.25">
      <c r="A184" s="8" t="s">
        <v>479</v>
      </c>
      <c r="B184" s="3" t="s">
        <v>117</v>
      </c>
      <c r="C184" s="10" t="s">
        <v>268</v>
      </c>
      <c r="D184" s="3" t="s">
        <v>7</v>
      </c>
      <c r="E184" s="11">
        <v>4</v>
      </c>
      <c r="F184" s="11">
        <v>6</v>
      </c>
      <c r="G184" s="11">
        <v>1</v>
      </c>
      <c r="H184" s="15">
        <f t="shared" si="2"/>
        <v>5</v>
      </c>
    </row>
    <row r="185" spans="1:9" x14ac:dyDescent="0.25">
      <c r="A185" s="8" t="s">
        <v>480</v>
      </c>
      <c r="B185" s="3" t="s">
        <v>118</v>
      </c>
      <c r="C185" s="10" t="s">
        <v>268</v>
      </c>
      <c r="D185" s="3" t="s">
        <v>7</v>
      </c>
      <c r="E185" s="11">
        <v>3</v>
      </c>
      <c r="F185" s="11">
        <v>4</v>
      </c>
      <c r="G185" s="11">
        <v>1</v>
      </c>
      <c r="H185">
        <f t="shared" si="2"/>
        <v>3.5</v>
      </c>
      <c r="I185" s="17"/>
    </row>
    <row r="186" spans="1:9" x14ac:dyDescent="0.25">
      <c r="A186" s="8" t="s">
        <v>481</v>
      </c>
      <c r="B186" s="3" t="s">
        <v>119</v>
      </c>
      <c r="C186" s="10" t="s">
        <v>268</v>
      </c>
      <c r="D186" s="3" t="s">
        <v>7</v>
      </c>
      <c r="E186" s="11">
        <v>3</v>
      </c>
      <c r="F186" s="11">
        <v>4</v>
      </c>
      <c r="G186" s="11">
        <v>1</v>
      </c>
      <c r="H186">
        <f t="shared" si="2"/>
        <v>3.5</v>
      </c>
    </row>
    <row r="187" spans="1:9" x14ac:dyDescent="0.25">
      <c r="A187" s="8" t="s">
        <v>482</v>
      </c>
      <c r="B187" s="3" t="s">
        <v>120</v>
      </c>
      <c r="C187" s="10" t="s">
        <v>268</v>
      </c>
      <c r="D187" s="3" t="s">
        <v>11</v>
      </c>
      <c r="E187" s="11">
        <v>3</v>
      </c>
      <c r="F187" s="11">
        <v>4</v>
      </c>
      <c r="G187" s="11">
        <v>0.5</v>
      </c>
      <c r="H187">
        <f t="shared" si="2"/>
        <v>1.75</v>
      </c>
    </row>
    <row r="188" spans="1:9" x14ac:dyDescent="0.25">
      <c r="A188" s="8" t="s">
        <v>483</v>
      </c>
      <c r="B188" s="3" t="s">
        <v>121</v>
      </c>
      <c r="C188" s="10" t="s">
        <v>264</v>
      </c>
      <c r="D188" s="3" t="s">
        <v>7</v>
      </c>
      <c r="E188" s="11">
        <v>3.3</v>
      </c>
      <c r="F188" s="11">
        <v>5.8</v>
      </c>
      <c r="G188" s="11">
        <v>1</v>
      </c>
      <c r="H188" s="15">
        <f t="shared" si="2"/>
        <v>4.55</v>
      </c>
    </row>
    <row r="189" spans="1:9" x14ac:dyDescent="0.25">
      <c r="A189" s="8" t="s">
        <v>484</v>
      </c>
      <c r="B189" s="3" t="s">
        <v>122</v>
      </c>
      <c r="C189" s="10" t="s">
        <v>252</v>
      </c>
      <c r="D189" s="3" t="s">
        <v>7</v>
      </c>
      <c r="E189" s="11">
        <v>4</v>
      </c>
      <c r="F189" s="11">
        <v>4</v>
      </c>
      <c r="G189" s="11">
        <v>1</v>
      </c>
      <c r="H189" s="15">
        <f t="shared" si="2"/>
        <v>4</v>
      </c>
    </row>
    <row r="190" spans="1:9" x14ac:dyDescent="0.25">
      <c r="A190" s="8" t="s">
        <v>485</v>
      </c>
      <c r="B190" s="3" t="s">
        <v>123</v>
      </c>
      <c r="C190" s="10" t="s">
        <v>252</v>
      </c>
      <c r="D190" s="3" t="s">
        <v>7</v>
      </c>
      <c r="E190" s="11">
        <v>2.5</v>
      </c>
      <c r="F190" s="11">
        <v>3.3</v>
      </c>
      <c r="G190" s="11">
        <v>1</v>
      </c>
      <c r="H190" s="15">
        <f t="shared" si="2"/>
        <v>2.9</v>
      </c>
    </row>
    <row r="191" spans="1:9" x14ac:dyDescent="0.25">
      <c r="A191" s="8" t="s">
        <v>486</v>
      </c>
      <c r="B191" s="3" t="s">
        <v>123</v>
      </c>
      <c r="C191" s="10" t="s">
        <v>252</v>
      </c>
      <c r="D191" s="3" t="s">
        <v>8</v>
      </c>
      <c r="E191" s="11">
        <v>3.5</v>
      </c>
      <c r="F191" s="11">
        <v>4</v>
      </c>
      <c r="G191" s="11">
        <v>1</v>
      </c>
      <c r="H191" s="15">
        <f t="shared" si="2"/>
        <v>3.75</v>
      </c>
    </row>
    <row r="192" spans="1:9" x14ac:dyDescent="0.25">
      <c r="A192" s="8" t="s">
        <v>487</v>
      </c>
      <c r="B192" s="3" t="s">
        <v>124</v>
      </c>
      <c r="C192" s="10" t="s">
        <v>252</v>
      </c>
      <c r="D192" s="3" t="s">
        <v>7</v>
      </c>
      <c r="E192" s="11">
        <v>1.5</v>
      </c>
      <c r="F192" s="11">
        <v>1.5</v>
      </c>
      <c r="G192" s="11">
        <v>1</v>
      </c>
      <c r="H192" s="15">
        <f t="shared" si="2"/>
        <v>1.5</v>
      </c>
    </row>
    <row r="193" spans="1:9" x14ac:dyDescent="0.25">
      <c r="A193" s="8" t="s">
        <v>488</v>
      </c>
      <c r="B193" s="3" t="s">
        <v>125</v>
      </c>
      <c r="C193" s="10" t="s">
        <v>252</v>
      </c>
      <c r="D193" s="3" t="s">
        <v>7</v>
      </c>
      <c r="E193" s="11">
        <v>1.5</v>
      </c>
      <c r="F193" s="11">
        <v>1.8</v>
      </c>
      <c r="G193" s="11">
        <v>1</v>
      </c>
      <c r="H193" s="15">
        <f t="shared" si="2"/>
        <v>1.65</v>
      </c>
    </row>
    <row r="194" spans="1:9" x14ac:dyDescent="0.25">
      <c r="A194" s="8" t="s">
        <v>489</v>
      </c>
      <c r="B194" s="3" t="s">
        <v>126</v>
      </c>
      <c r="C194" s="10" t="s">
        <v>252</v>
      </c>
      <c r="D194" s="3" t="s">
        <v>7</v>
      </c>
      <c r="E194" s="11">
        <v>1.5</v>
      </c>
      <c r="F194" s="11">
        <v>1.7</v>
      </c>
      <c r="G194" s="11">
        <v>1</v>
      </c>
      <c r="H194" s="15">
        <f t="shared" si="2"/>
        <v>1.6</v>
      </c>
    </row>
    <row r="195" spans="1:9" x14ac:dyDescent="0.25">
      <c r="A195" s="8" t="s">
        <v>490</v>
      </c>
      <c r="B195" s="3" t="s">
        <v>127</v>
      </c>
      <c r="C195" s="10" t="s">
        <v>252</v>
      </c>
      <c r="D195" s="3" t="s">
        <v>7</v>
      </c>
      <c r="E195" s="11">
        <v>2.1</v>
      </c>
      <c r="F195" s="11">
        <v>2.8</v>
      </c>
      <c r="G195" s="11">
        <v>1</v>
      </c>
      <c r="H195" s="15">
        <f t="shared" ref="H195:H258" si="3">AVERAGE(E195:F195)*G195</f>
        <v>2.4500000000000002</v>
      </c>
    </row>
    <row r="196" spans="1:9" x14ac:dyDescent="0.25">
      <c r="A196" s="8" t="s">
        <v>491</v>
      </c>
      <c r="B196" s="3" t="s">
        <v>128</v>
      </c>
      <c r="C196" s="10" t="s">
        <v>260</v>
      </c>
      <c r="D196" s="3" t="s">
        <v>7</v>
      </c>
      <c r="E196" s="11">
        <v>5.2</v>
      </c>
      <c r="F196" s="11">
        <v>7.4</v>
      </c>
      <c r="G196" s="11">
        <v>1</v>
      </c>
      <c r="H196" s="15">
        <f t="shared" si="3"/>
        <v>6.3000000000000007</v>
      </c>
    </row>
    <row r="197" spans="1:9" x14ac:dyDescent="0.25">
      <c r="A197" s="8" t="s">
        <v>492</v>
      </c>
      <c r="B197" s="3" t="s">
        <v>129</v>
      </c>
      <c r="C197" s="10" t="s">
        <v>260</v>
      </c>
      <c r="D197" s="3" t="s">
        <v>7</v>
      </c>
      <c r="E197" s="11">
        <v>3</v>
      </c>
      <c r="F197" s="11">
        <v>3.9</v>
      </c>
      <c r="G197" s="11">
        <v>1</v>
      </c>
      <c r="H197" s="15">
        <f t="shared" si="3"/>
        <v>3.45</v>
      </c>
    </row>
    <row r="198" spans="1:9" x14ac:dyDescent="0.25">
      <c r="A198" s="8" t="s">
        <v>493</v>
      </c>
      <c r="B198" s="3" t="s">
        <v>129</v>
      </c>
      <c r="C198" s="10" t="s">
        <v>260</v>
      </c>
      <c r="D198" s="3" t="s">
        <v>8</v>
      </c>
      <c r="E198" s="11">
        <v>4.2</v>
      </c>
      <c r="F198" s="11">
        <v>5.3</v>
      </c>
      <c r="G198" s="11">
        <v>1</v>
      </c>
      <c r="H198" s="15">
        <f t="shared" si="3"/>
        <v>4.75</v>
      </c>
    </row>
    <row r="199" spans="1:9" x14ac:dyDescent="0.25">
      <c r="A199" s="8" t="s">
        <v>494</v>
      </c>
      <c r="B199" s="3" t="s">
        <v>130</v>
      </c>
      <c r="C199" s="10" t="s">
        <v>260</v>
      </c>
      <c r="D199" s="3" t="s">
        <v>7</v>
      </c>
      <c r="E199" s="11">
        <v>3</v>
      </c>
      <c r="F199" s="11">
        <v>4.2</v>
      </c>
      <c r="G199" s="11">
        <v>1</v>
      </c>
      <c r="H199" s="15">
        <f t="shared" si="3"/>
        <v>3.6</v>
      </c>
    </row>
    <row r="200" spans="1:9" x14ac:dyDescent="0.25">
      <c r="A200" s="8" t="s">
        <v>495</v>
      </c>
      <c r="B200" s="3" t="s">
        <v>131</v>
      </c>
      <c r="C200" s="10" t="s">
        <v>260</v>
      </c>
      <c r="D200" s="3" t="s">
        <v>11</v>
      </c>
      <c r="E200" s="11">
        <f>AVERAGE(E196,E197,E198,E199)</f>
        <v>3.8499999999999996</v>
      </c>
      <c r="F200" s="11">
        <f>AVERAGE(F196,F197,F198,F199)</f>
        <v>5.2</v>
      </c>
      <c r="G200" s="11">
        <v>0.5</v>
      </c>
      <c r="H200" s="15">
        <f t="shared" si="3"/>
        <v>2.2625000000000002</v>
      </c>
    </row>
    <row r="201" spans="1:9" x14ac:dyDescent="0.25">
      <c r="A201" s="8" t="s">
        <v>496</v>
      </c>
      <c r="B201" s="3" t="s">
        <v>132</v>
      </c>
      <c r="C201" s="10" t="s">
        <v>252</v>
      </c>
      <c r="D201" s="3" t="s">
        <v>8</v>
      </c>
      <c r="E201" s="11">
        <v>1.8</v>
      </c>
      <c r="F201" s="11">
        <v>2.2000000000000002</v>
      </c>
      <c r="G201" s="11">
        <v>1</v>
      </c>
      <c r="H201" s="15">
        <f t="shared" si="3"/>
        <v>2</v>
      </c>
    </row>
    <row r="202" spans="1:9" x14ac:dyDescent="0.25">
      <c r="A202" s="8" t="s">
        <v>497</v>
      </c>
      <c r="B202" s="3" t="s">
        <v>133</v>
      </c>
      <c r="C202" s="10" t="s">
        <v>263</v>
      </c>
      <c r="D202" s="3" t="s">
        <v>7</v>
      </c>
      <c r="E202" s="11">
        <v>2.9</v>
      </c>
      <c r="F202" s="11">
        <v>4.5999999999999996</v>
      </c>
      <c r="G202" s="11">
        <v>1</v>
      </c>
      <c r="H202" s="15">
        <f t="shared" si="3"/>
        <v>3.75</v>
      </c>
    </row>
    <row r="203" spans="1:9" x14ac:dyDescent="0.25">
      <c r="A203" s="8" t="s">
        <v>498</v>
      </c>
      <c r="B203" s="3" t="s">
        <v>133</v>
      </c>
      <c r="C203" s="10" t="s">
        <v>263</v>
      </c>
      <c r="D203" s="3" t="s">
        <v>10</v>
      </c>
      <c r="E203" s="11">
        <v>2.9</v>
      </c>
      <c r="F203" s="11">
        <v>4.5999999999999996</v>
      </c>
      <c r="G203" s="11">
        <v>0.75</v>
      </c>
      <c r="H203" s="15">
        <f t="shared" si="3"/>
        <v>2.8125</v>
      </c>
    </row>
    <row r="204" spans="1:9" x14ac:dyDescent="0.25">
      <c r="A204" s="8" t="s">
        <v>499</v>
      </c>
      <c r="B204" s="3" t="s">
        <v>134</v>
      </c>
      <c r="C204" s="10" t="s">
        <v>265</v>
      </c>
      <c r="D204" s="3" t="s">
        <v>7</v>
      </c>
      <c r="E204" s="11">
        <v>4</v>
      </c>
      <c r="F204" s="11">
        <v>4</v>
      </c>
      <c r="G204" s="11">
        <v>1</v>
      </c>
      <c r="H204" s="15">
        <f t="shared" si="3"/>
        <v>4</v>
      </c>
    </row>
    <row r="205" spans="1:9" x14ac:dyDescent="0.25">
      <c r="A205" s="8" t="s">
        <v>500</v>
      </c>
      <c r="B205" s="3" t="s">
        <v>134</v>
      </c>
      <c r="C205" s="10" t="s">
        <v>265</v>
      </c>
      <c r="D205" s="3" t="s">
        <v>8</v>
      </c>
      <c r="E205" s="11">
        <v>5.9</v>
      </c>
      <c r="F205" s="11">
        <v>6</v>
      </c>
      <c r="G205" s="11">
        <v>1</v>
      </c>
      <c r="H205" s="15">
        <f t="shared" si="3"/>
        <v>5.95</v>
      </c>
    </row>
    <row r="206" spans="1:9" x14ac:dyDescent="0.25">
      <c r="A206" s="8" t="s">
        <v>501</v>
      </c>
      <c r="B206" s="3" t="s">
        <v>135</v>
      </c>
      <c r="C206" s="10" t="s">
        <v>267</v>
      </c>
      <c r="D206" s="3" t="s">
        <v>7</v>
      </c>
      <c r="E206" s="11">
        <v>9</v>
      </c>
      <c r="F206" s="11">
        <v>9</v>
      </c>
      <c r="G206" s="11">
        <v>1</v>
      </c>
      <c r="H206" s="15">
        <f t="shared" si="3"/>
        <v>9</v>
      </c>
    </row>
    <row r="207" spans="1:9" x14ac:dyDescent="0.25">
      <c r="A207" s="8" t="s">
        <v>502</v>
      </c>
      <c r="B207" s="10" t="s">
        <v>570</v>
      </c>
      <c r="C207" s="11" t="s">
        <v>252</v>
      </c>
      <c r="D207" s="3" t="s">
        <v>8</v>
      </c>
      <c r="E207" s="11">
        <v>2.6</v>
      </c>
      <c r="F207" s="11">
        <v>3</v>
      </c>
      <c r="G207" s="11">
        <v>1</v>
      </c>
      <c r="H207" s="15">
        <f t="shared" si="3"/>
        <v>2.8</v>
      </c>
      <c r="I207" s="17"/>
    </row>
    <row r="208" spans="1:9" x14ac:dyDescent="0.25">
      <c r="A208" s="8" t="s">
        <v>503</v>
      </c>
      <c r="B208" s="11" t="s">
        <v>136</v>
      </c>
      <c r="C208" s="11" t="s">
        <v>267</v>
      </c>
      <c r="D208" s="3" t="s">
        <v>8</v>
      </c>
      <c r="E208" s="11">
        <v>8</v>
      </c>
      <c r="F208" s="11">
        <v>14</v>
      </c>
      <c r="G208" s="11">
        <v>1</v>
      </c>
      <c r="H208" s="15">
        <f t="shared" si="3"/>
        <v>11</v>
      </c>
    </row>
    <row r="209" spans="1:8" x14ac:dyDescent="0.25">
      <c r="A209" s="8" t="s">
        <v>504</v>
      </c>
      <c r="B209" s="11" t="s">
        <v>137</v>
      </c>
      <c r="C209" s="11" t="s">
        <v>267</v>
      </c>
      <c r="D209" s="3" t="s">
        <v>7</v>
      </c>
      <c r="E209" s="11">
        <v>6</v>
      </c>
      <c r="F209" s="11">
        <v>8</v>
      </c>
      <c r="G209" s="11">
        <v>1</v>
      </c>
      <c r="H209" s="15">
        <f t="shared" si="3"/>
        <v>7</v>
      </c>
    </row>
    <row r="210" spans="1:8" x14ac:dyDescent="0.25">
      <c r="A210" s="8" t="s">
        <v>505</v>
      </c>
      <c r="B210" s="3" t="s">
        <v>138</v>
      </c>
      <c r="C210" s="10" t="s">
        <v>267</v>
      </c>
      <c r="D210" s="3" t="s">
        <v>7</v>
      </c>
      <c r="E210" s="11">
        <v>7</v>
      </c>
      <c r="F210" s="11">
        <v>9</v>
      </c>
      <c r="G210" s="11">
        <v>1</v>
      </c>
      <c r="H210" s="15">
        <f t="shared" si="3"/>
        <v>8</v>
      </c>
    </row>
    <row r="211" spans="1:8" x14ac:dyDescent="0.25">
      <c r="A211" s="8" t="s">
        <v>506</v>
      </c>
      <c r="B211" s="3" t="s">
        <v>138</v>
      </c>
      <c r="C211" s="10" t="s">
        <v>267</v>
      </c>
      <c r="D211" s="3" t="s">
        <v>8</v>
      </c>
      <c r="E211" s="11">
        <v>7</v>
      </c>
      <c r="F211" s="11">
        <v>14</v>
      </c>
      <c r="G211" s="11">
        <v>1</v>
      </c>
      <c r="H211" s="15">
        <f t="shared" si="3"/>
        <v>10.5</v>
      </c>
    </row>
    <row r="212" spans="1:8" x14ac:dyDescent="0.25">
      <c r="A212" s="8" t="s">
        <v>507</v>
      </c>
      <c r="B212" s="3" t="s">
        <v>139</v>
      </c>
      <c r="C212" s="10" t="s">
        <v>267</v>
      </c>
      <c r="D212" s="3" t="s">
        <v>10</v>
      </c>
      <c r="E212" s="11">
        <f>AVERAGE(E209:E210)</f>
        <v>6.5</v>
      </c>
      <c r="F212" s="11">
        <f>AVERAGE(F209:F210)</f>
        <v>8.5</v>
      </c>
      <c r="G212" s="11">
        <v>0.75</v>
      </c>
      <c r="H212" s="15">
        <f t="shared" si="3"/>
        <v>5.625</v>
      </c>
    </row>
    <row r="213" spans="1:8" x14ac:dyDescent="0.25">
      <c r="A213" s="8" t="s">
        <v>508</v>
      </c>
      <c r="B213" s="3" t="s">
        <v>139</v>
      </c>
      <c r="C213" s="10" t="s">
        <v>267</v>
      </c>
      <c r="D213" s="3" t="s">
        <v>14</v>
      </c>
      <c r="E213" s="11">
        <f>AVERAGE(E208,E211)</f>
        <v>7.5</v>
      </c>
      <c r="F213" s="11">
        <f>AVERAGE(F208,F211)</f>
        <v>14</v>
      </c>
      <c r="G213" s="11">
        <v>0.75</v>
      </c>
      <c r="H213" s="15">
        <f t="shared" si="3"/>
        <v>8.0625</v>
      </c>
    </row>
    <row r="214" spans="1:8" x14ac:dyDescent="0.25">
      <c r="A214" s="8" t="s">
        <v>509</v>
      </c>
      <c r="B214" s="3" t="s">
        <v>139</v>
      </c>
      <c r="C214" s="10" t="s">
        <v>267</v>
      </c>
      <c r="D214" s="3" t="s">
        <v>11</v>
      </c>
      <c r="E214" s="11">
        <f>AVERAGE(E208:E213)</f>
        <v>7</v>
      </c>
      <c r="F214" s="11">
        <f>AVERAGE(F208:F213)</f>
        <v>11.25</v>
      </c>
      <c r="G214" s="11">
        <v>0.5</v>
      </c>
      <c r="H214" s="15">
        <f t="shared" si="3"/>
        <v>4.5625</v>
      </c>
    </row>
    <row r="215" spans="1:8" x14ac:dyDescent="0.25">
      <c r="A215" s="8" t="s">
        <v>510</v>
      </c>
      <c r="B215" s="3" t="s">
        <v>140</v>
      </c>
      <c r="C215" s="10" t="s">
        <v>252</v>
      </c>
      <c r="D215" s="3" t="s">
        <v>7</v>
      </c>
      <c r="E215" s="11">
        <v>1.5</v>
      </c>
      <c r="F215" s="11">
        <v>1.5</v>
      </c>
      <c r="G215" s="11">
        <v>1</v>
      </c>
      <c r="H215" s="15">
        <f t="shared" si="3"/>
        <v>1.5</v>
      </c>
    </row>
    <row r="216" spans="1:8" x14ac:dyDescent="0.25">
      <c r="A216" s="8" t="s">
        <v>511</v>
      </c>
      <c r="B216" s="3" t="s">
        <v>141</v>
      </c>
      <c r="C216" s="10" t="s">
        <v>252</v>
      </c>
      <c r="D216" s="3" t="s">
        <v>7</v>
      </c>
      <c r="E216" s="11">
        <v>2</v>
      </c>
      <c r="F216" s="11">
        <v>2.7</v>
      </c>
      <c r="G216" s="11">
        <v>1</v>
      </c>
      <c r="H216" s="15">
        <f t="shared" si="3"/>
        <v>2.35</v>
      </c>
    </row>
    <row r="217" spans="1:8" x14ac:dyDescent="0.25">
      <c r="A217" s="8" t="s">
        <v>512</v>
      </c>
      <c r="B217" s="3" t="s">
        <v>141</v>
      </c>
      <c r="C217" s="10" t="s">
        <v>252</v>
      </c>
      <c r="D217" s="3" t="s">
        <v>8</v>
      </c>
      <c r="E217" s="11">
        <v>2</v>
      </c>
      <c r="F217" s="11">
        <v>2.7</v>
      </c>
      <c r="G217" s="11">
        <v>1</v>
      </c>
      <c r="H217" s="15">
        <f t="shared" si="3"/>
        <v>2.35</v>
      </c>
    </row>
    <row r="218" spans="1:8" x14ac:dyDescent="0.25">
      <c r="A218" s="8" t="s">
        <v>513</v>
      </c>
      <c r="B218" s="3" t="s">
        <v>142</v>
      </c>
      <c r="C218" s="10" t="s">
        <v>252</v>
      </c>
      <c r="D218" s="3" t="s">
        <v>7</v>
      </c>
      <c r="E218" s="11">
        <v>1.5</v>
      </c>
      <c r="F218" s="11">
        <v>2.2999999999999998</v>
      </c>
      <c r="G218" s="11">
        <v>1</v>
      </c>
      <c r="H218" s="15">
        <f t="shared" si="3"/>
        <v>1.9</v>
      </c>
    </row>
    <row r="219" spans="1:8" x14ac:dyDescent="0.25">
      <c r="A219" s="8" t="s">
        <v>514</v>
      </c>
      <c r="B219" s="3" t="s">
        <v>142</v>
      </c>
      <c r="C219" s="10" t="s">
        <v>252</v>
      </c>
      <c r="D219" s="3" t="s">
        <v>8</v>
      </c>
      <c r="E219" s="11">
        <v>2</v>
      </c>
      <c r="F219" s="11">
        <v>2.7</v>
      </c>
      <c r="G219" s="11">
        <v>1</v>
      </c>
      <c r="H219" s="15">
        <f t="shared" si="3"/>
        <v>2.35</v>
      </c>
    </row>
    <row r="220" spans="1:8" x14ac:dyDescent="0.25">
      <c r="A220" s="8" t="s">
        <v>515</v>
      </c>
      <c r="B220" s="3" t="s">
        <v>143</v>
      </c>
      <c r="C220" s="10" t="s">
        <v>252</v>
      </c>
      <c r="D220" s="3" t="s">
        <v>7</v>
      </c>
      <c r="E220" s="11">
        <v>1.5</v>
      </c>
      <c r="F220" s="11">
        <v>2.5</v>
      </c>
      <c r="G220" s="11">
        <v>1</v>
      </c>
      <c r="H220" s="15">
        <f t="shared" si="3"/>
        <v>2</v>
      </c>
    </row>
    <row r="221" spans="1:8" x14ac:dyDescent="0.25">
      <c r="A221" s="8" t="s">
        <v>516</v>
      </c>
      <c r="B221" s="3" t="s">
        <v>143</v>
      </c>
      <c r="C221" s="10" t="s">
        <v>252</v>
      </c>
      <c r="D221" s="3" t="s">
        <v>8</v>
      </c>
      <c r="E221" s="11">
        <v>1.5</v>
      </c>
      <c r="F221" s="11">
        <v>2.8</v>
      </c>
      <c r="G221" s="11">
        <v>1</v>
      </c>
      <c r="H221" s="15">
        <f t="shared" si="3"/>
        <v>2.15</v>
      </c>
    </row>
    <row r="222" spans="1:8" x14ac:dyDescent="0.25">
      <c r="A222" s="8" t="s">
        <v>517</v>
      </c>
      <c r="B222" s="3" t="s">
        <v>144</v>
      </c>
      <c r="C222" s="10" t="s">
        <v>252</v>
      </c>
      <c r="D222" s="3" t="s">
        <v>7</v>
      </c>
      <c r="E222" s="11">
        <v>1.7</v>
      </c>
      <c r="F222" s="11">
        <v>2</v>
      </c>
      <c r="G222" s="11">
        <v>1</v>
      </c>
      <c r="H222" s="15">
        <f t="shared" si="3"/>
        <v>1.85</v>
      </c>
    </row>
    <row r="223" spans="1:8" x14ac:dyDescent="0.25">
      <c r="A223" s="8" t="s">
        <v>518</v>
      </c>
      <c r="B223" s="3" t="s">
        <v>144</v>
      </c>
      <c r="C223" s="10" t="s">
        <v>252</v>
      </c>
      <c r="D223" s="3" t="s">
        <v>8</v>
      </c>
      <c r="E223" s="11">
        <v>1.8</v>
      </c>
      <c r="F223" s="11">
        <v>2.2999999999999998</v>
      </c>
      <c r="G223" s="11">
        <v>1</v>
      </c>
      <c r="H223" s="15">
        <f t="shared" si="3"/>
        <v>2.0499999999999998</v>
      </c>
    </row>
    <row r="224" spans="1:8" x14ac:dyDescent="0.25">
      <c r="A224" s="8" t="s">
        <v>519</v>
      </c>
      <c r="B224" s="3" t="s">
        <v>145</v>
      </c>
      <c r="C224" s="10" t="s">
        <v>252</v>
      </c>
      <c r="D224" s="3" t="s">
        <v>7</v>
      </c>
      <c r="E224" s="11">
        <v>2.5</v>
      </c>
      <c r="F224" s="11">
        <v>2.5</v>
      </c>
      <c r="G224" s="11">
        <v>1</v>
      </c>
      <c r="H224" s="15">
        <f t="shared" si="3"/>
        <v>2.5</v>
      </c>
    </row>
    <row r="225" spans="1:8" x14ac:dyDescent="0.25">
      <c r="A225" s="8" t="s">
        <v>520</v>
      </c>
      <c r="B225" s="3" t="s">
        <v>145</v>
      </c>
      <c r="C225" s="10" t="s">
        <v>252</v>
      </c>
      <c r="D225" s="3" t="s">
        <v>8</v>
      </c>
      <c r="E225" s="11">
        <v>2.5</v>
      </c>
      <c r="F225" s="11">
        <v>3</v>
      </c>
      <c r="G225" s="11">
        <v>1</v>
      </c>
      <c r="H225" s="15">
        <f t="shared" si="3"/>
        <v>2.75</v>
      </c>
    </row>
    <row r="226" spans="1:8" x14ac:dyDescent="0.25">
      <c r="A226" s="8" t="s">
        <v>521</v>
      </c>
      <c r="B226" s="3" t="s">
        <v>146</v>
      </c>
      <c r="C226" s="10" t="s">
        <v>252</v>
      </c>
      <c r="D226" s="3" t="s">
        <v>7</v>
      </c>
      <c r="E226" s="11">
        <v>2</v>
      </c>
      <c r="F226" s="11">
        <v>3</v>
      </c>
      <c r="G226" s="11">
        <v>1</v>
      </c>
      <c r="H226" s="15">
        <f t="shared" si="3"/>
        <v>2.5</v>
      </c>
    </row>
    <row r="227" spans="1:8" x14ac:dyDescent="0.25">
      <c r="A227" s="8" t="s">
        <v>522</v>
      </c>
      <c r="B227" s="3" t="s">
        <v>147</v>
      </c>
      <c r="C227" s="10" t="s">
        <v>252</v>
      </c>
      <c r="D227" s="3" t="s">
        <v>8</v>
      </c>
      <c r="E227" s="11">
        <v>2.6</v>
      </c>
      <c r="F227" s="11">
        <v>3.8</v>
      </c>
      <c r="G227" s="11">
        <v>1</v>
      </c>
      <c r="H227" s="15">
        <f t="shared" si="3"/>
        <v>3.2</v>
      </c>
    </row>
    <row r="228" spans="1:8" x14ac:dyDescent="0.25">
      <c r="A228" s="8" t="s">
        <v>523</v>
      </c>
      <c r="B228" s="3" t="s">
        <v>148</v>
      </c>
      <c r="C228" s="10" t="s">
        <v>267</v>
      </c>
      <c r="D228" s="3" t="s">
        <v>7</v>
      </c>
      <c r="E228" s="11">
        <v>4.7</v>
      </c>
      <c r="F228" s="11">
        <v>5.5</v>
      </c>
      <c r="G228" s="11">
        <v>1</v>
      </c>
      <c r="H228" s="15">
        <f t="shared" si="3"/>
        <v>5.0999999999999996</v>
      </c>
    </row>
    <row r="229" spans="1:8" x14ac:dyDescent="0.25">
      <c r="A229" s="8" t="s">
        <v>524</v>
      </c>
      <c r="B229" s="3" t="s">
        <v>149</v>
      </c>
      <c r="C229" s="10" t="s">
        <v>267</v>
      </c>
      <c r="D229" s="3" t="s">
        <v>7</v>
      </c>
      <c r="E229" s="11">
        <v>4.5</v>
      </c>
      <c r="F229" s="11">
        <v>5.7</v>
      </c>
      <c r="G229" s="11">
        <v>1</v>
      </c>
      <c r="H229" s="15">
        <f t="shared" si="3"/>
        <v>5.0999999999999996</v>
      </c>
    </row>
    <row r="230" spans="1:8" x14ac:dyDescent="0.25">
      <c r="A230" s="8" t="s">
        <v>525</v>
      </c>
      <c r="B230" s="3" t="s">
        <v>149</v>
      </c>
      <c r="C230" s="10" t="s">
        <v>267</v>
      </c>
      <c r="D230" s="3" t="s">
        <v>8</v>
      </c>
      <c r="E230" s="11">
        <v>5</v>
      </c>
      <c r="F230" s="11">
        <v>7.5</v>
      </c>
      <c r="G230" s="11">
        <v>1</v>
      </c>
      <c r="H230" s="15">
        <f t="shared" si="3"/>
        <v>6.25</v>
      </c>
    </row>
    <row r="231" spans="1:8" x14ac:dyDescent="0.25">
      <c r="A231" s="8" t="s">
        <v>526</v>
      </c>
      <c r="B231" s="3" t="s">
        <v>150</v>
      </c>
      <c r="C231" s="10" t="s">
        <v>267</v>
      </c>
      <c r="D231" s="3" t="s">
        <v>10</v>
      </c>
      <c r="E231" s="11">
        <f>AVERAGE(E228,E229)</f>
        <v>4.5999999999999996</v>
      </c>
      <c r="F231" s="11">
        <f>AVERAGE(F228,F229)</f>
        <v>5.6</v>
      </c>
      <c r="G231" s="11">
        <v>0.75</v>
      </c>
      <c r="H231" s="15">
        <f t="shared" si="3"/>
        <v>3.8249999999999997</v>
      </c>
    </row>
    <row r="232" spans="1:8" x14ac:dyDescent="0.25">
      <c r="A232" s="8" t="s">
        <v>527</v>
      </c>
      <c r="B232" s="3" t="s">
        <v>150</v>
      </c>
      <c r="C232" s="10" t="s">
        <v>267</v>
      </c>
      <c r="D232" s="3" t="s">
        <v>14</v>
      </c>
      <c r="E232" s="11">
        <f>AVERAGE(5,E230)</f>
        <v>5</v>
      </c>
      <c r="F232" s="11">
        <f>AVERAGE(7.6,F230)</f>
        <v>7.55</v>
      </c>
      <c r="G232" s="11">
        <v>0.75</v>
      </c>
      <c r="H232" s="15">
        <f t="shared" si="3"/>
        <v>4.7062500000000007</v>
      </c>
    </row>
    <row r="233" spans="1:8" x14ac:dyDescent="0.25">
      <c r="A233" s="8" t="s">
        <v>528</v>
      </c>
      <c r="B233" s="3" t="s">
        <v>150</v>
      </c>
      <c r="C233" s="10" t="s">
        <v>267</v>
      </c>
      <c r="D233" s="3" t="s">
        <v>11</v>
      </c>
      <c r="E233" s="11">
        <f>AVERAGE(E228:E232)</f>
        <v>4.76</v>
      </c>
      <c r="F233" s="11">
        <f>AVERAGE(F228:F232)</f>
        <v>6.3699999999999992</v>
      </c>
      <c r="G233" s="11">
        <v>0.5</v>
      </c>
      <c r="H233" s="15">
        <f t="shared" si="3"/>
        <v>2.7824999999999998</v>
      </c>
    </row>
    <row r="234" spans="1:8" x14ac:dyDescent="0.25">
      <c r="A234" s="8" t="s">
        <v>529</v>
      </c>
      <c r="B234" s="3" t="s">
        <v>151</v>
      </c>
      <c r="C234" s="10" t="s">
        <v>265</v>
      </c>
      <c r="D234" s="3" t="s">
        <v>7</v>
      </c>
      <c r="E234" s="11">
        <v>3.7</v>
      </c>
      <c r="F234" s="11">
        <v>6</v>
      </c>
      <c r="G234" s="11">
        <v>1</v>
      </c>
      <c r="H234" s="15">
        <f t="shared" si="3"/>
        <v>4.8499999999999996</v>
      </c>
    </row>
    <row r="235" spans="1:8" x14ac:dyDescent="0.25">
      <c r="A235" s="8" t="s">
        <v>530</v>
      </c>
      <c r="B235" s="3" t="s">
        <v>151</v>
      </c>
      <c r="C235" s="10" t="s">
        <v>265</v>
      </c>
      <c r="D235" s="3" t="s">
        <v>8</v>
      </c>
      <c r="E235" s="11">
        <v>4.7</v>
      </c>
      <c r="F235" s="11">
        <v>9</v>
      </c>
      <c r="G235" s="11">
        <v>1</v>
      </c>
      <c r="H235" s="15">
        <f t="shared" si="3"/>
        <v>6.85</v>
      </c>
    </row>
    <row r="236" spans="1:8" x14ac:dyDescent="0.25">
      <c r="A236" s="8" t="s">
        <v>531</v>
      </c>
      <c r="B236" s="3" t="s">
        <v>151</v>
      </c>
      <c r="C236" s="10" t="s">
        <v>265</v>
      </c>
      <c r="D236" s="3" t="s">
        <v>10</v>
      </c>
      <c r="E236" s="11">
        <v>3.7</v>
      </c>
      <c r="F236" s="11">
        <v>6</v>
      </c>
      <c r="G236" s="11">
        <v>0.75</v>
      </c>
      <c r="H236" s="15">
        <f t="shared" si="3"/>
        <v>3.6374999999999997</v>
      </c>
    </row>
    <row r="237" spans="1:8" x14ac:dyDescent="0.25">
      <c r="A237" s="8" t="s">
        <v>532</v>
      </c>
      <c r="B237" s="3" t="s">
        <v>151</v>
      </c>
      <c r="C237" s="10" t="s">
        <v>265</v>
      </c>
      <c r="D237" s="3" t="s">
        <v>14</v>
      </c>
      <c r="E237" s="11">
        <v>4.7</v>
      </c>
      <c r="F237" s="11">
        <v>9</v>
      </c>
      <c r="G237" s="11">
        <v>0.75</v>
      </c>
      <c r="H237" s="15">
        <f t="shared" si="3"/>
        <v>5.1374999999999993</v>
      </c>
    </row>
    <row r="238" spans="1:8" x14ac:dyDescent="0.25">
      <c r="A238" s="8" t="s">
        <v>533</v>
      </c>
      <c r="B238" s="3" t="s">
        <v>152</v>
      </c>
      <c r="C238" s="10" t="s">
        <v>265</v>
      </c>
      <c r="D238" s="3" t="s">
        <v>7</v>
      </c>
      <c r="E238" s="16">
        <v>3.5</v>
      </c>
      <c r="F238" s="11">
        <v>6.1</v>
      </c>
      <c r="G238" s="11">
        <v>1</v>
      </c>
      <c r="H238" s="15">
        <f t="shared" si="3"/>
        <v>4.8</v>
      </c>
    </row>
    <row r="239" spans="1:8" x14ac:dyDescent="0.25">
      <c r="A239" s="8" t="s">
        <v>534</v>
      </c>
      <c r="B239" s="3" t="s">
        <v>152</v>
      </c>
      <c r="C239" s="10" t="s">
        <v>265</v>
      </c>
      <c r="D239" s="3" t="s">
        <v>8</v>
      </c>
      <c r="E239" s="11">
        <v>4.7</v>
      </c>
      <c r="F239" s="11">
        <v>8</v>
      </c>
      <c r="G239" s="11">
        <v>1</v>
      </c>
      <c r="H239" s="15">
        <f t="shared" si="3"/>
        <v>6.35</v>
      </c>
    </row>
    <row r="240" spans="1:8" x14ac:dyDescent="0.25">
      <c r="A240" s="8" t="s">
        <v>535</v>
      </c>
      <c r="B240" s="3" t="s">
        <v>153</v>
      </c>
      <c r="C240" s="10" t="s">
        <v>265</v>
      </c>
      <c r="D240" s="3" t="s">
        <v>7</v>
      </c>
      <c r="E240" s="11">
        <v>3.3</v>
      </c>
      <c r="F240" s="11">
        <v>4.5</v>
      </c>
      <c r="G240" s="11">
        <v>1</v>
      </c>
      <c r="H240" s="15">
        <f t="shared" si="3"/>
        <v>3.9</v>
      </c>
    </row>
    <row r="241" spans="1:8" x14ac:dyDescent="0.25">
      <c r="A241" s="8" t="s">
        <v>536</v>
      </c>
      <c r="B241" s="3" t="s">
        <v>153</v>
      </c>
      <c r="C241" s="10" t="s">
        <v>265</v>
      </c>
      <c r="D241" s="3" t="s">
        <v>8</v>
      </c>
      <c r="E241" s="11">
        <v>4.5</v>
      </c>
      <c r="F241" s="11">
        <v>7</v>
      </c>
      <c r="G241" s="11">
        <v>1</v>
      </c>
      <c r="H241" s="15">
        <f t="shared" si="3"/>
        <v>5.75</v>
      </c>
    </row>
    <row r="242" spans="1:8" x14ac:dyDescent="0.25">
      <c r="A242" s="8" t="s">
        <v>537</v>
      </c>
      <c r="B242" s="3" t="s">
        <v>154</v>
      </c>
      <c r="C242" s="10" t="s">
        <v>265</v>
      </c>
      <c r="D242" s="3" t="s">
        <v>7</v>
      </c>
      <c r="E242" s="11">
        <v>4</v>
      </c>
      <c r="F242" s="11">
        <v>5</v>
      </c>
      <c r="G242" s="11">
        <v>1</v>
      </c>
      <c r="H242" s="15">
        <f t="shared" si="3"/>
        <v>4.5</v>
      </c>
    </row>
    <row r="243" spans="1:8" x14ac:dyDescent="0.25">
      <c r="A243" s="8" t="s">
        <v>538</v>
      </c>
      <c r="B243" s="3" t="s">
        <v>154</v>
      </c>
      <c r="C243" s="10" t="s">
        <v>265</v>
      </c>
      <c r="D243" s="3" t="s">
        <v>8</v>
      </c>
      <c r="E243" s="11">
        <v>5.5</v>
      </c>
      <c r="F243" s="11">
        <v>8</v>
      </c>
      <c r="G243" s="11">
        <v>1</v>
      </c>
      <c r="H243" s="15">
        <f t="shared" si="3"/>
        <v>6.75</v>
      </c>
    </row>
    <row r="244" spans="1:8" x14ac:dyDescent="0.25">
      <c r="A244" s="8" t="s">
        <v>539</v>
      </c>
      <c r="B244" s="3" t="s">
        <v>155</v>
      </c>
      <c r="C244" s="10" t="s">
        <v>265</v>
      </c>
      <c r="D244" s="3" t="s">
        <v>7</v>
      </c>
      <c r="E244" s="11">
        <v>3</v>
      </c>
      <c r="F244" s="11">
        <v>4</v>
      </c>
      <c r="G244" s="11">
        <v>1</v>
      </c>
      <c r="H244" s="15">
        <f t="shared" si="3"/>
        <v>3.5</v>
      </c>
    </row>
    <row r="245" spans="1:8" x14ac:dyDescent="0.25">
      <c r="A245" s="8" t="s">
        <v>540</v>
      </c>
      <c r="B245" s="3" t="s">
        <v>156</v>
      </c>
      <c r="C245" s="10" t="s">
        <v>265</v>
      </c>
      <c r="D245" s="3" t="s">
        <v>7</v>
      </c>
      <c r="E245" s="11">
        <v>4.4000000000000004</v>
      </c>
      <c r="F245" s="11">
        <v>5.3</v>
      </c>
      <c r="G245" s="11">
        <v>1</v>
      </c>
      <c r="H245" s="15">
        <f t="shared" si="3"/>
        <v>4.8499999999999996</v>
      </c>
    </row>
    <row r="246" spans="1:8" x14ac:dyDescent="0.25">
      <c r="A246" s="8" t="s">
        <v>541</v>
      </c>
      <c r="B246" s="3" t="s">
        <v>156</v>
      </c>
      <c r="C246" s="10" t="s">
        <v>265</v>
      </c>
      <c r="D246" s="3" t="s">
        <v>8</v>
      </c>
      <c r="E246" s="11">
        <v>5.3</v>
      </c>
      <c r="F246" s="11">
        <v>8.1999999999999993</v>
      </c>
      <c r="G246" s="11">
        <v>1</v>
      </c>
      <c r="H246" s="15">
        <f t="shared" si="3"/>
        <v>6.75</v>
      </c>
    </row>
    <row r="247" spans="1:8" x14ac:dyDescent="0.25">
      <c r="A247" s="8" t="s">
        <v>542</v>
      </c>
      <c r="B247" s="3" t="s">
        <v>157</v>
      </c>
      <c r="C247" s="10" t="s">
        <v>265</v>
      </c>
      <c r="D247" s="3" t="s">
        <v>10</v>
      </c>
      <c r="E247" s="11">
        <f>AVERAGE(E234,E236,E238,E240,E242,E244,E245)</f>
        <v>3.6571428571428575</v>
      </c>
      <c r="F247" s="11">
        <f>AVERAGE(F234,F236,F238,F240,F242,F244,F245)</f>
        <v>5.2714285714285714</v>
      </c>
      <c r="G247" s="11">
        <v>0.75</v>
      </c>
      <c r="H247" s="15">
        <f t="shared" si="3"/>
        <v>3.3482142857142856</v>
      </c>
    </row>
    <row r="248" spans="1:8" x14ac:dyDescent="0.25">
      <c r="A248" s="8" t="s">
        <v>543</v>
      </c>
      <c r="B248" s="3" t="s">
        <v>157</v>
      </c>
      <c r="C248" s="10" t="s">
        <v>265</v>
      </c>
      <c r="D248" s="3" t="s">
        <v>14</v>
      </c>
      <c r="E248" s="11">
        <f>AVERAGE(E246,E243,E241,E239,E237,E235)</f>
        <v>4.8999999999999995</v>
      </c>
      <c r="F248" s="11">
        <f>AVERAGE(F246,F243,F241,F239,F237,F235)</f>
        <v>8.2000000000000011</v>
      </c>
      <c r="G248" s="11">
        <v>0.75</v>
      </c>
      <c r="H248" s="15">
        <f t="shared" si="3"/>
        <v>4.9125000000000005</v>
      </c>
    </row>
    <row r="249" spans="1:8" x14ac:dyDescent="0.25">
      <c r="A249" s="8" t="s">
        <v>544</v>
      </c>
      <c r="B249" s="3" t="s">
        <v>157</v>
      </c>
      <c r="C249" s="10" t="s">
        <v>265</v>
      </c>
      <c r="D249" s="3" t="s">
        <v>11</v>
      </c>
      <c r="E249" s="11">
        <f>AVERAGE(E234:E248)</f>
        <v>4.2371428571428567</v>
      </c>
      <c r="F249" s="11">
        <f>AVERAGE(F234:F248)</f>
        <v>6.6380952380952376</v>
      </c>
      <c r="G249" s="11">
        <v>0.5</v>
      </c>
      <c r="H249" s="15">
        <f t="shared" si="3"/>
        <v>2.7188095238095236</v>
      </c>
    </row>
    <row r="250" spans="1:8" x14ac:dyDescent="0.25">
      <c r="A250" s="8" t="s">
        <v>545</v>
      </c>
      <c r="B250" s="3" t="s">
        <v>158</v>
      </c>
      <c r="C250" s="10" t="s">
        <v>266</v>
      </c>
      <c r="D250" s="3" t="s">
        <v>7</v>
      </c>
      <c r="E250" s="11">
        <v>4.9000000000000004</v>
      </c>
      <c r="F250" s="11">
        <v>4.9000000000000004</v>
      </c>
      <c r="G250" s="11">
        <v>1</v>
      </c>
      <c r="H250" s="15">
        <f t="shared" si="3"/>
        <v>4.9000000000000004</v>
      </c>
    </row>
    <row r="251" spans="1:8" x14ac:dyDescent="0.25">
      <c r="A251" s="8" t="s">
        <v>546</v>
      </c>
      <c r="B251" s="3" t="s">
        <v>158</v>
      </c>
      <c r="C251" s="10" t="s">
        <v>266</v>
      </c>
      <c r="D251" s="3" t="s">
        <v>8</v>
      </c>
      <c r="E251" s="11">
        <v>6</v>
      </c>
      <c r="F251" s="11">
        <v>6</v>
      </c>
      <c r="G251" s="11">
        <v>1</v>
      </c>
      <c r="H251" s="15">
        <f t="shared" si="3"/>
        <v>6</v>
      </c>
    </row>
    <row r="252" spans="1:8" x14ac:dyDescent="0.25">
      <c r="A252" s="8" t="s">
        <v>547</v>
      </c>
      <c r="B252" s="3" t="s">
        <v>159</v>
      </c>
      <c r="C252" s="10" t="s">
        <v>266</v>
      </c>
      <c r="D252" s="3" t="s">
        <v>7</v>
      </c>
      <c r="E252" s="11">
        <v>4.5999999999999996</v>
      </c>
      <c r="F252" s="11">
        <v>6.1</v>
      </c>
      <c r="G252" s="11">
        <v>1</v>
      </c>
      <c r="H252" s="15">
        <f t="shared" si="3"/>
        <v>5.35</v>
      </c>
    </row>
    <row r="253" spans="1:8" x14ac:dyDescent="0.25">
      <c r="A253" s="8" t="s">
        <v>548</v>
      </c>
      <c r="B253" s="3" t="s">
        <v>159</v>
      </c>
      <c r="C253" s="10" t="s">
        <v>266</v>
      </c>
      <c r="D253" s="3" t="s">
        <v>8</v>
      </c>
      <c r="E253" s="11">
        <v>4.3</v>
      </c>
      <c r="F253" s="11">
        <v>6.2</v>
      </c>
      <c r="G253" s="11">
        <v>1</v>
      </c>
      <c r="H253" s="15">
        <f t="shared" si="3"/>
        <v>5.25</v>
      </c>
    </row>
    <row r="254" spans="1:8" x14ac:dyDescent="0.25">
      <c r="A254" s="8" t="s">
        <v>549</v>
      </c>
      <c r="B254" s="3" t="s">
        <v>160</v>
      </c>
      <c r="C254" s="10" t="s">
        <v>266</v>
      </c>
      <c r="D254" s="3" t="s">
        <v>7</v>
      </c>
      <c r="E254" s="11">
        <v>3</v>
      </c>
      <c r="F254" s="11">
        <v>5</v>
      </c>
      <c r="G254" s="11">
        <v>1</v>
      </c>
      <c r="H254" s="15">
        <f t="shared" si="3"/>
        <v>4</v>
      </c>
    </row>
    <row r="255" spans="1:8" x14ac:dyDescent="0.25">
      <c r="A255" s="8" t="s">
        <v>550</v>
      </c>
      <c r="B255" s="3" t="s">
        <v>160</v>
      </c>
      <c r="C255" s="10" t="s">
        <v>266</v>
      </c>
      <c r="D255" s="3" t="s">
        <v>8</v>
      </c>
      <c r="E255" s="11">
        <v>3.2</v>
      </c>
      <c r="F255" s="11">
        <v>5.6</v>
      </c>
      <c r="G255" s="11">
        <v>1</v>
      </c>
      <c r="H255" s="15">
        <f t="shared" si="3"/>
        <v>4.4000000000000004</v>
      </c>
    </row>
    <row r="256" spans="1:8" x14ac:dyDescent="0.25">
      <c r="A256" s="8" t="s">
        <v>551</v>
      </c>
      <c r="B256" s="3" t="s">
        <v>161</v>
      </c>
      <c r="C256" s="10" t="s">
        <v>266</v>
      </c>
      <c r="D256" s="3" t="s">
        <v>7</v>
      </c>
      <c r="E256" s="11">
        <v>2.5</v>
      </c>
      <c r="F256" s="11">
        <v>3</v>
      </c>
      <c r="G256" s="11">
        <v>1</v>
      </c>
      <c r="H256" s="15">
        <f t="shared" si="3"/>
        <v>2.75</v>
      </c>
    </row>
    <row r="257" spans="1:8" x14ac:dyDescent="0.25">
      <c r="A257" s="8" t="s">
        <v>552</v>
      </c>
      <c r="B257" s="3" t="s">
        <v>162</v>
      </c>
      <c r="C257" s="10" t="s">
        <v>266</v>
      </c>
      <c r="D257" s="3" t="s">
        <v>7</v>
      </c>
      <c r="E257" s="11">
        <v>4.5</v>
      </c>
      <c r="F257" s="11">
        <v>7.5</v>
      </c>
      <c r="G257" s="11">
        <v>1</v>
      </c>
      <c r="H257" s="15">
        <f t="shared" si="3"/>
        <v>6</v>
      </c>
    </row>
    <row r="258" spans="1:8" x14ac:dyDescent="0.25">
      <c r="A258" s="8" t="s">
        <v>553</v>
      </c>
      <c r="B258" s="3" t="s">
        <v>162</v>
      </c>
      <c r="C258" s="10" t="s">
        <v>266</v>
      </c>
      <c r="D258" s="3" t="s">
        <v>8</v>
      </c>
      <c r="E258" s="11">
        <v>5.3</v>
      </c>
      <c r="F258" s="11">
        <v>9.5</v>
      </c>
      <c r="G258" s="11">
        <v>1</v>
      </c>
      <c r="H258" s="15">
        <f t="shared" si="3"/>
        <v>7.4</v>
      </c>
    </row>
    <row r="259" spans="1:8" x14ac:dyDescent="0.25">
      <c r="A259" s="8" t="s">
        <v>554</v>
      </c>
      <c r="B259" s="3" t="s">
        <v>163</v>
      </c>
      <c r="C259" s="10" t="s">
        <v>266</v>
      </c>
      <c r="D259" s="3" t="s">
        <v>7</v>
      </c>
      <c r="E259" s="11">
        <v>4.4000000000000004</v>
      </c>
      <c r="F259" s="11">
        <v>6.2</v>
      </c>
      <c r="G259" s="11">
        <v>1</v>
      </c>
      <c r="H259" s="15">
        <f t="shared" ref="H259:H272" si="4">AVERAGE(E259:F259)*G259</f>
        <v>5.3000000000000007</v>
      </c>
    </row>
    <row r="260" spans="1:8" x14ac:dyDescent="0.25">
      <c r="A260" s="8" t="s">
        <v>555</v>
      </c>
      <c r="B260" s="3" t="s">
        <v>163</v>
      </c>
      <c r="C260" s="10" t="s">
        <v>266</v>
      </c>
      <c r="D260" s="3" t="s">
        <v>8</v>
      </c>
      <c r="E260" s="11">
        <v>4.5</v>
      </c>
      <c r="F260" s="11">
        <v>8.3000000000000007</v>
      </c>
      <c r="G260" s="11">
        <v>1</v>
      </c>
      <c r="H260" s="15">
        <f t="shared" si="4"/>
        <v>6.4</v>
      </c>
    </row>
    <row r="261" spans="1:8" x14ac:dyDescent="0.25">
      <c r="A261" s="8" t="s">
        <v>556</v>
      </c>
      <c r="B261" s="3" t="s">
        <v>164</v>
      </c>
      <c r="C261" s="10" t="s">
        <v>266</v>
      </c>
      <c r="D261" s="3" t="s">
        <v>7</v>
      </c>
      <c r="E261" s="11">
        <v>4.5</v>
      </c>
      <c r="F261" s="11">
        <v>6.5</v>
      </c>
      <c r="G261" s="11">
        <v>1</v>
      </c>
      <c r="H261" s="15">
        <f t="shared" si="4"/>
        <v>5.5</v>
      </c>
    </row>
    <row r="262" spans="1:8" x14ac:dyDescent="0.25">
      <c r="A262" s="8" t="s">
        <v>557</v>
      </c>
      <c r="B262" s="3" t="s">
        <v>164</v>
      </c>
      <c r="C262" s="10" t="s">
        <v>266</v>
      </c>
      <c r="D262" s="3" t="s">
        <v>8</v>
      </c>
      <c r="E262" s="11">
        <v>3.5</v>
      </c>
      <c r="F262" s="11">
        <v>8.5</v>
      </c>
      <c r="G262" s="11">
        <v>1</v>
      </c>
      <c r="H262" s="15">
        <f t="shared" si="4"/>
        <v>6</v>
      </c>
    </row>
    <row r="263" spans="1:8" x14ac:dyDescent="0.25">
      <c r="A263" s="8" t="s">
        <v>558</v>
      </c>
      <c r="B263" s="3" t="s">
        <v>165</v>
      </c>
      <c r="C263" s="10" t="s">
        <v>266</v>
      </c>
      <c r="D263" s="3" t="s">
        <v>7</v>
      </c>
      <c r="E263" s="11">
        <v>3.8</v>
      </c>
      <c r="F263" s="11">
        <v>7.8</v>
      </c>
      <c r="G263" s="11">
        <v>1</v>
      </c>
      <c r="H263" s="15">
        <f t="shared" si="4"/>
        <v>5.8</v>
      </c>
    </row>
    <row r="264" spans="1:8" x14ac:dyDescent="0.25">
      <c r="A264" s="8" t="s">
        <v>559</v>
      </c>
      <c r="B264" s="3" t="s">
        <v>165</v>
      </c>
      <c r="C264" s="10" t="s">
        <v>266</v>
      </c>
      <c r="D264" s="3" t="s">
        <v>8</v>
      </c>
      <c r="E264" s="11">
        <v>5.8</v>
      </c>
      <c r="F264" s="11">
        <v>9.1999999999999993</v>
      </c>
      <c r="G264" s="11">
        <v>1</v>
      </c>
      <c r="H264" s="15">
        <f t="shared" si="4"/>
        <v>7.5</v>
      </c>
    </row>
    <row r="265" spans="1:8" x14ac:dyDescent="0.25">
      <c r="A265" s="8" t="s">
        <v>560</v>
      </c>
      <c r="B265" s="3" t="s">
        <v>166</v>
      </c>
      <c r="C265" s="10" t="s">
        <v>266</v>
      </c>
      <c r="D265" s="3" t="s">
        <v>10</v>
      </c>
      <c r="E265" s="11">
        <f>AVERAGE(E250,E252,E254,E256,E257,E259,E261,E263)</f>
        <v>4.0249999999999995</v>
      </c>
      <c r="F265" s="11">
        <f>AVERAGE(F250,F252,F254,F256,F257,F259,F261,F263)</f>
        <v>5.875</v>
      </c>
      <c r="G265" s="11">
        <v>0.75</v>
      </c>
      <c r="H265" s="15">
        <f t="shared" si="4"/>
        <v>3.7124999999999995</v>
      </c>
    </row>
    <row r="266" spans="1:8" x14ac:dyDescent="0.25">
      <c r="A266" s="8" t="s">
        <v>561</v>
      </c>
      <c r="B266" s="3" t="s">
        <v>166</v>
      </c>
      <c r="C266" s="10" t="s">
        <v>266</v>
      </c>
      <c r="D266" s="3" t="s">
        <v>14</v>
      </c>
      <c r="E266" s="11">
        <f>AVERAGE(E253,E255,E258,E260,E262,E264)</f>
        <v>4.4333333333333336</v>
      </c>
      <c r="F266" s="11">
        <f>AVERAGE(F253,F255,F258,F260,F262,F264)</f>
        <v>7.8833333333333329</v>
      </c>
      <c r="G266" s="11">
        <v>0.75</v>
      </c>
      <c r="H266" s="15">
        <f t="shared" si="4"/>
        <v>4.6187500000000004</v>
      </c>
    </row>
    <row r="267" spans="1:8" x14ac:dyDescent="0.25">
      <c r="A267" s="8" t="s">
        <v>562</v>
      </c>
      <c r="B267" s="3" t="s">
        <v>166</v>
      </c>
      <c r="C267" s="10" t="s">
        <v>266</v>
      </c>
      <c r="D267" s="3" t="s">
        <v>11</v>
      </c>
      <c r="E267" s="11">
        <f>AVERAGE(E250:E266)</f>
        <v>4.3093137254901963</v>
      </c>
      <c r="F267" s="11">
        <f>AVERAGE(F250:F266)</f>
        <v>6.7093137254901967</v>
      </c>
      <c r="G267" s="11">
        <v>0.5</v>
      </c>
      <c r="H267" s="15">
        <f t="shared" si="4"/>
        <v>2.7546568627450982</v>
      </c>
    </row>
    <row r="268" spans="1:8" x14ac:dyDescent="0.25">
      <c r="A268" s="8" t="s">
        <v>563</v>
      </c>
      <c r="B268" s="3" t="s">
        <v>167</v>
      </c>
      <c r="C268" s="10" t="s">
        <v>258</v>
      </c>
      <c r="D268" s="3" t="s">
        <v>7</v>
      </c>
      <c r="E268" s="11">
        <v>3</v>
      </c>
      <c r="F268" s="11">
        <v>4</v>
      </c>
      <c r="G268" s="11">
        <v>1</v>
      </c>
      <c r="H268" s="15">
        <f t="shared" si="4"/>
        <v>3.5</v>
      </c>
    </row>
    <row r="269" spans="1:8" x14ac:dyDescent="0.25">
      <c r="A269" s="8" t="s">
        <v>564</v>
      </c>
      <c r="B269" s="3" t="s">
        <v>167</v>
      </c>
      <c r="C269" s="10" t="s">
        <v>258</v>
      </c>
      <c r="D269" s="3" t="s">
        <v>10</v>
      </c>
      <c r="E269" s="11">
        <v>3.5</v>
      </c>
      <c r="F269" s="11">
        <v>5.9</v>
      </c>
      <c r="G269" s="11">
        <v>0.75</v>
      </c>
      <c r="H269" s="15">
        <f t="shared" si="4"/>
        <v>3.5250000000000004</v>
      </c>
    </row>
    <row r="270" spans="1:8" x14ac:dyDescent="0.25">
      <c r="A270" s="8" t="s">
        <v>565</v>
      </c>
      <c r="B270" s="3" t="s">
        <v>168</v>
      </c>
      <c r="C270" s="10" t="s">
        <v>258</v>
      </c>
      <c r="D270" s="3" t="s">
        <v>14</v>
      </c>
      <c r="E270" s="11">
        <v>4</v>
      </c>
      <c r="F270" s="11">
        <v>5.3</v>
      </c>
      <c r="G270" s="11">
        <v>0.75</v>
      </c>
      <c r="H270" s="15">
        <f t="shared" si="4"/>
        <v>3.4875000000000003</v>
      </c>
    </row>
    <row r="271" spans="1:8" x14ac:dyDescent="0.25">
      <c r="A271" s="8" t="s">
        <v>566</v>
      </c>
      <c r="B271" s="3" t="s">
        <v>169</v>
      </c>
      <c r="C271" s="10" t="s">
        <v>258</v>
      </c>
      <c r="D271" s="3" t="s">
        <v>7</v>
      </c>
      <c r="E271" s="11">
        <v>4.5</v>
      </c>
      <c r="F271" s="11">
        <v>5</v>
      </c>
      <c r="G271" s="11">
        <v>1</v>
      </c>
      <c r="H271" s="15">
        <f t="shared" si="4"/>
        <v>4.75</v>
      </c>
    </row>
    <row r="272" spans="1:8" x14ac:dyDescent="0.25">
      <c r="A272" s="8" t="s">
        <v>567</v>
      </c>
      <c r="B272" s="3" t="s">
        <v>169</v>
      </c>
      <c r="C272" s="10" t="s">
        <v>258</v>
      </c>
      <c r="D272" s="3" t="s">
        <v>8</v>
      </c>
      <c r="E272" s="11">
        <v>5</v>
      </c>
      <c r="F272" s="11">
        <v>7.7</v>
      </c>
      <c r="G272" s="11">
        <v>1</v>
      </c>
      <c r="H272" s="15">
        <f t="shared" si="4"/>
        <v>6.35</v>
      </c>
    </row>
  </sheetData>
  <autoFilter ref="A1:H272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Q.Factors</vt:lpstr>
      <vt:lpstr>R.Factors</vt:lpstr>
    </vt:vector>
  </TitlesOfParts>
  <Company>PSU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Esyunin</dc:creator>
  <cp:lastModifiedBy>A.N.Sozontov</cp:lastModifiedBy>
  <dcterms:created xsi:type="dcterms:W3CDTF">2019-07-03T11:54:51Z</dcterms:created>
  <dcterms:modified xsi:type="dcterms:W3CDTF">2019-08-21T06:07:45Z</dcterms:modified>
</cp:coreProperties>
</file>