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O:\P_Kasp.Makarova\kasp_2023\"/>
    </mc:Choice>
  </mc:AlternateContent>
  <xr:revisionPtr revIDLastSave="0" documentId="13_ncr:1_{97E9FCA0-E286-44DF-85C7-696444CE7FD7}" xr6:coauthVersionLast="47" xr6:coauthVersionMax="47" xr10:uidLastSave="{00000000-0000-0000-0000-000000000000}"/>
  <bookViews>
    <workbookView xWindow="-108" yWindow="-108" windowWidth="23256" windowHeight="12576" xr2:uid="{6EBB4CEE-5108-4D46-B5D1-E2A8D826402C}"/>
  </bookViews>
  <sheets>
    <sheet name="main" sheetId="4" r:id="rId1"/>
    <sheet name="samples" sheetId="7" r:id="rId2"/>
    <sheet name="taxa" sheetId="5" r:id="rId3"/>
    <sheet name="remarks" sheetId="8" r:id="rId4"/>
  </sheets>
  <definedNames>
    <definedName name="_xlnm._FilterDatabase" localSheetId="0" hidden="1">main!$A$1:$CO$115</definedName>
    <definedName name="_xlnm._FilterDatabase" localSheetId="1" hidden="1">samples!$A$1:$AA$151</definedName>
    <definedName name="_xlnm._FilterDatabase" localSheetId="2" hidden="1">taxa!$A$1:$L$115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2" i="7"/>
  <c r="A73" i="5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151" i="7"/>
  <c r="A150" i="7"/>
  <c r="E150" i="7"/>
  <c r="F150" i="7"/>
  <c r="G150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G137" i="7"/>
  <c r="F137" i="7"/>
  <c r="E137" i="7"/>
  <c r="G111" i="7"/>
  <c r="F111" i="7"/>
  <c r="E111" i="7"/>
  <c r="G106" i="7"/>
  <c r="F106" i="7"/>
  <c r="E106" i="7"/>
  <c r="G7" i="7"/>
  <c r="F7" i="7"/>
  <c r="E7" i="7"/>
  <c r="G4" i="7"/>
  <c r="F4" i="7"/>
  <c r="E4" i="7"/>
  <c r="G149" i="7"/>
  <c r="F149" i="7"/>
  <c r="E149" i="7"/>
  <c r="G148" i="7"/>
  <c r="F148" i="7"/>
  <c r="E148" i="7"/>
  <c r="G147" i="7"/>
  <c r="F147" i="7"/>
  <c r="E147" i="7"/>
  <c r="G146" i="7"/>
  <c r="F146" i="7"/>
  <c r="E146" i="7"/>
  <c r="G145" i="7"/>
  <c r="F145" i="7"/>
  <c r="E145" i="7"/>
  <c r="G136" i="7"/>
  <c r="F136" i="7"/>
  <c r="E136" i="7"/>
  <c r="G135" i="7"/>
  <c r="F135" i="7"/>
  <c r="E135" i="7"/>
  <c r="G134" i="7"/>
  <c r="F134" i="7"/>
  <c r="E134" i="7"/>
  <c r="G133" i="7"/>
  <c r="F133" i="7"/>
  <c r="E133" i="7"/>
  <c r="G132" i="7"/>
  <c r="F132" i="7"/>
  <c r="E132" i="7"/>
  <c r="G131" i="7"/>
  <c r="F131" i="7"/>
  <c r="E131" i="7"/>
  <c r="G130" i="7"/>
  <c r="F130" i="7"/>
  <c r="E130" i="7"/>
  <c r="G129" i="7"/>
  <c r="F129" i="7"/>
  <c r="E129" i="7"/>
  <c r="G128" i="7"/>
  <c r="F128" i="7"/>
  <c r="E128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G120" i="7"/>
  <c r="F120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G92" i="7"/>
  <c r="F92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1" i="7"/>
  <c r="F11" i="7"/>
  <c r="E11" i="7"/>
  <c r="G10" i="7"/>
  <c r="F10" i="7"/>
  <c r="E10" i="7"/>
  <c r="G9" i="7"/>
  <c r="F9" i="7"/>
  <c r="E9" i="7"/>
  <c r="G8" i="7"/>
  <c r="F8" i="7"/>
  <c r="E8" i="7"/>
  <c r="G6" i="7"/>
  <c r="F6" i="7"/>
  <c r="E6" i="7"/>
  <c r="G5" i="7"/>
  <c r="F5" i="7"/>
  <c r="E5" i="7"/>
  <c r="E3" i="7"/>
  <c r="F3" i="7"/>
  <c r="G3" i="7"/>
  <c r="G2" i="7"/>
  <c r="F2" i="7"/>
  <c r="E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32" i="5"/>
  <c r="A8" i="5"/>
  <c r="A11" i="5"/>
  <c r="A29" i="5"/>
  <c r="A57" i="5"/>
  <c r="A44" i="5"/>
  <c r="A43" i="5"/>
  <c r="A42" i="5"/>
  <c r="A66" i="5"/>
  <c r="A68" i="5"/>
  <c r="A67" i="5"/>
  <c r="A36" i="5"/>
  <c r="A50" i="5"/>
  <c r="A62" i="5"/>
  <c r="A2" i="5"/>
  <c r="A21" i="5"/>
  <c r="A7" i="5"/>
  <c r="A13" i="5"/>
  <c r="A37" i="5"/>
  <c r="A53" i="5"/>
  <c r="A40" i="5"/>
  <c r="A4" i="5"/>
  <c r="A39" i="5"/>
  <c r="A46" i="5"/>
  <c r="A12" i="5"/>
  <c r="A18" i="5"/>
  <c r="A60" i="5"/>
  <c r="A17" i="5"/>
  <c r="A19" i="5"/>
  <c r="A65" i="5"/>
  <c r="A28" i="5"/>
  <c r="A63" i="5"/>
  <c r="A91" i="5"/>
  <c r="A90" i="5"/>
  <c r="A82" i="5"/>
  <c r="A83" i="5"/>
  <c r="A92" i="5"/>
  <c r="A76" i="5"/>
  <c r="A77" i="5"/>
  <c r="A78" i="5"/>
  <c r="A79" i="5"/>
  <c r="A104" i="5"/>
  <c r="A71" i="5"/>
  <c r="A98" i="5"/>
  <c r="A74" i="5"/>
  <c r="A108" i="5"/>
  <c r="A86" i="5"/>
  <c r="A87" i="5"/>
  <c r="A85" i="5"/>
  <c r="A88" i="5"/>
  <c r="A80" i="5"/>
  <c r="A84" i="5"/>
  <c r="A72" i="5"/>
  <c r="A99" i="5"/>
  <c r="A97" i="5"/>
  <c r="A94" i="5"/>
  <c r="A96" i="5"/>
  <c r="A93" i="5"/>
  <c r="A95" i="5"/>
  <c r="A110" i="5"/>
  <c r="A75" i="5"/>
  <c r="A89" i="5"/>
  <c r="A105" i="5"/>
  <c r="A106" i="5"/>
  <c r="A107" i="5"/>
  <c r="A103" i="5"/>
  <c r="A102" i="5"/>
  <c r="A101" i="5"/>
  <c r="A100" i="5"/>
  <c r="A70" i="5"/>
  <c r="A109" i="5"/>
  <c r="A112" i="5"/>
  <c r="A81" i="5"/>
  <c r="A111" i="5"/>
  <c r="A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A.N.Sozontov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A.N.Sozontov: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по формуле на основе последующих столбцов</t>
        </r>
      </text>
    </comment>
  </commentList>
</comments>
</file>

<file path=xl/sharedStrings.xml><?xml version="1.0" encoding="utf-8"?>
<sst xmlns="http://schemas.openxmlformats.org/spreadsheetml/2006/main" count="3640" uniqueCount="1035">
  <si>
    <t>Substrate</t>
  </si>
  <si>
    <t>Evans</t>
  </si>
  <si>
    <t>Berlese</t>
  </si>
  <si>
    <t>Michael</t>
  </si>
  <si>
    <t>Oribatida</t>
  </si>
  <si>
    <t>Eobrachychthonius</t>
  </si>
  <si>
    <t>latior</t>
  </si>
  <si>
    <t>E</t>
  </si>
  <si>
    <t>no</t>
  </si>
  <si>
    <t>urban</t>
  </si>
  <si>
    <t>sand</t>
  </si>
  <si>
    <t>turf</t>
  </si>
  <si>
    <t>first</t>
  </si>
  <si>
    <t>flat</t>
  </si>
  <si>
    <t>48.310498</t>
  </si>
  <si>
    <t>42.056546</t>
  </si>
  <si>
    <t>sandy beach</t>
  </si>
  <si>
    <t>open sea coast</t>
  </si>
  <si>
    <t>DbSdGr</t>
  </si>
  <si>
    <t>Derbent</t>
  </si>
  <si>
    <t>48.310487</t>
  </si>
  <si>
    <t>42.056498</t>
  </si>
  <si>
    <t>48.310521</t>
  </si>
  <si>
    <t>42.056509</t>
  </si>
  <si>
    <t>48.310541</t>
  </si>
  <si>
    <t>42.056603</t>
  </si>
  <si>
    <t>48.310548</t>
  </si>
  <si>
    <t>42.056650</t>
  </si>
  <si>
    <t>sewage</t>
  </si>
  <si>
    <t>second</t>
  </si>
  <si>
    <t>gentle</t>
  </si>
  <si>
    <t>stony-sandy</t>
  </si>
  <si>
    <t>RdSSUp</t>
  </si>
  <si>
    <t>Reductornyj</t>
  </si>
  <si>
    <r>
      <rPr>
        <i/>
        <sz val="10"/>
        <color theme="1"/>
        <rFont val="Times New Roman"/>
        <family val="1"/>
        <charset val="204"/>
      </rPr>
      <t>Xanthium strumarium,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</si>
  <si>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Xanthium strumarium, Veronic</t>
    </r>
    <r>
      <rPr>
        <sz val="10"/>
        <color theme="1"/>
        <rFont val="Times New Roman"/>
        <family val="1"/>
        <charset val="204"/>
      </rPr>
      <t xml:space="preserve">a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</si>
  <si>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t>algae + shelly sand</t>
  </si>
  <si>
    <t>seaweeds</t>
  </si>
  <si>
    <t>47.544383</t>
  </si>
  <si>
    <t>42.969063</t>
  </si>
  <si>
    <t>Ulva intestinalis</t>
  </si>
  <si>
    <t>RdSSSw</t>
  </si>
  <si>
    <t>a lot of hay</t>
  </si>
  <si>
    <t>47.540959</t>
  </si>
  <si>
    <t>42.970665</t>
  </si>
  <si>
    <t>47.565001</t>
  </si>
  <si>
    <t>42.959838</t>
  </si>
  <si>
    <t>47.560963</t>
  </si>
  <si>
    <t>42.961628</t>
  </si>
  <si>
    <t>47.556583</t>
  </si>
  <si>
    <t>42.963656</t>
  </si>
  <si>
    <t>close yellowish sand</t>
  </si>
  <si>
    <t>47.543219</t>
  </si>
  <si>
    <t>42.969913</t>
  </si>
  <si>
    <t>Puccinellia sp.</t>
  </si>
  <si>
    <t>RdSSPu</t>
  </si>
  <si>
    <t>47.546463</t>
  </si>
  <si>
    <t>42.968115</t>
  </si>
  <si>
    <t>47.551883</t>
  </si>
  <si>
    <t>42.968718</t>
  </si>
  <si>
    <t>47.548447</t>
  </si>
  <si>
    <t>42.961004</t>
  </si>
  <si>
    <r>
      <rPr>
        <i/>
        <sz val="10"/>
        <color theme="1"/>
        <rFont val="Times New Roman"/>
        <family val="1"/>
        <charset val="204"/>
      </rPr>
      <t>Puccinelli</t>
    </r>
    <r>
      <rPr>
        <sz val="10"/>
        <color theme="1"/>
        <rFont val="Times New Roman"/>
        <family val="1"/>
        <charset val="204"/>
      </rPr>
      <t>a sp.</t>
    </r>
  </si>
  <si>
    <t>47.550211</t>
  </si>
  <si>
    <t>42.963314</t>
  </si>
  <si>
    <t>close sand  with a little shelly sand</t>
  </si>
  <si>
    <t>47.544212</t>
  </si>
  <si>
    <t>42.969013</t>
  </si>
  <si>
    <t>47.543661</t>
  </si>
  <si>
    <t>42.969915</t>
  </si>
  <si>
    <t>47.544101</t>
  </si>
  <si>
    <t>42.970112</t>
  </si>
  <si>
    <t>47.542114</t>
  </si>
  <si>
    <t>42.969714</t>
  </si>
  <si>
    <t>47.541910</t>
  </si>
  <si>
    <t>42.970616</t>
  </si>
  <si>
    <t>medium yellowish sand with a little of shelly sand</t>
  </si>
  <si>
    <t>47.544301</t>
  </si>
  <si>
    <t>42.969005</t>
  </si>
  <si>
    <t>47.544019</t>
  </si>
  <si>
    <t>42.970415</t>
  </si>
  <si>
    <t>47.543714</t>
  </si>
  <si>
    <t>42.969701</t>
  </si>
  <si>
    <t>47.542115</t>
  </si>
  <si>
    <t>42.970220</t>
  </si>
  <si>
    <t>47.540911</t>
  </si>
  <si>
    <t>42.970661</t>
  </si>
  <si>
    <t>open sea coast11.06.2021</t>
  </si>
  <si>
    <t>sea coast, near canal mouth</t>
  </si>
  <si>
    <t>grassland</t>
  </si>
  <si>
    <t>Phragmites australis, Atriplex prostrata, Calystegia sepium</t>
  </si>
  <si>
    <t>loam</t>
  </si>
  <si>
    <t>46.872205</t>
  </si>
  <si>
    <t>44.569254</t>
  </si>
  <si>
    <t>Phragmites australis</t>
  </si>
  <si>
    <t>reeds</t>
  </si>
  <si>
    <t>KzKBRd</t>
  </si>
  <si>
    <t>Kizlyar</t>
  </si>
  <si>
    <t>46.872235</t>
  </si>
  <si>
    <t>44.569182</t>
  </si>
  <si>
    <t>46.872307</t>
  </si>
  <si>
    <t>44.569110</t>
  </si>
  <si>
    <t>46.872295</t>
  </si>
  <si>
    <t>44.569263</t>
  </si>
  <si>
    <t>46.872323</t>
  </si>
  <si>
    <t>44.569272</t>
  </si>
  <si>
    <t>high (2.5-3 m) reeds, 20-40 % shelly sand, a few small (1-1.5 cm) stones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</si>
  <si>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</t>
    </r>
    <r>
      <rPr>
        <i/>
        <sz val="10"/>
        <color theme="1"/>
        <rFont val="Times New Roman"/>
        <family val="1"/>
        <charset val="204"/>
      </rPr>
      <t>., Chamaenerion angustifolium, Atriplex prostrata, Calystegia sepium</t>
    </r>
  </si>
  <si>
    <t>sandy loam</t>
  </si>
  <si>
    <t>46.988499</t>
  </si>
  <si>
    <t>44.480109</t>
  </si>
  <si>
    <t xml:space="preserve">Nordovyj Isl. </t>
  </si>
  <si>
    <t>KzNIRh</t>
  </si>
  <si>
    <t>46.987948</t>
  </si>
  <si>
    <t>44.480283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</si>
  <si>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sp.</t>
    </r>
    <r>
      <rPr>
        <i/>
        <sz val="10"/>
        <color theme="1"/>
        <rFont val="Times New Roman"/>
        <family val="1"/>
        <charset val="204"/>
      </rPr>
      <t>, Chamaenerion angustifolium, Atriplex prostrata, Calystegia sepium</t>
    </r>
  </si>
  <si>
    <t>46.987867</t>
  </si>
  <si>
    <t>44.480207</t>
  </si>
  <si>
    <r>
      <t>Phragmites australis,</t>
    </r>
    <r>
      <rPr>
        <sz val="10"/>
        <color theme="1"/>
        <rFont val="Times New Roman"/>
        <family val="1"/>
        <charset val="204"/>
      </rPr>
      <t xml:space="preserve"> Asteraceae gen. sp.</t>
    </r>
    <r>
      <rPr>
        <i/>
        <sz val="10"/>
        <color theme="1"/>
        <rFont val="Times New Roman"/>
        <family val="1"/>
        <charset val="204"/>
      </rPr>
      <t>, Chamaenerion angustifolium, Atriplex prostrata, Calystegia sepium</t>
    </r>
  </si>
  <si>
    <t>46.988988</t>
  </si>
  <si>
    <t>44.479663</t>
  </si>
  <si>
    <r>
      <t>Phragmites australis,</t>
    </r>
    <r>
      <rPr>
        <sz val="10"/>
        <color theme="1"/>
        <rFont val="Times New Roman"/>
        <family val="1"/>
        <charset val="204"/>
      </rPr>
      <t xml:space="preserve"> Asteraceae gen. sp.,</t>
    </r>
    <r>
      <rPr>
        <i/>
        <sz val="10"/>
        <color theme="1"/>
        <rFont val="Times New Roman"/>
        <family val="1"/>
        <charset val="204"/>
      </rPr>
      <t xml:space="preserve"> Chamaenerion angustifolium, Atriplex prostrata, Calystegia sepium</t>
    </r>
  </si>
  <si>
    <t>46.987902</t>
  </si>
  <si>
    <t>44.480068</t>
  </si>
  <si>
    <t>low (1.5-2 m) reeds, 90-95% shelly sand</t>
  </si>
  <si>
    <r>
      <t>Phragmites australis,</t>
    </r>
    <r>
      <rPr>
        <sz val="10"/>
        <color theme="1"/>
        <rFont val="Times New Roman"/>
        <family val="1"/>
        <charset val="204"/>
      </rPr>
      <t xml:space="preserve"> Asteraceae gen. sp</t>
    </r>
    <r>
      <rPr>
        <i/>
        <sz val="10"/>
        <color theme="1"/>
        <rFont val="Times New Roman"/>
        <family val="1"/>
        <charset val="204"/>
      </rPr>
      <t>., Plantago major, Chamaenerion angustifolium</t>
    </r>
  </si>
  <si>
    <t>46.988308</t>
  </si>
  <si>
    <t>44.480057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</si>
  <si>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</t>
    </r>
    <r>
      <rPr>
        <i/>
        <sz val="10"/>
        <color theme="1"/>
        <rFont val="Times New Roman"/>
        <family val="1"/>
        <charset val="204"/>
      </rPr>
      <t>., Plantago major, Chamaenerion angustifolium</t>
    </r>
  </si>
  <si>
    <t>46.988607</t>
  </si>
  <si>
    <t>44.479737</t>
  </si>
  <si>
    <t>KzNIRl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</si>
  <si>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sp.</t>
    </r>
    <r>
      <rPr>
        <i/>
        <sz val="10"/>
        <color theme="1"/>
        <rFont val="Times New Roman"/>
        <family val="1"/>
        <charset val="204"/>
      </rPr>
      <t>, Plantago major, Chamaenerion angustifolium</t>
    </r>
  </si>
  <si>
    <t>46.988863</t>
  </si>
  <si>
    <t>44.479626</t>
  </si>
  <si>
    <t>46.988711</t>
  </si>
  <si>
    <t>44.479659</t>
  </si>
  <si>
    <r>
      <rPr>
        <i/>
        <sz val="10"/>
        <color theme="1"/>
        <rFont val="Times New Roman"/>
        <family val="1"/>
        <charset val="204"/>
      </rPr>
      <t>Phragmites australis</t>
    </r>
    <r>
      <rPr>
        <sz val="10"/>
        <color theme="1"/>
        <rFont val="Times New Roman"/>
        <family val="1"/>
        <charset val="204"/>
      </rPr>
      <t>, Asteraceae gen. sp.,</t>
    </r>
    <r>
      <rPr>
        <i/>
        <sz val="10"/>
        <color theme="1"/>
        <rFont val="Times New Roman"/>
        <family val="1"/>
        <charset val="204"/>
      </rPr>
      <t xml:space="preserve"> Plantago major, Chamaenerion angustifolium</t>
    </r>
  </si>
  <si>
    <t>44.480056</t>
  </si>
  <si>
    <t>enframe reeds, 3-30% shelly sand, a few small (-1.5 cm) stones</t>
  </si>
  <si>
    <t>Bulboschoenus maritimus, Schoenoplectus tabernaemontani</t>
  </si>
  <si>
    <t>46.988220</t>
  </si>
  <si>
    <t>44.480345</t>
  </si>
  <si>
    <t xml:space="preserve">Bolboschoenus maritimus </t>
  </si>
  <si>
    <t>Nordovyj Isl.</t>
  </si>
  <si>
    <t>KzNIBo</t>
  </si>
  <si>
    <t>46.988524</t>
  </si>
  <si>
    <t>44.480302</t>
  </si>
  <si>
    <t>46.989204</t>
  </si>
  <si>
    <t>44.479996</t>
  </si>
  <si>
    <t>46.988684</t>
  </si>
  <si>
    <t>44.480343</t>
  </si>
  <si>
    <t>46.988535</t>
  </si>
  <si>
    <t>44.480085</t>
  </si>
  <si>
    <t>enframe reeds, shelly sand - 5-20%</t>
  </si>
  <si>
    <t>46.988402</t>
  </si>
  <si>
    <t>44.480507</t>
  </si>
  <si>
    <t>KzNISh</t>
  </si>
  <si>
    <t>46.988669</t>
  </si>
  <si>
    <t>44.480378</t>
  </si>
  <si>
    <t>46.988621</t>
  </si>
  <si>
    <t>44.480276</t>
  </si>
  <si>
    <t>46.989210</t>
  </si>
  <si>
    <t>44.479970</t>
  </si>
  <si>
    <t>grass remnants</t>
  </si>
  <si>
    <t>debris</t>
  </si>
  <si>
    <t>46.690515</t>
  </si>
  <si>
    <t>44.486231</t>
  </si>
  <si>
    <t>canal bank</t>
  </si>
  <si>
    <t>KzCaSw</t>
  </si>
  <si>
    <t>46.690703</t>
  </si>
  <si>
    <t>44.486230</t>
  </si>
  <si>
    <t>46.690875</t>
  </si>
  <si>
    <t>44.486224</t>
  </si>
  <si>
    <t>46.691180</t>
  </si>
  <si>
    <t>44.486212</t>
  </si>
  <si>
    <t>46.691215</t>
  </si>
  <si>
    <t>44.486210</t>
  </si>
  <si>
    <t>shelly sand - 3%, below 4-5 cm - peloid</t>
  </si>
  <si>
    <r>
      <rPr>
        <i/>
        <sz val="10"/>
        <color theme="1"/>
        <rFont val="Times New Roman"/>
        <family val="1"/>
        <charset val="204"/>
      </rPr>
      <t>Phragmites australis</t>
    </r>
    <r>
      <rPr>
        <sz val="10"/>
        <color theme="1"/>
        <rFont val="Times New Roman"/>
        <family val="1"/>
        <charset val="204"/>
      </rPr>
      <t>, moss</t>
    </r>
  </si>
  <si>
    <t>clay with shelly sand</t>
  </si>
  <si>
    <t>46.686948</t>
  </si>
  <si>
    <t>44.486479</t>
  </si>
  <si>
    <t>KzCaRd</t>
  </si>
  <si>
    <t>46.687976</t>
  </si>
  <si>
    <t>44.486287</t>
  </si>
  <si>
    <t>46.688487</t>
  </si>
  <si>
    <t>44.486407</t>
  </si>
  <si>
    <t>46.689870</t>
  </si>
  <si>
    <t>44.486240</t>
  </si>
  <si>
    <t>46.690529</t>
  </si>
  <si>
    <t>44.486235</t>
  </si>
  <si>
    <t>recreation</t>
  </si>
  <si>
    <t>woody debris</t>
  </si>
  <si>
    <t>steep</t>
  </si>
  <si>
    <t>48.586185</t>
  </si>
  <si>
    <t>41.846552</t>
  </si>
  <si>
    <t>pebbly</t>
  </si>
  <si>
    <t>SmSw</t>
  </si>
  <si>
    <t>Samoor</t>
  </si>
  <si>
    <t>forest</t>
  </si>
  <si>
    <t>48.537750</t>
  </si>
  <si>
    <t>41.880992</t>
  </si>
  <si>
    <t>48.548705</t>
  </si>
  <si>
    <t>41.876472</t>
  </si>
  <si>
    <t>48.548897</t>
  </si>
  <si>
    <t>41.876362</t>
  </si>
  <si>
    <t>48.550804</t>
  </si>
  <si>
    <t>41.874081</t>
  </si>
  <si>
    <t>upper layer of samples 10-15 cm</t>
  </si>
  <si>
    <t>Convolvulus persicus, Leymus racemosus</t>
  </si>
  <si>
    <t>48.542762</t>
  </si>
  <si>
    <t>41.879734</t>
  </si>
  <si>
    <t>Convolvulus persicus</t>
  </si>
  <si>
    <t>SmSdCS</t>
  </si>
  <si>
    <t>48.542643</t>
  </si>
  <si>
    <t>41.879788</t>
  </si>
  <si>
    <t>48.542511</t>
  </si>
  <si>
    <t>41.879919</t>
  </si>
  <si>
    <t>48.542304</t>
  </si>
  <si>
    <t>41.880003</t>
  </si>
  <si>
    <t>48.542271</t>
  </si>
  <si>
    <t>41.880012</t>
  </si>
  <si>
    <t>48.541849</t>
  </si>
  <si>
    <t>41.872345</t>
  </si>
  <si>
    <t>SmSdCJ</t>
  </si>
  <si>
    <t>48.541860</t>
  </si>
  <si>
    <t>41.872332</t>
  </si>
  <si>
    <t>48.541859</t>
  </si>
  <si>
    <t>41.872304</t>
  </si>
  <si>
    <t>48.541867</t>
  </si>
  <si>
    <t>41.872249</t>
  </si>
  <si>
    <t>48.541871</t>
  </si>
  <si>
    <t>41.872215</t>
  </si>
  <si>
    <t>former pond, distant from sea (200 m)</t>
  </si>
  <si>
    <t>Phragmites australis, Rubus caesius, Eleagnus caspica</t>
  </si>
  <si>
    <t>clay</t>
  </si>
  <si>
    <t>48.536109</t>
  </si>
  <si>
    <t>41.881485</t>
  </si>
  <si>
    <t>48.536037</t>
  </si>
  <si>
    <t>41.881416</t>
  </si>
  <si>
    <t>48.535642</t>
  </si>
  <si>
    <t>41.881277</t>
  </si>
  <si>
    <t>48.535701</t>
  </si>
  <si>
    <t>41.881317</t>
  </si>
  <si>
    <t>48.535541</t>
  </si>
  <si>
    <t>41.881373</t>
  </si>
  <si>
    <t>close dark-grey sand</t>
  </si>
  <si>
    <t>Phragmites australis, Typha australis</t>
  </si>
  <si>
    <t>48.573694</t>
  </si>
  <si>
    <t>41.853331</t>
  </si>
  <si>
    <t>Typha australis</t>
  </si>
  <si>
    <t>48.573824</t>
  </si>
  <si>
    <t>41.852193</t>
  </si>
  <si>
    <t>48.571819</t>
  </si>
  <si>
    <t>41.853966</t>
  </si>
  <si>
    <t>Fragmites australis</t>
  </si>
  <si>
    <t>48.571503</t>
  </si>
  <si>
    <t>41.854105</t>
  </si>
  <si>
    <t>41.854107</t>
  </si>
  <si>
    <t>waterbody</t>
  </si>
  <si>
    <t>Juncus acutus, Typha australis</t>
  </si>
  <si>
    <t>48.562241</t>
  </si>
  <si>
    <t>41.861812</t>
  </si>
  <si>
    <r>
      <rPr>
        <i/>
        <sz val="10"/>
        <color theme="1"/>
        <rFont val="Times New Roman"/>
        <family val="1"/>
        <charset val="204"/>
      </rPr>
      <t>Juncus angustu</t>
    </r>
    <r>
      <rPr>
        <sz val="10"/>
        <color theme="1"/>
        <rFont val="Times New Roman"/>
        <family val="1"/>
        <charset val="204"/>
      </rPr>
      <t>s, mature</t>
    </r>
  </si>
  <si>
    <t>SmSdJm</t>
  </si>
  <si>
    <t>48.561512</t>
  </si>
  <si>
    <t>41.862428</t>
  </si>
  <si>
    <r>
      <rPr>
        <i/>
        <sz val="10"/>
        <color theme="1"/>
        <rFont val="Times New Roman"/>
        <family val="1"/>
        <charset val="204"/>
      </rPr>
      <t>Juncus angustus</t>
    </r>
    <r>
      <rPr>
        <sz val="10"/>
        <color theme="1"/>
        <rFont val="Times New Roman"/>
        <family val="1"/>
        <charset val="204"/>
      </rPr>
      <t>, mature</t>
    </r>
  </si>
  <si>
    <t>48.563379</t>
  </si>
  <si>
    <t>41.860627</t>
  </si>
  <si>
    <t>48.562330</t>
  </si>
  <si>
    <t>41.861675</t>
  </si>
  <si>
    <t>48.561815</t>
  </si>
  <si>
    <t>41.862085</t>
  </si>
  <si>
    <t>Eleagnus caspica, Typha angustifolia, Equisetum ramosissimum</t>
  </si>
  <si>
    <t>third</t>
  </si>
  <si>
    <t>48.561936</t>
  </si>
  <si>
    <t>41.861864</t>
  </si>
  <si>
    <t>Typha angustifolia</t>
  </si>
  <si>
    <t>SmSdTa</t>
  </si>
  <si>
    <t>48.562223</t>
  </si>
  <si>
    <t>41.861669</t>
  </si>
  <si>
    <t>48.563284</t>
  </si>
  <si>
    <t>41.860487</t>
  </si>
  <si>
    <t>48.562420</t>
  </si>
  <si>
    <t>41.861424</t>
  </si>
  <si>
    <t>48.561760</t>
  </si>
  <si>
    <t>41.862097</t>
  </si>
  <si>
    <t>48.561902</t>
  </si>
  <si>
    <t>41.862022</t>
  </si>
  <si>
    <t>Elaeagnus caspica</t>
  </si>
  <si>
    <t>SmSdEc</t>
  </si>
  <si>
    <t>48.561808</t>
  </si>
  <si>
    <t>41.862213</t>
  </si>
  <si>
    <t xml:space="preserve">48.563110 </t>
  </si>
  <si>
    <t>41.860882</t>
  </si>
  <si>
    <t>48.562317</t>
  </si>
  <si>
    <t>41.861456</t>
  </si>
  <si>
    <t>48.561796</t>
  </si>
  <si>
    <t>41.862208</t>
  </si>
  <si>
    <t>48.562628</t>
  </si>
  <si>
    <t>41.861667</t>
  </si>
  <si>
    <t>SmSdTu</t>
  </si>
  <si>
    <t>48.562389</t>
  </si>
  <si>
    <t>41.861825</t>
  </si>
  <si>
    <t>48.562430</t>
  </si>
  <si>
    <t>41.861665</t>
  </si>
  <si>
    <t>48.561859</t>
  </si>
  <si>
    <t>41.862244</t>
  </si>
  <si>
    <t>48.561879</t>
  </si>
  <si>
    <t>41.862183</t>
  </si>
  <si>
    <t>Equisetum ramosissimum, Juncus acutus, Typha angustifolium</t>
  </si>
  <si>
    <t>48.561664</t>
  </si>
  <si>
    <t>41.862214</t>
  </si>
  <si>
    <t>Equisetum ramosissimum</t>
  </si>
  <si>
    <t>SmSdEq</t>
  </si>
  <si>
    <t>48.562497</t>
  </si>
  <si>
    <t>41.861485</t>
  </si>
  <si>
    <t>48.563126</t>
  </si>
  <si>
    <t>41.860743</t>
  </si>
  <si>
    <t>48.562347</t>
  </si>
  <si>
    <t>41.861659</t>
  </si>
  <si>
    <t>48.561825</t>
  </si>
  <si>
    <t>41.862180</t>
  </si>
  <si>
    <t>48.561906</t>
  </si>
  <si>
    <t>41.862139</t>
  </si>
  <si>
    <r>
      <rPr>
        <i/>
        <sz val="10"/>
        <color theme="1"/>
        <rFont val="Times New Roman"/>
        <family val="1"/>
        <charset val="204"/>
      </rPr>
      <t>Juncus acutus</t>
    </r>
    <r>
      <rPr>
        <sz val="10"/>
        <color theme="1"/>
        <rFont val="Times New Roman"/>
        <family val="1"/>
        <charset val="204"/>
      </rPr>
      <t>, juvenile</t>
    </r>
  </si>
  <si>
    <t>SmSdJj</t>
  </si>
  <si>
    <t>48.562124</t>
  </si>
  <si>
    <t>41.861981</t>
  </si>
  <si>
    <t>48.563305</t>
  </si>
  <si>
    <t>41.860663</t>
  </si>
  <si>
    <t>48.562294</t>
  </si>
  <si>
    <t>41.861747</t>
  </si>
  <si>
    <t>48.561861</t>
  </si>
  <si>
    <t>41.862206</t>
  </si>
  <si>
    <t>48.589207</t>
  </si>
  <si>
    <t>41.844617</t>
  </si>
  <si>
    <t>Typha laxmannii</t>
  </si>
  <si>
    <t>SmPbTl</t>
  </si>
  <si>
    <t>48.589462</t>
  </si>
  <si>
    <t>41.844460</t>
  </si>
  <si>
    <t>04.04,2021</t>
  </si>
  <si>
    <t>48.589460</t>
  </si>
  <si>
    <t>41.844524</t>
  </si>
  <si>
    <t>48.589832</t>
  </si>
  <si>
    <t>41.844123</t>
  </si>
  <si>
    <t>48.590080</t>
  </si>
  <si>
    <t>41.844063</t>
  </si>
  <si>
    <t>48.589522</t>
  </si>
  <si>
    <t>41.844358</t>
  </si>
  <si>
    <t>SmPbTu</t>
  </si>
  <si>
    <t>48.588768</t>
  </si>
  <si>
    <t>41.844918</t>
  </si>
  <si>
    <t>48.588790</t>
  </si>
  <si>
    <t>41.844904</t>
  </si>
  <si>
    <t>48.584645</t>
  </si>
  <si>
    <t>41.847495</t>
  </si>
  <si>
    <t>SmPbPo</t>
  </si>
  <si>
    <t>48.585408</t>
  </si>
  <si>
    <t>41.846985</t>
  </si>
  <si>
    <t>48.586988</t>
  </si>
  <si>
    <t>41.846132</t>
  </si>
  <si>
    <t>48.589721</t>
  </si>
  <si>
    <t>41.844301</t>
  </si>
  <si>
    <t>41.844021</t>
  </si>
  <si>
    <t>13.01.202</t>
  </si>
  <si>
    <t>48.587088</t>
  </si>
  <si>
    <t>41.846177</t>
  </si>
  <si>
    <t>48.587053</t>
  </si>
  <si>
    <t>41.845905</t>
  </si>
  <si>
    <t>48.588685</t>
  </si>
  <si>
    <t>41.844994</t>
  </si>
  <si>
    <t>48.584291</t>
  </si>
  <si>
    <t>41.847713</t>
  </si>
  <si>
    <t>Aeluropus littoralis</t>
  </si>
  <si>
    <t>SmPbAe</t>
  </si>
  <si>
    <t>48.585374</t>
  </si>
  <si>
    <t>41.847004</t>
  </si>
  <si>
    <t>48.589714</t>
  </si>
  <si>
    <t>48.590201</t>
  </si>
  <si>
    <t>41.843996</t>
  </si>
  <si>
    <t>Notes</t>
  </si>
  <si>
    <t>Impact</t>
  </si>
  <si>
    <t>Adjacent</t>
  </si>
  <si>
    <t>Dominant plants</t>
  </si>
  <si>
    <t>Vegetation cover, %</t>
  </si>
  <si>
    <t>Soil texture</t>
  </si>
  <si>
    <t>Width of zone, m</t>
  </si>
  <si>
    <t xml:space="preserve">General coastal skew  </t>
  </si>
  <si>
    <t>RH, %</t>
  </si>
  <si>
    <t>Dry weight, g</t>
  </si>
  <si>
    <t>Wet weight, g</t>
  </si>
  <si>
    <t>N</t>
  </si>
  <si>
    <t>Number in series</t>
  </si>
  <si>
    <t>Plant species</t>
  </si>
  <si>
    <t>Coast type</t>
  </si>
  <si>
    <t>Date</t>
  </si>
  <si>
    <t>Location</t>
  </si>
  <si>
    <t>Code of sample seria</t>
  </si>
  <si>
    <t>District</t>
  </si>
  <si>
    <t>Belbodamaeus sp.</t>
  </si>
  <si>
    <t>Aphelacarus acarinus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</si>
  <si>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</si>
  <si>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</si>
  <si>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</si>
  <si>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</si>
  <si>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</si>
  <si>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</si>
  <si>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</si>
  <si>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Protoribates capucinus</t>
  </si>
  <si>
    <t>Zygoribatula caspica</t>
  </si>
  <si>
    <t>Zygoribatula exarata</t>
  </si>
  <si>
    <t>Oribatula tibialis</t>
  </si>
  <si>
    <t>Urubambates elongatus</t>
  </si>
  <si>
    <t>Acrotritia ardua</t>
  </si>
  <si>
    <t>Jacotella frondeus</t>
  </si>
  <si>
    <t>Epilohmannia styriaca</t>
  </si>
  <si>
    <t>Passalozetes africanus</t>
  </si>
  <si>
    <t>Sphaerochthonius splendidus</t>
  </si>
  <si>
    <t>Phyllozetes emmae</t>
  </si>
  <si>
    <t>Phthiracarus globosus</t>
  </si>
  <si>
    <t>Pyroppia lanceolata</t>
  </si>
  <si>
    <t>Eobrachychthonius latior</t>
  </si>
  <si>
    <t>Haplochthonius simplex</t>
  </si>
  <si>
    <t>Trichogalumna nipponica</t>
  </si>
  <si>
    <t>Galumna tarsipennata</t>
  </si>
  <si>
    <t>Hydrozetes lacustris parisiensis</t>
  </si>
  <si>
    <t>Zetomimus furcatus</t>
  </si>
  <si>
    <t>Mesotritia nuda</t>
  </si>
  <si>
    <t>Xenillus moyae</t>
  </si>
  <si>
    <t>No</t>
  </si>
  <si>
    <t>Adelphacaridae</t>
  </si>
  <si>
    <t>Oppiidae</t>
  </si>
  <si>
    <t>Suctobelbidae</t>
  </si>
  <si>
    <t>Punctoribatidae</t>
  </si>
  <si>
    <t>Haplozetidae</t>
  </si>
  <si>
    <t>Oribatulidae</t>
  </si>
  <si>
    <t>Oribatellidae</t>
  </si>
  <si>
    <t>Scheloribatidae</t>
  </si>
  <si>
    <t>Euphthiracaridae</t>
  </si>
  <si>
    <t>Gymnodamaeidae</t>
  </si>
  <si>
    <t>Damaeidae</t>
  </si>
  <si>
    <t>Epilohmanniidae</t>
  </si>
  <si>
    <t xml:space="preserve">Passalozetidae </t>
  </si>
  <si>
    <t xml:space="preserve">Sphaerochthoniidae </t>
  </si>
  <si>
    <t>Cosmochthoniidae</t>
  </si>
  <si>
    <t>Phthiracaridae</t>
  </si>
  <si>
    <t>Peloppiidae</t>
  </si>
  <si>
    <t>Haplochthoniidae</t>
  </si>
  <si>
    <t>Galumnidae</t>
  </si>
  <si>
    <t>Hydrozetidae</t>
  </si>
  <si>
    <t>Zetomimidae</t>
  </si>
  <si>
    <t>Oribotritiidae</t>
  </si>
  <si>
    <t>Liacaridae</t>
  </si>
  <si>
    <t>Mesostigmata</t>
  </si>
  <si>
    <t>Halolaelapidae</t>
  </si>
  <si>
    <t>Digamasellidae</t>
  </si>
  <si>
    <t>Blattisociidae</t>
  </si>
  <si>
    <t>Cheiroseius sp.1</t>
  </si>
  <si>
    <t>Cheiroseius sp.2</t>
  </si>
  <si>
    <t>Phytoseiidae</t>
  </si>
  <si>
    <t>Anthoseius sp.</t>
  </si>
  <si>
    <t>Laelapidae</t>
  </si>
  <si>
    <t>Gaeolaelaps sp.1</t>
  </si>
  <si>
    <t>Macrochelidae</t>
  </si>
  <si>
    <t>Eviphididae</t>
  </si>
  <si>
    <t>Ascidae</t>
  </si>
  <si>
    <t>Protogamasellus sp.</t>
  </si>
  <si>
    <t>Parasitidae</t>
  </si>
  <si>
    <t>Amblygamasus sp.</t>
  </si>
  <si>
    <t>Rhodacaridae</t>
  </si>
  <si>
    <t>Veigaiidae</t>
  </si>
  <si>
    <t>Uropodidae</t>
  </si>
  <si>
    <t>DbSdSw1</t>
  </si>
  <si>
    <t>RdSSSw1</t>
  </si>
  <si>
    <t>RdSSSw2</t>
  </si>
  <si>
    <t>RdSSSw3</t>
  </si>
  <si>
    <t>RdSSSw4</t>
  </si>
  <si>
    <t>RdSSSw5</t>
  </si>
  <si>
    <t>KzCaSw1</t>
  </si>
  <si>
    <t>KzCaSw2</t>
  </si>
  <si>
    <t>KzCaSw3</t>
  </si>
  <si>
    <t>KzCaSw4</t>
  </si>
  <si>
    <t>KzCaSw5</t>
  </si>
  <si>
    <t>SmSw1</t>
  </si>
  <si>
    <t>SmSw2</t>
  </si>
  <si>
    <t>SmSw3</t>
  </si>
  <si>
    <t>SmSw4</t>
  </si>
  <si>
    <t>SmSw5</t>
  </si>
  <si>
    <t>sp.</t>
  </si>
  <si>
    <t>cf</t>
  </si>
  <si>
    <t>Aphelacarus</t>
  </si>
  <si>
    <t>acarinus</t>
  </si>
  <si>
    <t>Oppiella</t>
  </si>
  <si>
    <t>nova</t>
  </si>
  <si>
    <t>Berniniella</t>
  </si>
  <si>
    <t>sigma</t>
  </si>
  <si>
    <t>Dissorhina</t>
  </si>
  <si>
    <t>ornata</t>
  </si>
  <si>
    <t>Microppia</t>
  </si>
  <si>
    <t>minus</t>
  </si>
  <si>
    <t>Suctobelbella</t>
  </si>
  <si>
    <t>arcana</t>
  </si>
  <si>
    <t>Punctoribates</t>
  </si>
  <si>
    <t>insignis</t>
  </si>
  <si>
    <t>hexagonus</t>
  </si>
  <si>
    <t>Protoribates</t>
  </si>
  <si>
    <t>capucinus</t>
  </si>
  <si>
    <t>Zygoribatula</t>
  </si>
  <si>
    <t>caspica</t>
  </si>
  <si>
    <t>glabra</t>
  </si>
  <si>
    <t>exarata</t>
  </si>
  <si>
    <t>Oribatula</t>
  </si>
  <si>
    <t>tibialis</t>
  </si>
  <si>
    <t>Oribatella</t>
  </si>
  <si>
    <t>Scheloribates</t>
  </si>
  <si>
    <t>laevigatus</t>
  </si>
  <si>
    <t>Urubambates</t>
  </si>
  <si>
    <t>elongatus</t>
  </si>
  <si>
    <t>Acrotritia</t>
  </si>
  <si>
    <t>ardua</t>
  </si>
  <si>
    <t>Jacotella</t>
  </si>
  <si>
    <t>frondeus</t>
  </si>
  <si>
    <t>Belbodamaeus</t>
  </si>
  <si>
    <t>Epilohmannia</t>
  </si>
  <si>
    <t>styriaca</t>
  </si>
  <si>
    <t>Passalozetes</t>
  </si>
  <si>
    <t>africanus</t>
  </si>
  <si>
    <t>Sphaerochthonius</t>
  </si>
  <si>
    <t>splendidus</t>
  </si>
  <si>
    <t>Phyllozetes</t>
  </si>
  <si>
    <t>emmae</t>
  </si>
  <si>
    <t>Austrophthiracarus</t>
  </si>
  <si>
    <t>duplex</t>
  </si>
  <si>
    <t>Phthiracarus</t>
  </si>
  <si>
    <t>globosus</t>
  </si>
  <si>
    <t>Pyroppia</t>
  </si>
  <si>
    <t>lanceolata</t>
  </si>
  <si>
    <t>Haplochthonius</t>
  </si>
  <si>
    <t>simplex</t>
  </si>
  <si>
    <t>Trichogalumna</t>
  </si>
  <si>
    <t>nipponica</t>
  </si>
  <si>
    <t>Galumna</t>
  </si>
  <si>
    <t>tarsipennata</t>
  </si>
  <si>
    <t>Hydrozetes</t>
  </si>
  <si>
    <t>Zetomimus</t>
  </si>
  <si>
    <t>furcatus</t>
  </si>
  <si>
    <t>Mesotritia</t>
  </si>
  <si>
    <t>nuda</t>
  </si>
  <si>
    <t>Xenillus</t>
  </si>
  <si>
    <t>moyae</t>
  </si>
  <si>
    <t>Halolaelaps</t>
  </si>
  <si>
    <t>schusteri</t>
  </si>
  <si>
    <t>alberti</t>
  </si>
  <si>
    <t>Dendrolaelaps</t>
  </si>
  <si>
    <t>strenzkeiformis</t>
  </si>
  <si>
    <t>Hirschmann</t>
  </si>
  <si>
    <t>Dendrolaelaspis</t>
  </si>
  <si>
    <t>bregetovae</t>
  </si>
  <si>
    <t>Lasioseius</t>
  </si>
  <si>
    <t>confusus</t>
  </si>
  <si>
    <t>Cheiroseius</t>
  </si>
  <si>
    <t>curtipes</t>
  </si>
  <si>
    <t>necorniger</t>
  </si>
  <si>
    <t>sp.1</t>
  </si>
  <si>
    <t>sp.2</t>
  </si>
  <si>
    <t>Platyseius</t>
  </si>
  <si>
    <t>italicus</t>
  </si>
  <si>
    <t>Amblyseius</t>
  </si>
  <si>
    <t>meridionalis</t>
  </si>
  <si>
    <t>Neoseiulus</t>
  </si>
  <si>
    <t>agrestis</t>
  </si>
  <si>
    <t>Anthoseius</t>
  </si>
  <si>
    <t>Pseudoparasitus</t>
  </si>
  <si>
    <t>missouriensis</t>
  </si>
  <si>
    <t>Gaeolaelaps</t>
  </si>
  <si>
    <t>kargi</t>
  </si>
  <si>
    <t>nolli</t>
  </si>
  <si>
    <t>aculeifer</t>
  </si>
  <si>
    <t>Cosmolaelaps</t>
  </si>
  <si>
    <t>lutegiensis</t>
  </si>
  <si>
    <t>Euandrolaelaps</t>
  </si>
  <si>
    <t>karawaiewi</t>
  </si>
  <si>
    <t>Androlaelaps</t>
  </si>
  <si>
    <t>casalis</t>
  </si>
  <si>
    <t>Ololaelaps</t>
  </si>
  <si>
    <t>placentula</t>
  </si>
  <si>
    <t>Macrocheles</t>
  </si>
  <si>
    <t>scutatus</t>
  </si>
  <si>
    <t>merdarius</t>
  </si>
  <si>
    <t>peniculatus</t>
  </si>
  <si>
    <t>glaber</t>
  </si>
  <si>
    <t>penicilliger</t>
  </si>
  <si>
    <t>Thinoseius</t>
  </si>
  <si>
    <t>spinosus</t>
  </si>
  <si>
    <t>Arctoseius</t>
  </si>
  <si>
    <t>cetratus</t>
  </si>
  <si>
    <t>Gamasellodes</t>
  </si>
  <si>
    <t>vulgatior</t>
  </si>
  <si>
    <t>Protogamasellus</t>
  </si>
  <si>
    <t>massula</t>
  </si>
  <si>
    <t>mica</t>
  </si>
  <si>
    <t>Phorythocarpais</t>
  </si>
  <si>
    <t>kempersi</t>
  </si>
  <si>
    <t>hyalinus</t>
  </si>
  <si>
    <t>distinctus</t>
  </si>
  <si>
    <t>Pergamasus</t>
  </si>
  <si>
    <t>crassipes</t>
  </si>
  <si>
    <t>Amblygamasus</t>
  </si>
  <si>
    <t>Rhodacarus</t>
  </si>
  <si>
    <t>denticulatus</t>
  </si>
  <si>
    <t>Veigaia</t>
  </si>
  <si>
    <t>planicola</t>
  </si>
  <si>
    <t>Cyrthydrolaelaps</t>
  </si>
  <si>
    <t>Uropoda</t>
  </si>
  <si>
    <t>orbicularis</t>
  </si>
  <si>
    <t>sp</t>
  </si>
  <si>
    <t>genus</t>
  </si>
  <si>
    <t>species</t>
  </si>
  <si>
    <t>author</t>
  </si>
  <si>
    <t>year</t>
  </si>
  <si>
    <t>brackets</t>
  </si>
  <si>
    <t>Oudemans</t>
  </si>
  <si>
    <t>Strenzke</t>
  </si>
  <si>
    <t>Shtanchaeva, Grikurova et Subías</t>
  </si>
  <si>
    <t>Mahunka et Mahunka-Papp</t>
  </si>
  <si>
    <t>Warburton et Pearce</t>
  </si>
  <si>
    <t>Pérez-Íñigo et Peña</t>
  </si>
  <si>
    <t>Blaszak et Ehrnsberger</t>
  </si>
  <si>
    <t>Hirschmann et Wisniewski</t>
  </si>
  <si>
    <t>Paoli</t>
  </si>
  <si>
    <t>Nicolet</t>
  </si>
  <si>
    <t>Koch</t>
  </si>
  <si>
    <t>Krivolutsky</t>
  </si>
  <si>
    <t>Kulijev</t>
  </si>
  <si>
    <t>Willmann</t>
  </si>
  <si>
    <t>Aoki</t>
  </si>
  <si>
    <t>Halbert</t>
  </si>
  <si>
    <t>Karg</t>
  </si>
  <si>
    <t>Ewing</t>
  </si>
  <si>
    <t>Costa</t>
  </si>
  <si>
    <t>Canestrini</t>
  </si>
  <si>
    <t>Shcherbak</t>
  </si>
  <si>
    <t>Muller</t>
  </si>
  <si>
    <t>Sellnick</t>
  </si>
  <si>
    <t>Athias-Henriot</t>
  </si>
  <si>
    <t>Linnaeus</t>
  </si>
  <si>
    <t>Moritz</t>
  </si>
  <si>
    <t>Schuster</t>
  </si>
  <si>
    <t>Grandjean</t>
  </si>
  <si>
    <t>Hammer</t>
  </si>
  <si>
    <t>lacustris parisiensis</t>
  </si>
  <si>
    <t xml:space="preserve"> (cf.)</t>
  </si>
  <si>
    <t xml:space="preserve"> (aff.)</t>
  </si>
  <si>
    <t>Zygoribatula glabra (cf.)</t>
  </si>
  <si>
    <t>Scheloribates laevigatus (cf.)</t>
  </si>
  <si>
    <t>Austrophthiracarus duplex (cf.)</t>
  </si>
  <si>
    <t>Halolaelaps schusteri (cf.)</t>
  </si>
  <si>
    <t>Halolaelaps alberti</t>
  </si>
  <si>
    <t>Dendrolaelaps strenzkeiformis (aff.)</t>
  </si>
  <si>
    <t>Dendrolaelaspis bregetovae</t>
  </si>
  <si>
    <t>Lasioseius confusus</t>
  </si>
  <si>
    <t>Cheiroseius curtipes</t>
  </si>
  <si>
    <t>Cheiroseius necorniger</t>
  </si>
  <si>
    <t>Platyseius italicus (cf.)</t>
  </si>
  <si>
    <t>Amblyseius meridionalis</t>
  </si>
  <si>
    <t>Neoseiulus agrestis</t>
  </si>
  <si>
    <t>Pseudoparasitus missouriensis</t>
  </si>
  <si>
    <t>Gaeolaelaps kargi</t>
  </si>
  <si>
    <t>Gaeolaelaps nolli</t>
  </si>
  <si>
    <t>Gaeolaelaps aculeifer</t>
  </si>
  <si>
    <t>Cosmolaelaps lutegiensis</t>
  </si>
  <si>
    <t>Euandrolaelaps karawaiewi</t>
  </si>
  <si>
    <t>Androlaelaps casalis</t>
  </si>
  <si>
    <t>Ololaelaps placentula</t>
  </si>
  <si>
    <t>Macrocheles scutatus</t>
  </si>
  <si>
    <t>Macrocheles merdarius</t>
  </si>
  <si>
    <t>Macrocheles peniculatus</t>
  </si>
  <si>
    <t>Macrocheles glaber</t>
  </si>
  <si>
    <t>Macrocheles penicilliger</t>
  </si>
  <si>
    <t>Thinoseius spinosus</t>
  </si>
  <si>
    <t>Antennoseius (Vitzthumia)</t>
  </si>
  <si>
    <t>Arctoseius cetratus</t>
  </si>
  <si>
    <t>Gamasellodes vulgatior</t>
  </si>
  <si>
    <t>Protogamasellus massula</t>
  </si>
  <si>
    <t>Protogamasellus mica</t>
  </si>
  <si>
    <t>Phorythocarpais kempersi</t>
  </si>
  <si>
    <t>Phorythocarpais hyalinus</t>
  </si>
  <si>
    <t>Phorythocarpais distinctus</t>
  </si>
  <si>
    <t>Pergamasus crassipes</t>
  </si>
  <si>
    <t>Rhodacarus denticulatus (cf.)</t>
  </si>
  <si>
    <t>Veigaia planicola</t>
  </si>
  <si>
    <t>Cyrthydrolaelaps schusteri</t>
  </si>
  <si>
    <t>Uropoda orbicularis</t>
  </si>
  <si>
    <t>O. Makarova</t>
  </si>
  <si>
    <t>non det.</t>
  </si>
  <si>
    <t>Deschampsia caespitosa</t>
  </si>
  <si>
    <t>Cakile marima</t>
  </si>
  <si>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</t>
    </r>
  </si>
  <si>
    <t>Catabrosa aquatica</t>
  </si>
  <si>
    <t>Schoenoplectus tabernaemontani</t>
  </si>
  <si>
    <t>D. Osipov</t>
  </si>
  <si>
    <t>Aeluropus littoralis, Poa annua, Deschampsia caespitosa, Typha australis, T. angustifolia, T. laxmannii</t>
  </si>
  <si>
    <t>Poa annua</t>
  </si>
  <si>
    <r>
      <t>Aeluropus littoralis, Poa</t>
    </r>
    <r>
      <rPr>
        <sz val="10"/>
        <color theme="1"/>
        <rFont val="Times New Roman"/>
        <family val="1"/>
        <charset val="204"/>
      </rPr>
      <t xml:space="preserve"> annua</t>
    </r>
    <r>
      <rPr>
        <i/>
        <sz val="10"/>
        <color theme="1"/>
        <rFont val="Times New Roman"/>
        <family val="1"/>
        <charset val="204"/>
      </rPr>
      <t>, Deschampsia caespitosa, Typha australis, T. angustifolia, T. laxmannii</t>
    </r>
  </si>
  <si>
    <t>Collector</t>
  </si>
  <si>
    <t>id</t>
  </si>
  <si>
    <t>dd</t>
  </si>
  <si>
    <t>mm</t>
  </si>
  <si>
    <t>yy</t>
  </si>
  <si>
    <t>samples</t>
  </si>
  <si>
    <t>distr</t>
  </si>
  <si>
    <t xml:space="preserve">code </t>
  </si>
  <si>
    <t>coast</t>
  </si>
  <si>
    <t>loc</t>
  </si>
  <si>
    <t>date</t>
  </si>
  <si>
    <t>number</t>
  </si>
  <si>
    <t>w.wet</t>
  </si>
  <si>
    <t>w.dry</t>
  </si>
  <si>
    <t>RH</t>
  </si>
  <si>
    <t>skew</t>
  </si>
  <si>
    <t>zone</t>
  </si>
  <si>
    <t>zone.width</t>
  </si>
  <si>
    <t>substrate</t>
  </si>
  <si>
    <t>soil</t>
  </si>
  <si>
    <t>veg</t>
  </si>
  <si>
    <t>plants.sp</t>
  </si>
  <si>
    <t>adj</t>
  </si>
  <si>
    <t>imp</t>
  </si>
  <si>
    <t>order</t>
  </si>
  <si>
    <t>family</t>
  </si>
  <si>
    <t>SmPbDe</t>
  </si>
  <si>
    <t>DbSdSw</t>
  </si>
  <si>
    <t>42.056645</t>
  </si>
  <si>
    <t>48.310542</t>
  </si>
  <si>
    <t>Hirkan</t>
  </si>
  <si>
    <t>HkSdSw</t>
  </si>
  <si>
    <t>non set</t>
  </si>
  <si>
    <t>Zone number</t>
  </si>
  <si>
    <t>RdSSDe</t>
  </si>
  <si>
    <t>RdSSCa</t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</si>
  <si>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>,</t>
    </r>
    <r>
      <rPr>
        <i/>
        <sz val="10"/>
        <color theme="1"/>
        <rFont val="Times New Roman"/>
        <family val="1"/>
        <charset val="204"/>
      </rPr>
      <t xml:space="preserve"> Puccinelli</t>
    </r>
    <r>
      <rPr>
        <sz val="10"/>
        <color theme="1"/>
        <rFont val="Times New Roman"/>
        <family val="1"/>
        <charset val="204"/>
      </rPr>
      <t>a sp.,</t>
    </r>
    <r>
      <rPr>
        <i/>
        <sz val="10"/>
        <color theme="1"/>
        <rFont val="Times New Roman"/>
        <family val="1"/>
        <charset val="204"/>
      </rPr>
      <t xml:space="preserve"> 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</si>
  <si>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caespitosa, Puccinellia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</si>
  <si>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 xml:space="preserve">Deschampsia caespitosa, Puccinellia </t>
    </r>
    <r>
      <rPr>
        <sz val="10"/>
        <color theme="1"/>
        <rFont val="Times New Roman"/>
        <family val="1"/>
        <charset val="204"/>
      </rPr>
      <t xml:space="preserve">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</t>
    </r>
    <r>
      <rPr>
        <sz val="10"/>
        <color theme="1"/>
        <rFont val="Times New Roman"/>
        <family val="1"/>
        <charset val="204"/>
      </rPr>
      <t>s sp.</t>
    </r>
  </si>
  <si>
    <r>
      <rPr>
        <i/>
        <sz val="10"/>
        <color theme="1"/>
        <rFont val="Times New Roman"/>
        <family val="1"/>
        <charset val="204"/>
      </rPr>
      <t xml:space="preserve">Deschampsia caespitosa, Puccinellia </t>
    </r>
    <r>
      <rPr>
        <sz val="10"/>
        <color theme="1"/>
        <rFont val="Times New Roman"/>
        <family val="1"/>
        <charset val="204"/>
      </rPr>
      <t xml:space="preserve">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</si>
  <si>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t>Equisetum ramosissimum, Juncus acutus, , Typha angustifolium, Eleagnus caspica</t>
  </si>
  <si>
    <t>Equisetum ramosissimum, Juncus acutus, Typha angustifolium, Eleagnus caspica</t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</si>
  <si>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</t>
    </r>
    <r>
      <rPr>
        <i/>
        <sz val="10"/>
        <color theme="1"/>
        <rFont val="Times New Roman"/>
        <family val="1"/>
        <charset val="204"/>
      </rPr>
      <t xml:space="preserve"> 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</si>
  <si>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 </t>
    </r>
    <r>
      <rPr>
        <i/>
        <sz val="10"/>
        <color theme="1"/>
        <rFont val="Times New Roman"/>
        <family val="1"/>
        <charset val="204"/>
      </rPr>
      <t>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</si>
  <si>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 </t>
    </r>
    <r>
      <rPr>
        <i/>
        <sz val="10"/>
        <color theme="1"/>
        <rFont val="Times New Roman"/>
        <family val="1"/>
        <charset val="204"/>
      </rPr>
      <t>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</t>
    </r>
    <r>
      <rPr>
        <i/>
        <sz val="10"/>
        <color theme="1"/>
        <rFont val="Times New Roman"/>
        <family val="1"/>
        <charset val="204"/>
      </rPr>
      <t xml:space="preserve"> 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</si>
  <si>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caespitosa, Puccinellia</t>
    </r>
    <r>
      <rPr>
        <sz val="10"/>
        <color theme="1"/>
        <rFont val="Times New Roman"/>
        <family val="1"/>
        <charset val="204"/>
      </rPr>
      <t xml:space="preserve"> sp</t>
    </r>
    <r>
      <rPr>
        <i/>
        <sz val="10"/>
        <color theme="1"/>
        <rFont val="Times New Roman"/>
        <family val="1"/>
        <charset val="204"/>
      </rPr>
      <t>.,  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</si>
  <si>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Catabrosa aquatica</t>
    </r>
    <r>
      <rPr>
        <sz val="10"/>
        <color theme="1"/>
        <rFont val="Times New Roman"/>
        <family val="1"/>
        <charset val="204"/>
      </rPr>
      <t xml:space="preserve">, 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</si>
  <si>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 xml:space="preserve">Sonchus </t>
    </r>
    <r>
      <rPr>
        <sz val="10"/>
        <color theme="1"/>
        <rFont val="Times New Roman"/>
        <family val="1"/>
        <charset val="204"/>
      </rPr>
      <t>sp.</t>
    </r>
  </si>
  <si>
    <t>Single sample, not ecological seria</t>
  </si>
  <si>
    <t>area</t>
  </si>
  <si>
    <t>new record for</t>
  </si>
  <si>
    <t>Dagestan</t>
  </si>
  <si>
    <t>Russia</t>
  </si>
  <si>
    <t>science</t>
  </si>
  <si>
    <t>habit</t>
  </si>
  <si>
    <t>litter-soil, meso-</t>
  </si>
  <si>
    <t>litter, hydro-</t>
  </si>
  <si>
    <t>saprophilous</t>
  </si>
  <si>
    <t>thalassobiont</t>
  </si>
  <si>
    <t>plants.d</t>
  </si>
  <si>
    <t>Oribatida Juvenile instars</t>
  </si>
  <si>
    <t>close dark-grey sand with humus</t>
  </si>
  <si>
    <t>close dark-grey sand  with humus</t>
  </si>
  <si>
    <t>SmSdFn</t>
  </si>
  <si>
    <t>SmRsFd</t>
  </si>
  <si>
    <t>Semicosmopolitan</t>
  </si>
  <si>
    <t>Cosmopolitan</t>
  </si>
  <si>
    <t xml:space="preserve">Palaearctic </t>
  </si>
  <si>
    <t>Holarctic</t>
  </si>
  <si>
    <t>Caucasian</t>
  </si>
  <si>
    <t>Palaearctic</t>
  </si>
  <si>
    <t>х</t>
  </si>
  <si>
    <t>West Palaearctic</t>
  </si>
  <si>
    <t>Mediterranean-Caucasian</t>
  </si>
  <si>
    <t>0+1</t>
  </si>
  <si>
    <t>1+1</t>
  </si>
  <si>
    <t>5+4</t>
  </si>
  <si>
    <t>2+1</t>
  </si>
  <si>
    <t>5+6</t>
  </si>
  <si>
    <t>6+11</t>
  </si>
  <si>
    <t>6+4</t>
  </si>
  <si>
    <t>3+5</t>
  </si>
  <si>
    <t>7+3</t>
  </si>
  <si>
    <t>2+8</t>
  </si>
  <si>
    <t>23+3</t>
  </si>
  <si>
    <t>1+2</t>
  </si>
  <si>
    <t>0+2</t>
  </si>
  <si>
    <t>7+1</t>
  </si>
  <si>
    <t>1+3</t>
  </si>
  <si>
    <t>3+1</t>
  </si>
  <si>
    <t>13+1</t>
  </si>
  <si>
    <t>w,wet</t>
  </si>
  <si>
    <t>w,dry</t>
  </si>
  <si>
    <t>non det,</t>
  </si>
  <si>
    <t xml:space="preserve"> </t>
  </si>
  <si>
    <t>HkSdSw1</t>
  </si>
  <si>
    <r>
      <rPr>
        <i/>
        <sz val="10"/>
        <color theme="1"/>
        <rFont val="Times New Roman"/>
        <family val="1"/>
        <charset val="204"/>
      </rPr>
      <t>Cakile maritima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Deschampsia caespitosa</t>
    </r>
  </si>
  <si>
    <t>Cakile maritima, Deschampsia caespitosa</t>
  </si>
  <si>
    <t>Prostigmata</t>
  </si>
  <si>
    <t>Astigmata</t>
  </si>
  <si>
    <t>Collembola</t>
  </si>
  <si>
    <t>12+2</t>
  </si>
  <si>
    <t>Scheloribates distinctus</t>
  </si>
  <si>
    <t>Liebstadia similis</t>
  </si>
  <si>
    <t>Trhypochthoniellus longisetus</t>
  </si>
  <si>
    <t>13+4</t>
  </si>
  <si>
    <t>4+5</t>
  </si>
  <si>
    <t>Sellnickochthonius immaculatus</t>
  </si>
  <si>
    <t>Sellnickochthonius suecicus</t>
  </si>
  <si>
    <t>3+9</t>
  </si>
  <si>
    <t>3+6</t>
  </si>
  <si>
    <t>2+2</t>
  </si>
  <si>
    <t>1+5</t>
  </si>
  <si>
    <t>5+2</t>
  </si>
  <si>
    <t>3+4</t>
  </si>
  <si>
    <t>Brachychthonius bimaculatus</t>
  </si>
  <si>
    <t>Liochthonius lapponicus</t>
  </si>
  <si>
    <t>4+4</t>
  </si>
  <si>
    <t>5+9</t>
  </si>
  <si>
    <t>13+9</t>
  </si>
  <si>
    <t>7+12</t>
  </si>
  <si>
    <t>11+5</t>
  </si>
  <si>
    <t>17+6</t>
  </si>
  <si>
    <t>13+11</t>
  </si>
  <si>
    <t>Ramusella (Insculptoppia) furcata</t>
  </si>
  <si>
    <t>Lalmoppia sp.</t>
  </si>
  <si>
    <t>Lalmoppia maculata</t>
  </si>
  <si>
    <t>Suctobelbella (Flagrosuctobelba) baloghi</t>
  </si>
  <si>
    <t>Suctobelbella (Suctobelbella) subcornigera</t>
  </si>
  <si>
    <t>Zygoribatula undulata</t>
  </si>
  <si>
    <t>Oribatula pannonica</t>
  </si>
  <si>
    <t>Oribatella caspica (cf.)</t>
  </si>
  <si>
    <t>Hydrozetes lemnae</t>
  </si>
  <si>
    <t>Latilamellobates naltschicki</t>
  </si>
  <si>
    <t>Trichoribates berlesei</t>
  </si>
  <si>
    <t>1+12</t>
  </si>
  <si>
    <t>0+5</t>
  </si>
  <si>
    <t xml:space="preserve">Eupelops plicatus 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</si>
  <si>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</si>
  <si>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</si>
  <si>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</si>
  <si>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</si>
  <si>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</si>
  <si>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</si>
  <si>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27+1</t>
  </si>
  <si>
    <t>6+1</t>
  </si>
  <si>
    <t xml:space="preserve">Scheloribates </t>
  </si>
  <si>
    <t>Liebstadia</t>
  </si>
  <si>
    <t>Trhypochthoniellus</t>
  </si>
  <si>
    <t xml:space="preserve">Sellnickochthonius </t>
  </si>
  <si>
    <t>Sellnickochthonius</t>
  </si>
  <si>
    <t xml:space="preserve">Brachychthonius </t>
  </si>
  <si>
    <t>Liochthonius</t>
  </si>
  <si>
    <t xml:space="preserve">Ramusella (Insculptoppia) </t>
  </si>
  <si>
    <t xml:space="preserve">Lalmoppia </t>
  </si>
  <si>
    <t xml:space="preserve">Suctobelbella (Flagrosuctobelba) </t>
  </si>
  <si>
    <t xml:space="preserve">Suctobelbella (Suctobelbella) </t>
  </si>
  <si>
    <t xml:space="preserve">Zygoribatula </t>
  </si>
  <si>
    <t xml:space="preserve">Oribatula </t>
  </si>
  <si>
    <t xml:space="preserve">Latilamellobates </t>
  </si>
  <si>
    <t xml:space="preserve">Trichoribates </t>
  </si>
  <si>
    <t xml:space="preserve">Eupelops </t>
  </si>
  <si>
    <t xml:space="preserve">Malaconothrus </t>
  </si>
  <si>
    <t>Tectocepheus</t>
  </si>
  <si>
    <t xml:space="preserve">Pilogalumna </t>
  </si>
  <si>
    <t xml:space="preserve">Pergalumna </t>
  </si>
  <si>
    <t>similis</t>
  </si>
  <si>
    <t>longisetus</t>
  </si>
  <si>
    <t>immaculatus</t>
  </si>
  <si>
    <t>suecicus</t>
  </si>
  <si>
    <t>bimaculatus</t>
  </si>
  <si>
    <t>lapponicus</t>
  </si>
  <si>
    <t>furcata</t>
  </si>
  <si>
    <t>maculata</t>
  </si>
  <si>
    <t>baloghi</t>
  </si>
  <si>
    <t>latirostris</t>
  </si>
  <si>
    <t>subcornigera</t>
  </si>
  <si>
    <t>undulata</t>
  </si>
  <si>
    <t>pannonica</t>
  </si>
  <si>
    <t>lemnae</t>
  </si>
  <si>
    <t>naltschicki</t>
  </si>
  <si>
    <t>berlesei</t>
  </si>
  <si>
    <t xml:space="preserve">plicatus </t>
  </si>
  <si>
    <t>monodactylus</t>
  </si>
  <si>
    <t>sarekensis</t>
  </si>
  <si>
    <t>tenuiclava</t>
  </si>
  <si>
    <t>obvia</t>
  </si>
  <si>
    <t>Mihelčič</t>
  </si>
  <si>
    <t>Forsslund</t>
  </si>
  <si>
    <t>Trägårdh</t>
  </si>
  <si>
    <t>Coggi</t>
  </si>
  <si>
    <t>Shaldybina</t>
  </si>
  <si>
    <t>Jacot</t>
  </si>
  <si>
    <t>Trhypochthoniidae</t>
  </si>
  <si>
    <t>Brachychthoniidae</t>
  </si>
  <si>
    <t>Ceratozetidae</t>
  </si>
  <si>
    <t>Phenopelopidae</t>
  </si>
  <si>
    <t>Malaconothridae</t>
  </si>
  <si>
    <t>Tectocepheidae</t>
  </si>
  <si>
    <t>Suctobelbella (Ussuribata) latirostris</t>
  </si>
  <si>
    <t>86+48</t>
  </si>
  <si>
    <t>19+4</t>
  </si>
  <si>
    <t xml:space="preserve">Brachychthonius berlesei </t>
  </si>
  <si>
    <t xml:space="preserve">berlesei </t>
  </si>
  <si>
    <t>Galumna sp.</t>
  </si>
  <si>
    <t>4+8</t>
  </si>
  <si>
    <t>3+3</t>
  </si>
  <si>
    <t>91+36</t>
  </si>
  <si>
    <t>38+1</t>
  </si>
  <si>
    <t>70+57</t>
  </si>
  <si>
    <t xml:space="preserve">Belba daghestanica </t>
  </si>
  <si>
    <t>14+4</t>
  </si>
  <si>
    <t>Belba daghestanica (cf.)</t>
  </si>
  <si>
    <t>(cf.)</t>
  </si>
  <si>
    <t>Belba</t>
  </si>
  <si>
    <t>daghestanica</t>
  </si>
  <si>
    <t xml:space="preserve"> Bulanova-Zachvatkina</t>
  </si>
  <si>
    <t xml:space="preserve">Punctoribates tschernovi </t>
  </si>
  <si>
    <t xml:space="preserve">Punctoribates </t>
  </si>
  <si>
    <t xml:space="preserve">tschernovi </t>
  </si>
  <si>
    <t>Shtanchaeva et Subías</t>
  </si>
  <si>
    <t>4+2</t>
  </si>
  <si>
    <t>29+17</t>
  </si>
  <si>
    <t>9+4</t>
  </si>
  <si>
    <t>16+7</t>
  </si>
  <si>
    <t>Xenillus tegeocranus</t>
  </si>
  <si>
    <t>Oppia denticulata</t>
  </si>
  <si>
    <t>10+1</t>
  </si>
  <si>
    <t>Microzetorchestes emeryi</t>
  </si>
  <si>
    <t>9+1</t>
  </si>
  <si>
    <t>4+1</t>
  </si>
  <si>
    <t>Galumna dimorpha</t>
  </si>
  <si>
    <t>34+11</t>
  </si>
  <si>
    <t>18+2</t>
  </si>
  <si>
    <t>15+3</t>
  </si>
  <si>
    <t>Ramusella clavipectinata</t>
  </si>
  <si>
    <t>Banksinoma sp.</t>
  </si>
  <si>
    <t xml:space="preserve">Xenillus </t>
  </si>
  <si>
    <t>tegeocranus</t>
  </si>
  <si>
    <t xml:space="preserve"> Hermann</t>
  </si>
  <si>
    <t>Oppia</t>
  </si>
  <si>
    <t>denticulata</t>
  </si>
  <si>
    <t>Canestrini et R. Canestrini</t>
  </si>
  <si>
    <t xml:space="preserve">Microzetorchestes </t>
  </si>
  <si>
    <t>emeryi</t>
  </si>
  <si>
    <t>Zetorchestidae</t>
  </si>
  <si>
    <t>dimorpha</t>
  </si>
  <si>
    <t>Krivolutskaja</t>
  </si>
  <si>
    <t xml:space="preserve">Ramusella </t>
  </si>
  <si>
    <t>clavipectinata</t>
  </si>
  <si>
    <t>Banksinoma</t>
  </si>
  <si>
    <t>Thyrisomidae</t>
  </si>
  <si>
    <t>16+3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</si>
  <si>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</si>
  <si>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</si>
  <si>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</si>
  <si>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</si>
  <si>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</si>
  <si>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</si>
  <si>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</si>
  <si>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</si>
  <si>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</si>
  <si>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</si>
  <si>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</si>
  <si>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</si>
  <si>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</si>
  <si>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</si>
  <si>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</si>
  <si>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SmSdCJ1</t>
  </si>
  <si>
    <t>SmSdCJ2</t>
  </si>
  <si>
    <t>SmSdCJ3</t>
  </si>
  <si>
    <t>SmSdCJ4</t>
  </si>
  <si>
    <t>SmSdCJ5</t>
  </si>
  <si>
    <t>SmSdCS1</t>
  </si>
  <si>
    <t>SmSdCS2</t>
  </si>
  <si>
    <t>SmSdCS3</t>
  </si>
  <si>
    <t>SmSdCS4</t>
  </si>
  <si>
    <t>SmSdCS5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</si>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</sst>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top"/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justify" vertical="top"/>
    </xf>
    <xf numFmtId="14" fontId="1" fillId="0" borderId="0" xfId="0" applyNumberFormat="1" applyFont="1" applyAlignment="1">
      <alignment horizontal="left" vertical="center" wrapText="1"/>
    </xf>
    <xf numFmtId="0" fontId="10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14" fontId="1" fillId="0" borderId="0" xfId="0" applyNumberFormat="1" applyFont="1" applyAlignment="1">
      <alignment horizontal="justify" vertical="top"/>
    </xf>
    <xf numFmtId="164" fontId="1" fillId="0" borderId="0" xfId="0" applyNumberFormat="1" applyFont="1" applyAlignment="1">
      <alignment horizontal="left" vertic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5" fillId="4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7" borderId="0" xfId="0" applyFont="1" applyFill="1"/>
    <xf numFmtId="0" fontId="11" fillId="8" borderId="0" xfId="0" applyFont="1" applyFill="1"/>
    <xf numFmtId="0" fontId="11" fillId="6" borderId="0" xfId="0" applyFont="1" applyFill="1"/>
    <xf numFmtId="0" fontId="11" fillId="9" borderId="0" xfId="0" applyFont="1" applyFill="1"/>
    <xf numFmtId="0" fontId="11" fillId="10" borderId="0" xfId="0" applyFont="1" applyFill="1"/>
    <xf numFmtId="0" fontId="12" fillId="5" borderId="0" xfId="0" applyFont="1" applyFill="1"/>
    <xf numFmtId="0" fontId="0" fillId="6" borderId="0" xfId="0" applyFill="1"/>
    <xf numFmtId="0" fontId="0" fillId="9" borderId="0" xfId="0" applyFill="1"/>
    <xf numFmtId="0" fontId="0" fillId="7" borderId="0" xfId="0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</cellXfs>
  <cellStyles count="2">
    <cellStyle name="Обычный" xfId="0" builtinId="0"/>
    <cellStyle name="Обычный 2" xfId="1" xr:uid="{00000000-0005-0000-0000-000001000000}"/>
  </cellStyles>
  <dxfs count="22"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15"/>
  <sheetViews>
    <sheetView tabSelected="1" workbookViewId="0">
      <pane xSplit="1" ySplit="1" topLeftCell="BV56" activePane="bottomRight" state="frozen"/>
      <selection pane="topRight" activeCell="B1" sqref="B1"/>
      <selection pane="bottomLeft" activeCell="A2" sqref="A2"/>
      <selection pane="bottomRight" activeCell="A72" sqref="A72:XFD72"/>
    </sheetView>
  </sheetViews>
  <sheetFormatPr defaultRowHeight="14.4" x14ac:dyDescent="0.3"/>
  <cols>
    <col min="1" max="1" width="28.33203125" style="1" customWidth="1"/>
  </cols>
  <sheetData>
    <row r="1" spans="1:93" s="1" customFormat="1" x14ac:dyDescent="0.3">
      <c r="A1" s="5" t="s">
        <v>618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39" t="s">
        <v>486</v>
      </c>
      <c r="M1" s="39" t="s">
        <v>487</v>
      </c>
      <c r="N1" s="39" t="s">
        <v>488</v>
      </c>
      <c r="O1" s="39" t="s">
        <v>489</v>
      </c>
      <c r="P1" s="39" t="s">
        <v>490</v>
      </c>
      <c r="Q1" s="6" t="s">
        <v>475</v>
      </c>
      <c r="R1" s="6" t="s">
        <v>802</v>
      </c>
      <c r="S1" s="28" t="s">
        <v>960</v>
      </c>
      <c r="T1" s="28" t="s">
        <v>961</v>
      </c>
      <c r="U1" s="28" t="s">
        <v>962</v>
      </c>
      <c r="V1" s="28" t="s">
        <v>963</v>
      </c>
      <c r="W1" s="28" t="s">
        <v>964</v>
      </c>
      <c r="X1" s="29" t="s">
        <v>965</v>
      </c>
      <c r="Y1" s="29" t="s">
        <v>966</v>
      </c>
      <c r="Z1" s="29" t="s">
        <v>967</v>
      </c>
      <c r="AA1" s="29" t="s">
        <v>968</v>
      </c>
      <c r="AB1" s="29" t="s">
        <v>969</v>
      </c>
      <c r="AC1" s="30" t="s">
        <v>970</v>
      </c>
      <c r="AD1" s="30" t="s">
        <v>971</v>
      </c>
      <c r="AE1" s="30" t="s">
        <v>972</v>
      </c>
      <c r="AF1" s="30" t="s">
        <v>973</v>
      </c>
      <c r="AG1" s="30" t="s">
        <v>974</v>
      </c>
      <c r="AH1" s="31" t="s">
        <v>975</v>
      </c>
      <c r="AI1" s="31" t="s">
        <v>976</v>
      </c>
      <c r="AJ1" s="31" t="s">
        <v>977</v>
      </c>
      <c r="AK1" s="31" t="s">
        <v>978</v>
      </c>
      <c r="AL1" s="31" t="s">
        <v>979</v>
      </c>
      <c r="AM1" s="30" t="s">
        <v>980</v>
      </c>
      <c r="AN1" s="30" t="s">
        <v>981</v>
      </c>
      <c r="AO1" s="30" t="s">
        <v>982</v>
      </c>
      <c r="AP1" s="30" t="s">
        <v>983</v>
      </c>
      <c r="AQ1" s="30" t="s">
        <v>984</v>
      </c>
      <c r="AR1" s="28" t="s">
        <v>985</v>
      </c>
      <c r="AS1" s="28" t="s">
        <v>986</v>
      </c>
      <c r="AT1" s="28" t="s">
        <v>987</v>
      </c>
      <c r="AU1" s="28" t="s">
        <v>988</v>
      </c>
      <c r="AV1" s="28" t="s">
        <v>989</v>
      </c>
      <c r="AW1" s="32" t="s">
        <v>990</v>
      </c>
      <c r="AX1" s="32" t="s">
        <v>991</v>
      </c>
      <c r="AY1" s="32" t="s">
        <v>992</v>
      </c>
      <c r="AZ1" s="32" t="s">
        <v>993</v>
      </c>
      <c r="BA1" s="32" t="s">
        <v>994</v>
      </c>
      <c r="BB1" s="33" t="s">
        <v>995</v>
      </c>
      <c r="BC1" s="33" t="s">
        <v>996</v>
      </c>
      <c r="BD1" s="33" t="s">
        <v>997</v>
      </c>
      <c r="BE1" s="33" t="s">
        <v>998</v>
      </c>
      <c r="BF1" s="33" t="s">
        <v>999</v>
      </c>
      <c r="BG1" s="30" t="s">
        <v>1000</v>
      </c>
      <c r="BH1" s="30" t="s">
        <v>1001</v>
      </c>
      <c r="BI1" s="30" t="s">
        <v>1002</v>
      </c>
      <c r="BJ1" s="30" t="s">
        <v>1003</v>
      </c>
      <c r="BK1" s="30" t="s">
        <v>1004</v>
      </c>
      <c r="BL1" s="34" t="s">
        <v>1005</v>
      </c>
      <c r="BM1" s="34" t="s">
        <v>1006</v>
      </c>
      <c r="BN1" s="34" t="s">
        <v>1007</v>
      </c>
      <c r="BO1" s="34" t="s">
        <v>1008</v>
      </c>
      <c r="BP1" s="34" t="s">
        <v>1009</v>
      </c>
      <c r="BQ1" s="28" t="s">
        <v>1010</v>
      </c>
      <c r="BR1" s="28" t="s">
        <v>1011</v>
      </c>
      <c r="BS1" s="28" t="s">
        <v>1012</v>
      </c>
      <c r="BT1" s="28" t="s">
        <v>1013</v>
      </c>
      <c r="BU1" s="28" t="s">
        <v>1014</v>
      </c>
      <c r="BV1" s="35" t="s">
        <v>1015</v>
      </c>
      <c r="BW1" s="35" t="s">
        <v>1016</v>
      </c>
      <c r="BX1" s="35" t="s">
        <v>1017</v>
      </c>
      <c r="BY1" s="35" t="s">
        <v>1018</v>
      </c>
      <c r="BZ1" s="35" t="s">
        <v>1019</v>
      </c>
      <c r="CA1" s="36" t="s">
        <v>1020</v>
      </c>
      <c r="CB1" s="36" t="s">
        <v>1021</v>
      </c>
      <c r="CC1" s="36" t="s">
        <v>1022</v>
      </c>
      <c r="CD1" s="36" t="s">
        <v>1023</v>
      </c>
      <c r="CE1" s="36" t="s">
        <v>1024</v>
      </c>
      <c r="CF1" s="37" t="s">
        <v>1025</v>
      </c>
      <c r="CG1" s="37" t="s">
        <v>1026</v>
      </c>
      <c r="CH1" s="37" t="s">
        <v>1027</v>
      </c>
      <c r="CI1" s="37" t="s">
        <v>1028</v>
      </c>
      <c r="CJ1" s="37" t="s">
        <v>1029</v>
      </c>
      <c r="CK1" s="38" t="s">
        <v>1030</v>
      </c>
      <c r="CL1" s="38" t="s">
        <v>1031</v>
      </c>
      <c r="CM1" s="38" t="s">
        <v>1032</v>
      </c>
      <c r="CN1" s="38" t="s">
        <v>1033</v>
      </c>
      <c r="CO1" s="38" t="s">
        <v>1034</v>
      </c>
    </row>
    <row r="2" spans="1:93" s="6" customFormat="1" x14ac:dyDescent="0.3">
      <c r="A2" s="25" t="s">
        <v>807</v>
      </c>
    </row>
    <row r="3" spans="1:93" s="1" customFormat="1" x14ac:dyDescent="0.3">
      <c r="A3" s="25" t="s">
        <v>806</v>
      </c>
      <c r="Q3" s="6"/>
      <c r="R3" s="6"/>
    </row>
    <row r="4" spans="1:93" s="1" customFormat="1" x14ac:dyDescent="0.3">
      <c r="A4" s="26" t="s">
        <v>805</v>
      </c>
      <c r="Q4" s="6"/>
      <c r="R4" s="6"/>
    </row>
    <row r="5" spans="1:93" x14ac:dyDescent="0.3">
      <c r="A5" s="40" t="s">
        <v>767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32</v>
      </c>
      <c r="H5" s="2">
        <v>39</v>
      </c>
      <c r="I5" s="2">
        <v>36</v>
      </c>
      <c r="J5" s="2">
        <v>11</v>
      </c>
      <c r="K5" s="2">
        <v>6</v>
      </c>
      <c r="L5" s="2">
        <v>28</v>
      </c>
      <c r="M5" s="2">
        <v>31</v>
      </c>
      <c r="N5" s="2">
        <v>25</v>
      </c>
      <c r="O5" s="2">
        <v>3</v>
      </c>
      <c r="P5" s="2">
        <v>2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9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49</v>
      </c>
      <c r="AK5" s="2">
        <v>1</v>
      </c>
      <c r="AL5" s="2">
        <v>0</v>
      </c>
      <c r="AM5" s="2">
        <v>5</v>
      </c>
      <c r="AN5" s="2">
        <v>0</v>
      </c>
      <c r="AO5" s="2">
        <v>1</v>
      </c>
      <c r="AP5" s="2">
        <v>2</v>
      </c>
      <c r="AQ5" s="2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1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1</v>
      </c>
      <c r="BJ5" s="2">
        <v>0</v>
      </c>
      <c r="BK5" s="2">
        <v>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</v>
      </c>
      <c r="BS5" s="2">
        <v>2</v>
      </c>
      <c r="BT5" s="2">
        <v>0</v>
      </c>
      <c r="BU5" s="2">
        <v>0</v>
      </c>
      <c r="BV5" s="2">
        <v>0</v>
      </c>
      <c r="BW5" s="2">
        <v>4</v>
      </c>
      <c r="BX5" s="2">
        <v>3</v>
      </c>
      <c r="BY5" s="2">
        <v>1</v>
      </c>
      <c r="BZ5" s="2">
        <v>98</v>
      </c>
      <c r="CA5" s="2">
        <v>3</v>
      </c>
      <c r="CB5" s="2">
        <v>2</v>
      </c>
      <c r="CC5" s="2">
        <v>0</v>
      </c>
      <c r="CD5" s="2">
        <v>7</v>
      </c>
      <c r="CE5" s="2">
        <v>4</v>
      </c>
      <c r="CF5" s="2">
        <v>4</v>
      </c>
      <c r="CG5" s="2">
        <v>2</v>
      </c>
      <c r="CH5" s="2">
        <v>0</v>
      </c>
      <c r="CI5" s="2">
        <v>0</v>
      </c>
      <c r="CJ5" s="2">
        <v>3</v>
      </c>
      <c r="CK5" s="2">
        <v>4</v>
      </c>
      <c r="CL5" s="2">
        <v>3</v>
      </c>
      <c r="CM5" s="2">
        <v>4</v>
      </c>
      <c r="CN5" s="2">
        <v>4</v>
      </c>
      <c r="CO5" s="2">
        <v>7</v>
      </c>
    </row>
    <row r="6" spans="1:93" x14ac:dyDescent="0.3">
      <c r="A6" s="41" t="s">
        <v>403</v>
      </c>
      <c r="B6" s="2" t="s">
        <v>781</v>
      </c>
      <c r="C6" s="2" t="s">
        <v>782</v>
      </c>
      <c r="D6" s="2" t="s">
        <v>782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</row>
    <row r="7" spans="1:93" x14ac:dyDescent="0.3">
      <c r="A7" s="41" t="s">
        <v>404</v>
      </c>
      <c r="B7" s="2">
        <v>0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5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4</v>
      </c>
      <c r="BC7" s="2">
        <v>21</v>
      </c>
      <c r="BD7" s="2">
        <v>7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7</v>
      </c>
      <c r="CL7" s="2">
        <v>0</v>
      </c>
      <c r="CM7" s="2">
        <v>7</v>
      </c>
      <c r="CN7" s="2">
        <v>2</v>
      </c>
      <c r="CO7" s="2">
        <v>0</v>
      </c>
    </row>
    <row r="8" spans="1:93" x14ac:dyDescent="0.3">
      <c r="A8" s="41" t="s">
        <v>405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</row>
    <row r="9" spans="1:93" x14ac:dyDescent="0.3">
      <c r="A9" s="41" t="s">
        <v>406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</row>
    <row r="10" spans="1:93" x14ac:dyDescent="0.3">
      <c r="A10" s="41" t="s">
        <v>407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2</v>
      </c>
      <c r="AI10" s="2">
        <v>0</v>
      </c>
      <c r="AJ10" s="2">
        <v>0</v>
      </c>
      <c r="AK10" s="2">
        <v>0</v>
      </c>
      <c r="AL10" s="2">
        <v>1</v>
      </c>
      <c r="AM10" s="2">
        <v>0</v>
      </c>
      <c r="AN10" s="2">
        <v>2</v>
      </c>
      <c r="AO10" s="2">
        <v>1</v>
      </c>
      <c r="AP10" s="2">
        <v>2</v>
      </c>
      <c r="AQ10" s="2">
        <v>2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</row>
    <row r="11" spans="1:93" x14ac:dyDescent="0.3">
      <c r="A11" s="41" t="s">
        <v>408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</row>
    <row r="12" spans="1:93" x14ac:dyDescent="0.3">
      <c r="A12" s="41" t="s">
        <v>409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2</v>
      </c>
      <c r="I12" s="2">
        <v>4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1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</row>
    <row r="13" spans="1:93" x14ac:dyDescent="0.3">
      <c r="A13" s="41" t="s">
        <v>410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 t="s">
        <v>808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</row>
    <row r="14" spans="1:93" x14ac:dyDescent="0.3">
      <c r="A14" s="41" t="s">
        <v>411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8</v>
      </c>
      <c r="H14" s="2">
        <v>5</v>
      </c>
      <c r="I14" s="2">
        <v>11</v>
      </c>
      <c r="J14" s="2">
        <v>9</v>
      </c>
      <c r="K14" s="2">
        <v>2</v>
      </c>
      <c r="L14" s="2">
        <v>3</v>
      </c>
      <c r="M14" s="2">
        <v>0</v>
      </c>
      <c r="N14" s="2">
        <v>3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3</v>
      </c>
      <c r="CN14" s="2">
        <v>0</v>
      </c>
      <c r="CO14" s="2">
        <v>8</v>
      </c>
    </row>
    <row r="15" spans="1:93" x14ac:dyDescent="0.3">
      <c r="A15" s="41" t="s">
        <v>412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</row>
    <row r="16" spans="1:93" x14ac:dyDescent="0.3">
      <c r="A16" s="41" t="s">
        <v>656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6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2</v>
      </c>
      <c r="BA16" s="2">
        <v>1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1</v>
      </c>
      <c r="BH16" s="2">
        <v>0</v>
      </c>
      <c r="BI16" s="2">
        <v>0</v>
      </c>
      <c r="BJ16" s="2">
        <v>0</v>
      </c>
      <c r="BK16" s="2">
        <v>1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</v>
      </c>
      <c r="BW16" s="2">
        <v>34</v>
      </c>
      <c r="BX16" s="2">
        <v>0</v>
      </c>
      <c r="BY16" s="2">
        <v>0</v>
      </c>
      <c r="BZ16" s="2">
        <v>14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</row>
    <row r="17" spans="1:93" x14ac:dyDescent="0.3">
      <c r="A17" s="41" t="s">
        <v>413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</v>
      </c>
      <c r="H17" s="2">
        <v>7</v>
      </c>
      <c r="I17" s="2">
        <v>6</v>
      </c>
      <c r="J17" s="2">
        <v>1</v>
      </c>
      <c r="K17" s="2">
        <v>0</v>
      </c>
      <c r="L17" s="2">
        <v>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</row>
    <row r="18" spans="1:93" x14ac:dyDescent="0.3">
      <c r="A18" s="41" t="s">
        <v>414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2</v>
      </c>
      <c r="I18" s="2">
        <v>0</v>
      </c>
      <c r="J18" s="2">
        <v>2</v>
      </c>
      <c r="K18" s="2">
        <v>1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</row>
    <row r="19" spans="1:93" x14ac:dyDescent="0.3">
      <c r="A19" s="41" t="s">
        <v>838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783</v>
      </c>
      <c r="H19" s="2" t="s">
        <v>785</v>
      </c>
      <c r="I19" s="2" t="s">
        <v>786</v>
      </c>
      <c r="J19" s="2" t="s">
        <v>787</v>
      </c>
      <c r="K19" s="2" t="s">
        <v>788</v>
      </c>
      <c r="L19" s="2">
        <v>0</v>
      </c>
      <c r="M19" s="2">
        <v>0</v>
      </c>
      <c r="N19" s="2" t="s">
        <v>793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 t="s">
        <v>781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 t="s">
        <v>793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14</v>
      </c>
      <c r="BC19" s="2">
        <v>1</v>
      </c>
      <c r="BD19" s="2">
        <v>1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1</v>
      </c>
      <c r="BT19" s="2">
        <v>0</v>
      </c>
      <c r="BU19" s="2">
        <v>0</v>
      </c>
      <c r="BV19" s="2">
        <v>0</v>
      </c>
      <c r="BW19" s="2">
        <v>1</v>
      </c>
      <c r="BX19" s="2" t="s">
        <v>915</v>
      </c>
      <c r="BY19" s="2">
        <v>0</v>
      </c>
      <c r="BZ19" s="2">
        <v>0</v>
      </c>
      <c r="CA19" s="2">
        <v>0</v>
      </c>
      <c r="CB19" s="2">
        <v>0</v>
      </c>
      <c r="CC19" s="2" t="s">
        <v>794</v>
      </c>
      <c r="CD19" s="2">
        <v>0</v>
      </c>
      <c r="CE19" s="2">
        <v>0</v>
      </c>
      <c r="CF19" s="2">
        <v>0</v>
      </c>
      <c r="CG19" s="2">
        <v>0</v>
      </c>
      <c r="CH19" s="2">
        <v>1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 t="s">
        <v>937</v>
      </c>
      <c r="CO19" s="2">
        <v>0</v>
      </c>
    </row>
    <row r="20" spans="1:93" x14ac:dyDescent="0.3">
      <c r="A20" s="41" t="s">
        <v>657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</v>
      </c>
      <c r="I20" s="2">
        <v>2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1</v>
      </c>
      <c r="BY20" s="2">
        <v>0</v>
      </c>
      <c r="BZ20" s="2">
        <v>4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3</v>
      </c>
      <c r="CL20" s="2">
        <v>4</v>
      </c>
      <c r="CM20" s="2">
        <v>0</v>
      </c>
      <c r="CN20" s="2">
        <v>3</v>
      </c>
      <c r="CO20" s="2">
        <v>0</v>
      </c>
    </row>
    <row r="21" spans="1:93" x14ac:dyDescent="0.3">
      <c r="A21" s="41" t="s">
        <v>415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</row>
    <row r="22" spans="1:93" x14ac:dyDescent="0.3">
      <c r="A22" s="41" t="s">
        <v>416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 t="s">
        <v>784</v>
      </c>
      <c r="H22" s="2">
        <v>1</v>
      </c>
      <c r="I22" s="2" t="s">
        <v>781</v>
      </c>
      <c r="J22" s="2">
        <v>1</v>
      </c>
      <c r="K22" s="2">
        <v>0</v>
      </c>
      <c r="L22" s="2">
        <v>1</v>
      </c>
      <c r="M22" s="2">
        <v>2</v>
      </c>
      <c r="N22" s="2">
        <v>1</v>
      </c>
      <c r="O22" s="2">
        <v>2</v>
      </c>
      <c r="P22" s="2">
        <v>12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1</v>
      </c>
      <c r="BW22" s="2">
        <v>0</v>
      </c>
      <c r="BX22" s="2">
        <v>0</v>
      </c>
      <c r="BY22" s="2">
        <v>5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1</v>
      </c>
      <c r="CN22" s="2">
        <v>0</v>
      </c>
      <c r="CO22" s="2">
        <v>0</v>
      </c>
    </row>
    <row r="23" spans="1:93" x14ac:dyDescent="0.3">
      <c r="A23" s="41" t="s">
        <v>417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</row>
    <row r="24" spans="1:93" x14ac:dyDescent="0.3">
      <c r="A24" s="41" t="s">
        <v>402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 t="s">
        <v>782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</row>
    <row r="25" spans="1:93" x14ac:dyDescent="0.3">
      <c r="A25" s="41" t="s">
        <v>418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 t="s">
        <v>789</v>
      </c>
      <c r="M25" s="2" t="s">
        <v>791</v>
      </c>
      <c r="N25" s="2" t="s">
        <v>794</v>
      </c>
      <c r="O25" s="2" t="s">
        <v>796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 t="s">
        <v>934</v>
      </c>
      <c r="CL25" s="2">
        <v>4</v>
      </c>
      <c r="CM25" s="2">
        <v>6</v>
      </c>
      <c r="CN25" s="2">
        <v>0</v>
      </c>
      <c r="CO25" s="2">
        <v>0</v>
      </c>
    </row>
    <row r="26" spans="1:93" x14ac:dyDescent="0.3">
      <c r="A26" s="41" t="s">
        <v>419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2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</row>
    <row r="27" spans="1:93" x14ac:dyDescent="0.3">
      <c r="A27" s="41" t="s">
        <v>420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 t="s">
        <v>792</v>
      </c>
      <c r="N27" s="2" t="s">
        <v>795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 t="s">
        <v>792</v>
      </c>
      <c r="CO27" s="2">
        <v>0</v>
      </c>
    </row>
    <row r="28" spans="1:93" x14ac:dyDescent="0.3">
      <c r="A28" s="41" t="s">
        <v>421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 t="s">
        <v>784</v>
      </c>
      <c r="N28" s="2" t="s">
        <v>782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</row>
    <row r="29" spans="1:93" x14ac:dyDescent="0.3">
      <c r="A29" s="41" t="s">
        <v>658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87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1</v>
      </c>
      <c r="BH29" s="2">
        <v>3</v>
      </c>
      <c r="BI29" s="2">
        <v>1</v>
      </c>
      <c r="BJ29" s="2">
        <v>0</v>
      </c>
      <c r="BK29" s="2">
        <v>4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</row>
    <row r="30" spans="1:93" x14ac:dyDescent="0.3">
      <c r="A30" s="41" t="s">
        <v>422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7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</row>
    <row r="31" spans="1:93" x14ac:dyDescent="0.3">
      <c r="A31" s="41" t="s">
        <v>423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1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 x14ac:dyDescent="0.3">
      <c r="A32" s="41" t="s">
        <v>424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 t="s">
        <v>790</v>
      </c>
      <c r="M32" s="2" t="s">
        <v>793</v>
      </c>
      <c r="N32" s="2" t="s">
        <v>782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1</v>
      </c>
      <c r="CL32" s="2">
        <v>1</v>
      </c>
      <c r="CM32" s="2">
        <v>0</v>
      </c>
      <c r="CN32" s="2">
        <v>2</v>
      </c>
      <c r="CO32" s="2">
        <v>5</v>
      </c>
    </row>
    <row r="33" spans="1:93" x14ac:dyDescent="0.3">
      <c r="A33" s="41" t="s">
        <v>425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 t="s">
        <v>781</v>
      </c>
      <c r="M33" s="2" t="s">
        <v>781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</row>
    <row r="34" spans="1:93" x14ac:dyDescent="0.3">
      <c r="A34" s="41" t="s">
        <v>426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5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</row>
    <row r="35" spans="1:93" x14ac:dyDescent="0.3">
      <c r="A35" s="41" t="s">
        <v>427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 t="s">
        <v>851</v>
      </c>
      <c r="BD35" s="2">
        <v>1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</row>
    <row r="36" spans="1:93" x14ac:dyDescent="0.3">
      <c r="A36" s="41" t="s">
        <v>428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 t="s">
        <v>797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</row>
    <row r="37" spans="1:93" x14ac:dyDescent="0.3">
      <c r="A37" s="41" t="s">
        <v>429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</row>
    <row r="38" spans="1:93" x14ac:dyDescent="0.3">
      <c r="A38" s="41" t="s">
        <v>430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44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</row>
    <row r="39" spans="1:93" x14ac:dyDescent="0.3">
      <c r="A39" s="41" t="s">
        <v>431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6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1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</row>
    <row r="40" spans="1:93" x14ac:dyDescent="0.3">
      <c r="A40" s="41" t="s">
        <v>809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</v>
      </c>
      <c r="X40" s="2">
        <v>34</v>
      </c>
      <c r="Y40" s="2">
        <v>19</v>
      </c>
      <c r="Z40" s="2">
        <v>0</v>
      </c>
      <c r="AA40" s="2">
        <v>1</v>
      </c>
      <c r="AB40" s="2">
        <v>25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6</v>
      </c>
      <c r="BE40" s="2">
        <v>3</v>
      </c>
      <c r="BF40" s="2">
        <v>2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54</v>
      </c>
      <c r="BM40" s="2">
        <v>5</v>
      </c>
      <c r="BN40" s="2">
        <v>20</v>
      </c>
      <c r="BO40" s="2">
        <v>2</v>
      </c>
      <c r="BP40" s="2">
        <v>1</v>
      </c>
      <c r="BQ40" s="2">
        <v>34</v>
      </c>
      <c r="BR40" s="2">
        <v>55</v>
      </c>
      <c r="BS40" s="2">
        <v>0</v>
      </c>
      <c r="BT40" s="2">
        <v>1</v>
      </c>
      <c r="BU40" s="2">
        <v>0</v>
      </c>
      <c r="BV40" s="2">
        <v>1</v>
      </c>
      <c r="BW40" s="2">
        <v>0</v>
      </c>
      <c r="BX40" s="2">
        <v>0</v>
      </c>
      <c r="BY40" s="2">
        <v>3</v>
      </c>
      <c r="BZ40" s="2">
        <v>0</v>
      </c>
      <c r="CA40" s="2">
        <v>74</v>
      </c>
      <c r="CB40" s="2">
        <v>0</v>
      </c>
      <c r="CC40" s="2">
        <v>0</v>
      </c>
      <c r="CD40" s="2">
        <v>49</v>
      </c>
      <c r="CE40" s="2">
        <v>0</v>
      </c>
      <c r="CF40" s="2">
        <v>28</v>
      </c>
      <c r="CG40" s="2">
        <v>2</v>
      </c>
      <c r="CH40" s="2">
        <v>0</v>
      </c>
      <c r="CI40" s="2">
        <v>3</v>
      </c>
      <c r="CJ40" s="2">
        <v>22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</row>
    <row r="41" spans="1:93" x14ac:dyDescent="0.3">
      <c r="A41" s="41" t="s">
        <v>810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1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</row>
    <row r="42" spans="1:93" x14ac:dyDescent="0.3">
      <c r="A42" s="41" t="s">
        <v>811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 t="s">
        <v>782</v>
      </c>
      <c r="U42" s="2">
        <v>0</v>
      </c>
      <c r="V42" s="2">
        <v>0</v>
      </c>
      <c r="W42" s="2" t="s">
        <v>812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 t="s">
        <v>813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</row>
    <row r="43" spans="1:93" x14ac:dyDescent="0.3">
      <c r="A43" s="41" t="s">
        <v>814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 t="s">
        <v>792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 t="s">
        <v>816</v>
      </c>
      <c r="AN43" s="2" t="s">
        <v>784</v>
      </c>
      <c r="AO43" s="2" t="s">
        <v>817</v>
      </c>
      <c r="AP43" s="2" t="s">
        <v>818</v>
      </c>
      <c r="AQ43" s="2" t="s">
        <v>819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12</v>
      </c>
      <c r="BH43" s="2">
        <v>14</v>
      </c>
      <c r="BI43" s="2" t="s">
        <v>794</v>
      </c>
      <c r="BJ43" s="2">
        <v>0</v>
      </c>
      <c r="BK43" s="2" t="s">
        <v>820</v>
      </c>
      <c r="BL43" s="2">
        <v>0</v>
      </c>
      <c r="BM43" s="2">
        <v>0</v>
      </c>
      <c r="BN43" s="2">
        <v>1</v>
      </c>
      <c r="BO43" s="2">
        <v>0</v>
      </c>
      <c r="BP43" s="2">
        <v>1</v>
      </c>
      <c r="BQ43" s="2">
        <v>0</v>
      </c>
      <c r="BR43" s="2">
        <v>0</v>
      </c>
      <c r="BS43" s="2" t="s">
        <v>907</v>
      </c>
      <c r="BT43" s="2">
        <v>0</v>
      </c>
      <c r="BU43" s="2">
        <v>0</v>
      </c>
      <c r="BV43" s="2">
        <v>0</v>
      </c>
      <c r="BW43" s="2" t="s">
        <v>914</v>
      </c>
      <c r="BX43" s="2" t="s">
        <v>916</v>
      </c>
      <c r="BY43" s="2" t="s">
        <v>912</v>
      </c>
      <c r="BZ43" s="2" t="s">
        <v>788</v>
      </c>
      <c r="CA43" s="2">
        <v>7</v>
      </c>
      <c r="CB43" s="2" t="s">
        <v>928</v>
      </c>
      <c r="CC43" s="2" t="s">
        <v>929</v>
      </c>
      <c r="CD43" s="2" t="s">
        <v>931</v>
      </c>
      <c r="CE43" s="2" t="s">
        <v>930</v>
      </c>
      <c r="CF43" s="2">
        <v>1</v>
      </c>
      <c r="CG43" s="2" t="s">
        <v>787</v>
      </c>
      <c r="CH43" s="2" t="s">
        <v>782</v>
      </c>
      <c r="CI43" s="2" t="s">
        <v>781</v>
      </c>
      <c r="CJ43" s="2" t="s">
        <v>913</v>
      </c>
      <c r="CK43" s="2" t="s">
        <v>936</v>
      </c>
      <c r="CL43" s="2">
        <v>0</v>
      </c>
      <c r="CM43" s="2">
        <v>4</v>
      </c>
      <c r="CN43" s="2" t="s">
        <v>939</v>
      </c>
      <c r="CO43" s="2" t="s">
        <v>941</v>
      </c>
    </row>
    <row r="44" spans="1:93" x14ac:dyDescent="0.3">
      <c r="A44" s="41" t="s">
        <v>815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 t="s">
        <v>782</v>
      </c>
      <c r="AN44" s="2" t="s">
        <v>821</v>
      </c>
      <c r="AO44" s="2">
        <v>3</v>
      </c>
      <c r="AP44" s="2">
        <v>1</v>
      </c>
      <c r="AQ44" s="2" t="s">
        <v>784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</row>
    <row r="45" spans="1:93" x14ac:dyDescent="0.3">
      <c r="A45" s="41" t="s">
        <v>822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 t="s">
        <v>824</v>
      </c>
      <c r="AN45" s="2" t="s">
        <v>825</v>
      </c>
      <c r="AO45" s="2" t="s">
        <v>826</v>
      </c>
      <c r="AP45" s="2" t="s">
        <v>827</v>
      </c>
      <c r="AQ45" s="2" t="s">
        <v>828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 t="s">
        <v>908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</row>
    <row r="46" spans="1:93" x14ac:dyDescent="0.3">
      <c r="A46" s="41" t="s">
        <v>823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 t="s">
        <v>829</v>
      </c>
      <c r="BD46" s="2" t="s">
        <v>830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4</v>
      </c>
      <c r="CL46" s="2">
        <v>0</v>
      </c>
      <c r="CM46" s="2">
        <v>0</v>
      </c>
      <c r="CN46" s="2">
        <v>0</v>
      </c>
      <c r="CO46" s="2" t="s">
        <v>940</v>
      </c>
    </row>
    <row r="47" spans="1:93" x14ac:dyDescent="0.3">
      <c r="A47" s="41" t="s">
        <v>831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13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3</v>
      </c>
      <c r="CL47" s="2">
        <v>7</v>
      </c>
      <c r="CM47" s="2">
        <v>1</v>
      </c>
      <c r="CN47" s="2">
        <v>0</v>
      </c>
      <c r="CO47" s="2">
        <v>0</v>
      </c>
    </row>
    <row r="48" spans="1:93" x14ac:dyDescent="0.3">
      <c r="A48" s="41" t="s">
        <v>832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1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</row>
    <row r="49" spans="1:93" x14ac:dyDescent="0.3">
      <c r="A49" s="41" t="s">
        <v>833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</row>
    <row r="50" spans="1:93" x14ac:dyDescent="0.3">
      <c r="A50" s="41" t="s">
        <v>834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0</v>
      </c>
      <c r="AM50" s="2">
        <v>1</v>
      </c>
      <c r="AN50" s="2">
        <v>0</v>
      </c>
      <c r="AO50" s="2">
        <v>1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</row>
    <row r="51" spans="1:93" x14ac:dyDescent="0.3">
      <c r="A51" s="41" t="s">
        <v>906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</row>
    <row r="52" spans="1:93" x14ac:dyDescent="0.3">
      <c r="A52" s="41" t="s">
        <v>835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1</v>
      </c>
      <c r="BX52" s="2">
        <v>0</v>
      </c>
      <c r="BY52" s="2">
        <v>0</v>
      </c>
      <c r="BZ52" s="2">
        <v>1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2</v>
      </c>
    </row>
    <row r="53" spans="1:93" x14ac:dyDescent="0.3">
      <c r="A53" s="41" t="s">
        <v>836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88</v>
      </c>
      <c r="Y53" s="2">
        <v>41</v>
      </c>
      <c r="Z53" s="2">
        <v>2</v>
      </c>
      <c r="AA53" s="2">
        <v>58</v>
      </c>
      <c r="AB53" s="2">
        <v>14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12</v>
      </c>
      <c r="BC53" s="2">
        <v>1</v>
      </c>
      <c r="BD53" s="2">
        <v>0</v>
      </c>
      <c r="BE53" s="2">
        <v>1</v>
      </c>
      <c r="BF53" s="2">
        <v>1</v>
      </c>
      <c r="BG53" s="2">
        <v>0</v>
      </c>
      <c r="BH53" s="2">
        <v>0</v>
      </c>
      <c r="BI53" s="2">
        <v>0</v>
      </c>
      <c r="BJ53" s="2">
        <v>1</v>
      </c>
      <c r="BK53" s="2">
        <v>0</v>
      </c>
      <c r="BL53" s="2">
        <v>41</v>
      </c>
      <c r="BM53" s="2">
        <v>3</v>
      </c>
      <c r="BN53" s="2">
        <v>3</v>
      </c>
      <c r="BO53" s="2">
        <v>2</v>
      </c>
      <c r="BP53" s="2">
        <v>0</v>
      </c>
      <c r="BQ53" s="2">
        <v>4</v>
      </c>
      <c r="BR53" s="2">
        <v>10</v>
      </c>
      <c r="BS53" s="2">
        <v>8</v>
      </c>
      <c r="BT53" s="2">
        <v>0</v>
      </c>
      <c r="BU53" s="2">
        <v>2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10</v>
      </c>
      <c r="CB53" s="2">
        <v>15</v>
      </c>
      <c r="CC53" s="2">
        <v>4</v>
      </c>
      <c r="CD53" s="2">
        <v>0</v>
      </c>
      <c r="CE53" s="2">
        <v>3</v>
      </c>
      <c r="CF53" s="2">
        <v>6</v>
      </c>
      <c r="CG53" s="2">
        <v>30</v>
      </c>
      <c r="CH53" s="2">
        <v>1</v>
      </c>
      <c r="CI53" s="2">
        <v>24</v>
      </c>
      <c r="CJ53" s="2">
        <v>41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</row>
    <row r="54" spans="1:93" x14ac:dyDescent="0.3">
      <c r="A54" s="41" t="s">
        <v>837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</row>
    <row r="55" spans="1:93" x14ac:dyDescent="0.3">
      <c r="A55" s="41" t="s">
        <v>839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2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7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</row>
    <row r="56" spans="1:93" x14ac:dyDescent="0.3">
      <c r="A56" s="41" t="s">
        <v>840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/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</row>
    <row r="57" spans="1:93" x14ac:dyDescent="0.3">
      <c r="A57" s="41" t="s">
        <v>841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 t="s">
        <v>781</v>
      </c>
      <c r="BI57" s="2" t="s">
        <v>842</v>
      </c>
      <c r="BJ57" s="2">
        <v>0</v>
      </c>
      <c r="BK57" s="2" t="s">
        <v>843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1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1</v>
      </c>
      <c r="CN57" s="2">
        <v>6</v>
      </c>
      <c r="CO57" s="2">
        <v>0</v>
      </c>
    </row>
    <row r="58" spans="1:93" x14ac:dyDescent="0.3">
      <c r="A58" s="41" t="s">
        <v>844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18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</row>
    <row r="59" spans="1:93" x14ac:dyDescent="0.3">
      <c r="A59" s="41" t="s">
        <v>845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 t="s">
        <v>846</v>
      </c>
      <c r="BC59" s="2" t="s">
        <v>847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</row>
    <row r="60" spans="1:93" x14ac:dyDescent="0.3">
      <c r="A60" s="41" t="s">
        <v>848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3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 t="s">
        <v>913</v>
      </c>
      <c r="BX60" s="2">
        <v>0</v>
      </c>
      <c r="BY60" s="2">
        <v>0</v>
      </c>
      <c r="BZ60" s="2" t="s">
        <v>784</v>
      </c>
      <c r="CA60" s="2">
        <v>0</v>
      </c>
      <c r="CB60" s="2">
        <v>0</v>
      </c>
      <c r="CC60" s="2" t="s">
        <v>781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1</v>
      </c>
      <c r="CM60" s="2">
        <v>0</v>
      </c>
      <c r="CN60" s="2">
        <v>0</v>
      </c>
      <c r="CO60" s="2">
        <v>0</v>
      </c>
    </row>
    <row r="61" spans="1:93" x14ac:dyDescent="0.3">
      <c r="A61" s="41" t="s">
        <v>849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2</v>
      </c>
      <c r="BC61" s="2">
        <v>3</v>
      </c>
      <c r="BD61" s="2">
        <v>2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</row>
    <row r="62" spans="1:93" x14ac:dyDescent="0.3">
      <c r="A62" s="41" t="s">
        <v>850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9</v>
      </c>
      <c r="BD62" s="2" t="s">
        <v>852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1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</row>
    <row r="63" spans="1:93" x14ac:dyDescent="0.3">
      <c r="A63" s="41" t="s">
        <v>909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1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 t="s">
        <v>908</v>
      </c>
      <c r="CL63" s="2">
        <v>3</v>
      </c>
      <c r="CM63" s="2" t="s">
        <v>959</v>
      </c>
      <c r="CN63" s="2">
        <v>1</v>
      </c>
      <c r="CO63" s="2">
        <v>2</v>
      </c>
    </row>
    <row r="64" spans="1:93" x14ac:dyDescent="0.3">
      <c r="A64" s="41" t="s">
        <v>911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1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</row>
    <row r="65" spans="1:93" x14ac:dyDescent="0.3">
      <c r="A65" s="41" t="s">
        <v>919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 t="s">
        <v>918</v>
      </c>
      <c r="BY65" s="2">
        <v>0</v>
      </c>
      <c r="BZ65" s="2">
        <v>1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3</v>
      </c>
      <c r="CL65" s="2">
        <v>0</v>
      </c>
      <c r="CM65" s="2">
        <v>0</v>
      </c>
      <c r="CN65" s="2">
        <v>0</v>
      </c>
      <c r="CO65" s="2">
        <v>2</v>
      </c>
    </row>
    <row r="66" spans="1:93" x14ac:dyDescent="0.3">
      <c r="A66" s="41" t="s">
        <v>924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2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</row>
    <row r="67" spans="1:93" x14ac:dyDescent="0.3">
      <c r="A67" s="41" t="s">
        <v>932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1</v>
      </c>
      <c r="CL67" s="2">
        <v>1</v>
      </c>
      <c r="CM67" s="2">
        <v>2</v>
      </c>
      <c r="CN67" s="2">
        <v>5</v>
      </c>
      <c r="CO67" s="2">
        <v>3</v>
      </c>
    </row>
    <row r="68" spans="1:93" x14ac:dyDescent="0.3">
      <c r="A68" s="41" t="s">
        <v>933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6</v>
      </c>
      <c r="CL68" s="2">
        <v>5</v>
      </c>
      <c r="CM68" s="2">
        <v>6</v>
      </c>
      <c r="CN68" s="2">
        <v>8</v>
      </c>
      <c r="CO68" s="2">
        <v>1</v>
      </c>
    </row>
    <row r="69" spans="1:93" x14ac:dyDescent="0.3">
      <c r="A69" s="41" t="s">
        <v>935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1</v>
      </c>
      <c r="CL69" s="2">
        <v>0</v>
      </c>
      <c r="CM69" s="2">
        <v>0</v>
      </c>
      <c r="CN69" s="2">
        <v>0</v>
      </c>
      <c r="CO69" s="2">
        <v>0</v>
      </c>
    </row>
    <row r="70" spans="1:93" x14ac:dyDescent="0.3">
      <c r="A70" s="41" t="s">
        <v>938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2</v>
      </c>
      <c r="CO70" s="2">
        <v>0</v>
      </c>
    </row>
    <row r="71" spans="1:93" x14ac:dyDescent="0.3">
      <c r="A71" s="41" t="s">
        <v>942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3</v>
      </c>
      <c r="CL71" s="2">
        <v>4</v>
      </c>
      <c r="CM71" s="2">
        <v>0</v>
      </c>
      <c r="CN71" s="2">
        <v>3</v>
      </c>
      <c r="CO71" s="2">
        <v>82</v>
      </c>
    </row>
    <row r="72" spans="1:93" x14ac:dyDescent="0.3">
      <c r="A72" s="41" t="s">
        <v>943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1</v>
      </c>
    </row>
    <row r="73" spans="1:93" x14ac:dyDescent="0.3">
      <c r="A73" s="27" t="s">
        <v>659</v>
      </c>
      <c r="B73" s="2">
        <v>109</v>
      </c>
      <c r="C73" s="2">
        <v>2</v>
      </c>
      <c r="D73" s="2">
        <v>3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</row>
    <row r="74" spans="1:93" x14ac:dyDescent="0.3">
      <c r="A74" s="27" t="s">
        <v>660</v>
      </c>
      <c r="B74" s="2">
        <v>2</v>
      </c>
      <c r="C74" s="2">
        <v>0</v>
      </c>
      <c r="D74" s="2">
        <v>2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1</v>
      </c>
      <c r="R74" s="2">
        <v>0</v>
      </c>
    </row>
    <row r="75" spans="1:93" x14ac:dyDescent="0.3">
      <c r="A75" s="27" t="s">
        <v>661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6</v>
      </c>
      <c r="I75" s="2">
        <v>3</v>
      </c>
      <c r="J75" s="2">
        <v>6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</row>
    <row r="76" spans="1:93" x14ac:dyDescent="0.3">
      <c r="A76" s="27" t="s">
        <v>662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</row>
    <row r="77" spans="1:93" x14ac:dyDescent="0.3">
      <c r="A77" s="27" t="s">
        <v>663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</row>
    <row r="78" spans="1:93" x14ac:dyDescent="0.3">
      <c r="A78" s="27" t="s">
        <v>664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14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</row>
    <row r="79" spans="1:93" x14ac:dyDescent="0.3">
      <c r="A79" s="27" t="s">
        <v>665</v>
      </c>
      <c r="B79" s="2">
        <v>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18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</row>
    <row r="80" spans="1:93" x14ac:dyDescent="0.3">
      <c r="A80" s="27" t="s">
        <v>460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3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</row>
    <row r="81" spans="1:18" x14ac:dyDescent="0.3">
      <c r="A81" s="27" t="s">
        <v>461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</row>
    <row r="82" spans="1:18" x14ac:dyDescent="0.3">
      <c r="A82" s="27" t="s">
        <v>666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</row>
    <row r="83" spans="1:18" x14ac:dyDescent="0.3">
      <c r="A83" s="27" t="s">
        <v>667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</row>
    <row r="84" spans="1:18" x14ac:dyDescent="0.3">
      <c r="A84" s="27" t="s">
        <v>668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6</v>
      </c>
      <c r="R84" s="2">
        <v>0</v>
      </c>
    </row>
    <row r="85" spans="1:18" x14ac:dyDescent="0.3">
      <c r="A85" s="27" t="s">
        <v>463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</row>
    <row r="86" spans="1:18" x14ac:dyDescent="0.3">
      <c r="A86" s="27" t="s">
        <v>669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</row>
    <row r="87" spans="1:18" x14ac:dyDescent="0.3">
      <c r="A87" s="27" t="s">
        <v>670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2</v>
      </c>
      <c r="H87" s="2">
        <v>3</v>
      </c>
      <c r="I87" s="2">
        <v>1</v>
      </c>
      <c r="J87" s="2">
        <v>2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9</v>
      </c>
      <c r="R87" s="2">
        <v>0</v>
      </c>
    </row>
    <row r="88" spans="1:18" x14ac:dyDescent="0.3">
      <c r="A88" s="27" t="s">
        <v>671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2</v>
      </c>
      <c r="H88" s="2">
        <v>2</v>
      </c>
      <c r="I88" s="2">
        <v>3</v>
      </c>
      <c r="J88" s="2">
        <v>2</v>
      </c>
      <c r="K88" s="2">
        <v>2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</row>
    <row r="89" spans="1:18" x14ac:dyDescent="0.3">
      <c r="A89" s="27" t="s">
        <v>672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4</v>
      </c>
      <c r="Q89" s="2">
        <v>0</v>
      </c>
      <c r="R89" s="2">
        <v>0</v>
      </c>
    </row>
    <row r="90" spans="1:18" x14ac:dyDescent="0.3">
      <c r="A90" s="27" t="s">
        <v>465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2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</row>
    <row r="91" spans="1:18" x14ac:dyDescent="0.3">
      <c r="A91" s="27" t="s">
        <v>673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</row>
    <row r="92" spans="1:18" x14ac:dyDescent="0.3">
      <c r="A92" s="27" t="s">
        <v>674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1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</row>
    <row r="93" spans="1:18" x14ac:dyDescent="0.3">
      <c r="A93" s="27" t="s">
        <v>675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1:18" x14ac:dyDescent="0.3">
      <c r="A94" s="27" t="s">
        <v>676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4</v>
      </c>
      <c r="Q94" s="2">
        <v>0</v>
      </c>
      <c r="R94" s="2">
        <v>0</v>
      </c>
    </row>
    <row r="95" spans="1:18" x14ac:dyDescent="0.3">
      <c r="A95" s="27" t="s">
        <v>677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6</v>
      </c>
      <c r="H95" s="2">
        <v>7</v>
      </c>
      <c r="I95" s="2">
        <v>5</v>
      </c>
      <c r="J95" s="2">
        <v>2</v>
      </c>
      <c r="K95" s="2">
        <v>1</v>
      </c>
      <c r="L95" s="2">
        <v>9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</row>
    <row r="96" spans="1:18" x14ac:dyDescent="0.3">
      <c r="A96" s="27" t="s">
        <v>678</v>
      </c>
      <c r="B96" s="2">
        <v>0</v>
      </c>
      <c r="C96" s="2">
        <v>0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</row>
    <row r="97" spans="1:18" x14ac:dyDescent="0.3">
      <c r="A97" s="27" t="s">
        <v>679</v>
      </c>
      <c r="B97" s="2">
        <v>41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</row>
    <row r="98" spans="1:18" x14ac:dyDescent="0.3">
      <c r="A98" s="27" t="s">
        <v>680</v>
      </c>
      <c r="B98" s="2">
        <v>3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</row>
    <row r="99" spans="1:18" x14ac:dyDescent="0.3">
      <c r="A99" s="27" t="s">
        <v>681</v>
      </c>
      <c r="B99" s="2">
        <v>15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</row>
    <row r="100" spans="1:18" x14ac:dyDescent="0.3">
      <c r="A100" s="27" t="s">
        <v>682</v>
      </c>
      <c r="B100" s="2">
        <v>3</v>
      </c>
      <c r="C100" s="2">
        <v>17</v>
      </c>
      <c r="D100" s="2">
        <v>7</v>
      </c>
      <c r="E100" s="2">
        <v>26</v>
      </c>
      <c r="F100" s="2">
        <v>5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</row>
    <row r="101" spans="1:18" x14ac:dyDescent="0.3">
      <c r="A101" s="27" t="s">
        <v>683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3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</row>
    <row r="102" spans="1:18" x14ac:dyDescent="0.3">
      <c r="A102" s="27" t="s">
        <v>684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10</v>
      </c>
      <c r="H102" s="2">
        <v>6</v>
      </c>
      <c r="I102" s="2">
        <v>13</v>
      </c>
      <c r="J102" s="2">
        <v>8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</row>
    <row r="103" spans="1:18" x14ac:dyDescent="0.3">
      <c r="A103" s="27" t="s">
        <v>685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</row>
    <row r="104" spans="1:18" x14ac:dyDescent="0.3">
      <c r="A104" s="27" t="s">
        <v>686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0</v>
      </c>
      <c r="Q104" s="2">
        <v>0</v>
      </c>
      <c r="R104" s="2">
        <v>0</v>
      </c>
    </row>
    <row r="105" spans="1:18" x14ac:dyDescent="0.3">
      <c r="A105" s="27" t="s">
        <v>687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4</v>
      </c>
      <c r="R105" s="2">
        <v>0</v>
      </c>
    </row>
    <row r="106" spans="1:18" x14ac:dyDescent="0.3">
      <c r="A106" s="27" t="s">
        <v>469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1</v>
      </c>
      <c r="P106" s="2">
        <v>0</v>
      </c>
      <c r="Q106" s="2">
        <v>0</v>
      </c>
      <c r="R106" s="2">
        <v>0</v>
      </c>
    </row>
    <row r="107" spans="1:18" x14ac:dyDescent="0.3">
      <c r="A107" s="27" t="s">
        <v>688</v>
      </c>
      <c r="B107" s="2">
        <v>478</v>
      </c>
      <c r="C107" s="2">
        <v>46</v>
      </c>
      <c r="D107" s="2">
        <v>39</v>
      </c>
      <c r="E107" s="2">
        <v>10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23</v>
      </c>
      <c r="R107" s="2">
        <v>16</v>
      </c>
    </row>
    <row r="108" spans="1:18" x14ac:dyDescent="0.3">
      <c r="A108" s="27" t="s">
        <v>689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28</v>
      </c>
      <c r="H108" s="2">
        <v>27</v>
      </c>
      <c r="I108" s="2">
        <v>25</v>
      </c>
      <c r="J108" s="2">
        <v>24</v>
      </c>
      <c r="K108" s="2">
        <v>18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</row>
    <row r="109" spans="1:18" x14ac:dyDescent="0.3">
      <c r="A109" s="27" t="s">
        <v>690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2</v>
      </c>
    </row>
    <row r="110" spans="1:18" x14ac:dyDescent="0.3">
      <c r="A110" s="27" t="s">
        <v>691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  <c r="P110" s="2">
        <v>18</v>
      </c>
      <c r="Q110" s="2">
        <v>0</v>
      </c>
      <c r="R110" s="2">
        <v>0</v>
      </c>
    </row>
    <row r="111" spans="1:18" x14ac:dyDescent="0.3">
      <c r="A111" s="27" t="s">
        <v>471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2</v>
      </c>
      <c r="Q111" s="2">
        <v>0</v>
      </c>
      <c r="R111" s="2">
        <v>0</v>
      </c>
    </row>
    <row r="112" spans="1:18" x14ac:dyDescent="0.3">
      <c r="A112" s="27" t="s">
        <v>692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1:18" x14ac:dyDescent="0.3">
      <c r="A113" s="27" t="s">
        <v>693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1</v>
      </c>
      <c r="Q113" s="2">
        <v>0</v>
      </c>
      <c r="R113" s="2">
        <v>0</v>
      </c>
    </row>
    <row r="114" spans="1:18" x14ac:dyDescent="0.3">
      <c r="A114" s="27" t="s">
        <v>694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1</v>
      </c>
    </row>
    <row r="115" spans="1:18" x14ac:dyDescent="0.3">
      <c r="A115" s="27" t="s">
        <v>695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</v>
      </c>
      <c r="R115" s="2">
        <v>0</v>
      </c>
    </row>
  </sheetData>
  <autoFilter ref="A1:CO115" xr:uid="{00000000-0001-0000-0000-000000000000}"/>
  <conditionalFormatting sqref="B5:R62 B73:R1048576 S5:CO72">
    <cfRule type="cellIs" dxfId="21" priority="1123" operator="greaterThan">
      <formula>0</formula>
    </cfRule>
    <cfRule type="cellIs" dxfId="20" priority="1124" operator="equal">
      <formula>0</formula>
    </cfRule>
  </conditionalFormatting>
  <conditionalFormatting sqref="B63:R63">
    <cfRule type="cellIs" dxfId="19" priority="869" operator="greaterThan">
      <formula>0</formula>
    </cfRule>
    <cfRule type="cellIs" dxfId="18" priority="870" operator="equal">
      <formula>0</formula>
    </cfRule>
  </conditionalFormatting>
  <conditionalFormatting sqref="B64:R64">
    <cfRule type="cellIs" dxfId="17" priority="783" operator="greaterThan">
      <formula>0</formula>
    </cfRule>
    <cfRule type="cellIs" dxfId="16" priority="784" operator="equal">
      <formula>0</formula>
    </cfRule>
  </conditionalFormatting>
  <conditionalFormatting sqref="B65:R65">
    <cfRule type="cellIs" dxfId="15" priority="613" operator="greaterThan">
      <formula>0</formula>
    </cfRule>
    <cfRule type="cellIs" dxfId="14" priority="614" operator="equal">
      <formula>0</formula>
    </cfRule>
  </conditionalFormatting>
  <conditionalFormatting sqref="B66:R66">
    <cfRule type="cellIs" dxfId="13" priority="611" operator="greaterThan">
      <formula>0</formula>
    </cfRule>
    <cfRule type="cellIs" dxfId="12" priority="612" operator="equal">
      <formula>0</formula>
    </cfRule>
  </conditionalFormatting>
  <conditionalFormatting sqref="B67:R67">
    <cfRule type="cellIs" dxfId="11" priority="609" operator="greaterThan">
      <formula>0</formula>
    </cfRule>
    <cfRule type="cellIs" dxfId="10" priority="610" operator="equal">
      <formula>0</formula>
    </cfRule>
  </conditionalFormatting>
  <conditionalFormatting sqref="B68:R68">
    <cfRule type="cellIs" dxfId="9" priority="19" operator="greaterThan">
      <formula>0</formula>
    </cfRule>
    <cfRule type="cellIs" dxfId="8" priority="20" operator="equal">
      <formula>0</formula>
    </cfRule>
  </conditionalFormatting>
  <conditionalFormatting sqref="B69:R69">
    <cfRule type="cellIs" dxfId="7" priority="17" operator="greaterThan">
      <formula>0</formula>
    </cfRule>
    <cfRule type="cellIs" dxfId="6" priority="18" operator="equal">
      <formula>0</formula>
    </cfRule>
  </conditionalFormatting>
  <conditionalFormatting sqref="B70:R70">
    <cfRule type="cellIs" dxfId="5" priority="15" operator="greaterThan">
      <formula>0</formula>
    </cfRule>
    <cfRule type="cellIs" dxfId="4" priority="16" operator="equal">
      <formula>0</formula>
    </cfRule>
  </conditionalFormatting>
  <conditionalFormatting sqref="B71:R71">
    <cfRule type="cellIs" dxfId="3" priority="13" operator="greaterThan">
      <formula>0</formula>
    </cfRule>
    <cfRule type="cellIs" dxfId="2" priority="14" operator="equal">
      <formula>0</formula>
    </cfRule>
  </conditionalFormatting>
  <conditionalFormatting sqref="B72:R72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1"/>
  <sheetViews>
    <sheetView workbookViewId="0">
      <selection activeCell="K5" sqref="K5"/>
    </sheetView>
  </sheetViews>
  <sheetFormatPr defaultColWidth="9.33203125" defaultRowHeight="13.2" x14ac:dyDescent="0.3"/>
  <cols>
    <col min="1" max="1" width="11.33203125" style="7" customWidth="1"/>
    <col min="2" max="2" width="7" style="7" customWidth="1"/>
    <col min="3" max="3" width="8.44140625" style="7" customWidth="1"/>
    <col min="4" max="4" width="11" style="8" customWidth="1"/>
    <col min="5" max="6" width="4.44140625" style="8" customWidth="1"/>
    <col min="7" max="7" width="5.6640625" style="8" customWidth="1"/>
    <col min="8" max="8" width="12.109375" style="7" customWidth="1"/>
    <col min="9" max="9" width="6.33203125" style="7" bestFit="1" customWidth="1"/>
    <col min="10" max="10" width="5.5546875" style="7" bestFit="1" customWidth="1"/>
    <col min="11" max="11" width="9.5546875" style="7" customWidth="1"/>
    <col min="12" max="12" width="8.5546875" style="7" bestFit="1" customWidth="1"/>
    <col min="13" max="15" width="8.33203125" style="7" customWidth="1"/>
    <col min="16" max="16" width="11.33203125" style="7" bestFit="1" customWidth="1"/>
    <col min="17" max="17" width="7.6640625" style="7" bestFit="1" customWidth="1"/>
    <col min="18" max="18" width="8.44140625" style="7" bestFit="1" customWidth="1"/>
    <col min="19" max="19" width="8.6640625" style="7" bestFit="1" customWidth="1"/>
    <col min="20" max="20" width="8.6640625" style="7" customWidth="1"/>
    <col min="21" max="21" width="6.6640625" style="7" customWidth="1"/>
    <col min="22" max="22" width="13.6640625" style="7" customWidth="1"/>
    <col min="23" max="23" width="22.6640625" style="7" customWidth="1"/>
    <col min="24" max="24" width="8.44140625" style="7" bestFit="1" customWidth="1"/>
    <col min="25" max="25" width="8.33203125" style="7" bestFit="1" customWidth="1"/>
    <col min="26" max="26" width="17.5546875" style="7" customWidth="1"/>
    <col min="27" max="27" width="10.5546875" style="7" customWidth="1"/>
    <col min="28" max="16384" width="9.33203125" style="7"/>
  </cols>
  <sheetData>
    <row r="1" spans="1:27" s="13" customFormat="1" ht="14.4" x14ac:dyDescent="0.3">
      <c r="A1" s="1" t="s">
        <v>708</v>
      </c>
      <c r="B1" s="1" t="s">
        <v>713</v>
      </c>
      <c r="C1" s="1" t="s">
        <v>714</v>
      </c>
      <c r="D1" s="1" t="s">
        <v>716</v>
      </c>
      <c r="E1" s="1" t="s">
        <v>709</v>
      </c>
      <c r="F1" s="1" t="s">
        <v>710</v>
      </c>
      <c r="G1" s="1" t="s">
        <v>711</v>
      </c>
      <c r="H1" s="1" t="s">
        <v>717</v>
      </c>
      <c r="I1" s="1" t="s">
        <v>715</v>
      </c>
      <c r="J1" s="1" t="s">
        <v>718</v>
      </c>
      <c r="K1" s="1" t="s">
        <v>394</v>
      </c>
      <c r="L1" s="1" t="s">
        <v>7</v>
      </c>
      <c r="M1" s="1" t="s">
        <v>798</v>
      </c>
      <c r="N1" s="1" t="s">
        <v>799</v>
      </c>
      <c r="O1" s="1" t="s">
        <v>721</v>
      </c>
      <c r="P1" s="1" t="s">
        <v>722</v>
      </c>
      <c r="Q1" s="1" t="s">
        <v>723</v>
      </c>
      <c r="R1" s="1" t="s">
        <v>724</v>
      </c>
      <c r="S1" s="1" t="s">
        <v>725</v>
      </c>
      <c r="T1" s="1" t="s">
        <v>726</v>
      </c>
      <c r="U1" s="1" t="s">
        <v>727</v>
      </c>
      <c r="V1" s="1" t="s">
        <v>766</v>
      </c>
      <c r="W1" s="1" t="s">
        <v>728</v>
      </c>
      <c r="X1" s="1" t="s">
        <v>729</v>
      </c>
      <c r="Y1" s="1" t="s">
        <v>730</v>
      </c>
      <c r="Z1" s="1" t="s">
        <v>383</v>
      </c>
      <c r="AA1" s="1" t="s">
        <v>707</v>
      </c>
    </row>
    <row r="2" spans="1:27" ht="66" x14ac:dyDescent="0.3">
      <c r="A2" s="7" t="str">
        <f t="shared" ref="A2:A33" si="0">C2&amp;J2</f>
        <v>SmPbAe1</v>
      </c>
      <c r="B2" s="9" t="s">
        <v>199</v>
      </c>
      <c r="C2" s="9" t="s">
        <v>377</v>
      </c>
      <c r="D2" s="9" t="s">
        <v>17</v>
      </c>
      <c r="E2" s="9">
        <f t="shared" ref="E2:E11" si="1">DAY(H2)</f>
        <v>13</v>
      </c>
      <c r="F2" s="9">
        <f t="shared" ref="F2:F11" si="2">MONTH(H2)</f>
        <v>1</v>
      </c>
      <c r="G2" s="9">
        <f t="shared" ref="G2:G11" si="3">YEAR(H2)</f>
        <v>2021</v>
      </c>
      <c r="H2" s="16">
        <v>44209</v>
      </c>
      <c r="I2" s="9" t="s">
        <v>197</v>
      </c>
      <c r="J2" s="9">
        <v>1</v>
      </c>
      <c r="K2" s="9" t="s">
        <v>382</v>
      </c>
      <c r="L2" s="9" t="s">
        <v>381</v>
      </c>
      <c r="M2" s="9">
        <v>396.6</v>
      </c>
      <c r="N2" s="9">
        <v>269.8</v>
      </c>
      <c r="O2" s="24">
        <f>(M2-N2)/M2*100</f>
        <v>31.971759959657085</v>
      </c>
      <c r="P2" s="9" t="s">
        <v>194</v>
      </c>
      <c r="Q2" s="9" t="s">
        <v>12</v>
      </c>
      <c r="R2" s="9">
        <v>11</v>
      </c>
      <c r="S2" s="9" t="s">
        <v>11</v>
      </c>
      <c r="T2" s="9" t="s">
        <v>10</v>
      </c>
      <c r="U2" s="9">
        <v>10</v>
      </c>
      <c r="V2" s="11" t="s">
        <v>376</v>
      </c>
      <c r="W2" s="11" t="s">
        <v>704</v>
      </c>
      <c r="X2" s="9" t="s">
        <v>9</v>
      </c>
      <c r="Y2" s="9" t="s">
        <v>192</v>
      </c>
      <c r="Z2" s="9" t="s">
        <v>247</v>
      </c>
      <c r="AA2" s="7" t="s">
        <v>696</v>
      </c>
    </row>
    <row r="3" spans="1:27" ht="66" x14ac:dyDescent="0.3">
      <c r="A3" s="7" t="str">
        <f t="shared" si="0"/>
        <v>SmPbAe2</v>
      </c>
      <c r="B3" s="9" t="s">
        <v>199</v>
      </c>
      <c r="C3" s="9" t="s">
        <v>377</v>
      </c>
      <c r="D3" s="9" t="s">
        <v>17</v>
      </c>
      <c r="E3" s="9">
        <f t="shared" si="1"/>
        <v>13</v>
      </c>
      <c r="F3" s="9">
        <f t="shared" si="2"/>
        <v>1</v>
      </c>
      <c r="G3" s="9">
        <f t="shared" si="3"/>
        <v>2021</v>
      </c>
      <c r="H3" s="16">
        <v>44209</v>
      </c>
      <c r="I3" s="9" t="s">
        <v>197</v>
      </c>
      <c r="J3" s="9">
        <v>2</v>
      </c>
      <c r="K3" s="9" t="s">
        <v>365</v>
      </c>
      <c r="L3" s="9" t="s">
        <v>380</v>
      </c>
      <c r="M3" s="9">
        <v>567.20000000000005</v>
      </c>
      <c r="N3" s="9">
        <v>380.7</v>
      </c>
      <c r="O3" s="24">
        <f t="shared" ref="O3:O66" si="4">(M3-N3)/M3*100</f>
        <v>32.88081805359662</v>
      </c>
      <c r="P3" s="9" t="s">
        <v>194</v>
      </c>
      <c r="Q3" s="9" t="s">
        <v>12</v>
      </c>
      <c r="R3" s="9">
        <v>11</v>
      </c>
      <c r="S3" s="9" t="s">
        <v>11</v>
      </c>
      <c r="T3" s="9" t="s">
        <v>10</v>
      </c>
      <c r="U3" s="9">
        <v>10</v>
      </c>
      <c r="V3" s="11" t="s">
        <v>376</v>
      </c>
      <c r="W3" s="11" t="s">
        <v>704</v>
      </c>
      <c r="X3" s="9" t="s">
        <v>9</v>
      </c>
      <c r="Y3" s="9" t="s">
        <v>192</v>
      </c>
      <c r="Z3" s="9" t="s">
        <v>247</v>
      </c>
      <c r="AA3" s="7" t="s">
        <v>696</v>
      </c>
    </row>
    <row r="4" spans="1:27" ht="66" x14ac:dyDescent="0.3">
      <c r="A4" s="7" t="str">
        <f t="shared" si="0"/>
        <v>SmPbAe3</v>
      </c>
      <c r="B4" s="9" t="s">
        <v>199</v>
      </c>
      <c r="C4" s="9" t="s">
        <v>377</v>
      </c>
      <c r="D4" s="9" t="s">
        <v>17</v>
      </c>
      <c r="E4" s="9">
        <f t="shared" si="1"/>
        <v>13</v>
      </c>
      <c r="F4" s="9">
        <f t="shared" si="2"/>
        <v>1</v>
      </c>
      <c r="G4" s="9">
        <f t="shared" si="3"/>
        <v>2021</v>
      </c>
      <c r="H4" s="16">
        <v>44209</v>
      </c>
      <c r="I4" s="9" t="s">
        <v>197</v>
      </c>
      <c r="J4" s="9">
        <v>3</v>
      </c>
      <c r="K4" s="9" t="s">
        <v>345</v>
      </c>
      <c r="L4" s="9" t="s">
        <v>344</v>
      </c>
      <c r="M4" s="9">
        <v>426.2</v>
      </c>
      <c r="N4" s="9">
        <v>289.89999999999998</v>
      </c>
      <c r="O4" s="24">
        <f t="shared" si="4"/>
        <v>31.980290943219146</v>
      </c>
      <c r="P4" s="9" t="s">
        <v>194</v>
      </c>
      <c r="Q4" s="9" t="s">
        <v>12</v>
      </c>
      <c r="R4" s="9">
        <v>11</v>
      </c>
      <c r="S4" s="9" t="s">
        <v>11</v>
      </c>
      <c r="T4" s="9" t="s">
        <v>10</v>
      </c>
      <c r="U4" s="9">
        <v>10</v>
      </c>
      <c r="V4" s="11" t="s">
        <v>376</v>
      </c>
      <c r="W4" s="11" t="s">
        <v>704</v>
      </c>
      <c r="X4" s="9" t="s">
        <v>9</v>
      </c>
      <c r="Y4" s="9" t="s">
        <v>192</v>
      </c>
      <c r="Z4" s="9" t="s">
        <v>247</v>
      </c>
      <c r="AA4" s="7" t="s">
        <v>696</v>
      </c>
    </row>
    <row r="5" spans="1:27" ht="66" x14ac:dyDescent="0.3">
      <c r="A5" s="7" t="str">
        <f t="shared" si="0"/>
        <v>SmPbAe4</v>
      </c>
      <c r="B5" s="9" t="s">
        <v>199</v>
      </c>
      <c r="C5" s="9" t="s">
        <v>377</v>
      </c>
      <c r="D5" s="9" t="s">
        <v>17</v>
      </c>
      <c r="E5" s="9">
        <f t="shared" si="1"/>
        <v>4</v>
      </c>
      <c r="F5" s="9">
        <f t="shared" si="2"/>
        <v>4</v>
      </c>
      <c r="G5" s="9">
        <f t="shared" si="3"/>
        <v>2021</v>
      </c>
      <c r="H5" s="16">
        <v>44290</v>
      </c>
      <c r="I5" s="9" t="s">
        <v>197</v>
      </c>
      <c r="J5" s="9">
        <v>4</v>
      </c>
      <c r="K5" s="9" t="s">
        <v>379</v>
      </c>
      <c r="L5" s="9" t="s">
        <v>378</v>
      </c>
      <c r="M5" s="9">
        <v>200.1</v>
      </c>
      <c r="N5" s="9">
        <v>135.30000000000001</v>
      </c>
      <c r="O5" s="24">
        <f t="shared" si="4"/>
        <v>32.383808095952013</v>
      </c>
      <c r="P5" s="9" t="s">
        <v>194</v>
      </c>
      <c r="Q5" s="9" t="s">
        <v>12</v>
      </c>
      <c r="R5" s="9">
        <v>11</v>
      </c>
      <c r="S5" s="9" t="s">
        <v>11</v>
      </c>
      <c r="T5" s="9" t="s">
        <v>10</v>
      </c>
      <c r="U5" s="9">
        <v>10</v>
      </c>
      <c r="V5" s="11" t="s">
        <v>376</v>
      </c>
      <c r="W5" s="11" t="s">
        <v>704</v>
      </c>
      <c r="X5" s="9" t="s">
        <v>9</v>
      </c>
      <c r="Y5" s="9" t="s">
        <v>192</v>
      </c>
      <c r="Z5" s="9" t="s">
        <v>247</v>
      </c>
      <c r="AA5" s="7" t="s">
        <v>696</v>
      </c>
    </row>
    <row r="6" spans="1:27" ht="66" x14ac:dyDescent="0.3">
      <c r="A6" s="7" t="str">
        <f t="shared" si="0"/>
        <v>SmPbAe5</v>
      </c>
      <c r="B6" s="9" t="s">
        <v>199</v>
      </c>
      <c r="C6" s="9" t="s">
        <v>377</v>
      </c>
      <c r="D6" s="9" t="s">
        <v>17</v>
      </c>
      <c r="E6" s="9">
        <f t="shared" si="1"/>
        <v>4</v>
      </c>
      <c r="F6" s="9">
        <f t="shared" si="2"/>
        <v>4</v>
      </c>
      <c r="G6" s="9">
        <f t="shared" si="3"/>
        <v>2021</v>
      </c>
      <c r="H6" s="16">
        <v>44290</v>
      </c>
      <c r="I6" s="9" t="s">
        <v>197</v>
      </c>
      <c r="J6" s="9">
        <v>5</v>
      </c>
      <c r="K6" s="9" t="s">
        <v>375</v>
      </c>
      <c r="L6" s="9" t="s">
        <v>374</v>
      </c>
      <c r="M6" s="9">
        <v>215.1</v>
      </c>
      <c r="N6" s="9">
        <v>144.5</v>
      </c>
      <c r="O6" s="24">
        <f t="shared" si="4"/>
        <v>32.821943282194326</v>
      </c>
      <c r="P6" s="9" t="s">
        <v>194</v>
      </c>
      <c r="Q6" s="9" t="s">
        <v>12</v>
      </c>
      <c r="R6" s="9">
        <v>11</v>
      </c>
      <c r="S6" s="9" t="s">
        <v>11</v>
      </c>
      <c r="T6" s="9" t="s">
        <v>10</v>
      </c>
      <c r="U6" s="9">
        <v>10</v>
      </c>
      <c r="V6" s="11" t="s">
        <v>376</v>
      </c>
      <c r="W6" s="11" t="s">
        <v>704</v>
      </c>
      <c r="X6" s="9" t="s">
        <v>9</v>
      </c>
      <c r="Y6" s="9" t="s">
        <v>192</v>
      </c>
      <c r="Z6" s="9" t="s">
        <v>247</v>
      </c>
      <c r="AA6" s="7" t="s">
        <v>696</v>
      </c>
    </row>
    <row r="7" spans="1:27" ht="66" x14ac:dyDescent="0.3">
      <c r="A7" s="7" t="str">
        <f t="shared" si="0"/>
        <v>SmPbDe1</v>
      </c>
      <c r="B7" s="9" t="s">
        <v>199</v>
      </c>
      <c r="C7" s="9" t="s">
        <v>733</v>
      </c>
      <c r="D7" s="9" t="s">
        <v>17</v>
      </c>
      <c r="E7" s="9">
        <f t="shared" si="1"/>
        <v>13</v>
      </c>
      <c r="F7" s="9">
        <f t="shared" si="2"/>
        <v>1</v>
      </c>
      <c r="G7" s="9">
        <f t="shared" si="3"/>
        <v>2021</v>
      </c>
      <c r="H7" s="16">
        <v>44209</v>
      </c>
      <c r="I7" s="9" t="s">
        <v>197</v>
      </c>
      <c r="J7" s="9">
        <v>1</v>
      </c>
      <c r="K7" s="9" t="s">
        <v>349</v>
      </c>
      <c r="L7" s="9" t="s">
        <v>348</v>
      </c>
      <c r="M7" s="9">
        <v>435.5</v>
      </c>
      <c r="N7" s="9">
        <v>306</v>
      </c>
      <c r="O7" s="24">
        <f t="shared" si="4"/>
        <v>29.735935706084959</v>
      </c>
      <c r="P7" s="9" t="s">
        <v>194</v>
      </c>
      <c r="Q7" s="9" t="s">
        <v>12</v>
      </c>
      <c r="R7" s="9">
        <v>11</v>
      </c>
      <c r="S7" s="9" t="s">
        <v>11</v>
      </c>
      <c r="T7" s="9" t="s">
        <v>10</v>
      </c>
      <c r="U7" s="9">
        <v>10</v>
      </c>
      <c r="V7" s="11" t="s">
        <v>698</v>
      </c>
      <c r="W7" s="11" t="s">
        <v>706</v>
      </c>
      <c r="X7" s="9" t="s">
        <v>9</v>
      </c>
      <c r="Y7" s="9" t="s">
        <v>192</v>
      </c>
      <c r="Z7" s="9" t="s">
        <v>247</v>
      </c>
      <c r="AA7" s="7" t="s">
        <v>696</v>
      </c>
    </row>
    <row r="8" spans="1:27" ht="66" x14ac:dyDescent="0.3">
      <c r="A8" s="7" t="str">
        <f t="shared" si="0"/>
        <v>SmPbDe2</v>
      </c>
      <c r="B8" s="9" t="s">
        <v>199</v>
      </c>
      <c r="C8" s="9" t="s">
        <v>733</v>
      </c>
      <c r="D8" s="9" t="s">
        <v>17</v>
      </c>
      <c r="E8" s="9">
        <f t="shared" si="1"/>
        <v>13</v>
      </c>
      <c r="F8" s="9">
        <f t="shared" si="2"/>
        <v>1</v>
      </c>
      <c r="G8" s="9">
        <f t="shared" si="3"/>
        <v>2021</v>
      </c>
      <c r="H8" s="16">
        <v>44209</v>
      </c>
      <c r="I8" s="9" t="s">
        <v>197</v>
      </c>
      <c r="J8" s="9">
        <v>2</v>
      </c>
      <c r="K8" s="9" t="s">
        <v>801</v>
      </c>
      <c r="L8" s="9" t="s">
        <v>364</v>
      </c>
      <c r="M8" s="9">
        <v>472.9</v>
      </c>
      <c r="N8" s="9">
        <v>321.7</v>
      </c>
      <c r="O8" s="24">
        <f t="shared" si="4"/>
        <v>31.972932966800592</v>
      </c>
      <c r="P8" s="9" t="s">
        <v>194</v>
      </c>
      <c r="Q8" s="9" t="s">
        <v>12</v>
      </c>
      <c r="R8" s="9">
        <v>11</v>
      </c>
      <c r="S8" s="9" t="s">
        <v>11</v>
      </c>
      <c r="T8" s="9" t="s">
        <v>10</v>
      </c>
      <c r="U8" s="9">
        <v>10</v>
      </c>
      <c r="V8" s="11" t="s">
        <v>698</v>
      </c>
      <c r="W8" s="11" t="s">
        <v>704</v>
      </c>
      <c r="X8" s="9" t="s">
        <v>9</v>
      </c>
      <c r="Y8" s="9" t="s">
        <v>192</v>
      </c>
      <c r="Z8" s="9" t="s">
        <v>247</v>
      </c>
      <c r="AA8" s="7" t="s">
        <v>696</v>
      </c>
    </row>
    <row r="9" spans="1:27" ht="66" x14ac:dyDescent="0.3">
      <c r="A9" s="7" t="str">
        <f t="shared" si="0"/>
        <v>SmPbDe3</v>
      </c>
      <c r="B9" s="9" t="s">
        <v>199</v>
      </c>
      <c r="C9" s="9" t="s">
        <v>733</v>
      </c>
      <c r="D9" s="9" t="s">
        <v>17</v>
      </c>
      <c r="E9" s="9">
        <f t="shared" si="1"/>
        <v>13</v>
      </c>
      <c r="F9" s="9">
        <f t="shared" si="2"/>
        <v>1</v>
      </c>
      <c r="G9" s="9">
        <f t="shared" si="3"/>
        <v>2021</v>
      </c>
      <c r="H9" s="16">
        <v>44209</v>
      </c>
      <c r="I9" s="9" t="s">
        <v>197</v>
      </c>
      <c r="J9" s="9">
        <v>3</v>
      </c>
      <c r="K9" s="9" t="s">
        <v>373</v>
      </c>
      <c r="L9" s="9" t="s">
        <v>372</v>
      </c>
      <c r="M9" s="9">
        <v>371.8</v>
      </c>
      <c r="N9" s="9">
        <v>258.2</v>
      </c>
      <c r="O9" s="24">
        <f t="shared" si="4"/>
        <v>30.554061323292096</v>
      </c>
      <c r="P9" s="9" t="s">
        <v>194</v>
      </c>
      <c r="Q9" s="9" t="s">
        <v>12</v>
      </c>
      <c r="R9" s="9">
        <v>11</v>
      </c>
      <c r="S9" s="9" t="s">
        <v>11</v>
      </c>
      <c r="T9" s="9" t="s">
        <v>10</v>
      </c>
      <c r="U9" s="9">
        <v>10</v>
      </c>
      <c r="V9" s="11" t="s">
        <v>698</v>
      </c>
      <c r="W9" s="11" t="s">
        <v>704</v>
      </c>
      <c r="X9" s="9" t="s">
        <v>9</v>
      </c>
      <c r="Y9" s="9" t="s">
        <v>192</v>
      </c>
      <c r="Z9" s="9" t="s">
        <v>247</v>
      </c>
    </row>
    <row r="10" spans="1:27" ht="66" x14ac:dyDescent="0.3">
      <c r="A10" s="7" t="str">
        <f t="shared" si="0"/>
        <v>SmPbDe4</v>
      </c>
      <c r="B10" s="9" t="s">
        <v>199</v>
      </c>
      <c r="C10" s="9" t="s">
        <v>733</v>
      </c>
      <c r="D10" s="9" t="s">
        <v>17</v>
      </c>
      <c r="E10" s="9">
        <f t="shared" si="1"/>
        <v>4</v>
      </c>
      <c r="F10" s="9">
        <f t="shared" si="2"/>
        <v>4</v>
      </c>
      <c r="G10" s="9">
        <f t="shared" si="3"/>
        <v>2021</v>
      </c>
      <c r="H10" s="16">
        <v>44290</v>
      </c>
      <c r="I10" s="9" t="s">
        <v>197</v>
      </c>
      <c r="J10" s="9">
        <v>4</v>
      </c>
      <c r="K10" s="9" t="s">
        <v>371</v>
      </c>
      <c r="L10" s="9" t="s">
        <v>370</v>
      </c>
      <c r="M10" s="9">
        <v>212.9</v>
      </c>
      <c r="N10" s="9">
        <v>152.80000000000001</v>
      </c>
      <c r="O10" s="24">
        <f t="shared" si="4"/>
        <v>28.229215594175667</v>
      </c>
      <c r="P10" s="9" t="s">
        <v>194</v>
      </c>
      <c r="Q10" s="9" t="s">
        <v>12</v>
      </c>
      <c r="R10" s="9">
        <v>11</v>
      </c>
      <c r="S10" s="9" t="s">
        <v>11</v>
      </c>
      <c r="T10" s="9" t="s">
        <v>10</v>
      </c>
      <c r="U10" s="9">
        <v>10</v>
      </c>
      <c r="V10" s="11" t="s">
        <v>698</v>
      </c>
      <c r="W10" s="11" t="s">
        <v>704</v>
      </c>
      <c r="X10" s="9" t="s">
        <v>9</v>
      </c>
      <c r="Y10" s="9" t="s">
        <v>192</v>
      </c>
      <c r="Z10" s="9" t="s">
        <v>247</v>
      </c>
      <c r="AA10" s="7" t="s">
        <v>696</v>
      </c>
    </row>
    <row r="11" spans="1:27" ht="66" x14ac:dyDescent="0.3">
      <c r="A11" s="7" t="str">
        <f t="shared" si="0"/>
        <v>SmPbDe5</v>
      </c>
      <c r="B11" s="9" t="s">
        <v>199</v>
      </c>
      <c r="C11" s="9" t="s">
        <v>733</v>
      </c>
      <c r="D11" s="9" t="s">
        <v>17</v>
      </c>
      <c r="E11" s="9">
        <f t="shared" si="1"/>
        <v>4</v>
      </c>
      <c r="F11" s="9">
        <f t="shared" si="2"/>
        <v>4</v>
      </c>
      <c r="G11" s="9">
        <f t="shared" si="3"/>
        <v>2021</v>
      </c>
      <c r="H11" s="16">
        <v>44290</v>
      </c>
      <c r="I11" s="9" t="s">
        <v>197</v>
      </c>
      <c r="J11" s="9">
        <v>5</v>
      </c>
      <c r="K11" s="9" t="s">
        <v>369</v>
      </c>
      <c r="L11" s="9" t="s">
        <v>368</v>
      </c>
      <c r="M11" s="9">
        <v>217.3</v>
      </c>
      <c r="N11" s="9">
        <v>143.5</v>
      </c>
      <c r="O11" s="24">
        <f t="shared" si="4"/>
        <v>33.962264150943398</v>
      </c>
      <c r="P11" s="9" t="s">
        <v>194</v>
      </c>
      <c r="Q11" s="9" t="s">
        <v>12</v>
      </c>
      <c r="R11" s="9">
        <v>11</v>
      </c>
      <c r="S11" s="9" t="s">
        <v>11</v>
      </c>
      <c r="T11" s="9" t="s">
        <v>10</v>
      </c>
      <c r="U11" s="9">
        <v>10</v>
      </c>
      <c r="V11" s="11" t="s">
        <v>698</v>
      </c>
      <c r="W11" s="11" t="s">
        <v>704</v>
      </c>
      <c r="X11" s="9" t="s">
        <v>9</v>
      </c>
      <c r="Y11" s="9" t="s">
        <v>192</v>
      </c>
      <c r="Z11" s="9" t="s">
        <v>247</v>
      </c>
      <c r="AA11" s="7" t="s">
        <v>696</v>
      </c>
    </row>
    <row r="12" spans="1:27" ht="66" x14ac:dyDescent="0.3">
      <c r="A12" s="7" t="str">
        <f t="shared" si="0"/>
        <v>SmPbPo1</v>
      </c>
      <c r="B12" s="9" t="s">
        <v>199</v>
      </c>
      <c r="C12" s="9" t="s">
        <v>359</v>
      </c>
      <c r="D12" s="9" t="s">
        <v>17</v>
      </c>
      <c r="E12" s="9">
        <v>13</v>
      </c>
      <c r="F12" s="9">
        <v>1</v>
      </c>
      <c r="G12" s="9">
        <v>2021</v>
      </c>
      <c r="H12" s="9" t="s">
        <v>367</v>
      </c>
      <c r="I12" s="9" t="s">
        <v>197</v>
      </c>
      <c r="J12" s="9">
        <v>1</v>
      </c>
      <c r="K12" s="9" t="s">
        <v>366</v>
      </c>
      <c r="L12" s="9">
        <v>48.590147000000002</v>
      </c>
      <c r="M12" s="9">
        <v>332</v>
      </c>
      <c r="N12" s="9">
        <v>240.6</v>
      </c>
      <c r="O12" s="24">
        <f t="shared" si="4"/>
        <v>27.53012048192771</v>
      </c>
      <c r="P12" s="9" t="s">
        <v>194</v>
      </c>
      <c r="Q12" s="9" t="s">
        <v>12</v>
      </c>
      <c r="R12" s="9">
        <v>11</v>
      </c>
      <c r="S12" s="9" t="s">
        <v>11</v>
      </c>
      <c r="T12" s="9" t="s">
        <v>10</v>
      </c>
      <c r="U12" s="9">
        <v>10</v>
      </c>
      <c r="V12" s="11" t="s">
        <v>705</v>
      </c>
      <c r="W12" s="11" t="s">
        <v>704</v>
      </c>
      <c r="X12" s="9" t="s">
        <v>9</v>
      </c>
      <c r="Y12" s="9" t="s">
        <v>192</v>
      </c>
      <c r="Z12" s="9" t="s">
        <v>247</v>
      </c>
      <c r="AA12" s="7" t="s">
        <v>696</v>
      </c>
    </row>
    <row r="13" spans="1:27" ht="66" x14ac:dyDescent="0.3">
      <c r="A13" s="7" t="str">
        <f t="shared" si="0"/>
        <v>SmPbPo2</v>
      </c>
      <c r="B13" s="9" t="s">
        <v>199</v>
      </c>
      <c r="C13" s="9" t="s">
        <v>359</v>
      </c>
      <c r="D13" s="9" t="s">
        <v>17</v>
      </c>
      <c r="E13" s="9">
        <f t="shared" ref="E13:E24" si="5">DAY(H13)</f>
        <v>13</v>
      </c>
      <c r="F13" s="9">
        <f t="shared" ref="F13:F24" si="6">MONTH(H13)</f>
        <v>1</v>
      </c>
      <c r="G13" s="9">
        <f t="shared" ref="G13:G24" si="7">YEAR(H13)</f>
        <v>2021</v>
      </c>
      <c r="H13" s="16">
        <v>44209</v>
      </c>
      <c r="I13" s="9" t="s">
        <v>197</v>
      </c>
      <c r="J13" s="9">
        <v>2</v>
      </c>
      <c r="K13" s="9" t="s">
        <v>365</v>
      </c>
      <c r="L13" s="9" t="s">
        <v>364</v>
      </c>
      <c r="M13" s="9">
        <v>371.5</v>
      </c>
      <c r="N13" s="9">
        <v>249.3</v>
      </c>
      <c r="O13" s="24">
        <f t="shared" si="4"/>
        <v>32.893674293405113</v>
      </c>
      <c r="P13" s="9" t="s">
        <v>194</v>
      </c>
      <c r="Q13" s="9" t="s">
        <v>12</v>
      </c>
      <c r="R13" s="9">
        <v>11</v>
      </c>
      <c r="S13" s="9" t="s">
        <v>11</v>
      </c>
      <c r="T13" s="9" t="s">
        <v>10</v>
      </c>
      <c r="U13" s="9">
        <v>10</v>
      </c>
      <c r="V13" s="11" t="s">
        <v>705</v>
      </c>
      <c r="W13" s="11" t="s">
        <v>704</v>
      </c>
      <c r="X13" s="9" t="s">
        <v>9</v>
      </c>
      <c r="Y13" s="9" t="s">
        <v>192</v>
      </c>
      <c r="Z13" s="9" t="s">
        <v>247</v>
      </c>
      <c r="AA13" s="7" t="s">
        <v>696</v>
      </c>
    </row>
    <row r="14" spans="1:27" ht="66" x14ac:dyDescent="0.3">
      <c r="A14" s="7" t="str">
        <f t="shared" si="0"/>
        <v>SmPbPo3</v>
      </c>
      <c r="B14" s="9" t="s">
        <v>199</v>
      </c>
      <c r="C14" s="9" t="s">
        <v>359</v>
      </c>
      <c r="D14" s="9" t="s">
        <v>17</v>
      </c>
      <c r="E14" s="9">
        <f t="shared" si="5"/>
        <v>13</v>
      </c>
      <c r="F14" s="9">
        <f t="shared" si="6"/>
        <v>1</v>
      </c>
      <c r="G14" s="9">
        <f t="shared" si="7"/>
        <v>2021</v>
      </c>
      <c r="H14" s="16">
        <v>44209</v>
      </c>
      <c r="I14" s="9" t="s">
        <v>197</v>
      </c>
      <c r="J14" s="9">
        <v>3</v>
      </c>
      <c r="K14" s="9" t="s">
        <v>363</v>
      </c>
      <c r="L14" s="9" t="s">
        <v>362</v>
      </c>
      <c r="M14" s="9">
        <v>158</v>
      </c>
      <c r="N14" s="9">
        <v>104.6</v>
      </c>
      <c r="O14" s="24">
        <f t="shared" si="4"/>
        <v>33.797468354430379</v>
      </c>
      <c r="P14" s="9" t="s">
        <v>194</v>
      </c>
      <c r="Q14" s="9" t="s">
        <v>12</v>
      </c>
      <c r="R14" s="9">
        <v>11</v>
      </c>
      <c r="S14" s="9" t="s">
        <v>11</v>
      </c>
      <c r="T14" s="9" t="s">
        <v>10</v>
      </c>
      <c r="U14" s="9">
        <v>10</v>
      </c>
      <c r="V14" s="11" t="s">
        <v>705</v>
      </c>
      <c r="W14" s="11" t="s">
        <v>704</v>
      </c>
      <c r="X14" s="9" t="s">
        <v>9</v>
      </c>
      <c r="Y14" s="9" t="s">
        <v>192</v>
      </c>
      <c r="Z14" s="9" t="s">
        <v>247</v>
      </c>
      <c r="AA14" s="7" t="s">
        <v>696</v>
      </c>
    </row>
    <row r="15" spans="1:27" ht="66" x14ac:dyDescent="0.3">
      <c r="A15" s="7" t="str">
        <f t="shared" si="0"/>
        <v>SmPbPo4</v>
      </c>
      <c r="B15" s="9" t="s">
        <v>199</v>
      </c>
      <c r="C15" s="9" t="s">
        <v>359</v>
      </c>
      <c r="D15" s="9" t="s">
        <v>17</v>
      </c>
      <c r="E15" s="9">
        <f t="shared" si="5"/>
        <v>4</v>
      </c>
      <c r="F15" s="9">
        <f t="shared" si="6"/>
        <v>4</v>
      </c>
      <c r="G15" s="9">
        <f t="shared" si="7"/>
        <v>2021</v>
      </c>
      <c r="H15" s="16">
        <v>44290</v>
      </c>
      <c r="I15" s="9" t="s">
        <v>197</v>
      </c>
      <c r="J15" s="9">
        <v>4</v>
      </c>
      <c r="K15" s="9" t="s">
        <v>361</v>
      </c>
      <c r="L15" s="9" t="s">
        <v>360</v>
      </c>
      <c r="M15" s="9">
        <v>197.5</v>
      </c>
      <c r="N15" s="9">
        <v>130.30000000000001</v>
      </c>
      <c r="O15" s="24">
        <f t="shared" si="4"/>
        <v>34.025316455696199</v>
      </c>
      <c r="P15" s="9" t="s">
        <v>194</v>
      </c>
      <c r="Q15" s="9" t="s">
        <v>12</v>
      </c>
      <c r="R15" s="9">
        <v>11</v>
      </c>
      <c r="S15" s="9" t="s">
        <v>11</v>
      </c>
      <c r="T15" s="9" t="s">
        <v>10</v>
      </c>
      <c r="U15" s="9">
        <v>10</v>
      </c>
      <c r="V15" s="11" t="s">
        <v>705</v>
      </c>
      <c r="W15" s="11" t="s">
        <v>704</v>
      </c>
      <c r="X15" s="9"/>
      <c r="Y15" s="9" t="s">
        <v>192</v>
      </c>
      <c r="Z15" s="9" t="s">
        <v>247</v>
      </c>
      <c r="AA15" s="7" t="s">
        <v>696</v>
      </c>
    </row>
    <row r="16" spans="1:27" ht="66" x14ac:dyDescent="0.3">
      <c r="A16" s="7" t="str">
        <f t="shared" si="0"/>
        <v>SmPbPo5</v>
      </c>
      <c r="B16" s="9" t="s">
        <v>199</v>
      </c>
      <c r="C16" s="9" t="s">
        <v>359</v>
      </c>
      <c r="D16" s="9" t="s">
        <v>17</v>
      </c>
      <c r="E16" s="9">
        <f t="shared" si="5"/>
        <v>4</v>
      </c>
      <c r="F16" s="9">
        <f t="shared" si="6"/>
        <v>4</v>
      </c>
      <c r="G16" s="9">
        <f t="shared" si="7"/>
        <v>2021</v>
      </c>
      <c r="H16" s="16">
        <v>44290</v>
      </c>
      <c r="I16" s="9" t="s">
        <v>197</v>
      </c>
      <c r="J16" s="9">
        <v>5</v>
      </c>
      <c r="K16" s="9" t="s">
        <v>358</v>
      </c>
      <c r="L16" s="9" t="s">
        <v>357</v>
      </c>
      <c r="M16" s="9">
        <v>145.1</v>
      </c>
      <c r="N16" s="9">
        <v>109.9</v>
      </c>
      <c r="O16" s="24">
        <f t="shared" si="4"/>
        <v>24.259131633356297</v>
      </c>
      <c r="P16" s="9" t="s">
        <v>194</v>
      </c>
      <c r="Q16" s="9" t="s">
        <v>12</v>
      </c>
      <c r="R16" s="9">
        <v>11</v>
      </c>
      <c r="S16" s="9" t="s">
        <v>11</v>
      </c>
      <c r="T16" s="9" t="s">
        <v>10</v>
      </c>
      <c r="U16" s="9">
        <v>10</v>
      </c>
      <c r="V16" s="11" t="s">
        <v>705</v>
      </c>
      <c r="W16" s="11" t="s">
        <v>704</v>
      </c>
      <c r="X16" s="9"/>
      <c r="Y16" s="9" t="s">
        <v>192</v>
      </c>
      <c r="Z16" s="9" t="s">
        <v>247</v>
      </c>
      <c r="AA16" s="7" t="s">
        <v>696</v>
      </c>
    </row>
    <row r="17" spans="1:27" ht="66" x14ac:dyDescent="0.3">
      <c r="A17" s="7" t="str">
        <f t="shared" si="0"/>
        <v>SmPbTu1</v>
      </c>
      <c r="B17" s="9" t="s">
        <v>199</v>
      </c>
      <c r="C17" s="9" t="s">
        <v>352</v>
      </c>
      <c r="D17" s="9" t="s">
        <v>17</v>
      </c>
      <c r="E17" s="9">
        <f t="shared" si="5"/>
        <v>13</v>
      </c>
      <c r="F17" s="9">
        <f t="shared" si="6"/>
        <v>1</v>
      </c>
      <c r="G17" s="9">
        <f t="shared" si="7"/>
        <v>2021</v>
      </c>
      <c r="H17" s="16">
        <v>44209</v>
      </c>
      <c r="I17" s="9" t="s">
        <v>197</v>
      </c>
      <c r="J17" s="9">
        <v>1</v>
      </c>
      <c r="K17" s="9" t="s">
        <v>347</v>
      </c>
      <c r="L17" s="9" t="s">
        <v>346</v>
      </c>
      <c r="M17" s="9">
        <v>418.7</v>
      </c>
      <c r="N17" s="9">
        <v>281</v>
      </c>
      <c r="O17" s="24">
        <f t="shared" si="4"/>
        <v>32.887508956293289</v>
      </c>
      <c r="P17" s="9" t="s">
        <v>194</v>
      </c>
      <c r="Q17" s="9" t="s">
        <v>12</v>
      </c>
      <c r="R17" s="9">
        <v>11</v>
      </c>
      <c r="S17" s="9" t="s">
        <v>11</v>
      </c>
      <c r="T17" s="9" t="s">
        <v>10</v>
      </c>
      <c r="U17" s="9">
        <v>10</v>
      </c>
      <c r="V17" s="11" t="s">
        <v>251</v>
      </c>
      <c r="W17" s="11" t="s">
        <v>704</v>
      </c>
      <c r="X17" s="9" t="s">
        <v>9</v>
      </c>
      <c r="Y17" s="9" t="s">
        <v>192</v>
      </c>
      <c r="Z17" s="9" t="s">
        <v>247</v>
      </c>
      <c r="AA17" s="7" t="s">
        <v>696</v>
      </c>
    </row>
    <row r="18" spans="1:27" ht="66" x14ac:dyDescent="0.3">
      <c r="A18" s="7" t="str">
        <f t="shared" si="0"/>
        <v>SmPbTu2</v>
      </c>
      <c r="B18" s="9" t="s">
        <v>199</v>
      </c>
      <c r="C18" s="9" t="s">
        <v>352</v>
      </c>
      <c r="D18" s="9" t="s">
        <v>17</v>
      </c>
      <c r="E18" s="9">
        <f t="shared" si="5"/>
        <v>13</v>
      </c>
      <c r="F18" s="9">
        <f t="shared" si="6"/>
        <v>1</v>
      </c>
      <c r="G18" s="9">
        <f t="shared" si="7"/>
        <v>2021</v>
      </c>
      <c r="H18" s="16">
        <v>44209</v>
      </c>
      <c r="I18" s="9" t="s">
        <v>197</v>
      </c>
      <c r="J18" s="9">
        <v>2</v>
      </c>
      <c r="K18" s="9" t="s">
        <v>356</v>
      </c>
      <c r="L18" s="9" t="s">
        <v>355</v>
      </c>
      <c r="M18" s="9">
        <v>320.10000000000002</v>
      </c>
      <c r="N18" s="9">
        <v>216.3</v>
      </c>
      <c r="O18" s="24">
        <f t="shared" si="4"/>
        <v>32.427366447985008</v>
      </c>
      <c r="P18" s="9" t="s">
        <v>194</v>
      </c>
      <c r="Q18" s="9" t="s">
        <v>12</v>
      </c>
      <c r="R18" s="9">
        <v>11</v>
      </c>
      <c r="S18" s="9" t="s">
        <v>11</v>
      </c>
      <c r="T18" s="9" t="s">
        <v>10</v>
      </c>
      <c r="U18" s="9">
        <v>10</v>
      </c>
      <c r="V18" s="11" t="s">
        <v>251</v>
      </c>
      <c r="W18" s="11" t="s">
        <v>704</v>
      </c>
      <c r="X18" s="9" t="s">
        <v>9</v>
      </c>
      <c r="Y18" s="9" t="s">
        <v>192</v>
      </c>
      <c r="Z18" s="9" t="s">
        <v>247</v>
      </c>
      <c r="AA18" s="7" t="s">
        <v>696</v>
      </c>
    </row>
    <row r="19" spans="1:27" ht="66" x14ac:dyDescent="0.3">
      <c r="A19" s="7" t="str">
        <f t="shared" si="0"/>
        <v>SmPbTu3</v>
      </c>
      <c r="B19" s="9" t="s">
        <v>199</v>
      </c>
      <c r="C19" s="9" t="s">
        <v>352</v>
      </c>
      <c r="D19" s="9" t="s">
        <v>17</v>
      </c>
      <c r="E19" s="9">
        <f t="shared" si="5"/>
        <v>13</v>
      </c>
      <c r="F19" s="9">
        <f t="shared" si="6"/>
        <v>1</v>
      </c>
      <c r="G19" s="9">
        <f t="shared" si="7"/>
        <v>2021</v>
      </c>
      <c r="H19" s="16">
        <v>44209</v>
      </c>
      <c r="I19" s="9" t="s">
        <v>197</v>
      </c>
      <c r="J19" s="9">
        <v>3</v>
      </c>
      <c r="K19" s="9" t="s">
        <v>354</v>
      </c>
      <c r="L19" s="9" t="s">
        <v>353</v>
      </c>
      <c r="M19" s="9">
        <v>574.1</v>
      </c>
      <c r="N19" s="9">
        <v>393.2</v>
      </c>
      <c r="O19" s="24">
        <f t="shared" si="4"/>
        <v>31.510189862393318</v>
      </c>
      <c r="P19" s="9" t="s">
        <v>194</v>
      </c>
      <c r="Q19" s="9" t="s">
        <v>12</v>
      </c>
      <c r="R19" s="9">
        <v>11</v>
      </c>
      <c r="S19" s="9" t="s">
        <v>11</v>
      </c>
      <c r="T19" s="9" t="s">
        <v>10</v>
      </c>
      <c r="U19" s="9">
        <v>10</v>
      </c>
      <c r="V19" s="11" t="s">
        <v>251</v>
      </c>
      <c r="W19" s="11" t="s">
        <v>704</v>
      </c>
      <c r="X19" s="9" t="s">
        <v>9</v>
      </c>
      <c r="Y19" s="9" t="s">
        <v>192</v>
      </c>
      <c r="Z19" s="9" t="s">
        <v>247</v>
      </c>
      <c r="AA19" s="7" t="s">
        <v>696</v>
      </c>
    </row>
    <row r="20" spans="1:27" ht="66" x14ac:dyDescent="0.3">
      <c r="A20" s="7" t="str">
        <f t="shared" si="0"/>
        <v>SmPbTu4</v>
      </c>
      <c r="B20" s="9" t="s">
        <v>199</v>
      </c>
      <c r="C20" s="9" t="s">
        <v>352</v>
      </c>
      <c r="D20" s="9" t="s">
        <v>17</v>
      </c>
      <c r="E20" s="9">
        <f t="shared" si="5"/>
        <v>4</v>
      </c>
      <c r="F20" s="9">
        <f t="shared" si="6"/>
        <v>4</v>
      </c>
      <c r="G20" s="9">
        <f t="shared" si="7"/>
        <v>2021</v>
      </c>
      <c r="H20" s="16">
        <v>44290</v>
      </c>
      <c r="I20" s="9" t="s">
        <v>197</v>
      </c>
      <c r="J20" s="9">
        <v>4</v>
      </c>
      <c r="K20" s="9" t="s">
        <v>196</v>
      </c>
      <c r="L20" s="9" t="s">
        <v>195</v>
      </c>
      <c r="M20" s="9">
        <v>312.10000000000002</v>
      </c>
      <c r="N20" s="9">
        <v>215.7</v>
      </c>
      <c r="O20" s="24">
        <f t="shared" si="4"/>
        <v>30.887536046139068</v>
      </c>
      <c r="P20" s="9" t="s">
        <v>194</v>
      </c>
      <c r="Q20" s="9" t="s">
        <v>12</v>
      </c>
      <c r="R20" s="9">
        <v>11</v>
      </c>
      <c r="S20" s="9" t="s">
        <v>11</v>
      </c>
      <c r="T20" s="9" t="s">
        <v>10</v>
      </c>
      <c r="U20" s="9">
        <v>10</v>
      </c>
      <c r="V20" s="11" t="s">
        <v>251</v>
      </c>
      <c r="W20" s="11" t="s">
        <v>704</v>
      </c>
      <c r="X20" s="9"/>
      <c r="Y20" s="9" t="s">
        <v>192</v>
      </c>
      <c r="Z20" s="9" t="s">
        <v>247</v>
      </c>
      <c r="AA20" s="7" t="s">
        <v>696</v>
      </c>
    </row>
    <row r="21" spans="1:27" ht="66" x14ac:dyDescent="0.3">
      <c r="A21" s="7" t="str">
        <f t="shared" si="0"/>
        <v>SmPbTu5</v>
      </c>
      <c r="B21" s="9" t="s">
        <v>199</v>
      </c>
      <c r="C21" s="9" t="s">
        <v>352</v>
      </c>
      <c r="D21" s="9" t="s">
        <v>17</v>
      </c>
      <c r="E21" s="9">
        <f t="shared" si="5"/>
        <v>4</v>
      </c>
      <c r="F21" s="9">
        <f t="shared" si="6"/>
        <v>4</v>
      </c>
      <c r="G21" s="9">
        <f t="shared" si="7"/>
        <v>2021</v>
      </c>
      <c r="H21" s="16">
        <v>44290</v>
      </c>
      <c r="I21" s="9" t="s">
        <v>197</v>
      </c>
      <c r="J21" s="9">
        <v>5</v>
      </c>
      <c r="K21" s="9" t="s">
        <v>351</v>
      </c>
      <c r="L21" s="9" t="s">
        <v>350</v>
      </c>
      <c r="M21" s="9">
        <v>263.39999999999998</v>
      </c>
      <c r="N21" s="9">
        <v>177.8</v>
      </c>
      <c r="O21" s="24">
        <f t="shared" si="4"/>
        <v>32.49810174639331</v>
      </c>
      <c r="P21" s="9" t="s">
        <v>194</v>
      </c>
      <c r="Q21" s="9" t="s">
        <v>12</v>
      </c>
      <c r="R21" s="9">
        <v>11</v>
      </c>
      <c r="S21" s="9" t="s">
        <v>11</v>
      </c>
      <c r="T21" s="9" t="s">
        <v>10</v>
      </c>
      <c r="U21" s="9">
        <v>10</v>
      </c>
      <c r="V21" s="11" t="s">
        <v>251</v>
      </c>
      <c r="W21" s="11" t="s">
        <v>704</v>
      </c>
      <c r="X21" s="9"/>
      <c r="Y21" s="9" t="s">
        <v>192</v>
      </c>
      <c r="Z21" s="9" t="s">
        <v>247</v>
      </c>
      <c r="AA21" s="7" t="s">
        <v>696</v>
      </c>
    </row>
    <row r="22" spans="1:27" ht="66" x14ac:dyDescent="0.3">
      <c r="A22" s="7" t="str">
        <f t="shared" si="0"/>
        <v>SmPbTl1</v>
      </c>
      <c r="B22" s="9" t="s">
        <v>199</v>
      </c>
      <c r="C22" s="9" t="s">
        <v>340</v>
      </c>
      <c r="D22" s="9" t="s">
        <v>17</v>
      </c>
      <c r="E22" s="9">
        <f t="shared" si="5"/>
        <v>13</v>
      </c>
      <c r="F22" s="9">
        <f t="shared" si="6"/>
        <v>1</v>
      </c>
      <c r="G22" s="9">
        <f t="shared" si="7"/>
        <v>2021</v>
      </c>
      <c r="H22" s="16">
        <v>44209</v>
      </c>
      <c r="I22" s="9" t="s">
        <v>197</v>
      </c>
      <c r="J22" s="9">
        <v>1</v>
      </c>
      <c r="K22" s="9" t="s">
        <v>349</v>
      </c>
      <c r="L22" s="9" t="s">
        <v>348</v>
      </c>
      <c r="M22" s="9">
        <v>345.2</v>
      </c>
      <c r="N22" s="9">
        <v>234.8</v>
      </c>
      <c r="O22" s="24">
        <f t="shared" si="4"/>
        <v>31.981460023174968</v>
      </c>
      <c r="P22" s="9" t="s">
        <v>194</v>
      </c>
      <c r="Q22" s="9" t="s">
        <v>12</v>
      </c>
      <c r="R22" s="9">
        <v>11</v>
      </c>
      <c r="S22" s="9" t="s">
        <v>11</v>
      </c>
      <c r="T22" s="9" t="s">
        <v>10</v>
      </c>
      <c r="U22" s="9">
        <v>10</v>
      </c>
      <c r="V22" s="11" t="s">
        <v>339</v>
      </c>
      <c r="W22" s="11" t="s">
        <v>704</v>
      </c>
      <c r="X22" s="9" t="s">
        <v>9</v>
      </c>
      <c r="Y22" s="9" t="s">
        <v>192</v>
      </c>
      <c r="Z22" s="9" t="s">
        <v>247</v>
      </c>
      <c r="AA22" s="7" t="s">
        <v>696</v>
      </c>
    </row>
    <row r="23" spans="1:27" ht="66" x14ac:dyDescent="0.3">
      <c r="A23" s="7" t="str">
        <f t="shared" si="0"/>
        <v>SmPbTl2</v>
      </c>
      <c r="B23" s="9" t="s">
        <v>199</v>
      </c>
      <c r="C23" s="9" t="s">
        <v>340</v>
      </c>
      <c r="D23" s="9" t="s">
        <v>17</v>
      </c>
      <c r="E23" s="9">
        <f t="shared" si="5"/>
        <v>13</v>
      </c>
      <c r="F23" s="9">
        <f t="shared" si="6"/>
        <v>1</v>
      </c>
      <c r="G23" s="9">
        <f t="shared" si="7"/>
        <v>2021</v>
      </c>
      <c r="H23" s="16">
        <v>44209</v>
      </c>
      <c r="I23" s="9" t="s">
        <v>197</v>
      </c>
      <c r="J23" s="9">
        <v>2</v>
      </c>
      <c r="K23" s="9" t="s">
        <v>347</v>
      </c>
      <c r="L23" s="9" t="s">
        <v>346</v>
      </c>
      <c r="M23" s="9">
        <v>436.8</v>
      </c>
      <c r="N23" s="9">
        <v>312</v>
      </c>
      <c r="O23" s="24">
        <f t="shared" si="4"/>
        <v>28.571428571428577</v>
      </c>
      <c r="P23" s="9" t="s">
        <v>194</v>
      </c>
      <c r="Q23" s="9" t="s">
        <v>12</v>
      </c>
      <c r="R23" s="9">
        <v>11</v>
      </c>
      <c r="S23" s="9" t="s">
        <v>11</v>
      </c>
      <c r="T23" s="9" t="s">
        <v>10</v>
      </c>
      <c r="U23" s="9">
        <v>10</v>
      </c>
      <c r="V23" s="11" t="s">
        <v>339</v>
      </c>
      <c r="W23" s="11" t="s">
        <v>704</v>
      </c>
      <c r="X23" s="9" t="s">
        <v>9</v>
      </c>
      <c r="Y23" s="9" t="s">
        <v>192</v>
      </c>
      <c r="Z23" s="9" t="s">
        <v>247</v>
      </c>
      <c r="AA23" s="7" t="s">
        <v>696</v>
      </c>
    </row>
    <row r="24" spans="1:27" ht="66" x14ac:dyDescent="0.3">
      <c r="A24" s="7" t="str">
        <f t="shared" si="0"/>
        <v>SmPbTl3</v>
      </c>
      <c r="B24" s="9" t="s">
        <v>199</v>
      </c>
      <c r="C24" s="9" t="s">
        <v>340</v>
      </c>
      <c r="D24" s="9" t="s">
        <v>17</v>
      </c>
      <c r="E24" s="9">
        <f t="shared" si="5"/>
        <v>13</v>
      </c>
      <c r="F24" s="9">
        <f t="shared" si="6"/>
        <v>1</v>
      </c>
      <c r="G24" s="9">
        <f t="shared" si="7"/>
        <v>2021</v>
      </c>
      <c r="H24" s="16">
        <v>44209</v>
      </c>
      <c r="I24" s="9" t="s">
        <v>197</v>
      </c>
      <c r="J24" s="9">
        <v>3</v>
      </c>
      <c r="K24" s="9" t="s">
        <v>345</v>
      </c>
      <c r="L24" s="9" t="s">
        <v>344</v>
      </c>
      <c r="M24" s="9">
        <v>360.4</v>
      </c>
      <c r="N24" s="9">
        <v>252</v>
      </c>
      <c r="O24" s="24">
        <f t="shared" si="4"/>
        <v>30.077691453940066</v>
      </c>
      <c r="P24" s="9" t="s">
        <v>194</v>
      </c>
      <c r="Q24" s="9" t="s">
        <v>12</v>
      </c>
      <c r="R24" s="9">
        <v>11</v>
      </c>
      <c r="S24" s="9" t="s">
        <v>11</v>
      </c>
      <c r="T24" s="9" t="s">
        <v>10</v>
      </c>
      <c r="U24" s="9">
        <v>10</v>
      </c>
      <c r="V24" s="11" t="s">
        <v>339</v>
      </c>
      <c r="W24" s="11" t="s">
        <v>704</v>
      </c>
      <c r="X24" s="9" t="s">
        <v>9</v>
      </c>
      <c r="Y24" s="9" t="s">
        <v>192</v>
      </c>
      <c r="Z24" s="9" t="s">
        <v>247</v>
      </c>
      <c r="AA24" s="7" t="s">
        <v>696</v>
      </c>
    </row>
    <row r="25" spans="1:27" ht="66" x14ac:dyDescent="0.3">
      <c r="A25" s="7" t="str">
        <f t="shared" si="0"/>
        <v>SmPbTl4</v>
      </c>
      <c r="B25" s="9" t="s">
        <v>199</v>
      </c>
      <c r="C25" s="9" t="s">
        <v>340</v>
      </c>
      <c r="D25" s="9" t="s">
        <v>17</v>
      </c>
      <c r="E25" s="9">
        <v>4</v>
      </c>
      <c r="F25" s="9">
        <v>4</v>
      </c>
      <c r="G25" s="9">
        <v>2021</v>
      </c>
      <c r="H25" s="16" t="s">
        <v>343</v>
      </c>
      <c r="I25" s="9" t="s">
        <v>197</v>
      </c>
      <c r="J25" s="9">
        <v>4</v>
      </c>
      <c r="K25" s="9" t="s">
        <v>342</v>
      </c>
      <c r="L25" s="9" t="s">
        <v>341</v>
      </c>
      <c r="M25" s="9">
        <v>286</v>
      </c>
      <c r="N25" s="9">
        <v>190.1</v>
      </c>
      <c r="O25" s="24">
        <f t="shared" si="4"/>
        <v>33.531468531468533</v>
      </c>
      <c r="P25" s="9" t="s">
        <v>194</v>
      </c>
      <c r="Q25" s="9" t="s">
        <v>12</v>
      </c>
      <c r="R25" s="9">
        <v>11</v>
      </c>
      <c r="S25" s="9" t="s">
        <v>11</v>
      </c>
      <c r="T25" s="9" t="s">
        <v>10</v>
      </c>
      <c r="U25" s="9">
        <v>10</v>
      </c>
      <c r="V25" s="11" t="s">
        <v>339</v>
      </c>
      <c r="W25" s="11" t="s">
        <v>704</v>
      </c>
      <c r="X25" s="9" t="s">
        <v>9</v>
      </c>
      <c r="Y25" s="9" t="s">
        <v>192</v>
      </c>
      <c r="Z25" s="9" t="s">
        <v>247</v>
      </c>
    </row>
    <row r="26" spans="1:27" ht="66" x14ac:dyDescent="0.3">
      <c r="A26" s="7" t="str">
        <f t="shared" si="0"/>
        <v>SmPbTl5</v>
      </c>
      <c r="B26" s="9" t="s">
        <v>199</v>
      </c>
      <c r="C26" s="9" t="s">
        <v>340</v>
      </c>
      <c r="D26" s="9" t="s">
        <v>17</v>
      </c>
      <c r="E26" s="9">
        <f t="shared" ref="E26:E89" si="8">DAY(H26)</f>
        <v>4</v>
      </c>
      <c r="F26" s="9">
        <f t="shared" ref="F26:F89" si="9">MONTH(H26)</f>
        <v>4</v>
      </c>
      <c r="G26" s="9">
        <f t="shared" ref="G26:G89" si="10">YEAR(H26)</f>
        <v>2021</v>
      </c>
      <c r="H26" s="16">
        <v>44290</v>
      </c>
      <c r="I26" s="9" t="s">
        <v>197</v>
      </c>
      <c r="J26" s="9">
        <v>5</v>
      </c>
      <c r="K26" s="9" t="s">
        <v>338</v>
      </c>
      <c r="L26" s="9" t="s">
        <v>337</v>
      </c>
      <c r="M26" s="9">
        <v>253.1</v>
      </c>
      <c r="N26" s="9">
        <v>184.9</v>
      </c>
      <c r="O26" s="24">
        <f t="shared" si="4"/>
        <v>26.94587119715527</v>
      </c>
      <c r="P26" s="9" t="s">
        <v>194</v>
      </c>
      <c r="Q26" s="9" t="s">
        <v>12</v>
      </c>
      <c r="R26" s="9">
        <v>11</v>
      </c>
      <c r="S26" s="9" t="s">
        <v>11</v>
      </c>
      <c r="T26" s="9" t="s">
        <v>10</v>
      </c>
      <c r="U26" s="9">
        <v>10</v>
      </c>
      <c r="V26" s="11" t="s">
        <v>339</v>
      </c>
      <c r="W26" s="11" t="s">
        <v>704</v>
      </c>
      <c r="X26" s="9" t="s">
        <v>9</v>
      </c>
      <c r="Y26" s="9" t="s">
        <v>192</v>
      </c>
      <c r="Z26" s="9" t="s">
        <v>247</v>
      </c>
      <c r="AA26" s="7" t="s">
        <v>696</v>
      </c>
    </row>
    <row r="27" spans="1:27" ht="39.6" x14ac:dyDescent="0.3">
      <c r="A27" s="7" t="str">
        <f t="shared" si="0"/>
        <v>SmSdJj1</v>
      </c>
      <c r="B27" s="9" t="s">
        <v>199</v>
      </c>
      <c r="C27" s="9" t="s">
        <v>328</v>
      </c>
      <c r="D27" s="9" t="s">
        <v>17</v>
      </c>
      <c r="E27" s="9">
        <f t="shared" si="8"/>
        <v>14</v>
      </c>
      <c r="F27" s="9">
        <f t="shared" si="9"/>
        <v>1</v>
      </c>
      <c r="G27" s="9">
        <f t="shared" si="10"/>
        <v>2021</v>
      </c>
      <c r="H27" s="16">
        <v>44210</v>
      </c>
      <c r="I27" s="9" t="s">
        <v>16</v>
      </c>
      <c r="J27" s="9">
        <v>1</v>
      </c>
      <c r="K27" s="9" t="s">
        <v>336</v>
      </c>
      <c r="L27" s="9" t="s">
        <v>335</v>
      </c>
      <c r="M27" s="9">
        <v>360.3</v>
      </c>
      <c r="N27" s="9">
        <v>263</v>
      </c>
      <c r="O27" s="24">
        <f t="shared" si="4"/>
        <v>27.005273383291705</v>
      </c>
      <c r="P27" s="9" t="s">
        <v>30</v>
      </c>
      <c r="Q27" s="9" t="s">
        <v>29</v>
      </c>
      <c r="R27" s="9">
        <v>15</v>
      </c>
      <c r="S27" s="9" t="s">
        <v>11</v>
      </c>
      <c r="T27" s="9" t="s">
        <v>10</v>
      </c>
      <c r="U27" s="9">
        <v>70</v>
      </c>
      <c r="V27" s="9" t="s">
        <v>327</v>
      </c>
      <c r="W27" s="11" t="s">
        <v>312</v>
      </c>
      <c r="X27" s="9" t="s">
        <v>260</v>
      </c>
      <c r="Y27" s="9" t="s">
        <v>192</v>
      </c>
      <c r="Z27" s="9" t="s">
        <v>247</v>
      </c>
      <c r="AA27" s="7" t="s">
        <v>696</v>
      </c>
    </row>
    <row r="28" spans="1:27" ht="39.6" x14ac:dyDescent="0.3">
      <c r="A28" s="7" t="str">
        <f t="shared" si="0"/>
        <v>SmSdJj2</v>
      </c>
      <c r="B28" s="9" t="s">
        <v>199</v>
      </c>
      <c r="C28" s="9" t="s">
        <v>328</v>
      </c>
      <c r="D28" s="9" t="s">
        <v>17</v>
      </c>
      <c r="E28" s="9">
        <f t="shared" si="8"/>
        <v>14</v>
      </c>
      <c r="F28" s="9">
        <f t="shared" si="9"/>
        <v>1</v>
      </c>
      <c r="G28" s="9">
        <f t="shared" si="10"/>
        <v>2021</v>
      </c>
      <c r="H28" s="16">
        <v>44210</v>
      </c>
      <c r="I28" s="9" t="s">
        <v>16</v>
      </c>
      <c r="J28" s="9">
        <v>2</v>
      </c>
      <c r="K28" s="9" t="s">
        <v>334</v>
      </c>
      <c r="L28" s="9" t="s">
        <v>333</v>
      </c>
      <c r="M28" s="9">
        <v>348.6</v>
      </c>
      <c r="N28" s="9">
        <v>256.3</v>
      </c>
      <c r="O28" s="24">
        <f t="shared" si="4"/>
        <v>26.477337923121059</v>
      </c>
      <c r="P28" s="9" t="s">
        <v>30</v>
      </c>
      <c r="Q28" s="9" t="s">
        <v>29</v>
      </c>
      <c r="R28" s="9">
        <v>15</v>
      </c>
      <c r="S28" s="9" t="s">
        <v>11</v>
      </c>
      <c r="T28" s="9" t="s">
        <v>10</v>
      </c>
      <c r="U28" s="9">
        <v>70</v>
      </c>
      <c r="V28" s="9" t="s">
        <v>327</v>
      </c>
      <c r="W28" s="11" t="s">
        <v>312</v>
      </c>
      <c r="X28" s="9" t="s">
        <v>260</v>
      </c>
      <c r="Y28" s="9" t="s">
        <v>192</v>
      </c>
      <c r="Z28" s="9" t="s">
        <v>247</v>
      </c>
      <c r="AA28" s="7" t="s">
        <v>696</v>
      </c>
    </row>
    <row r="29" spans="1:27" ht="39.6" x14ac:dyDescent="0.3">
      <c r="A29" s="7" t="str">
        <f t="shared" si="0"/>
        <v>SmSdJj3</v>
      </c>
      <c r="B29" s="9" t="s">
        <v>199</v>
      </c>
      <c r="C29" s="9" t="s">
        <v>328</v>
      </c>
      <c r="D29" s="9" t="s">
        <v>17</v>
      </c>
      <c r="E29" s="9">
        <f t="shared" si="8"/>
        <v>14</v>
      </c>
      <c r="F29" s="9">
        <f t="shared" si="9"/>
        <v>1</v>
      </c>
      <c r="G29" s="9">
        <f t="shared" si="10"/>
        <v>2021</v>
      </c>
      <c r="H29" s="16">
        <v>44210</v>
      </c>
      <c r="I29" s="9" t="s">
        <v>16</v>
      </c>
      <c r="J29" s="9">
        <v>3</v>
      </c>
      <c r="K29" s="9" t="s">
        <v>332</v>
      </c>
      <c r="L29" s="9" t="s">
        <v>331</v>
      </c>
      <c r="M29" s="9">
        <v>361.7</v>
      </c>
      <c r="N29" s="9">
        <v>260.2</v>
      </c>
      <c r="O29" s="24">
        <f t="shared" si="4"/>
        <v>28.061929776057511</v>
      </c>
      <c r="P29" s="9" t="s">
        <v>30</v>
      </c>
      <c r="Q29" s="9" t="s">
        <v>29</v>
      </c>
      <c r="R29" s="9">
        <v>15</v>
      </c>
      <c r="S29" s="9" t="s">
        <v>11</v>
      </c>
      <c r="T29" s="9" t="s">
        <v>10</v>
      </c>
      <c r="U29" s="9">
        <v>70</v>
      </c>
      <c r="V29" s="9" t="s">
        <v>327</v>
      </c>
      <c r="W29" s="11" t="s">
        <v>312</v>
      </c>
      <c r="X29" s="9" t="s">
        <v>260</v>
      </c>
      <c r="Y29" s="9" t="s">
        <v>192</v>
      </c>
      <c r="Z29" s="9" t="s">
        <v>247</v>
      </c>
      <c r="AA29" s="7" t="s">
        <v>696</v>
      </c>
    </row>
    <row r="30" spans="1:27" ht="39.6" x14ac:dyDescent="0.3">
      <c r="A30" s="7" t="str">
        <f t="shared" si="0"/>
        <v>SmSdJj4</v>
      </c>
      <c r="B30" s="9" t="s">
        <v>199</v>
      </c>
      <c r="C30" s="9" t="s">
        <v>328</v>
      </c>
      <c r="D30" s="9" t="s">
        <v>17</v>
      </c>
      <c r="E30" s="9">
        <f t="shared" si="8"/>
        <v>6</v>
      </c>
      <c r="F30" s="9">
        <f t="shared" si="9"/>
        <v>4</v>
      </c>
      <c r="G30" s="9">
        <f t="shared" si="10"/>
        <v>2021</v>
      </c>
      <c r="H30" s="16">
        <v>44292</v>
      </c>
      <c r="I30" s="9" t="s">
        <v>16</v>
      </c>
      <c r="J30" s="9">
        <v>4</v>
      </c>
      <c r="K30" s="9" t="s">
        <v>330</v>
      </c>
      <c r="L30" s="9" t="s">
        <v>329</v>
      </c>
      <c r="M30" s="9">
        <v>275.10000000000002</v>
      </c>
      <c r="N30" s="9">
        <v>200.5</v>
      </c>
      <c r="O30" s="24">
        <f t="shared" si="4"/>
        <v>27.117411850236284</v>
      </c>
      <c r="P30" s="9" t="s">
        <v>30</v>
      </c>
      <c r="Q30" s="9" t="s">
        <v>29</v>
      </c>
      <c r="R30" s="9">
        <v>15</v>
      </c>
      <c r="S30" s="9" t="s">
        <v>11</v>
      </c>
      <c r="T30" s="9" t="s">
        <v>10</v>
      </c>
      <c r="U30" s="9">
        <v>70</v>
      </c>
      <c r="V30" s="9" t="s">
        <v>327</v>
      </c>
      <c r="W30" s="11" t="s">
        <v>312</v>
      </c>
      <c r="X30" s="9" t="s">
        <v>260</v>
      </c>
      <c r="Y30" s="9" t="s">
        <v>192</v>
      </c>
      <c r="Z30" s="9" t="s">
        <v>247</v>
      </c>
      <c r="AA30" s="7" t="s">
        <v>696</v>
      </c>
    </row>
    <row r="31" spans="1:27" ht="39.6" x14ac:dyDescent="0.3">
      <c r="A31" s="7" t="str">
        <f t="shared" si="0"/>
        <v>SmSdJj5</v>
      </c>
      <c r="B31" s="9" t="s">
        <v>199</v>
      </c>
      <c r="C31" s="9" t="s">
        <v>328</v>
      </c>
      <c r="D31" s="9" t="s">
        <v>17</v>
      </c>
      <c r="E31" s="9">
        <f t="shared" si="8"/>
        <v>6</v>
      </c>
      <c r="F31" s="9">
        <f t="shared" si="9"/>
        <v>4</v>
      </c>
      <c r="G31" s="9">
        <f t="shared" si="10"/>
        <v>2021</v>
      </c>
      <c r="H31" s="16">
        <v>44292</v>
      </c>
      <c r="I31" s="9" t="s">
        <v>16</v>
      </c>
      <c r="J31" s="9">
        <v>5</v>
      </c>
      <c r="K31" s="9" t="s">
        <v>326</v>
      </c>
      <c r="L31" s="9" t="s">
        <v>325</v>
      </c>
      <c r="M31" s="9">
        <v>266</v>
      </c>
      <c r="N31" s="9">
        <v>184.6</v>
      </c>
      <c r="O31" s="24">
        <f t="shared" si="4"/>
        <v>30.601503759398497</v>
      </c>
      <c r="P31" s="9" t="s">
        <v>30</v>
      </c>
      <c r="Q31" s="9" t="s">
        <v>29</v>
      </c>
      <c r="R31" s="9">
        <v>15</v>
      </c>
      <c r="S31" s="9" t="s">
        <v>11</v>
      </c>
      <c r="T31" s="9" t="s">
        <v>10</v>
      </c>
      <c r="U31" s="9">
        <v>70</v>
      </c>
      <c r="V31" s="9" t="s">
        <v>327</v>
      </c>
      <c r="W31" s="11" t="s">
        <v>312</v>
      </c>
      <c r="X31" s="9" t="s">
        <v>260</v>
      </c>
      <c r="Y31" s="9" t="s">
        <v>192</v>
      </c>
      <c r="Z31" s="9" t="s">
        <v>247</v>
      </c>
      <c r="AA31" s="7" t="s">
        <v>696</v>
      </c>
    </row>
    <row r="32" spans="1:27" ht="52.8" x14ac:dyDescent="0.3">
      <c r="A32" s="7" t="str">
        <f t="shared" si="0"/>
        <v>SmSdEq1</v>
      </c>
      <c r="B32" s="9" t="s">
        <v>199</v>
      </c>
      <c r="C32" s="9" t="s">
        <v>316</v>
      </c>
      <c r="D32" s="9" t="s">
        <v>17</v>
      </c>
      <c r="E32" s="9">
        <f t="shared" si="8"/>
        <v>14</v>
      </c>
      <c r="F32" s="9">
        <f t="shared" si="9"/>
        <v>1</v>
      </c>
      <c r="G32" s="9">
        <f t="shared" si="10"/>
        <v>2021</v>
      </c>
      <c r="H32" s="16">
        <v>44210</v>
      </c>
      <c r="I32" s="9" t="s">
        <v>16</v>
      </c>
      <c r="J32" s="9">
        <v>1</v>
      </c>
      <c r="K32" s="9" t="s">
        <v>324</v>
      </c>
      <c r="L32" s="9" t="s">
        <v>323</v>
      </c>
      <c r="M32" s="9">
        <v>295</v>
      </c>
      <c r="N32" s="9">
        <v>218.5</v>
      </c>
      <c r="O32" s="24">
        <f t="shared" si="4"/>
        <v>25.932203389830512</v>
      </c>
      <c r="P32" s="9" t="s">
        <v>30</v>
      </c>
      <c r="Q32" s="9" t="s">
        <v>29</v>
      </c>
      <c r="R32" s="9">
        <v>15</v>
      </c>
      <c r="S32" s="9" t="s">
        <v>11</v>
      </c>
      <c r="T32" s="9" t="s">
        <v>10</v>
      </c>
      <c r="U32" s="9">
        <v>70</v>
      </c>
      <c r="V32" s="11" t="s">
        <v>315</v>
      </c>
      <c r="W32" s="11" t="s">
        <v>748</v>
      </c>
      <c r="X32" s="9" t="s">
        <v>260</v>
      </c>
      <c r="Y32" s="9" t="s">
        <v>192</v>
      </c>
      <c r="Z32" s="9" t="s">
        <v>247</v>
      </c>
      <c r="AA32" s="7" t="s">
        <v>696</v>
      </c>
    </row>
    <row r="33" spans="1:27" ht="52.8" x14ac:dyDescent="0.3">
      <c r="A33" s="7" t="str">
        <f t="shared" si="0"/>
        <v>SmSdEq2</v>
      </c>
      <c r="B33" s="9" t="s">
        <v>199</v>
      </c>
      <c r="C33" s="9" t="s">
        <v>316</v>
      </c>
      <c r="D33" s="9" t="s">
        <v>17</v>
      </c>
      <c r="E33" s="9">
        <f t="shared" si="8"/>
        <v>14</v>
      </c>
      <c r="F33" s="9">
        <f t="shared" si="9"/>
        <v>1</v>
      </c>
      <c r="G33" s="9">
        <f t="shared" si="10"/>
        <v>2021</v>
      </c>
      <c r="H33" s="16">
        <v>44210</v>
      </c>
      <c r="I33" s="9" t="s">
        <v>16</v>
      </c>
      <c r="J33" s="9">
        <v>2</v>
      </c>
      <c r="K33" s="9" t="s">
        <v>322</v>
      </c>
      <c r="L33" s="9" t="s">
        <v>321</v>
      </c>
      <c r="M33" s="9">
        <v>345.7</v>
      </c>
      <c r="N33" s="9">
        <v>265.89999999999998</v>
      </c>
      <c r="O33" s="24">
        <f t="shared" si="4"/>
        <v>23.083598495805617</v>
      </c>
      <c r="P33" s="9" t="s">
        <v>30</v>
      </c>
      <c r="Q33" s="9" t="s">
        <v>29</v>
      </c>
      <c r="R33" s="9">
        <v>15</v>
      </c>
      <c r="S33" s="9" t="s">
        <v>11</v>
      </c>
      <c r="T33" s="9" t="s">
        <v>10</v>
      </c>
      <c r="U33" s="9">
        <v>70</v>
      </c>
      <c r="V33" s="11" t="s">
        <v>315</v>
      </c>
      <c r="W33" s="11" t="s">
        <v>748</v>
      </c>
      <c r="X33" s="9" t="s">
        <v>260</v>
      </c>
      <c r="Y33" s="9" t="s">
        <v>192</v>
      </c>
      <c r="Z33" s="9" t="s">
        <v>247</v>
      </c>
      <c r="AA33" s="7" t="s">
        <v>696</v>
      </c>
    </row>
    <row r="34" spans="1:27" ht="52.8" x14ac:dyDescent="0.3">
      <c r="A34" s="7" t="str">
        <f t="shared" ref="A34:A65" si="11">C34&amp;J34</f>
        <v>SmSdEq3</v>
      </c>
      <c r="B34" s="9" t="s">
        <v>199</v>
      </c>
      <c r="C34" s="9" t="s">
        <v>316</v>
      </c>
      <c r="D34" s="9" t="s">
        <v>17</v>
      </c>
      <c r="E34" s="9">
        <f t="shared" si="8"/>
        <v>14</v>
      </c>
      <c r="F34" s="9">
        <f t="shared" si="9"/>
        <v>1</v>
      </c>
      <c r="G34" s="9">
        <f t="shared" si="10"/>
        <v>2021</v>
      </c>
      <c r="H34" s="16">
        <v>44210</v>
      </c>
      <c r="I34" s="9" t="s">
        <v>16</v>
      </c>
      <c r="J34" s="9">
        <v>3</v>
      </c>
      <c r="K34" s="9" t="s">
        <v>320</v>
      </c>
      <c r="L34" s="9" t="s">
        <v>319</v>
      </c>
      <c r="M34" s="9">
        <v>308.2</v>
      </c>
      <c r="N34" s="9">
        <v>237.1</v>
      </c>
      <c r="O34" s="24">
        <f t="shared" si="4"/>
        <v>23.069435431537961</v>
      </c>
      <c r="P34" s="9" t="s">
        <v>30</v>
      </c>
      <c r="Q34" s="9" t="s">
        <v>29</v>
      </c>
      <c r="R34" s="9">
        <v>15</v>
      </c>
      <c r="S34" s="9" t="s">
        <v>11</v>
      </c>
      <c r="T34" s="9" t="s">
        <v>10</v>
      </c>
      <c r="U34" s="9">
        <v>70</v>
      </c>
      <c r="V34" s="11" t="s">
        <v>315</v>
      </c>
      <c r="W34" s="11" t="s">
        <v>748</v>
      </c>
      <c r="X34" s="9" t="s">
        <v>260</v>
      </c>
      <c r="Y34" s="9" t="s">
        <v>192</v>
      </c>
      <c r="Z34" s="9" t="s">
        <v>247</v>
      </c>
      <c r="AA34" s="7" t="s">
        <v>696</v>
      </c>
    </row>
    <row r="35" spans="1:27" ht="52.8" x14ac:dyDescent="0.3">
      <c r="A35" s="7" t="str">
        <f t="shared" si="11"/>
        <v>SmSdEq4</v>
      </c>
      <c r="B35" s="9" t="s">
        <v>199</v>
      </c>
      <c r="C35" s="9" t="s">
        <v>316</v>
      </c>
      <c r="D35" s="9" t="s">
        <v>17</v>
      </c>
      <c r="E35" s="9">
        <f t="shared" si="8"/>
        <v>6</v>
      </c>
      <c r="F35" s="9">
        <f t="shared" si="9"/>
        <v>4</v>
      </c>
      <c r="G35" s="9">
        <f t="shared" si="10"/>
        <v>2021</v>
      </c>
      <c r="H35" s="16">
        <v>44292</v>
      </c>
      <c r="I35" s="9" t="s">
        <v>16</v>
      </c>
      <c r="J35" s="9">
        <v>4</v>
      </c>
      <c r="K35" s="9" t="s">
        <v>318</v>
      </c>
      <c r="L35" s="9" t="s">
        <v>317</v>
      </c>
      <c r="M35" s="9">
        <v>256.8</v>
      </c>
      <c r="N35" s="9">
        <v>189.9</v>
      </c>
      <c r="O35" s="24">
        <f t="shared" si="4"/>
        <v>26.05140186915888</v>
      </c>
      <c r="P35" s="9" t="s">
        <v>30</v>
      </c>
      <c r="Q35" s="9" t="s">
        <v>29</v>
      </c>
      <c r="R35" s="9">
        <v>15</v>
      </c>
      <c r="S35" s="9" t="s">
        <v>11</v>
      </c>
      <c r="T35" s="9" t="s">
        <v>10</v>
      </c>
      <c r="U35" s="9">
        <v>70</v>
      </c>
      <c r="V35" s="11" t="s">
        <v>315</v>
      </c>
      <c r="W35" s="11" t="s">
        <v>747</v>
      </c>
      <c r="X35" s="9" t="s">
        <v>260</v>
      </c>
      <c r="Y35" s="9" t="s">
        <v>192</v>
      </c>
      <c r="Z35" s="9" t="s">
        <v>247</v>
      </c>
      <c r="AA35" s="7" t="s">
        <v>696</v>
      </c>
    </row>
    <row r="36" spans="1:27" ht="52.8" x14ac:dyDescent="0.3">
      <c r="A36" s="7" t="str">
        <f t="shared" si="11"/>
        <v>SmSdEq5</v>
      </c>
      <c r="B36" s="9" t="s">
        <v>199</v>
      </c>
      <c r="C36" s="9" t="s">
        <v>316</v>
      </c>
      <c r="D36" s="9" t="s">
        <v>17</v>
      </c>
      <c r="E36" s="9">
        <f t="shared" si="8"/>
        <v>6</v>
      </c>
      <c r="F36" s="9">
        <f t="shared" si="9"/>
        <v>4</v>
      </c>
      <c r="G36" s="9">
        <f t="shared" si="10"/>
        <v>2021</v>
      </c>
      <c r="H36" s="16">
        <v>44292</v>
      </c>
      <c r="I36" s="9" t="s">
        <v>16</v>
      </c>
      <c r="J36" s="9">
        <v>5</v>
      </c>
      <c r="K36" s="9" t="s">
        <v>314</v>
      </c>
      <c r="L36" s="9" t="s">
        <v>313</v>
      </c>
      <c r="M36" s="9">
        <v>248.3</v>
      </c>
      <c r="N36" s="9">
        <v>185.3</v>
      </c>
      <c r="O36" s="24">
        <f t="shared" si="4"/>
        <v>25.372533225936365</v>
      </c>
      <c r="P36" s="9" t="s">
        <v>30</v>
      </c>
      <c r="Q36" s="9" t="s">
        <v>29</v>
      </c>
      <c r="R36" s="9">
        <v>15</v>
      </c>
      <c r="S36" s="9" t="s">
        <v>11</v>
      </c>
      <c r="T36" s="9" t="s">
        <v>10</v>
      </c>
      <c r="U36" s="9">
        <v>70</v>
      </c>
      <c r="V36" s="11" t="s">
        <v>315</v>
      </c>
      <c r="W36" s="11" t="s">
        <v>748</v>
      </c>
      <c r="X36" s="9" t="s">
        <v>260</v>
      </c>
      <c r="Y36" s="9" t="s">
        <v>192</v>
      </c>
      <c r="Z36" s="9" t="s">
        <v>247</v>
      </c>
      <c r="AA36" s="7" t="s">
        <v>696</v>
      </c>
    </row>
    <row r="37" spans="1:27" ht="26.4" x14ac:dyDescent="0.3">
      <c r="A37" s="7" t="str">
        <f t="shared" si="11"/>
        <v>SmSdTu1</v>
      </c>
      <c r="B37" s="9" t="s">
        <v>199</v>
      </c>
      <c r="C37" s="9" t="s">
        <v>303</v>
      </c>
      <c r="D37" s="9" t="s">
        <v>17</v>
      </c>
      <c r="E37" s="9">
        <f t="shared" si="8"/>
        <v>14</v>
      </c>
      <c r="F37" s="9">
        <f t="shared" si="9"/>
        <v>1</v>
      </c>
      <c r="G37" s="9">
        <f t="shared" si="10"/>
        <v>2021</v>
      </c>
      <c r="H37" s="16">
        <v>44210</v>
      </c>
      <c r="I37" s="9" t="s">
        <v>16</v>
      </c>
      <c r="J37" s="9">
        <v>1</v>
      </c>
      <c r="K37" s="9" t="s">
        <v>311</v>
      </c>
      <c r="L37" s="9" t="s">
        <v>310</v>
      </c>
      <c r="M37" s="9">
        <v>235.3</v>
      </c>
      <c r="N37" s="9">
        <v>179.6</v>
      </c>
      <c r="O37" s="24">
        <f t="shared" si="4"/>
        <v>23.671908202294951</v>
      </c>
      <c r="P37" s="9" t="s">
        <v>30</v>
      </c>
      <c r="Q37" s="9" t="s">
        <v>12</v>
      </c>
      <c r="R37" s="9">
        <v>20</v>
      </c>
      <c r="S37" s="9" t="s">
        <v>11</v>
      </c>
      <c r="T37" s="9" t="s">
        <v>10</v>
      </c>
      <c r="U37" s="9">
        <v>40</v>
      </c>
      <c r="V37" s="11" t="s">
        <v>251</v>
      </c>
      <c r="W37" s="11" t="s">
        <v>261</v>
      </c>
      <c r="X37" s="9" t="s">
        <v>260</v>
      </c>
      <c r="Y37" s="9" t="s">
        <v>192</v>
      </c>
      <c r="Z37" s="9" t="s">
        <v>247</v>
      </c>
      <c r="AA37" s="7" t="s">
        <v>696</v>
      </c>
    </row>
    <row r="38" spans="1:27" ht="26.4" x14ac:dyDescent="0.3">
      <c r="A38" s="7" t="str">
        <f t="shared" si="11"/>
        <v>SmSdTu2</v>
      </c>
      <c r="B38" s="9" t="s">
        <v>199</v>
      </c>
      <c r="C38" s="9" t="s">
        <v>303</v>
      </c>
      <c r="D38" s="9" t="s">
        <v>17</v>
      </c>
      <c r="E38" s="9">
        <f t="shared" si="8"/>
        <v>14</v>
      </c>
      <c r="F38" s="9">
        <f t="shared" si="9"/>
        <v>1</v>
      </c>
      <c r="G38" s="9">
        <f t="shared" si="10"/>
        <v>2021</v>
      </c>
      <c r="H38" s="16">
        <v>44210</v>
      </c>
      <c r="I38" s="9" t="s">
        <v>16</v>
      </c>
      <c r="J38" s="9">
        <v>2</v>
      </c>
      <c r="K38" s="9" t="s">
        <v>309</v>
      </c>
      <c r="L38" s="9" t="s">
        <v>308</v>
      </c>
      <c r="M38" s="9">
        <v>303.3</v>
      </c>
      <c r="N38" s="9">
        <v>235.1</v>
      </c>
      <c r="O38" s="24">
        <f t="shared" si="4"/>
        <v>22.485987471150683</v>
      </c>
      <c r="P38" s="9" t="s">
        <v>30</v>
      </c>
      <c r="Q38" s="9" t="s">
        <v>12</v>
      </c>
      <c r="R38" s="9">
        <v>20</v>
      </c>
      <c r="S38" s="9" t="s">
        <v>11</v>
      </c>
      <c r="T38" s="9" t="s">
        <v>10</v>
      </c>
      <c r="U38" s="9">
        <v>40</v>
      </c>
      <c r="V38" s="11" t="s">
        <v>251</v>
      </c>
      <c r="W38" s="11" t="s">
        <v>261</v>
      </c>
      <c r="X38" s="9" t="s">
        <v>260</v>
      </c>
      <c r="Y38" s="9" t="s">
        <v>192</v>
      </c>
      <c r="Z38" s="9" t="s">
        <v>247</v>
      </c>
      <c r="AA38" s="7" t="s">
        <v>696</v>
      </c>
    </row>
    <row r="39" spans="1:27" ht="26.4" x14ac:dyDescent="0.3">
      <c r="A39" s="7" t="str">
        <f t="shared" si="11"/>
        <v>SmSdTu3</v>
      </c>
      <c r="B39" s="9" t="s">
        <v>199</v>
      </c>
      <c r="C39" s="9" t="s">
        <v>303</v>
      </c>
      <c r="D39" s="9" t="s">
        <v>17</v>
      </c>
      <c r="E39" s="9">
        <f t="shared" si="8"/>
        <v>14</v>
      </c>
      <c r="F39" s="9">
        <f t="shared" si="9"/>
        <v>1</v>
      </c>
      <c r="G39" s="9">
        <f t="shared" si="10"/>
        <v>2021</v>
      </c>
      <c r="H39" s="16">
        <v>44210</v>
      </c>
      <c r="I39" s="9" t="s">
        <v>16</v>
      </c>
      <c r="J39" s="9">
        <v>3</v>
      </c>
      <c r="K39" s="9" t="s">
        <v>307</v>
      </c>
      <c r="L39" s="9" t="s">
        <v>306</v>
      </c>
      <c r="M39" s="9">
        <v>267.39999999999998</v>
      </c>
      <c r="N39" s="9">
        <v>205.7</v>
      </c>
      <c r="O39" s="24">
        <f t="shared" si="4"/>
        <v>23.074046372475689</v>
      </c>
      <c r="P39" s="9" t="s">
        <v>30</v>
      </c>
      <c r="Q39" s="9" t="s">
        <v>12</v>
      </c>
      <c r="R39" s="9">
        <v>20</v>
      </c>
      <c r="S39" s="9" t="s">
        <v>11</v>
      </c>
      <c r="T39" s="9" t="s">
        <v>10</v>
      </c>
      <c r="U39" s="9">
        <v>40</v>
      </c>
      <c r="V39" s="11" t="s">
        <v>251</v>
      </c>
      <c r="W39" s="11" t="s">
        <v>261</v>
      </c>
      <c r="X39" s="9" t="s">
        <v>260</v>
      </c>
      <c r="Y39" s="9" t="s">
        <v>192</v>
      </c>
      <c r="Z39" s="9" t="s">
        <v>247</v>
      </c>
      <c r="AA39" s="7" t="s">
        <v>696</v>
      </c>
    </row>
    <row r="40" spans="1:27" ht="26.4" x14ac:dyDescent="0.3">
      <c r="A40" s="7" t="str">
        <f t="shared" si="11"/>
        <v>SmSdTu4</v>
      </c>
      <c r="B40" s="9" t="s">
        <v>199</v>
      </c>
      <c r="C40" s="9" t="s">
        <v>303</v>
      </c>
      <c r="D40" s="9" t="s">
        <v>17</v>
      </c>
      <c r="E40" s="9">
        <f t="shared" si="8"/>
        <v>6</v>
      </c>
      <c r="F40" s="9">
        <f t="shared" si="9"/>
        <v>4</v>
      </c>
      <c r="G40" s="9">
        <f t="shared" si="10"/>
        <v>2021</v>
      </c>
      <c r="H40" s="16">
        <v>44292</v>
      </c>
      <c r="I40" s="9" t="s">
        <v>16</v>
      </c>
      <c r="J40" s="9">
        <v>4</v>
      </c>
      <c r="K40" s="9" t="s">
        <v>305</v>
      </c>
      <c r="L40" s="9" t="s">
        <v>304</v>
      </c>
      <c r="M40" s="9">
        <v>249.7</v>
      </c>
      <c r="N40" s="9">
        <v>189.5</v>
      </c>
      <c r="O40" s="24">
        <f t="shared" si="4"/>
        <v>24.108930716860229</v>
      </c>
      <c r="P40" s="9" t="s">
        <v>30</v>
      </c>
      <c r="Q40" s="9" t="s">
        <v>12</v>
      </c>
      <c r="R40" s="9">
        <v>20</v>
      </c>
      <c r="S40" s="9" t="s">
        <v>11</v>
      </c>
      <c r="T40" s="9" t="s">
        <v>10</v>
      </c>
      <c r="U40" s="9">
        <v>40</v>
      </c>
      <c r="V40" s="11" t="s">
        <v>251</v>
      </c>
      <c r="W40" s="11" t="s">
        <v>261</v>
      </c>
      <c r="X40" s="9" t="s">
        <v>260</v>
      </c>
      <c r="Y40" s="9" t="s">
        <v>192</v>
      </c>
      <c r="Z40" s="9" t="s">
        <v>247</v>
      </c>
      <c r="AA40" s="7" t="s">
        <v>696</v>
      </c>
    </row>
    <row r="41" spans="1:27" ht="26.4" x14ac:dyDescent="0.3">
      <c r="A41" s="7" t="str">
        <f t="shared" si="11"/>
        <v>SmSdTu5</v>
      </c>
      <c r="B41" s="9" t="s">
        <v>199</v>
      </c>
      <c r="C41" s="9" t="s">
        <v>303</v>
      </c>
      <c r="D41" s="9" t="s">
        <v>17</v>
      </c>
      <c r="E41" s="9">
        <f t="shared" si="8"/>
        <v>6</v>
      </c>
      <c r="F41" s="9">
        <f t="shared" si="9"/>
        <v>4</v>
      </c>
      <c r="G41" s="9">
        <f t="shared" si="10"/>
        <v>2021</v>
      </c>
      <c r="H41" s="16">
        <v>44292</v>
      </c>
      <c r="I41" s="9" t="s">
        <v>16</v>
      </c>
      <c r="J41" s="9">
        <v>5</v>
      </c>
      <c r="K41" s="9" t="s">
        <v>302</v>
      </c>
      <c r="L41" s="9" t="s">
        <v>301</v>
      </c>
      <c r="M41" s="9">
        <v>242.2</v>
      </c>
      <c r="N41" s="9">
        <v>187.3</v>
      </c>
      <c r="O41" s="24">
        <f t="shared" si="4"/>
        <v>22.667217175887689</v>
      </c>
      <c r="P41" s="9" t="s">
        <v>30</v>
      </c>
      <c r="Q41" s="9" t="s">
        <v>12</v>
      </c>
      <c r="R41" s="9">
        <v>20</v>
      </c>
      <c r="S41" s="9" t="s">
        <v>11</v>
      </c>
      <c r="T41" s="9" t="s">
        <v>10</v>
      </c>
      <c r="U41" s="9">
        <v>40</v>
      </c>
      <c r="V41" s="11" t="s">
        <v>251</v>
      </c>
      <c r="W41" s="11" t="s">
        <v>261</v>
      </c>
      <c r="X41" s="9" t="s">
        <v>260</v>
      </c>
      <c r="Y41" s="9" t="s">
        <v>192</v>
      </c>
      <c r="Z41" s="9" t="s">
        <v>247</v>
      </c>
      <c r="AA41" s="7" t="s">
        <v>696</v>
      </c>
    </row>
    <row r="42" spans="1:27" ht="39.6" x14ac:dyDescent="0.3">
      <c r="A42" s="7" t="str">
        <f t="shared" si="11"/>
        <v>SmSdEc1</v>
      </c>
      <c r="B42" s="9" t="s">
        <v>199</v>
      </c>
      <c r="C42" s="9" t="s">
        <v>292</v>
      </c>
      <c r="D42" s="9" t="s">
        <v>17</v>
      </c>
      <c r="E42" s="9">
        <f t="shared" si="8"/>
        <v>14</v>
      </c>
      <c r="F42" s="9">
        <f t="shared" si="9"/>
        <v>1</v>
      </c>
      <c r="G42" s="9">
        <f t="shared" si="10"/>
        <v>2021</v>
      </c>
      <c r="H42" s="16">
        <v>44210</v>
      </c>
      <c r="I42" s="9" t="s">
        <v>16</v>
      </c>
      <c r="J42" s="9">
        <v>1</v>
      </c>
      <c r="K42" s="9" t="s">
        <v>300</v>
      </c>
      <c r="L42" s="9" t="s">
        <v>299</v>
      </c>
      <c r="M42" s="9">
        <v>263</v>
      </c>
      <c r="N42" s="9">
        <v>212.1</v>
      </c>
      <c r="O42" s="24">
        <f t="shared" si="4"/>
        <v>19.353612167300383</v>
      </c>
      <c r="P42" s="9" t="s">
        <v>30</v>
      </c>
      <c r="Q42" s="9" t="s">
        <v>276</v>
      </c>
      <c r="R42" s="9">
        <v>10</v>
      </c>
      <c r="S42" s="9" t="s">
        <v>11</v>
      </c>
      <c r="T42" s="9" t="s">
        <v>10</v>
      </c>
      <c r="U42" s="9">
        <v>90</v>
      </c>
      <c r="V42" s="11" t="s">
        <v>291</v>
      </c>
      <c r="W42" s="11" t="s">
        <v>275</v>
      </c>
      <c r="X42" s="9" t="s">
        <v>260</v>
      </c>
      <c r="Y42" s="9" t="s">
        <v>192</v>
      </c>
      <c r="Z42" s="9" t="s">
        <v>247</v>
      </c>
      <c r="AA42" s="7" t="s">
        <v>696</v>
      </c>
    </row>
    <row r="43" spans="1:27" ht="39.6" x14ac:dyDescent="0.3">
      <c r="A43" s="7" t="str">
        <f t="shared" si="11"/>
        <v>SmSdEc2</v>
      </c>
      <c r="B43" s="9" t="s">
        <v>199</v>
      </c>
      <c r="C43" s="9" t="s">
        <v>292</v>
      </c>
      <c r="D43" s="9" t="s">
        <v>17</v>
      </c>
      <c r="E43" s="9">
        <f t="shared" si="8"/>
        <v>14</v>
      </c>
      <c r="F43" s="9">
        <f t="shared" si="9"/>
        <v>1</v>
      </c>
      <c r="G43" s="9">
        <f t="shared" si="10"/>
        <v>2021</v>
      </c>
      <c r="H43" s="16">
        <v>44210</v>
      </c>
      <c r="I43" s="9" t="s">
        <v>16</v>
      </c>
      <c r="J43" s="9">
        <v>2</v>
      </c>
      <c r="K43" s="9" t="s">
        <v>298</v>
      </c>
      <c r="L43" s="9" t="s">
        <v>297</v>
      </c>
      <c r="M43" s="9">
        <v>256.60000000000002</v>
      </c>
      <c r="N43" s="9">
        <v>184.6</v>
      </c>
      <c r="O43" s="24">
        <f t="shared" si="4"/>
        <v>28.059236165237735</v>
      </c>
      <c r="P43" s="9" t="s">
        <v>30</v>
      </c>
      <c r="Q43" s="9" t="s">
        <v>276</v>
      </c>
      <c r="R43" s="9">
        <v>10</v>
      </c>
      <c r="S43" s="9" t="s">
        <v>11</v>
      </c>
      <c r="T43" s="9" t="s">
        <v>10</v>
      </c>
      <c r="U43" s="9">
        <v>90</v>
      </c>
      <c r="V43" s="11" t="s">
        <v>291</v>
      </c>
      <c r="W43" s="11" t="s">
        <v>275</v>
      </c>
      <c r="X43" s="9" t="s">
        <v>260</v>
      </c>
      <c r="Y43" s="9" t="s">
        <v>192</v>
      </c>
      <c r="Z43" s="9" t="s">
        <v>247</v>
      </c>
      <c r="AA43" s="7" t="s">
        <v>696</v>
      </c>
    </row>
    <row r="44" spans="1:27" ht="39.6" x14ac:dyDescent="0.3">
      <c r="A44" s="7" t="str">
        <f t="shared" si="11"/>
        <v>SmSdEc3</v>
      </c>
      <c r="B44" s="9" t="s">
        <v>199</v>
      </c>
      <c r="C44" s="9" t="s">
        <v>292</v>
      </c>
      <c r="D44" s="9" t="s">
        <v>17</v>
      </c>
      <c r="E44" s="9">
        <f t="shared" si="8"/>
        <v>14</v>
      </c>
      <c r="F44" s="9">
        <f t="shared" si="9"/>
        <v>1</v>
      </c>
      <c r="G44" s="9">
        <f t="shared" si="10"/>
        <v>2021</v>
      </c>
      <c r="H44" s="16">
        <v>44210</v>
      </c>
      <c r="I44" s="9" t="s">
        <v>16</v>
      </c>
      <c r="J44" s="9">
        <v>3</v>
      </c>
      <c r="K44" s="9" t="s">
        <v>296</v>
      </c>
      <c r="L44" s="9" t="s">
        <v>295</v>
      </c>
      <c r="M44" s="9">
        <v>278</v>
      </c>
      <c r="N44" s="9">
        <v>198.6</v>
      </c>
      <c r="O44" s="24">
        <f t="shared" si="4"/>
        <v>28.561151079136692</v>
      </c>
      <c r="P44" s="9" t="s">
        <v>30</v>
      </c>
      <c r="Q44" s="9" t="s">
        <v>276</v>
      </c>
      <c r="R44" s="9">
        <v>10</v>
      </c>
      <c r="S44" s="9" t="s">
        <v>11</v>
      </c>
      <c r="T44" s="9" t="s">
        <v>10</v>
      </c>
      <c r="U44" s="9">
        <v>90</v>
      </c>
      <c r="V44" s="11" t="s">
        <v>291</v>
      </c>
      <c r="W44" s="11" t="s">
        <v>275</v>
      </c>
      <c r="X44" s="9" t="s">
        <v>260</v>
      </c>
      <c r="Y44" s="9" t="s">
        <v>192</v>
      </c>
      <c r="Z44" s="9" t="s">
        <v>247</v>
      </c>
      <c r="AA44" s="7" t="s">
        <v>696</v>
      </c>
    </row>
    <row r="45" spans="1:27" ht="39.6" x14ac:dyDescent="0.3">
      <c r="A45" s="7" t="str">
        <f t="shared" si="11"/>
        <v>SmSdEc4</v>
      </c>
      <c r="B45" s="9" t="s">
        <v>199</v>
      </c>
      <c r="C45" s="9" t="s">
        <v>292</v>
      </c>
      <c r="D45" s="9" t="s">
        <v>17</v>
      </c>
      <c r="E45" s="9">
        <f t="shared" si="8"/>
        <v>6</v>
      </c>
      <c r="F45" s="9">
        <f t="shared" si="9"/>
        <v>4</v>
      </c>
      <c r="G45" s="9">
        <f t="shared" si="10"/>
        <v>2021</v>
      </c>
      <c r="H45" s="16">
        <v>44292</v>
      </c>
      <c r="I45" s="9" t="s">
        <v>16</v>
      </c>
      <c r="J45" s="9">
        <v>4</v>
      </c>
      <c r="K45" s="9" t="s">
        <v>294</v>
      </c>
      <c r="L45" s="9" t="s">
        <v>293</v>
      </c>
      <c r="M45" s="9">
        <v>212.7</v>
      </c>
      <c r="N45" s="9">
        <v>182.4</v>
      </c>
      <c r="O45" s="24">
        <f t="shared" si="4"/>
        <v>14.245416078984476</v>
      </c>
      <c r="P45" s="9" t="s">
        <v>30</v>
      </c>
      <c r="Q45" s="9" t="s">
        <v>276</v>
      </c>
      <c r="R45" s="9">
        <v>10</v>
      </c>
      <c r="S45" s="9" t="s">
        <v>11</v>
      </c>
      <c r="T45" s="9" t="s">
        <v>10</v>
      </c>
      <c r="U45" s="9">
        <v>90</v>
      </c>
      <c r="V45" s="11" t="s">
        <v>291</v>
      </c>
      <c r="W45" s="11" t="s">
        <v>275</v>
      </c>
      <c r="X45" s="9" t="s">
        <v>260</v>
      </c>
      <c r="Y45" s="9" t="s">
        <v>192</v>
      </c>
      <c r="Z45" s="9" t="s">
        <v>247</v>
      </c>
      <c r="AA45" s="7" t="s">
        <v>696</v>
      </c>
    </row>
    <row r="46" spans="1:27" ht="39.6" x14ac:dyDescent="0.3">
      <c r="A46" s="7" t="str">
        <f t="shared" si="11"/>
        <v>SmSdEc5</v>
      </c>
      <c r="B46" s="9" t="s">
        <v>199</v>
      </c>
      <c r="C46" s="9" t="s">
        <v>292</v>
      </c>
      <c r="D46" s="9" t="s">
        <v>17</v>
      </c>
      <c r="E46" s="9">
        <f t="shared" si="8"/>
        <v>6</v>
      </c>
      <c r="F46" s="9">
        <f t="shared" si="9"/>
        <v>4</v>
      </c>
      <c r="G46" s="9">
        <f t="shared" si="10"/>
        <v>2021</v>
      </c>
      <c r="H46" s="16">
        <v>44292</v>
      </c>
      <c r="I46" s="9" t="s">
        <v>16</v>
      </c>
      <c r="J46" s="9">
        <v>5</v>
      </c>
      <c r="K46" s="9" t="s">
        <v>290</v>
      </c>
      <c r="L46" s="9" t="s">
        <v>289</v>
      </c>
      <c r="M46" s="9">
        <v>206.3</v>
      </c>
      <c r="N46" s="9">
        <v>145.80000000000001</v>
      </c>
      <c r="O46" s="24">
        <f t="shared" si="4"/>
        <v>29.326223945710129</v>
      </c>
      <c r="P46" s="9" t="s">
        <v>30</v>
      </c>
      <c r="Q46" s="9" t="s">
        <v>276</v>
      </c>
      <c r="R46" s="9">
        <v>10</v>
      </c>
      <c r="S46" s="9" t="s">
        <v>11</v>
      </c>
      <c r="T46" s="9" t="s">
        <v>10</v>
      </c>
      <c r="U46" s="9">
        <v>90</v>
      </c>
      <c r="V46" s="11" t="s">
        <v>291</v>
      </c>
      <c r="W46" s="11" t="s">
        <v>275</v>
      </c>
      <c r="X46" s="9" t="s">
        <v>260</v>
      </c>
      <c r="Y46" s="9" t="s">
        <v>192</v>
      </c>
      <c r="Z46" s="9" t="s">
        <v>247</v>
      </c>
      <c r="AA46" s="7" t="s">
        <v>696</v>
      </c>
    </row>
    <row r="47" spans="1:27" ht="39.6" x14ac:dyDescent="0.3">
      <c r="A47" s="7" t="str">
        <f t="shared" si="11"/>
        <v>SmSdTa1</v>
      </c>
      <c r="B47" s="9" t="s">
        <v>199</v>
      </c>
      <c r="C47" s="9" t="s">
        <v>280</v>
      </c>
      <c r="D47" s="9" t="s">
        <v>17</v>
      </c>
      <c r="E47" s="9">
        <f t="shared" si="8"/>
        <v>14</v>
      </c>
      <c r="F47" s="9">
        <f t="shared" si="9"/>
        <v>1</v>
      </c>
      <c r="G47" s="9">
        <f t="shared" si="10"/>
        <v>2021</v>
      </c>
      <c r="H47" s="16">
        <v>44210</v>
      </c>
      <c r="I47" s="9" t="s">
        <v>16</v>
      </c>
      <c r="J47" s="9">
        <v>1</v>
      </c>
      <c r="K47" s="9" t="s">
        <v>288</v>
      </c>
      <c r="L47" s="9" t="s">
        <v>287</v>
      </c>
      <c r="M47" s="9">
        <v>289.10000000000002</v>
      </c>
      <c r="N47" s="9">
        <v>206.5</v>
      </c>
      <c r="O47" s="24">
        <f t="shared" si="4"/>
        <v>28.571428571428577</v>
      </c>
      <c r="P47" s="9" t="s">
        <v>30</v>
      </c>
      <c r="Q47" s="9" t="s">
        <v>276</v>
      </c>
      <c r="R47" s="9">
        <v>10</v>
      </c>
      <c r="S47" s="9" t="s">
        <v>11</v>
      </c>
      <c r="T47" s="9" t="s">
        <v>10</v>
      </c>
      <c r="U47" s="9">
        <v>90</v>
      </c>
      <c r="V47" s="11" t="s">
        <v>279</v>
      </c>
      <c r="W47" s="11" t="s">
        <v>275</v>
      </c>
      <c r="X47" s="9" t="s">
        <v>260</v>
      </c>
      <c r="Y47" s="9" t="s">
        <v>192</v>
      </c>
      <c r="Z47" s="9" t="s">
        <v>247</v>
      </c>
      <c r="AA47" s="7" t="s">
        <v>696</v>
      </c>
    </row>
    <row r="48" spans="1:27" ht="39.6" x14ac:dyDescent="0.3">
      <c r="A48" s="7" t="str">
        <f t="shared" si="11"/>
        <v>SmSdTa2</v>
      </c>
      <c r="B48" s="9" t="s">
        <v>199</v>
      </c>
      <c r="C48" s="9" t="s">
        <v>280</v>
      </c>
      <c r="D48" s="9" t="s">
        <v>17</v>
      </c>
      <c r="E48" s="9">
        <f t="shared" si="8"/>
        <v>14</v>
      </c>
      <c r="F48" s="9">
        <f t="shared" si="9"/>
        <v>1</v>
      </c>
      <c r="G48" s="9">
        <f t="shared" si="10"/>
        <v>2021</v>
      </c>
      <c r="H48" s="16">
        <v>44210</v>
      </c>
      <c r="I48" s="9" t="s">
        <v>16</v>
      </c>
      <c r="J48" s="9">
        <v>2</v>
      </c>
      <c r="K48" s="9" t="s">
        <v>286</v>
      </c>
      <c r="L48" s="9" t="s">
        <v>285</v>
      </c>
      <c r="M48" s="9">
        <v>269.10000000000002</v>
      </c>
      <c r="N48" s="9">
        <v>199.3</v>
      </c>
      <c r="O48" s="24">
        <f t="shared" si="4"/>
        <v>25.938312894834638</v>
      </c>
      <c r="P48" s="9" t="s">
        <v>30</v>
      </c>
      <c r="Q48" s="9" t="s">
        <v>276</v>
      </c>
      <c r="R48" s="9">
        <v>10</v>
      </c>
      <c r="S48" s="9" t="s">
        <v>11</v>
      </c>
      <c r="T48" s="9" t="s">
        <v>10</v>
      </c>
      <c r="U48" s="9">
        <v>90</v>
      </c>
      <c r="V48" s="11" t="s">
        <v>279</v>
      </c>
      <c r="W48" s="11" t="s">
        <v>275</v>
      </c>
      <c r="X48" s="9" t="s">
        <v>260</v>
      </c>
      <c r="Y48" s="9" t="s">
        <v>192</v>
      </c>
      <c r="Z48" s="9" t="s">
        <v>247</v>
      </c>
      <c r="AA48" s="7" t="s">
        <v>696</v>
      </c>
    </row>
    <row r="49" spans="1:27" ht="39.6" x14ac:dyDescent="0.3">
      <c r="A49" s="7" t="str">
        <f t="shared" si="11"/>
        <v>SmSdTa3</v>
      </c>
      <c r="B49" s="9" t="s">
        <v>199</v>
      </c>
      <c r="C49" s="9" t="s">
        <v>280</v>
      </c>
      <c r="D49" s="9" t="s">
        <v>17</v>
      </c>
      <c r="E49" s="9">
        <f t="shared" si="8"/>
        <v>14</v>
      </c>
      <c r="F49" s="9">
        <f t="shared" si="9"/>
        <v>1</v>
      </c>
      <c r="G49" s="9">
        <f t="shared" si="10"/>
        <v>2021</v>
      </c>
      <c r="H49" s="16">
        <v>44210</v>
      </c>
      <c r="I49" s="9" t="s">
        <v>16</v>
      </c>
      <c r="J49" s="9">
        <v>3</v>
      </c>
      <c r="K49" s="9" t="s">
        <v>284</v>
      </c>
      <c r="L49" s="9" t="s">
        <v>283</v>
      </c>
      <c r="M49" s="9">
        <v>382.1</v>
      </c>
      <c r="N49" s="9">
        <v>269.10000000000002</v>
      </c>
      <c r="O49" s="24">
        <f t="shared" si="4"/>
        <v>29.57341010206752</v>
      </c>
      <c r="P49" s="9" t="s">
        <v>30</v>
      </c>
      <c r="Q49" s="9" t="s">
        <v>276</v>
      </c>
      <c r="R49" s="9">
        <v>10</v>
      </c>
      <c r="S49" s="9" t="s">
        <v>11</v>
      </c>
      <c r="T49" s="9" t="s">
        <v>10</v>
      </c>
      <c r="U49" s="9">
        <v>90</v>
      </c>
      <c r="V49" s="11" t="s">
        <v>279</v>
      </c>
      <c r="W49" s="11" t="s">
        <v>275</v>
      </c>
      <c r="X49" s="9" t="s">
        <v>260</v>
      </c>
      <c r="Y49" s="9" t="s">
        <v>192</v>
      </c>
      <c r="Z49" s="9" t="s">
        <v>247</v>
      </c>
      <c r="AA49" s="7" t="s">
        <v>696</v>
      </c>
    </row>
    <row r="50" spans="1:27" ht="39.6" x14ac:dyDescent="0.3">
      <c r="A50" s="7" t="str">
        <f t="shared" si="11"/>
        <v>SmSdTa4</v>
      </c>
      <c r="B50" s="9" t="s">
        <v>199</v>
      </c>
      <c r="C50" s="9" t="s">
        <v>280</v>
      </c>
      <c r="D50" s="9" t="s">
        <v>17</v>
      </c>
      <c r="E50" s="9">
        <f t="shared" si="8"/>
        <v>6</v>
      </c>
      <c r="F50" s="9">
        <f t="shared" si="9"/>
        <v>4</v>
      </c>
      <c r="G50" s="9">
        <f t="shared" si="10"/>
        <v>2021</v>
      </c>
      <c r="H50" s="16">
        <v>44292</v>
      </c>
      <c r="I50" s="9" t="s">
        <v>16</v>
      </c>
      <c r="J50" s="9">
        <v>4</v>
      </c>
      <c r="K50" s="9" t="s">
        <v>282</v>
      </c>
      <c r="L50" s="9" t="s">
        <v>281</v>
      </c>
      <c r="M50" s="9">
        <v>262.10000000000002</v>
      </c>
      <c r="N50" s="9">
        <v>181.9</v>
      </c>
      <c r="O50" s="24">
        <f t="shared" si="4"/>
        <v>30.599008012209083</v>
      </c>
      <c r="P50" s="9" t="s">
        <v>30</v>
      </c>
      <c r="Q50" s="9" t="s">
        <v>276</v>
      </c>
      <c r="R50" s="9">
        <v>10</v>
      </c>
      <c r="S50" s="9" t="s">
        <v>11</v>
      </c>
      <c r="T50" s="9" t="s">
        <v>10</v>
      </c>
      <c r="U50" s="9">
        <v>90</v>
      </c>
      <c r="V50" s="11" t="s">
        <v>279</v>
      </c>
      <c r="W50" s="11" t="s">
        <v>275</v>
      </c>
      <c r="X50" s="9" t="s">
        <v>260</v>
      </c>
      <c r="Y50" s="9" t="s">
        <v>192</v>
      </c>
      <c r="Z50" s="9" t="s">
        <v>247</v>
      </c>
      <c r="AA50" s="7" t="s">
        <v>696</v>
      </c>
    </row>
    <row r="51" spans="1:27" ht="39.6" x14ac:dyDescent="0.3">
      <c r="A51" s="7" t="str">
        <f t="shared" si="11"/>
        <v>SmSdTa5</v>
      </c>
      <c r="B51" s="9" t="s">
        <v>199</v>
      </c>
      <c r="C51" s="9" t="s">
        <v>280</v>
      </c>
      <c r="D51" s="9" t="s">
        <v>17</v>
      </c>
      <c r="E51" s="9">
        <f t="shared" si="8"/>
        <v>6</v>
      </c>
      <c r="F51" s="9">
        <f t="shared" si="9"/>
        <v>4</v>
      </c>
      <c r="G51" s="9">
        <f t="shared" si="10"/>
        <v>2021</v>
      </c>
      <c r="H51" s="16">
        <v>44292</v>
      </c>
      <c r="I51" s="9" t="s">
        <v>16</v>
      </c>
      <c r="J51" s="9">
        <v>5</v>
      </c>
      <c r="K51" s="9" t="s">
        <v>278</v>
      </c>
      <c r="L51" s="9" t="s">
        <v>277</v>
      </c>
      <c r="M51" s="9">
        <v>269.10000000000002</v>
      </c>
      <c r="N51" s="9">
        <v>200.3</v>
      </c>
      <c r="O51" s="24">
        <f t="shared" si="4"/>
        <v>25.566703827573395</v>
      </c>
      <c r="P51" s="9" t="s">
        <v>30</v>
      </c>
      <c r="Q51" s="9" t="s">
        <v>276</v>
      </c>
      <c r="R51" s="9">
        <v>10</v>
      </c>
      <c r="S51" s="9" t="s">
        <v>11</v>
      </c>
      <c r="T51" s="9" t="s">
        <v>10</v>
      </c>
      <c r="U51" s="9">
        <v>90</v>
      </c>
      <c r="V51" s="11" t="s">
        <v>279</v>
      </c>
      <c r="W51" s="11" t="s">
        <v>275</v>
      </c>
      <c r="X51" s="9" t="s">
        <v>260</v>
      </c>
      <c r="Y51" s="9" t="s">
        <v>192</v>
      </c>
      <c r="Z51" s="9" t="s">
        <v>247</v>
      </c>
      <c r="AA51" s="7" t="s">
        <v>696</v>
      </c>
    </row>
    <row r="52" spans="1:27" ht="39.6" x14ac:dyDescent="0.3">
      <c r="A52" s="7" t="str">
        <f t="shared" si="11"/>
        <v>SmSdJm1</v>
      </c>
      <c r="B52" s="9" t="s">
        <v>199</v>
      </c>
      <c r="C52" s="9" t="s">
        <v>265</v>
      </c>
      <c r="D52" s="9" t="s">
        <v>17</v>
      </c>
      <c r="E52" s="9">
        <f t="shared" si="8"/>
        <v>14</v>
      </c>
      <c r="F52" s="9">
        <f t="shared" si="9"/>
        <v>1</v>
      </c>
      <c r="G52" s="9">
        <f t="shared" si="10"/>
        <v>2021</v>
      </c>
      <c r="H52" s="16">
        <v>44210</v>
      </c>
      <c r="I52" s="9" t="s">
        <v>16</v>
      </c>
      <c r="J52" s="9">
        <v>1</v>
      </c>
      <c r="K52" s="9" t="s">
        <v>274</v>
      </c>
      <c r="L52" s="9" t="s">
        <v>273</v>
      </c>
      <c r="M52" s="9">
        <v>320.60000000000002</v>
      </c>
      <c r="N52" s="9">
        <v>239.3</v>
      </c>
      <c r="O52" s="24">
        <f t="shared" si="4"/>
        <v>25.358702432938241</v>
      </c>
      <c r="P52" s="9" t="s">
        <v>30</v>
      </c>
      <c r="Q52" s="9" t="s">
        <v>12</v>
      </c>
      <c r="R52" s="9">
        <v>20</v>
      </c>
      <c r="S52" s="9" t="s">
        <v>11</v>
      </c>
      <c r="T52" s="9" t="s">
        <v>10</v>
      </c>
      <c r="U52" s="9">
        <v>40</v>
      </c>
      <c r="V52" s="9" t="s">
        <v>268</v>
      </c>
      <c r="W52" s="11" t="s">
        <v>261</v>
      </c>
      <c r="X52" s="9" t="s">
        <v>260</v>
      </c>
      <c r="Y52" s="9" t="s">
        <v>192</v>
      </c>
      <c r="Z52" s="9" t="s">
        <v>247</v>
      </c>
      <c r="AA52" s="7" t="s">
        <v>696</v>
      </c>
    </row>
    <row r="53" spans="1:27" ht="39.6" x14ac:dyDescent="0.3">
      <c r="A53" s="7" t="str">
        <f t="shared" si="11"/>
        <v>SmSdJm2</v>
      </c>
      <c r="B53" s="9" t="s">
        <v>199</v>
      </c>
      <c r="C53" s="9" t="s">
        <v>265</v>
      </c>
      <c r="D53" s="9" t="s">
        <v>17</v>
      </c>
      <c r="E53" s="9">
        <f t="shared" si="8"/>
        <v>14</v>
      </c>
      <c r="F53" s="9">
        <f t="shared" si="9"/>
        <v>1</v>
      </c>
      <c r="G53" s="9">
        <f t="shared" si="10"/>
        <v>2021</v>
      </c>
      <c r="H53" s="16">
        <v>44210</v>
      </c>
      <c r="I53" s="9" t="s">
        <v>16</v>
      </c>
      <c r="J53" s="9">
        <v>2</v>
      </c>
      <c r="K53" s="9" t="s">
        <v>272</v>
      </c>
      <c r="L53" s="9" t="s">
        <v>271</v>
      </c>
      <c r="M53" s="9">
        <v>277.3</v>
      </c>
      <c r="N53" s="9">
        <v>208.5</v>
      </c>
      <c r="O53" s="24">
        <f t="shared" si="4"/>
        <v>24.810674359899028</v>
      </c>
      <c r="P53" s="9" t="s">
        <v>30</v>
      </c>
      <c r="Q53" s="9" t="s">
        <v>12</v>
      </c>
      <c r="R53" s="9">
        <v>20</v>
      </c>
      <c r="S53" s="9" t="s">
        <v>11</v>
      </c>
      <c r="T53" s="9" t="s">
        <v>10</v>
      </c>
      <c r="U53" s="9">
        <v>40</v>
      </c>
      <c r="V53" s="9" t="s">
        <v>268</v>
      </c>
      <c r="W53" s="11" t="s">
        <v>261</v>
      </c>
      <c r="X53" s="9" t="s">
        <v>260</v>
      </c>
      <c r="Y53" s="9" t="s">
        <v>192</v>
      </c>
      <c r="Z53" s="9" t="s">
        <v>247</v>
      </c>
      <c r="AA53" s="7" t="s">
        <v>696</v>
      </c>
    </row>
    <row r="54" spans="1:27" ht="39.6" x14ac:dyDescent="0.3">
      <c r="A54" s="7" t="str">
        <f t="shared" si="11"/>
        <v>SmSdJm3</v>
      </c>
      <c r="B54" s="9" t="s">
        <v>199</v>
      </c>
      <c r="C54" s="9" t="s">
        <v>265</v>
      </c>
      <c r="D54" s="9" t="s">
        <v>17</v>
      </c>
      <c r="E54" s="9">
        <f t="shared" si="8"/>
        <v>14</v>
      </c>
      <c r="F54" s="9">
        <f t="shared" si="9"/>
        <v>1</v>
      </c>
      <c r="G54" s="9">
        <f t="shared" si="10"/>
        <v>2021</v>
      </c>
      <c r="H54" s="16">
        <v>44210</v>
      </c>
      <c r="I54" s="9" t="s">
        <v>16</v>
      </c>
      <c r="J54" s="9">
        <v>3</v>
      </c>
      <c r="K54" s="9" t="s">
        <v>270</v>
      </c>
      <c r="L54" s="9" t="s">
        <v>269</v>
      </c>
      <c r="M54" s="9">
        <v>439.5</v>
      </c>
      <c r="N54" s="9">
        <v>350.4</v>
      </c>
      <c r="O54" s="24">
        <f t="shared" si="4"/>
        <v>20.27303754266212</v>
      </c>
      <c r="P54" s="9" t="s">
        <v>30</v>
      </c>
      <c r="Q54" s="9" t="s">
        <v>12</v>
      </c>
      <c r="R54" s="9">
        <v>20</v>
      </c>
      <c r="S54" s="9" t="s">
        <v>11</v>
      </c>
      <c r="T54" s="9" t="s">
        <v>10</v>
      </c>
      <c r="U54" s="9">
        <v>40</v>
      </c>
      <c r="V54" s="9" t="s">
        <v>268</v>
      </c>
      <c r="W54" s="11" t="s">
        <v>261</v>
      </c>
      <c r="X54" s="9" t="s">
        <v>260</v>
      </c>
      <c r="Y54" s="9" t="s">
        <v>192</v>
      </c>
      <c r="Z54" s="9" t="s">
        <v>247</v>
      </c>
      <c r="AA54" s="7" t="s">
        <v>696</v>
      </c>
    </row>
    <row r="55" spans="1:27" ht="39.6" x14ac:dyDescent="0.3">
      <c r="A55" s="7" t="str">
        <f t="shared" si="11"/>
        <v>SmSdJm4</v>
      </c>
      <c r="B55" s="9" t="s">
        <v>199</v>
      </c>
      <c r="C55" s="9" t="s">
        <v>265</v>
      </c>
      <c r="D55" s="9" t="s">
        <v>17</v>
      </c>
      <c r="E55" s="9">
        <f t="shared" si="8"/>
        <v>6</v>
      </c>
      <c r="F55" s="9">
        <f t="shared" si="9"/>
        <v>4</v>
      </c>
      <c r="G55" s="9">
        <f t="shared" si="10"/>
        <v>2021</v>
      </c>
      <c r="H55" s="16">
        <v>44292</v>
      </c>
      <c r="I55" s="9" t="s">
        <v>16</v>
      </c>
      <c r="J55" s="9">
        <v>4</v>
      </c>
      <c r="K55" s="9" t="s">
        <v>267</v>
      </c>
      <c r="L55" s="9" t="s">
        <v>266</v>
      </c>
      <c r="M55" s="9">
        <v>259.39999999999998</v>
      </c>
      <c r="N55" s="9">
        <v>195.1</v>
      </c>
      <c r="O55" s="24">
        <f t="shared" si="4"/>
        <v>24.787972243639164</v>
      </c>
      <c r="P55" s="9" t="s">
        <v>30</v>
      </c>
      <c r="Q55" s="9" t="s">
        <v>12</v>
      </c>
      <c r="R55" s="9">
        <v>20</v>
      </c>
      <c r="S55" s="9" t="s">
        <v>11</v>
      </c>
      <c r="T55" s="9" t="s">
        <v>10</v>
      </c>
      <c r="U55" s="9">
        <v>40</v>
      </c>
      <c r="V55" s="9" t="s">
        <v>268</v>
      </c>
      <c r="W55" s="11" t="s">
        <v>261</v>
      </c>
      <c r="X55" s="9" t="s">
        <v>260</v>
      </c>
      <c r="Y55" s="9" t="s">
        <v>192</v>
      </c>
      <c r="Z55" s="9" t="s">
        <v>247</v>
      </c>
      <c r="AA55" s="7" t="s">
        <v>696</v>
      </c>
    </row>
    <row r="56" spans="1:27" ht="39.6" x14ac:dyDescent="0.3">
      <c r="A56" s="7" t="str">
        <f t="shared" si="11"/>
        <v>SmSdJm5</v>
      </c>
      <c r="B56" s="9" t="s">
        <v>199</v>
      </c>
      <c r="C56" s="9" t="s">
        <v>265</v>
      </c>
      <c r="D56" s="9" t="s">
        <v>17</v>
      </c>
      <c r="E56" s="9">
        <f t="shared" si="8"/>
        <v>6</v>
      </c>
      <c r="F56" s="9">
        <f t="shared" si="9"/>
        <v>4</v>
      </c>
      <c r="G56" s="9">
        <f t="shared" si="10"/>
        <v>2021</v>
      </c>
      <c r="H56" s="16">
        <v>44292</v>
      </c>
      <c r="I56" s="9" t="s">
        <v>16</v>
      </c>
      <c r="J56" s="9">
        <v>5</v>
      </c>
      <c r="K56" s="9" t="s">
        <v>263</v>
      </c>
      <c r="L56" s="9" t="s">
        <v>262</v>
      </c>
      <c r="M56" s="9">
        <v>266.39999999999998</v>
      </c>
      <c r="N56" s="9">
        <v>201.8</v>
      </c>
      <c r="O56" s="24">
        <f t="shared" si="4"/>
        <v>24.249249249249239</v>
      </c>
      <c r="P56" s="9" t="s">
        <v>30</v>
      </c>
      <c r="Q56" s="9" t="s">
        <v>12</v>
      </c>
      <c r="R56" s="9">
        <v>20</v>
      </c>
      <c r="S56" s="9" t="s">
        <v>11</v>
      </c>
      <c r="T56" s="9" t="s">
        <v>10</v>
      </c>
      <c r="U56" s="9">
        <v>40</v>
      </c>
      <c r="V56" s="9" t="s">
        <v>264</v>
      </c>
      <c r="W56" s="11" t="s">
        <v>261</v>
      </c>
      <c r="X56" s="9" t="s">
        <v>260</v>
      </c>
      <c r="Y56" s="9" t="s">
        <v>192</v>
      </c>
      <c r="Z56" s="9" t="s">
        <v>247</v>
      </c>
      <c r="AA56" s="7" t="s">
        <v>696</v>
      </c>
    </row>
    <row r="57" spans="1:27" ht="26.4" x14ac:dyDescent="0.3">
      <c r="A57" s="7" t="str">
        <f t="shared" si="11"/>
        <v>SmSdFn1</v>
      </c>
      <c r="B57" s="9" t="s">
        <v>199</v>
      </c>
      <c r="C57" s="9" t="s">
        <v>770</v>
      </c>
      <c r="D57" s="9" t="s">
        <v>17</v>
      </c>
      <c r="E57" s="9">
        <f t="shared" si="8"/>
        <v>4</v>
      </c>
      <c r="F57" s="9">
        <f t="shared" si="9"/>
        <v>4</v>
      </c>
      <c r="G57" s="9">
        <f t="shared" si="10"/>
        <v>2021</v>
      </c>
      <c r="H57" s="16">
        <v>44290</v>
      </c>
      <c r="I57" s="9" t="s">
        <v>16</v>
      </c>
      <c r="J57" s="9">
        <v>1</v>
      </c>
      <c r="K57" s="9" t="s">
        <v>259</v>
      </c>
      <c r="L57" s="9" t="s">
        <v>257</v>
      </c>
      <c r="M57" s="9">
        <v>241.3</v>
      </c>
      <c r="N57" s="9">
        <v>126</v>
      </c>
      <c r="O57" s="24">
        <f t="shared" si="4"/>
        <v>47.782842934106924</v>
      </c>
      <c r="P57" s="9" t="s">
        <v>30</v>
      </c>
      <c r="Q57" s="9" t="s">
        <v>29</v>
      </c>
      <c r="R57" s="9">
        <v>1</v>
      </c>
      <c r="S57" s="9" t="s">
        <v>11</v>
      </c>
      <c r="T57" s="9" t="s">
        <v>10</v>
      </c>
      <c r="U57" s="9">
        <v>100</v>
      </c>
      <c r="V57" s="11" t="s">
        <v>256</v>
      </c>
      <c r="W57" s="11" t="s">
        <v>248</v>
      </c>
      <c r="X57" s="9" t="s">
        <v>9</v>
      </c>
      <c r="Y57" s="9" t="s">
        <v>192</v>
      </c>
      <c r="Z57" s="9" t="s">
        <v>768</v>
      </c>
      <c r="AA57" s="7" t="s">
        <v>696</v>
      </c>
    </row>
    <row r="58" spans="1:27" ht="26.4" x14ac:dyDescent="0.3">
      <c r="A58" s="7" t="str">
        <f t="shared" si="11"/>
        <v>SmSdFn2</v>
      </c>
      <c r="B58" s="9" t="s">
        <v>199</v>
      </c>
      <c r="C58" s="9" t="s">
        <v>770</v>
      </c>
      <c r="D58" s="9" t="s">
        <v>17</v>
      </c>
      <c r="E58" s="9">
        <f t="shared" si="8"/>
        <v>4</v>
      </c>
      <c r="F58" s="9">
        <f t="shared" si="9"/>
        <v>4</v>
      </c>
      <c r="G58" s="9">
        <f t="shared" si="10"/>
        <v>2021</v>
      </c>
      <c r="H58" s="16">
        <v>44290</v>
      </c>
      <c r="I58" s="9" t="s">
        <v>16</v>
      </c>
      <c r="J58" s="9">
        <v>2</v>
      </c>
      <c r="K58" s="9" t="s">
        <v>258</v>
      </c>
      <c r="L58" s="9" t="s">
        <v>257</v>
      </c>
      <c r="M58" s="9">
        <v>190</v>
      </c>
      <c r="N58" s="9">
        <v>103.9</v>
      </c>
      <c r="O58" s="24">
        <f t="shared" si="4"/>
        <v>45.315789473684212</v>
      </c>
      <c r="P58" s="9" t="s">
        <v>30</v>
      </c>
      <c r="Q58" s="9" t="s">
        <v>29</v>
      </c>
      <c r="R58" s="9">
        <v>1</v>
      </c>
      <c r="S58" s="9" t="s">
        <v>11</v>
      </c>
      <c r="T58" s="9" t="s">
        <v>10</v>
      </c>
      <c r="U58" s="9">
        <v>100</v>
      </c>
      <c r="V58" s="11" t="s">
        <v>256</v>
      </c>
      <c r="W58" s="11" t="s">
        <v>248</v>
      </c>
      <c r="X58" s="9" t="s">
        <v>9</v>
      </c>
      <c r="Y58" s="9" t="s">
        <v>192</v>
      </c>
      <c r="Z58" s="9" t="s">
        <v>769</v>
      </c>
      <c r="AA58" s="7" t="s">
        <v>696</v>
      </c>
    </row>
    <row r="59" spans="1:27" ht="26.4" x14ac:dyDescent="0.3">
      <c r="A59" s="7" t="str">
        <f t="shared" si="11"/>
        <v>SmSdFn3</v>
      </c>
      <c r="B59" s="9" t="s">
        <v>199</v>
      </c>
      <c r="C59" s="9" t="s">
        <v>770</v>
      </c>
      <c r="D59" s="9" t="s">
        <v>17</v>
      </c>
      <c r="E59" s="9">
        <f t="shared" si="8"/>
        <v>4</v>
      </c>
      <c r="F59" s="9">
        <f t="shared" si="9"/>
        <v>4</v>
      </c>
      <c r="G59" s="9">
        <f t="shared" si="10"/>
        <v>2021</v>
      </c>
      <c r="H59" s="16">
        <v>44290</v>
      </c>
      <c r="I59" s="9" t="s">
        <v>16</v>
      </c>
      <c r="J59" s="9">
        <v>3</v>
      </c>
      <c r="K59" s="9" t="s">
        <v>255</v>
      </c>
      <c r="L59" s="9" t="s">
        <v>254</v>
      </c>
      <c r="M59" s="9">
        <v>247.1</v>
      </c>
      <c r="N59" s="9">
        <v>177.7</v>
      </c>
      <c r="O59" s="24">
        <f t="shared" si="4"/>
        <v>28.085795224605427</v>
      </c>
      <c r="P59" s="9" t="s">
        <v>30</v>
      </c>
      <c r="Q59" s="9" t="s">
        <v>29</v>
      </c>
      <c r="R59" s="9">
        <v>1</v>
      </c>
      <c r="S59" s="9" t="s">
        <v>11</v>
      </c>
      <c r="T59" s="9" t="s">
        <v>10</v>
      </c>
      <c r="U59" s="9">
        <v>100</v>
      </c>
      <c r="V59" s="11" t="s">
        <v>256</v>
      </c>
      <c r="W59" s="11" t="s">
        <v>248</v>
      </c>
      <c r="X59" s="9" t="s">
        <v>9</v>
      </c>
      <c r="Y59" s="9" t="s">
        <v>192</v>
      </c>
      <c r="Z59" s="9" t="s">
        <v>769</v>
      </c>
      <c r="AA59" s="7" t="s">
        <v>696</v>
      </c>
    </row>
    <row r="60" spans="1:27" ht="26.4" x14ac:dyDescent="0.3">
      <c r="A60" s="7" t="str">
        <f t="shared" si="11"/>
        <v>SmSdFn4</v>
      </c>
      <c r="B60" s="9" t="s">
        <v>199</v>
      </c>
      <c r="C60" s="9" t="s">
        <v>770</v>
      </c>
      <c r="D60" s="9" t="s">
        <v>17</v>
      </c>
      <c r="E60" s="9">
        <f t="shared" si="8"/>
        <v>4</v>
      </c>
      <c r="F60" s="9">
        <f t="shared" si="9"/>
        <v>4</v>
      </c>
      <c r="G60" s="9">
        <f t="shared" si="10"/>
        <v>2021</v>
      </c>
      <c r="H60" s="16">
        <v>44290</v>
      </c>
      <c r="I60" s="9" t="s">
        <v>16</v>
      </c>
      <c r="J60" s="9">
        <v>4</v>
      </c>
      <c r="K60" s="9" t="s">
        <v>253</v>
      </c>
      <c r="L60" s="9" t="s">
        <v>252</v>
      </c>
      <c r="M60" s="9">
        <v>270.10000000000002</v>
      </c>
      <c r="N60" s="9">
        <v>210.3</v>
      </c>
      <c r="O60" s="24">
        <f t="shared" si="4"/>
        <v>22.13994816734543</v>
      </c>
      <c r="P60" s="9" t="s">
        <v>30</v>
      </c>
      <c r="Q60" s="9" t="s">
        <v>29</v>
      </c>
      <c r="R60" s="9">
        <v>1</v>
      </c>
      <c r="S60" s="9" t="s">
        <v>11</v>
      </c>
      <c r="T60" s="9" t="s">
        <v>10</v>
      </c>
      <c r="U60" s="9">
        <v>100</v>
      </c>
      <c r="V60" s="11" t="s">
        <v>251</v>
      </c>
      <c r="W60" s="11" t="s">
        <v>248</v>
      </c>
      <c r="X60" s="9" t="s">
        <v>9</v>
      </c>
      <c r="Y60" s="9" t="s">
        <v>192</v>
      </c>
      <c r="Z60" s="9" t="s">
        <v>247</v>
      </c>
      <c r="AA60" s="7" t="s">
        <v>696</v>
      </c>
    </row>
    <row r="61" spans="1:27" ht="26.4" x14ac:dyDescent="0.3">
      <c r="A61" s="7" t="str">
        <f t="shared" si="11"/>
        <v>SmSdFn5</v>
      </c>
      <c r="B61" s="9" t="s">
        <v>199</v>
      </c>
      <c r="C61" s="9" t="s">
        <v>770</v>
      </c>
      <c r="D61" s="9" t="s">
        <v>17</v>
      </c>
      <c r="E61" s="9">
        <f t="shared" si="8"/>
        <v>4</v>
      </c>
      <c r="F61" s="9">
        <f t="shared" si="9"/>
        <v>4</v>
      </c>
      <c r="G61" s="9">
        <f t="shared" si="10"/>
        <v>2021</v>
      </c>
      <c r="H61" s="16">
        <v>44290</v>
      </c>
      <c r="I61" s="9" t="s">
        <v>16</v>
      </c>
      <c r="J61" s="9">
        <v>5</v>
      </c>
      <c r="K61" s="9" t="s">
        <v>250</v>
      </c>
      <c r="L61" s="9" t="s">
        <v>249</v>
      </c>
      <c r="M61" s="9">
        <v>288.8</v>
      </c>
      <c r="N61" s="9">
        <v>202.2</v>
      </c>
      <c r="O61" s="24">
        <f t="shared" si="4"/>
        <v>29.986149584487542</v>
      </c>
      <c r="P61" s="9" t="s">
        <v>30</v>
      </c>
      <c r="Q61" s="9" t="s">
        <v>29</v>
      </c>
      <c r="R61" s="9">
        <v>1</v>
      </c>
      <c r="S61" s="9" t="s">
        <v>11</v>
      </c>
      <c r="T61" s="9" t="s">
        <v>10</v>
      </c>
      <c r="U61" s="9">
        <v>100</v>
      </c>
      <c r="V61" s="11" t="s">
        <v>251</v>
      </c>
      <c r="W61" s="11" t="s">
        <v>248</v>
      </c>
      <c r="X61" s="9" t="s">
        <v>9</v>
      </c>
      <c r="Y61" s="9" t="s">
        <v>192</v>
      </c>
      <c r="Z61" s="9" t="s">
        <v>247</v>
      </c>
      <c r="AA61" s="7" t="s">
        <v>696</v>
      </c>
    </row>
    <row r="62" spans="1:27" ht="39.6" x14ac:dyDescent="0.3">
      <c r="A62" s="7" t="str">
        <f t="shared" si="11"/>
        <v>SmRsFd1</v>
      </c>
      <c r="B62" s="9" t="s">
        <v>199</v>
      </c>
      <c r="C62" s="9" t="s">
        <v>771</v>
      </c>
      <c r="D62" s="9" t="s">
        <v>17</v>
      </c>
      <c r="E62" s="9">
        <f t="shared" si="8"/>
        <v>7</v>
      </c>
      <c r="F62" s="9">
        <f t="shared" si="9"/>
        <v>4</v>
      </c>
      <c r="G62" s="9">
        <f t="shared" si="10"/>
        <v>2021</v>
      </c>
      <c r="H62" s="16">
        <v>44293</v>
      </c>
      <c r="I62" s="9" t="s">
        <v>95</v>
      </c>
      <c r="J62" s="9">
        <v>1</v>
      </c>
      <c r="K62" s="9" t="s">
        <v>246</v>
      </c>
      <c r="L62" s="9" t="s">
        <v>245</v>
      </c>
      <c r="M62" s="9">
        <v>245.5</v>
      </c>
      <c r="N62" s="9">
        <v>185.2</v>
      </c>
      <c r="O62" s="24">
        <f t="shared" si="4"/>
        <v>24.562118126272917</v>
      </c>
      <c r="P62" s="9" t="s">
        <v>13</v>
      </c>
      <c r="Q62" s="9" t="s">
        <v>12</v>
      </c>
      <c r="R62" s="9">
        <v>200</v>
      </c>
      <c r="S62" s="9" t="s">
        <v>11</v>
      </c>
      <c r="T62" s="9" t="s">
        <v>236</v>
      </c>
      <c r="U62" s="9">
        <v>100</v>
      </c>
      <c r="V62" s="11" t="s">
        <v>94</v>
      </c>
      <c r="W62" s="11" t="s">
        <v>235</v>
      </c>
      <c r="X62" s="9" t="s">
        <v>200</v>
      </c>
      <c r="Y62" s="9" t="s">
        <v>8</v>
      </c>
      <c r="Z62" s="9" t="s">
        <v>234</v>
      </c>
      <c r="AA62" s="7" t="s">
        <v>696</v>
      </c>
    </row>
    <row r="63" spans="1:27" ht="39.6" x14ac:dyDescent="0.3">
      <c r="A63" s="7" t="str">
        <f t="shared" si="11"/>
        <v>SmRsFd2</v>
      </c>
      <c r="B63" s="9" t="s">
        <v>199</v>
      </c>
      <c r="C63" s="9" t="s">
        <v>771</v>
      </c>
      <c r="D63" s="9" t="s">
        <v>17</v>
      </c>
      <c r="E63" s="9">
        <f t="shared" si="8"/>
        <v>7</v>
      </c>
      <c r="F63" s="9">
        <f t="shared" si="9"/>
        <v>4</v>
      </c>
      <c r="G63" s="9">
        <f t="shared" si="10"/>
        <v>2021</v>
      </c>
      <c r="H63" s="16">
        <v>44293</v>
      </c>
      <c r="I63" s="9" t="s">
        <v>95</v>
      </c>
      <c r="J63" s="9">
        <v>2</v>
      </c>
      <c r="K63" s="9" t="s">
        <v>244</v>
      </c>
      <c r="L63" s="9" t="s">
        <v>243</v>
      </c>
      <c r="M63" s="9">
        <v>198.3</v>
      </c>
      <c r="N63" s="9">
        <v>145.5</v>
      </c>
      <c r="O63" s="24">
        <f t="shared" si="4"/>
        <v>26.626323751891078</v>
      </c>
      <c r="P63" s="9" t="s">
        <v>13</v>
      </c>
      <c r="Q63" s="9" t="s">
        <v>12</v>
      </c>
      <c r="R63" s="9">
        <v>200</v>
      </c>
      <c r="S63" s="9" t="s">
        <v>11</v>
      </c>
      <c r="T63" s="9" t="s">
        <v>236</v>
      </c>
      <c r="U63" s="9">
        <v>100</v>
      </c>
      <c r="V63" s="11" t="s">
        <v>94</v>
      </c>
      <c r="W63" s="11" t="s">
        <v>235</v>
      </c>
      <c r="X63" s="9" t="s">
        <v>200</v>
      </c>
      <c r="Y63" s="9" t="s">
        <v>8</v>
      </c>
      <c r="Z63" s="9" t="s">
        <v>234</v>
      </c>
      <c r="AA63" s="7" t="s">
        <v>696</v>
      </c>
    </row>
    <row r="64" spans="1:27" ht="39.6" x14ac:dyDescent="0.3">
      <c r="A64" s="7" t="str">
        <f t="shared" si="11"/>
        <v>SmRsFd3</v>
      </c>
      <c r="B64" s="9" t="s">
        <v>199</v>
      </c>
      <c r="C64" s="9" t="s">
        <v>771</v>
      </c>
      <c r="D64" s="9" t="s">
        <v>17</v>
      </c>
      <c r="E64" s="9">
        <f t="shared" si="8"/>
        <v>7</v>
      </c>
      <c r="F64" s="9">
        <f t="shared" si="9"/>
        <v>4</v>
      </c>
      <c r="G64" s="9">
        <f t="shared" si="10"/>
        <v>2021</v>
      </c>
      <c r="H64" s="16">
        <v>44293</v>
      </c>
      <c r="I64" s="9" t="s">
        <v>95</v>
      </c>
      <c r="J64" s="9">
        <v>3</v>
      </c>
      <c r="K64" s="9" t="s">
        <v>242</v>
      </c>
      <c r="L64" s="9" t="s">
        <v>241</v>
      </c>
      <c r="M64" s="9">
        <v>237.7</v>
      </c>
      <c r="N64" s="9">
        <v>175.2</v>
      </c>
      <c r="O64" s="24">
        <f t="shared" si="4"/>
        <v>26.293647454774927</v>
      </c>
      <c r="P64" s="9" t="s">
        <v>13</v>
      </c>
      <c r="Q64" s="9" t="s">
        <v>12</v>
      </c>
      <c r="R64" s="9">
        <v>200</v>
      </c>
      <c r="S64" s="9" t="s">
        <v>11</v>
      </c>
      <c r="T64" s="9" t="s">
        <v>236</v>
      </c>
      <c r="U64" s="9">
        <v>100</v>
      </c>
      <c r="V64" s="11" t="s">
        <v>94</v>
      </c>
      <c r="W64" s="11" t="s">
        <v>235</v>
      </c>
      <c r="X64" s="9" t="s">
        <v>200</v>
      </c>
      <c r="Y64" s="9" t="s">
        <v>8</v>
      </c>
      <c r="Z64" s="9" t="s">
        <v>234</v>
      </c>
      <c r="AA64" s="7" t="s">
        <v>696</v>
      </c>
    </row>
    <row r="65" spans="1:27" ht="39.6" x14ac:dyDescent="0.3">
      <c r="A65" s="7" t="str">
        <f t="shared" si="11"/>
        <v>SmRsFd4</v>
      </c>
      <c r="B65" s="9" t="s">
        <v>199</v>
      </c>
      <c r="C65" s="9" t="s">
        <v>771</v>
      </c>
      <c r="D65" s="9" t="s">
        <v>17</v>
      </c>
      <c r="E65" s="9">
        <f t="shared" si="8"/>
        <v>7</v>
      </c>
      <c r="F65" s="9">
        <f t="shared" si="9"/>
        <v>4</v>
      </c>
      <c r="G65" s="9">
        <f t="shared" si="10"/>
        <v>2021</v>
      </c>
      <c r="H65" s="16">
        <v>44293</v>
      </c>
      <c r="I65" s="9" t="s">
        <v>95</v>
      </c>
      <c r="J65" s="9">
        <v>4</v>
      </c>
      <c r="K65" s="9" t="s">
        <v>240</v>
      </c>
      <c r="L65" s="9" t="s">
        <v>239</v>
      </c>
      <c r="M65" s="9">
        <v>194.7</v>
      </c>
      <c r="N65" s="9">
        <v>138.5</v>
      </c>
      <c r="O65" s="24">
        <f t="shared" si="4"/>
        <v>28.864920390344118</v>
      </c>
      <c r="P65" s="9" t="s">
        <v>13</v>
      </c>
      <c r="Q65" s="9" t="s">
        <v>12</v>
      </c>
      <c r="R65" s="9">
        <v>200</v>
      </c>
      <c r="S65" s="9" t="s">
        <v>11</v>
      </c>
      <c r="T65" s="9" t="s">
        <v>236</v>
      </c>
      <c r="U65" s="9">
        <v>100</v>
      </c>
      <c r="V65" s="11" t="s">
        <v>94</v>
      </c>
      <c r="W65" s="11" t="s">
        <v>235</v>
      </c>
      <c r="X65" s="9" t="s">
        <v>200</v>
      </c>
      <c r="Y65" s="9" t="s">
        <v>8</v>
      </c>
      <c r="Z65" s="9" t="s">
        <v>234</v>
      </c>
      <c r="AA65" s="7" t="s">
        <v>696</v>
      </c>
    </row>
    <row r="66" spans="1:27" ht="39.6" x14ac:dyDescent="0.3">
      <c r="A66" s="7" t="str">
        <f t="shared" ref="A66:A97" si="12">C66&amp;J66</f>
        <v>SmRsFd5</v>
      </c>
      <c r="B66" s="9" t="s">
        <v>199</v>
      </c>
      <c r="C66" s="9" t="s">
        <v>771</v>
      </c>
      <c r="D66" s="9" t="s">
        <v>17</v>
      </c>
      <c r="E66" s="9">
        <f t="shared" si="8"/>
        <v>7</v>
      </c>
      <c r="F66" s="9">
        <f t="shared" si="9"/>
        <v>4</v>
      </c>
      <c r="G66" s="9">
        <f t="shared" si="10"/>
        <v>2021</v>
      </c>
      <c r="H66" s="16">
        <v>44293</v>
      </c>
      <c r="I66" s="9" t="s">
        <v>95</v>
      </c>
      <c r="J66" s="9">
        <v>5</v>
      </c>
      <c r="K66" s="9" t="s">
        <v>238</v>
      </c>
      <c r="L66" s="9" t="s">
        <v>237</v>
      </c>
      <c r="M66" s="9">
        <v>198.1</v>
      </c>
      <c r="N66" s="9">
        <v>134.80000000000001</v>
      </c>
      <c r="O66" s="24">
        <f t="shared" si="4"/>
        <v>31.953558808682477</v>
      </c>
      <c r="P66" s="9" t="s">
        <v>13</v>
      </c>
      <c r="Q66" s="9" t="s">
        <v>12</v>
      </c>
      <c r="R66" s="9">
        <v>200</v>
      </c>
      <c r="S66" s="9" t="s">
        <v>11</v>
      </c>
      <c r="T66" s="9" t="s">
        <v>236</v>
      </c>
      <c r="U66" s="9">
        <v>100</v>
      </c>
      <c r="V66" s="11" t="s">
        <v>94</v>
      </c>
      <c r="W66" s="11" t="s">
        <v>235</v>
      </c>
      <c r="X66" s="9" t="s">
        <v>200</v>
      </c>
      <c r="Y66" s="9" t="s">
        <v>8</v>
      </c>
      <c r="Z66" s="9" t="s">
        <v>234</v>
      </c>
      <c r="AA66" s="7" t="s">
        <v>696</v>
      </c>
    </row>
    <row r="67" spans="1:27" ht="26.4" x14ac:dyDescent="0.3">
      <c r="A67" s="7" t="str">
        <f t="shared" si="12"/>
        <v>SmSdCJ1</v>
      </c>
      <c r="B67" s="9" t="s">
        <v>199</v>
      </c>
      <c r="C67" s="9" t="s">
        <v>225</v>
      </c>
      <c r="D67" s="9" t="s">
        <v>17</v>
      </c>
      <c r="E67" s="9">
        <f t="shared" si="8"/>
        <v>21</v>
      </c>
      <c r="F67" s="9">
        <f t="shared" si="9"/>
        <v>7</v>
      </c>
      <c r="G67" s="9">
        <f t="shared" si="10"/>
        <v>2021</v>
      </c>
      <c r="H67" s="16">
        <v>44398</v>
      </c>
      <c r="I67" s="9" t="s">
        <v>16</v>
      </c>
      <c r="J67" s="9">
        <v>1</v>
      </c>
      <c r="K67" s="9" t="s">
        <v>233</v>
      </c>
      <c r="L67" s="9" t="s">
        <v>232</v>
      </c>
      <c r="M67" s="9">
        <v>311.2</v>
      </c>
      <c r="N67" s="9">
        <v>300.89999999999998</v>
      </c>
      <c r="O67" s="24">
        <f t="shared" ref="O67:O130" si="13">(M67-N67)/M67*100</f>
        <v>3.3097686375321373</v>
      </c>
      <c r="P67" s="9" t="s">
        <v>13</v>
      </c>
      <c r="Q67" s="9" t="s">
        <v>12</v>
      </c>
      <c r="R67" s="9">
        <v>30</v>
      </c>
      <c r="S67" s="9" t="s">
        <v>11</v>
      </c>
      <c r="T67" s="9" t="s">
        <v>10</v>
      </c>
      <c r="U67" s="9">
        <v>15</v>
      </c>
      <c r="V67" s="11" t="s">
        <v>213</v>
      </c>
      <c r="W67" s="11" t="s">
        <v>210</v>
      </c>
      <c r="X67" s="9" t="s">
        <v>200</v>
      </c>
      <c r="Y67" s="9" t="s">
        <v>8</v>
      </c>
      <c r="Z67" s="9" t="s">
        <v>209</v>
      </c>
      <c r="AA67" s="7" t="s">
        <v>703</v>
      </c>
    </row>
    <row r="68" spans="1:27" ht="26.4" x14ac:dyDescent="0.3">
      <c r="A68" s="7" t="str">
        <f t="shared" si="12"/>
        <v>SmSdCJ2</v>
      </c>
      <c r="B68" s="9" t="s">
        <v>199</v>
      </c>
      <c r="C68" s="9" t="s">
        <v>225</v>
      </c>
      <c r="D68" s="9" t="s">
        <v>17</v>
      </c>
      <c r="E68" s="9">
        <f t="shared" si="8"/>
        <v>21</v>
      </c>
      <c r="F68" s="9">
        <f t="shared" si="9"/>
        <v>7</v>
      </c>
      <c r="G68" s="9">
        <f t="shared" si="10"/>
        <v>2021</v>
      </c>
      <c r="H68" s="16">
        <v>44398</v>
      </c>
      <c r="I68" s="9" t="s">
        <v>16</v>
      </c>
      <c r="J68" s="9">
        <v>2</v>
      </c>
      <c r="K68" s="9" t="s">
        <v>231</v>
      </c>
      <c r="L68" s="9" t="s">
        <v>230</v>
      </c>
      <c r="M68" s="9">
        <v>290.3</v>
      </c>
      <c r="N68" s="9">
        <v>274.10000000000002</v>
      </c>
      <c r="O68" s="24">
        <f t="shared" si="13"/>
        <v>5.580434033758177</v>
      </c>
      <c r="P68" s="9" t="s">
        <v>13</v>
      </c>
      <c r="Q68" s="9" t="s">
        <v>12</v>
      </c>
      <c r="R68" s="9">
        <v>30</v>
      </c>
      <c r="S68" s="9" t="s">
        <v>11</v>
      </c>
      <c r="T68" s="9" t="s">
        <v>10</v>
      </c>
      <c r="U68" s="9">
        <v>15</v>
      </c>
      <c r="V68" s="11" t="s">
        <v>213</v>
      </c>
      <c r="W68" s="11" t="s">
        <v>210</v>
      </c>
      <c r="X68" s="9" t="s">
        <v>200</v>
      </c>
      <c r="Y68" s="9" t="s">
        <v>8</v>
      </c>
      <c r="Z68" s="9" t="s">
        <v>209</v>
      </c>
      <c r="AA68" s="7" t="s">
        <v>703</v>
      </c>
    </row>
    <row r="69" spans="1:27" ht="26.4" x14ac:dyDescent="0.3">
      <c r="A69" s="7" t="str">
        <f t="shared" si="12"/>
        <v>SmSdCJ3</v>
      </c>
      <c r="B69" s="9" t="s">
        <v>199</v>
      </c>
      <c r="C69" s="9" t="s">
        <v>225</v>
      </c>
      <c r="D69" s="9" t="s">
        <v>17</v>
      </c>
      <c r="E69" s="9">
        <f t="shared" si="8"/>
        <v>21</v>
      </c>
      <c r="F69" s="9">
        <f t="shared" si="9"/>
        <v>7</v>
      </c>
      <c r="G69" s="9">
        <f t="shared" si="10"/>
        <v>2021</v>
      </c>
      <c r="H69" s="16">
        <v>44398</v>
      </c>
      <c r="I69" s="9" t="s">
        <v>16</v>
      </c>
      <c r="J69" s="9">
        <v>3</v>
      </c>
      <c r="K69" s="9" t="s">
        <v>229</v>
      </c>
      <c r="L69" s="9" t="s">
        <v>228</v>
      </c>
      <c r="M69" s="9">
        <v>301</v>
      </c>
      <c r="N69" s="9">
        <v>271.39999999999998</v>
      </c>
      <c r="O69" s="24">
        <f t="shared" si="13"/>
        <v>9.8338870431893763</v>
      </c>
      <c r="P69" s="9" t="s">
        <v>13</v>
      </c>
      <c r="Q69" s="9" t="s">
        <v>12</v>
      </c>
      <c r="R69" s="9">
        <v>30</v>
      </c>
      <c r="S69" s="9" t="s">
        <v>11</v>
      </c>
      <c r="T69" s="9" t="s">
        <v>10</v>
      </c>
      <c r="U69" s="9">
        <v>15</v>
      </c>
      <c r="V69" s="11" t="s">
        <v>213</v>
      </c>
      <c r="W69" s="11" t="s">
        <v>210</v>
      </c>
      <c r="X69" s="9" t="s">
        <v>200</v>
      </c>
      <c r="Y69" s="9" t="s">
        <v>8</v>
      </c>
      <c r="Z69" s="9" t="s">
        <v>209</v>
      </c>
      <c r="AA69" s="7" t="s">
        <v>703</v>
      </c>
    </row>
    <row r="70" spans="1:27" ht="26.4" x14ac:dyDescent="0.3">
      <c r="A70" s="7" t="str">
        <f t="shared" si="12"/>
        <v>SmSdCJ4</v>
      </c>
      <c r="B70" s="9" t="s">
        <v>199</v>
      </c>
      <c r="C70" s="9" t="s">
        <v>225</v>
      </c>
      <c r="D70" s="9" t="s">
        <v>17</v>
      </c>
      <c r="E70" s="9">
        <f t="shared" si="8"/>
        <v>21</v>
      </c>
      <c r="F70" s="9">
        <f t="shared" si="9"/>
        <v>7</v>
      </c>
      <c r="G70" s="9">
        <f t="shared" si="10"/>
        <v>2021</v>
      </c>
      <c r="H70" s="16">
        <v>44398</v>
      </c>
      <c r="I70" s="9" t="s">
        <v>16</v>
      </c>
      <c r="J70" s="9">
        <v>4</v>
      </c>
      <c r="K70" s="9" t="s">
        <v>227</v>
      </c>
      <c r="L70" s="9" t="s">
        <v>226</v>
      </c>
      <c r="M70" s="9">
        <v>299.10000000000002</v>
      </c>
      <c r="N70" s="9">
        <v>279.5</v>
      </c>
      <c r="O70" s="24">
        <f t="shared" si="13"/>
        <v>6.5529923102641332</v>
      </c>
      <c r="P70" s="9" t="s">
        <v>13</v>
      </c>
      <c r="Q70" s="9" t="s">
        <v>12</v>
      </c>
      <c r="R70" s="9">
        <v>30</v>
      </c>
      <c r="S70" s="9" t="s">
        <v>11</v>
      </c>
      <c r="T70" s="9" t="s">
        <v>10</v>
      </c>
      <c r="U70" s="9">
        <v>15</v>
      </c>
      <c r="V70" s="11" t="s">
        <v>213</v>
      </c>
      <c r="W70" s="11" t="s">
        <v>210</v>
      </c>
      <c r="X70" s="9" t="s">
        <v>200</v>
      </c>
      <c r="Y70" s="9" t="s">
        <v>8</v>
      </c>
      <c r="Z70" s="9" t="s">
        <v>209</v>
      </c>
      <c r="AA70" s="7" t="s">
        <v>703</v>
      </c>
    </row>
    <row r="71" spans="1:27" ht="26.4" x14ac:dyDescent="0.3">
      <c r="A71" s="7" t="str">
        <f t="shared" si="12"/>
        <v>SmSdCJ5</v>
      </c>
      <c r="B71" s="9" t="s">
        <v>199</v>
      </c>
      <c r="C71" s="9" t="s">
        <v>225</v>
      </c>
      <c r="D71" s="9" t="s">
        <v>17</v>
      </c>
      <c r="E71" s="9">
        <f t="shared" si="8"/>
        <v>21</v>
      </c>
      <c r="F71" s="9">
        <f t="shared" si="9"/>
        <v>7</v>
      </c>
      <c r="G71" s="9">
        <f t="shared" si="10"/>
        <v>2021</v>
      </c>
      <c r="H71" s="16">
        <v>44398</v>
      </c>
      <c r="I71" s="9" t="s">
        <v>16</v>
      </c>
      <c r="J71" s="9">
        <v>5</v>
      </c>
      <c r="K71" s="9" t="s">
        <v>224</v>
      </c>
      <c r="L71" s="9" t="s">
        <v>223</v>
      </c>
      <c r="M71" s="9">
        <v>306.7</v>
      </c>
      <c r="N71" s="9">
        <v>286.60000000000002</v>
      </c>
      <c r="O71" s="24">
        <f t="shared" si="13"/>
        <v>6.5536354744049454</v>
      </c>
      <c r="P71" s="9" t="s">
        <v>13</v>
      </c>
      <c r="Q71" s="9" t="s">
        <v>12</v>
      </c>
      <c r="R71" s="9">
        <v>30</v>
      </c>
      <c r="S71" s="9" t="s">
        <v>11</v>
      </c>
      <c r="T71" s="9" t="s">
        <v>10</v>
      </c>
      <c r="U71" s="9">
        <v>15</v>
      </c>
      <c r="V71" s="11" t="s">
        <v>213</v>
      </c>
      <c r="W71" s="11" t="s">
        <v>210</v>
      </c>
      <c r="X71" s="9" t="s">
        <v>200</v>
      </c>
      <c r="Y71" s="9" t="s">
        <v>8</v>
      </c>
      <c r="Z71" s="9" t="s">
        <v>209</v>
      </c>
      <c r="AA71" s="7" t="s">
        <v>703</v>
      </c>
    </row>
    <row r="72" spans="1:27" ht="26.4" x14ac:dyDescent="0.3">
      <c r="A72" s="7" t="str">
        <f t="shared" si="12"/>
        <v>SmSdCS1</v>
      </c>
      <c r="B72" s="9" t="s">
        <v>199</v>
      </c>
      <c r="C72" s="9" t="s">
        <v>214</v>
      </c>
      <c r="D72" s="9" t="s">
        <v>17</v>
      </c>
      <c r="E72" s="9">
        <f t="shared" si="8"/>
        <v>27</v>
      </c>
      <c r="F72" s="9">
        <f t="shared" si="9"/>
        <v>9</v>
      </c>
      <c r="G72" s="9">
        <f t="shared" si="10"/>
        <v>2021</v>
      </c>
      <c r="H72" s="16">
        <v>44466</v>
      </c>
      <c r="I72" s="9" t="s">
        <v>16</v>
      </c>
      <c r="J72" s="9">
        <v>1</v>
      </c>
      <c r="K72" s="9" t="s">
        <v>222</v>
      </c>
      <c r="L72" s="9" t="s">
        <v>221</v>
      </c>
      <c r="M72" s="9">
        <v>228.2</v>
      </c>
      <c r="N72" s="9">
        <v>223</v>
      </c>
      <c r="O72" s="24">
        <f t="shared" si="13"/>
        <v>2.2787028921998198</v>
      </c>
      <c r="P72" s="9" t="s">
        <v>13</v>
      </c>
      <c r="Q72" s="9" t="s">
        <v>12</v>
      </c>
      <c r="R72" s="9">
        <v>20</v>
      </c>
      <c r="S72" s="9" t="s">
        <v>11</v>
      </c>
      <c r="T72" s="9" t="s">
        <v>10</v>
      </c>
      <c r="U72" s="9">
        <v>15</v>
      </c>
      <c r="V72" s="11" t="s">
        <v>213</v>
      </c>
      <c r="W72" s="11" t="s">
        <v>210</v>
      </c>
      <c r="X72" s="9" t="s">
        <v>200</v>
      </c>
      <c r="Y72" s="9" t="s">
        <v>8</v>
      </c>
      <c r="Z72" s="9" t="s">
        <v>209</v>
      </c>
      <c r="AA72" s="7" t="s">
        <v>703</v>
      </c>
    </row>
    <row r="73" spans="1:27" ht="26.4" x14ac:dyDescent="0.3">
      <c r="A73" s="7" t="str">
        <f t="shared" si="12"/>
        <v>SmSdCS2</v>
      </c>
      <c r="B73" s="9" t="s">
        <v>199</v>
      </c>
      <c r="C73" s="9" t="s">
        <v>214</v>
      </c>
      <c r="D73" s="9" t="s">
        <v>17</v>
      </c>
      <c r="E73" s="9">
        <f t="shared" si="8"/>
        <v>27</v>
      </c>
      <c r="F73" s="9">
        <f t="shared" si="9"/>
        <v>9</v>
      </c>
      <c r="G73" s="9">
        <f t="shared" si="10"/>
        <v>2021</v>
      </c>
      <c r="H73" s="16">
        <v>44466</v>
      </c>
      <c r="I73" s="9" t="s">
        <v>16</v>
      </c>
      <c r="J73" s="9">
        <v>2</v>
      </c>
      <c r="K73" s="9" t="s">
        <v>220</v>
      </c>
      <c r="L73" s="9" t="s">
        <v>219</v>
      </c>
      <c r="M73" s="9">
        <v>201.4</v>
      </c>
      <c r="N73" s="9">
        <v>198.6</v>
      </c>
      <c r="O73" s="24">
        <f t="shared" si="13"/>
        <v>1.3902681231380394</v>
      </c>
      <c r="P73" s="9" t="s">
        <v>13</v>
      </c>
      <c r="Q73" s="9" t="s">
        <v>12</v>
      </c>
      <c r="R73" s="9">
        <v>20</v>
      </c>
      <c r="S73" s="9" t="s">
        <v>11</v>
      </c>
      <c r="T73" s="9" t="s">
        <v>10</v>
      </c>
      <c r="U73" s="9">
        <v>15</v>
      </c>
      <c r="V73" s="11" t="s">
        <v>213</v>
      </c>
      <c r="W73" s="11" t="s">
        <v>210</v>
      </c>
      <c r="X73" s="9" t="s">
        <v>200</v>
      </c>
      <c r="Y73" s="9" t="s">
        <v>8</v>
      </c>
      <c r="Z73" s="9" t="s">
        <v>209</v>
      </c>
      <c r="AA73" s="7" t="s">
        <v>703</v>
      </c>
    </row>
    <row r="74" spans="1:27" ht="26.4" x14ac:dyDescent="0.3">
      <c r="A74" s="7" t="str">
        <f t="shared" si="12"/>
        <v>SmSdCS3</v>
      </c>
      <c r="B74" s="9" t="s">
        <v>199</v>
      </c>
      <c r="C74" s="9" t="s">
        <v>214</v>
      </c>
      <c r="D74" s="9" t="s">
        <v>17</v>
      </c>
      <c r="E74" s="9">
        <f t="shared" si="8"/>
        <v>27</v>
      </c>
      <c r="F74" s="9">
        <f t="shared" si="9"/>
        <v>9</v>
      </c>
      <c r="G74" s="9">
        <f t="shared" si="10"/>
        <v>2021</v>
      </c>
      <c r="H74" s="16">
        <v>44466</v>
      </c>
      <c r="I74" s="9" t="s">
        <v>16</v>
      </c>
      <c r="J74" s="9">
        <v>3</v>
      </c>
      <c r="K74" s="9" t="s">
        <v>218</v>
      </c>
      <c r="L74" s="9" t="s">
        <v>217</v>
      </c>
      <c r="M74" s="9">
        <v>225.3</v>
      </c>
      <c r="N74" s="9">
        <v>219.3</v>
      </c>
      <c r="O74" s="24">
        <f t="shared" si="13"/>
        <v>2.6631158455392807</v>
      </c>
      <c r="P74" s="9" t="s">
        <v>13</v>
      </c>
      <c r="Q74" s="9" t="s">
        <v>12</v>
      </c>
      <c r="R74" s="9">
        <v>20</v>
      </c>
      <c r="S74" s="9" t="s">
        <v>11</v>
      </c>
      <c r="T74" s="9" t="s">
        <v>10</v>
      </c>
      <c r="U74" s="9">
        <v>15</v>
      </c>
      <c r="V74" s="11" t="s">
        <v>213</v>
      </c>
      <c r="W74" s="11" t="s">
        <v>210</v>
      </c>
      <c r="X74" s="9" t="s">
        <v>200</v>
      </c>
      <c r="Y74" s="9" t="s">
        <v>8</v>
      </c>
      <c r="Z74" s="9" t="s">
        <v>209</v>
      </c>
      <c r="AA74" s="7" t="s">
        <v>703</v>
      </c>
    </row>
    <row r="75" spans="1:27" ht="26.4" x14ac:dyDescent="0.3">
      <c r="A75" s="7" t="str">
        <f t="shared" si="12"/>
        <v>SmSdCS4</v>
      </c>
      <c r="B75" s="9" t="s">
        <v>199</v>
      </c>
      <c r="C75" s="9" t="s">
        <v>214</v>
      </c>
      <c r="D75" s="9" t="s">
        <v>17</v>
      </c>
      <c r="E75" s="9">
        <f t="shared" si="8"/>
        <v>27</v>
      </c>
      <c r="F75" s="9">
        <f t="shared" si="9"/>
        <v>9</v>
      </c>
      <c r="G75" s="9">
        <f t="shared" si="10"/>
        <v>2021</v>
      </c>
      <c r="H75" s="16">
        <v>44466</v>
      </c>
      <c r="I75" s="9" t="s">
        <v>16</v>
      </c>
      <c r="J75" s="9">
        <v>4</v>
      </c>
      <c r="K75" s="9" t="s">
        <v>216</v>
      </c>
      <c r="L75" s="9" t="s">
        <v>215</v>
      </c>
      <c r="M75" s="9">
        <v>235.8</v>
      </c>
      <c r="N75" s="9">
        <v>233.1</v>
      </c>
      <c r="O75" s="24">
        <f t="shared" si="13"/>
        <v>1.1450381679389383</v>
      </c>
      <c r="P75" s="9" t="s">
        <v>13</v>
      </c>
      <c r="Q75" s="9" t="s">
        <v>12</v>
      </c>
      <c r="R75" s="9">
        <v>20</v>
      </c>
      <c r="S75" s="9" t="s">
        <v>11</v>
      </c>
      <c r="T75" s="9" t="s">
        <v>10</v>
      </c>
      <c r="U75" s="9">
        <v>15</v>
      </c>
      <c r="V75" s="11" t="s">
        <v>213</v>
      </c>
      <c r="W75" s="11" t="s">
        <v>210</v>
      </c>
      <c r="X75" s="9" t="s">
        <v>200</v>
      </c>
      <c r="Y75" s="9" t="s">
        <v>8</v>
      </c>
      <c r="Z75" s="9" t="s">
        <v>209</v>
      </c>
      <c r="AA75" s="7" t="s">
        <v>703</v>
      </c>
    </row>
    <row r="76" spans="1:27" ht="26.4" x14ac:dyDescent="0.3">
      <c r="A76" s="7" t="str">
        <f t="shared" si="12"/>
        <v>SmSdCS5</v>
      </c>
      <c r="B76" s="9" t="s">
        <v>199</v>
      </c>
      <c r="C76" s="9" t="s">
        <v>214</v>
      </c>
      <c r="D76" s="9" t="s">
        <v>17</v>
      </c>
      <c r="E76" s="9">
        <f t="shared" si="8"/>
        <v>27</v>
      </c>
      <c r="F76" s="9">
        <f t="shared" si="9"/>
        <v>9</v>
      </c>
      <c r="G76" s="9">
        <f t="shared" si="10"/>
        <v>2021</v>
      </c>
      <c r="H76" s="16">
        <v>44466</v>
      </c>
      <c r="I76" s="9" t="s">
        <v>16</v>
      </c>
      <c r="J76" s="9">
        <v>5</v>
      </c>
      <c r="K76" s="9" t="s">
        <v>212</v>
      </c>
      <c r="L76" s="9" t="s">
        <v>211</v>
      </c>
      <c r="M76" s="9">
        <v>240</v>
      </c>
      <c r="N76" s="9">
        <v>238.7</v>
      </c>
      <c r="O76" s="24">
        <f t="shared" si="13"/>
        <v>0.5416666666666714</v>
      </c>
      <c r="P76" s="9" t="s">
        <v>13</v>
      </c>
      <c r="Q76" s="9" t="s">
        <v>12</v>
      </c>
      <c r="R76" s="9">
        <v>20</v>
      </c>
      <c r="S76" s="9" t="s">
        <v>11</v>
      </c>
      <c r="T76" s="9" t="s">
        <v>10</v>
      </c>
      <c r="U76" s="9">
        <v>15</v>
      </c>
      <c r="V76" s="11" t="s">
        <v>213</v>
      </c>
      <c r="W76" s="11" t="s">
        <v>210</v>
      </c>
      <c r="X76" s="9" t="s">
        <v>200</v>
      </c>
      <c r="Y76" s="9" t="s">
        <v>8</v>
      </c>
      <c r="Z76" s="9" t="s">
        <v>209</v>
      </c>
      <c r="AA76" s="7" t="s">
        <v>703</v>
      </c>
    </row>
    <row r="77" spans="1:27" ht="26.4" x14ac:dyDescent="0.3">
      <c r="A77" s="7" t="str">
        <f t="shared" si="12"/>
        <v>SmSw1</v>
      </c>
      <c r="B77" s="9" t="s">
        <v>199</v>
      </c>
      <c r="C77" s="9" t="s">
        <v>198</v>
      </c>
      <c r="D77" s="9" t="s">
        <v>17</v>
      </c>
      <c r="E77" s="9">
        <f t="shared" si="8"/>
        <v>4</v>
      </c>
      <c r="F77" s="9">
        <f t="shared" si="9"/>
        <v>4</v>
      </c>
      <c r="G77" s="9">
        <f t="shared" si="10"/>
        <v>2021</v>
      </c>
      <c r="H77" s="16">
        <v>44290</v>
      </c>
      <c r="I77" s="9" t="s">
        <v>16</v>
      </c>
      <c r="J77" s="9">
        <v>1</v>
      </c>
      <c r="K77" s="9" t="s">
        <v>208</v>
      </c>
      <c r="L77" s="9" t="s">
        <v>207</v>
      </c>
      <c r="M77" s="9">
        <v>119.6</v>
      </c>
      <c r="N77" s="9">
        <v>52.4</v>
      </c>
      <c r="O77" s="24">
        <f t="shared" si="13"/>
        <v>56.187290969899664</v>
      </c>
      <c r="P77" s="9" t="s">
        <v>13</v>
      </c>
      <c r="Q77" s="9" t="s">
        <v>12</v>
      </c>
      <c r="R77" s="9">
        <v>10</v>
      </c>
      <c r="S77" s="9" t="s">
        <v>165</v>
      </c>
      <c r="T77" s="9" t="s">
        <v>164</v>
      </c>
      <c r="U77" s="9">
        <v>30</v>
      </c>
      <c r="V77" s="9" t="s">
        <v>8</v>
      </c>
      <c r="W77" s="9" t="s">
        <v>8</v>
      </c>
      <c r="X77" s="9" t="s">
        <v>200</v>
      </c>
      <c r="Y77" s="9" t="s">
        <v>8</v>
      </c>
      <c r="Z77" s="10"/>
      <c r="AA77" s="7" t="s">
        <v>696</v>
      </c>
    </row>
    <row r="78" spans="1:27" ht="26.4" x14ac:dyDescent="0.3">
      <c r="A78" s="7" t="str">
        <f t="shared" si="12"/>
        <v>SmSw2</v>
      </c>
      <c r="B78" s="9" t="s">
        <v>199</v>
      </c>
      <c r="C78" s="9" t="s">
        <v>198</v>
      </c>
      <c r="D78" s="9" t="s">
        <v>17</v>
      </c>
      <c r="E78" s="9">
        <f t="shared" si="8"/>
        <v>4</v>
      </c>
      <c r="F78" s="9">
        <f t="shared" si="9"/>
        <v>4</v>
      </c>
      <c r="G78" s="9">
        <f t="shared" si="10"/>
        <v>2021</v>
      </c>
      <c r="H78" s="16">
        <v>44290</v>
      </c>
      <c r="I78" s="9" t="s">
        <v>16</v>
      </c>
      <c r="J78" s="9">
        <v>2</v>
      </c>
      <c r="K78" s="9" t="s">
        <v>206</v>
      </c>
      <c r="L78" s="9" t="s">
        <v>205</v>
      </c>
      <c r="M78" s="9">
        <v>85.4</v>
      </c>
      <c r="N78" s="9">
        <v>40.6</v>
      </c>
      <c r="O78" s="24">
        <f t="shared" si="13"/>
        <v>52.459016393442624</v>
      </c>
      <c r="P78" s="9" t="s">
        <v>13</v>
      </c>
      <c r="Q78" s="9" t="s">
        <v>12</v>
      </c>
      <c r="R78" s="9">
        <v>10</v>
      </c>
      <c r="S78" s="9" t="s">
        <v>165</v>
      </c>
      <c r="T78" s="9" t="s">
        <v>164</v>
      </c>
      <c r="U78" s="9">
        <v>0</v>
      </c>
      <c r="V78" s="9" t="s">
        <v>8</v>
      </c>
      <c r="W78" s="9" t="s">
        <v>8</v>
      </c>
      <c r="X78" s="9" t="s">
        <v>200</v>
      </c>
      <c r="Y78" s="9" t="s">
        <v>8</v>
      </c>
      <c r="Z78" s="10"/>
      <c r="AA78" s="7" t="s">
        <v>696</v>
      </c>
    </row>
    <row r="79" spans="1:27" ht="26.4" x14ac:dyDescent="0.3">
      <c r="A79" s="7" t="str">
        <f t="shared" si="12"/>
        <v>SmSw3</v>
      </c>
      <c r="B79" s="9" t="s">
        <v>199</v>
      </c>
      <c r="C79" s="9" t="s">
        <v>198</v>
      </c>
      <c r="D79" s="9" t="s">
        <v>17</v>
      </c>
      <c r="E79" s="9">
        <f t="shared" si="8"/>
        <v>4</v>
      </c>
      <c r="F79" s="9">
        <f t="shared" si="9"/>
        <v>4</v>
      </c>
      <c r="G79" s="9">
        <f t="shared" si="10"/>
        <v>2021</v>
      </c>
      <c r="H79" s="16">
        <v>44290</v>
      </c>
      <c r="I79" s="9" t="s">
        <v>16</v>
      </c>
      <c r="J79" s="9">
        <v>3</v>
      </c>
      <c r="K79" s="9" t="s">
        <v>204</v>
      </c>
      <c r="L79" s="9" t="s">
        <v>203</v>
      </c>
      <c r="M79" s="9">
        <v>86.2</v>
      </c>
      <c r="N79" s="9">
        <v>38.799999999999997</v>
      </c>
      <c r="O79" s="24">
        <f t="shared" si="13"/>
        <v>54.988399071925762</v>
      </c>
      <c r="P79" s="9" t="s">
        <v>13</v>
      </c>
      <c r="Q79" s="9" t="s">
        <v>12</v>
      </c>
      <c r="R79" s="9">
        <v>10</v>
      </c>
      <c r="S79" s="9" t="s">
        <v>165</v>
      </c>
      <c r="T79" s="9" t="s">
        <v>164</v>
      </c>
      <c r="U79" s="9">
        <v>0</v>
      </c>
      <c r="V79" s="9" t="s">
        <v>8</v>
      </c>
      <c r="W79" s="9" t="s">
        <v>8</v>
      </c>
      <c r="X79" s="9" t="s">
        <v>200</v>
      </c>
      <c r="Y79" s="9" t="s">
        <v>8</v>
      </c>
      <c r="Z79" s="10"/>
      <c r="AA79" s="7" t="s">
        <v>696</v>
      </c>
    </row>
    <row r="80" spans="1:27" ht="26.4" x14ac:dyDescent="0.3">
      <c r="A80" s="7" t="str">
        <f t="shared" si="12"/>
        <v>SmSw4</v>
      </c>
      <c r="B80" s="9" t="s">
        <v>199</v>
      </c>
      <c r="C80" s="9" t="s">
        <v>198</v>
      </c>
      <c r="D80" s="9" t="s">
        <v>17</v>
      </c>
      <c r="E80" s="9">
        <f t="shared" si="8"/>
        <v>7</v>
      </c>
      <c r="F80" s="9">
        <f t="shared" si="9"/>
        <v>4</v>
      </c>
      <c r="G80" s="9">
        <f t="shared" si="10"/>
        <v>2021</v>
      </c>
      <c r="H80" s="16">
        <v>44293</v>
      </c>
      <c r="I80" s="9" t="s">
        <v>16</v>
      </c>
      <c r="J80" s="9">
        <v>4</v>
      </c>
      <c r="K80" s="9" t="s">
        <v>202</v>
      </c>
      <c r="L80" s="9" t="s">
        <v>201</v>
      </c>
      <c r="M80" s="9">
        <v>211.3</v>
      </c>
      <c r="N80" s="9">
        <v>77.8</v>
      </c>
      <c r="O80" s="24">
        <f t="shared" si="13"/>
        <v>63.180312352106007</v>
      </c>
      <c r="P80" s="9" t="s">
        <v>13</v>
      </c>
      <c r="Q80" s="9" t="s">
        <v>12</v>
      </c>
      <c r="R80" s="9">
        <v>10</v>
      </c>
      <c r="S80" s="9" t="s">
        <v>165</v>
      </c>
      <c r="T80" s="9" t="s">
        <v>193</v>
      </c>
      <c r="U80" s="9">
        <v>0</v>
      </c>
      <c r="V80" s="9" t="s">
        <v>8</v>
      </c>
      <c r="W80" s="9" t="s">
        <v>8</v>
      </c>
      <c r="X80" s="9" t="s">
        <v>200</v>
      </c>
      <c r="Y80" s="9" t="s">
        <v>8</v>
      </c>
      <c r="Z80" s="10"/>
      <c r="AA80" s="7" t="s">
        <v>696</v>
      </c>
    </row>
    <row r="81" spans="1:27" ht="26.4" x14ac:dyDescent="0.3">
      <c r="A81" s="7" t="str">
        <f t="shared" si="12"/>
        <v>SmSw5</v>
      </c>
      <c r="B81" s="9" t="s">
        <v>199</v>
      </c>
      <c r="C81" s="9" t="s">
        <v>198</v>
      </c>
      <c r="D81" s="9" t="s">
        <v>17</v>
      </c>
      <c r="E81" s="9">
        <f t="shared" si="8"/>
        <v>6</v>
      </c>
      <c r="F81" s="9">
        <f t="shared" si="9"/>
        <v>4</v>
      </c>
      <c r="G81" s="9">
        <f t="shared" si="10"/>
        <v>2021</v>
      </c>
      <c r="H81" s="16">
        <v>44292</v>
      </c>
      <c r="I81" s="9" t="s">
        <v>197</v>
      </c>
      <c r="J81" s="9">
        <v>5</v>
      </c>
      <c r="K81" s="9" t="s">
        <v>196</v>
      </c>
      <c r="L81" s="9" t="s">
        <v>195</v>
      </c>
      <c r="M81" s="9">
        <v>132.69999999999999</v>
      </c>
      <c r="N81" s="9">
        <v>56.5</v>
      </c>
      <c r="O81" s="24">
        <f t="shared" si="13"/>
        <v>57.422758100979657</v>
      </c>
      <c r="P81" s="9" t="s">
        <v>194</v>
      </c>
      <c r="Q81" s="9" t="s">
        <v>12</v>
      </c>
      <c r="R81" s="9">
        <v>10</v>
      </c>
      <c r="S81" s="9" t="s">
        <v>165</v>
      </c>
      <c r="T81" s="9" t="s">
        <v>193</v>
      </c>
      <c r="U81" s="9">
        <v>0</v>
      </c>
      <c r="V81" s="9" t="s">
        <v>8</v>
      </c>
      <c r="W81" s="9" t="s">
        <v>8</v>
      </c>
      <c r="X81" s="9" t="s">
        <v>9</v>
      </c>
      <c r="Y81" s="9" t="s">
        <v>192</v>
      </c>
      <c r="Z81" s="10"/>
      <c r="AA81" s="7" t="s">
        <v>696</v>
      </c>
    </row>
    <row r="82" spans="1:27" ht="39.6" x14ac:dyDescent="0.3">
      <c r="A82" s="7" t="str">
        <f t="shared" si="12"/>
        <v>KzCaRd1</v>
      </c>
      <c r="B82" s="9" t="s">
        <v>97</v>
      </c>
      <c r="C82" s="9" t="s">
        <v>183</v>
      </c>
      <c r="D82" s="9" t="s">
        <v>168</v>
      </c>
      <c r="E82" s="9">
        <f t="shared" si="8"/>
        <v>7</v>
      </c>
      <c r="F82" s="9">
        <f t="shared" si="9"/>
        <v>6</v>
      </c>
      <c r="G82" s="9">
        <f t="shared" si="10"/>
        <v>2021</v>
      </c>
      <c r="H82" s="14">
        <v>44354</v>
      </c>
      <c r="I82" s="10" t="s">
        <v>95</v>
      </c>
      <c r="J82" s="10">
        <v>1</v>
      </c>
      <c r="K82" s="10" t="s">
        <v>191</v>
      </c>
      <c r="L82" s="10" t="s">
        <v>190</v>
      </c>
      <c r="M82" s="10">
        <v>248.7</v>
      </c>
      <c r="N82" s="10">
        <v>178.9</v>
      </c>
      <c r="O82" s="24">
        <f t="shared" si="13"/>
        <v>28.06594290309609</v>
      </c>
      <c r="P82" s="10" t="s">
        <v>30</v>
      </c>
      <c r="Q82" s="9" t="s">
        <v>12</v>
      </c>
      <c r="R82" s="10">
        <v>3</v>
      </c>
      <c r="S82" s="10" t="s">
        <v>11</v>
      </c>
      <c r="T82" s="10" t="s">
        <v>180</v>
      </c>
      <c r="U82" s="10">
        <v>90</v>
      </c>
      <c r="V82" s="12" t="s">
        <v>94</v>
      </c>
      <c r="W82" s="9" t="s">
        <v>179</v>
      </c>
      <c r="X82" s="10" t="s">
        <v>89</v>
      </c>
      <c r="Y82" s="10" t="s">
        <v>8</v>
      </c>
      <c r="Z82" s="9" t="s">
        <v>178</v>
      </c>
      <c r="AA82" s="7" t="s">
        <v>696</v>
      </c>
    </row>
    <row r="83" spans="1:27" ht="39.6" x14ac:dyDescent="0.3">
      <c r="A83" s="7" t="str">
        <f t="shared" si="12"/>
        <v>KzCaRd2</v>
      </c>
      <c r="B83" s="9" t="s">
        <v>97</v>
      </c>
      <c r="C83" s="9" t="s">
        <v>183</v>
      </c>
      <c r="D83" s="9" t="s">
        <v>168</v>
      </c>
      <c r="E83" s="9">
        <f t="shared" si="8"/>
        <v>7</v>
      </c>
      <c r="F83" s="9">
        <f t="shared" si="9"/>
        <v>6</v>
      </c>
      <c r="G83" s="9">
        <f t="shared" si="10"/>
        <v>2021</v>
      </c>
      <c r="H83" s="14">
        <v>44354</v>
      </c>
      <c r="I83" s="10" t="s">
        <v>95</v>
      </c>
      <c r="J83" s="10">
        <v>2</v>
      </c>
      <c r="K83" s="10" t="s">
        <v>189</v>
      </c>
      <c r="L83" s="10" t="s">
        <v>188</v>
      </c>
      <c r="M83" s="10">
        <v>237.3</v>
      </c>
      <c r="N83" s="10">
        <v>158.6</v>
      </c>
      <c r="O83" s="24">
        <f t="shared" si="13"/>
        <v>33.164770332911928</v>
      </c>
      <c r="P83" s="10" t="s">
        <v>30</v>
      </c>
      <c r="Q83" s="9" t="s">
        <v>12</v>
      </c>
      <c r="R83" s="10">
        <v>3</v>
      </c>
      <c r="S83" s="10" t="s">
        <v>11</v>
      </c>
      <c r="T83" s="10" t="s">
        <v>180</v>
      </c>
      <c r="U83" s="10">
        <v>90</v>
      </c>
      <c r="V83" s="11" t="s">
        <v>94</v>
      </c>
      <c r="W83" s="9" t="s">
        <v>179</v>
      </c>
      <c r="X83" s="10" t="s">
        <v>89</v>
      </c>
      <c r="Y83" s="10" t="s">
        <v>8</v>
      </c>
      <c r="Z83" s="9" t="s">
        <v>178</v>
      </c>
      <c r="AA83" s="7" t="s">
        <v>696</v>
      </c>
    </row>
    <row r="84" spans="1:27" ht="39.6" x14ac:dyDescent="0.3">
      <c r="A84" s="7" t="str">
        <f t="shared" si="12"/>
        <v>KzCaRd3</v>
      </c>
      <c r="B84" s="9" t="s">
        <v>97</v>
      </c>
      <c r="C84" s="9" t="s">
        <v>183</v>
      </c>
      <c r="D84" s="9" t="s">
        <v>168</v>
      </c>
      <c r="E84" s="9">
        <f t="shared" si="8"/>
        <v>7</v>
      </c>
      <c r="F84" s="9">
        <f t="shared" si="9"/>
        <v>6</v>
      </c>
      <c r="G84" s="9">
        <f t="shared" si="10"/>
        <v>2021</v>
      </c>
      <c r="H84" s="14">
        <v>44354</v>
      </c>
      <c r="I84" s="10" t="s">
        <v>95</v>
      </c>
      <c r="J84" s="10">
        <v>3</v>
      </c>
      <c r="K84" s="10" t="s">
        <v>187</v>
      </c>
      <c r="L84" s="10" t="s">
        <v>186</v>
      </c>
      <c r="M84" s="10">
        <v>255.8</v>
      </c>
      <c r="N84" s="10">
        <v>184.7</v>
      </c>
      <c r="O84" s="24">
        <f t="shared" si="13"/>
        <v>27.795152462861616</v>
      </c>
      <c r="P84" s="10" t="s">
        <v>30</v>
      </c>
      <c r="Q84" s="9" t="s">
        <v>12</v>
      </c>
      <c r="R84" s="10">
        <v>3</v>
      </c>
      <c r="S84" s="10" t="s">
        <v>11</v>
      </c>
      <c r="T84" s="10" t="s">
        <v>180</v>
      </c>
      <c r="U84" s="10">
        <v>90</v>
      </c>
      <c r="V84" s="11" t="s">
        <v>94</v>
      </c>
      <c r="W84" s="9" t="s">
        <v>179</v>
      </c>
      <c r="X84" s="10" t="s">
        <v>89</v>
      </c>
      <c r="Y84" s="10" t="s">
        <v>8</v>
      </c>
      <c r="Z84" s="9" t="s">
        <v>178</v>
      </c>
      <c r="AA84" s="7" t="s">
        <v>696</v>
      </c>
    </row>
    <row r="85" spans="1:27" ht="39.6" x14ac:dyDescent="0.3">
      <c r="A85" s="7" t="str">
        <f t="shared" si="12"/>
        <v>KzCaRd4</v>
      </c>
      <c r="B85" s="9" t="s">
        <v>97</v>
      </c>
      <c r="C85" s="9" t="s">
        <v>183</v>
      </c>
      <c r="D85" s="9" t="s">
        <v>168</v>
      </c>
      <c r="E85" s="9">
        <f t="shared" si="8"/>
        <v>7</v>
      </c>
      <c r="F85" s="9">
        <f t="shared" si="9"/>
        <v>6</v>
      </c>
      <c r="G85" s="9">
        <f t="shared" si="10"/>
        <v>2021</v>
      </c>
      <c r="H85" s="14">
        <v>44354</v>
      </c>
      <c r="I85" s="10" t="s">
        <v>95</v>
      </c>
      <c r="J85" s="10">
        <v>4</v>
      </c>
      <c r="K85" s="10" t="s">
        <v>185</v>
      </c>
      <c r="L85" s="10" t="s">
        <v>184</v>
      </c>
      <c r="M85" s="10">
        <v>249.4</v>
      </c>
      <c r="N85" s="10">
        <v>174.7</v>
      </c>
      <c r="O85" s="24">
        <f t="shared" si="13"/>
        <v>29.951884522854861</v>
      </c>
      <c r="P85" s="10" t="s">
        <v>30</v>
      </c>
      <c r="Q85" s="9" t="s">
        <v>12</v>
      </c>
      <c r="R85" s="10">
        <v>3</v>
      </c>
      <c r="S85" s="10" t="s">
        <v>11</v>
      </c>
      <c r="T85" s="10" t="s">
        <v>180</v>
      </c>
      <c r="U85" s="10">
        <v>90</v>
      </c>
      <c r="V85" s="11" t="s">
        <v>94</v>
      </c>
      <c r="W85" s="9" t="s">
        <v>179</v>
      </c>
      <c r="X85" s="10" t="s">
        <v>89</v>
      </c>
      <c r="Y85" s="10" t="s">
        <v>8</v>
      </c>
      <c r="Z85" s="9" t="s">
        <v>178</v>
      </c>
      <c r="AA85" s="7" t="s">
        <v>696</v>
      </c>
    </row>
    <row r="86" spans="1:27" ht="39.6" x14ac:dyDescent="0.3">
      <c r="A86" s="7" t="str">
        <f t="shared" si="12"/>
        <v>KzCaRd5</v>
      </c>
      <c r="B86" s="9" t="s">
        <v>97</v>
      </c>
      <c r="C86" s="9" t="s">
        <v>183</v>
      </c>
      <c r="D86" s="9" t="s">
        <v>168</v>
      </c>
      <c r="E86" s="9">
        <f t="shared" si="8"/>
        <v>7</v>
      </c>
      <c r="F86" s="9">
        <f t="shared" si="9"/>
        <v>6</v>
      </c>
      <c r="G86" s="9">
        <f t="shared" si="10"/>
        <v>2021</v>
      </c>
      <c r="H86" s="14">
        <v>44354</v>
      </c>
      <c r="I86" s="9" t="s">
        <v>95</v>
      </c>
      <c r="J86" s="10">
        <v>5</v>
      </c>
      <c r="K86" s="10" t="s">
        <v>182</v>
      </c>
      <c r="L86" s="10" t="s">
        <v>181</v>
      </c>
      <c r="M86" s="10">
        <v>257.10000000000002</v>
      </c>
      <c r="N86" s="10">
        <v>185.2</v>
      </c>
      <c r="O86" s="24">
        <f t="shared" si="13"/>
        <v>27.965772073123308</v>
      </c>
      <c r="P86" s="10" t="s">
        <v>30</v>
      </c>
      <c r="Q86" s="9" t="s">
        <v>12</v>
      </c>
      <c r="R86" s="10">
        <v>3</v>
      </c>
      <c r="S86" s="10" t="s">
        <v>11</v>
      </c>
      <c r="T86" s="10" t="s">
        <v>180</v>
      </c>
      <c r="U86" s="10">
        <v>90</v>
      </c>
      <c r="V86" s="11" t="s">
        <v>94</v>
      </c>
      <c r="W86" s="9" t="s">
        <v>179</v>
      </c>
      <c r="X86" s="10" t="s">
        <v>89</v>
      </c>
      <c r="Y86" s="10" t="s">
        <v>8</v>
      </c>
      <c r="Z86" s="9" t="s">
        <v>178</v>
      </c>
      <c r="AA86" s="7" t="s">
        <v>696</v>
      </c>
    </row>
    <row r="87" spans="1:27" x14ac:dyDescent="0.3">
      <c r="A87" s="7" t="str">
        <f t="shared" si="12"/>
        <v>KzCaSw1</v>
      </c>
      <c r="B87" s="9" t="s">
        <v>97</v>
      </c>
      <c r="C87" s="9" t="s">
        <v>169</v>
      </c>
      <c r="D87" s="9" t="s">
        <v>168</v>
      </c>
      <c r="E87" s="9">
        <f t="shared" si="8"/>
        <v>7</v>
      </c>
      <c r="F87" s="9">
        <f t="shared" si="9"/>
        <v>6</v>
      </c>
      <c r="G87" s="9">
        <f t="shared" si="10"/>
        <v>2021</v>
      </c>
      <c r="H87" s="14">
        <v>44354</v>
      </c>
      <c r="I87" s="9" t="s">
        <v>95</v>
      </c>
      <c r="J87" s="10">
        <v>1</v>
      </c>
      <c r="K87" s="10" t="s">
        <v>177</v>
      </c>
      <c r="L87" s="10" t="s">
        <v>176</v>
      </c>
      <c r="M87" s="10">
        <v>94.1</v>
      </c>
      <c r="N87" s="10">
        <v>40.9</v>
      </c>
      <c r="O87" s="24">
        <f t="shared" si="13"/>
        <v>56.5356004250797</v>
      </c>
      <c r="P87" s="10" t="s">
        <v>30</v>
      </c>
      <c r="Q87" s="9" t="s">
        <v>12</v>
      </c>
      <c r="R87" s="10">
        <v>1</v>
      </c>
      <c r="S87" s="10" t="s">
        <v>165</v>
      </c>
      <c r="T87" s="10" t="s">
        <v>164</v>
      </c>
      <c r="U87" s="10">
        <v>40</v>
      </c>
      <c r="V87" s="9" t="s">
        <v>8</v>
      </c>
      <c r="W87" s="11" t="s">
        <v>94</v>
      </c>
      <c r="X87" s="10" t="s">
        <v>89</v>
      </c>
      <c r="Y87" s="10" t="s">
        <v>8</v>
      </c>
      <c r="Z87" s="10"/>
      <c r="AA87" s="7" t="s">
        <v>696</v>
      </c>
    </row>
    <row r="88" spans="1:27" x14ac:dyDescent="0.3">
      <c r="A88" s="7" t="str">
        <f t="shared" si="12"/>
        <v>KzCaSw2</v>
      </c>
      <c r="B88" s="9" t="s">
        <v>97</v>
      </c>
      <c r="C88" s="9" t="s">
        <v>169</v>
      </c>
      <c r="D88" s="9" t="s">
        <v>168</v>
      </c>
      <c r="E88" s="9">
        <f t="shared" si="8"/>
        <v>7</v>
      </c>
      <c r="F88" s="9">
        <f t="shared" si="9"/>
        <v>6</v>
      </c>
      <c r="G88" s="9">
        <f t="shared" si="10"/>
        <v>2021</v>
      </c>
      <c r="H88" s="14">
        <v>44354</v>
      </c>
      <c r="I88" s="9" t="s">
        <v>95</v>
      </c>
      <c r="J88" s="10">
        <v>2</v>
      </c>
      <c r="K88" s="10" t="s">
        <v>175</v>
      </c>
      <c r="L88" s="10" t="s">
        <v>174</v>
      </c>
      <c r="M88" s="10">
        <v>101.4</v>
      </c>
      <c r="N88" s="10">
        <v>44.1</v>
      </c>
      <c r="O88" s="24">
        <f t="shared" si="13"/>
        <v>56.508875739644971</v>
      </c>
      <c r="P88" s="10" t="s">
        <v>30</v>
      </c>
      <c r="Q88" s="9" t="s">
        <v>12</v>
      </c>
      <c r="R88" s="10">
        <v>1</v>
      </c>
      <c r="S88" s="10" t="s">
        <v>165</v>
      </c>
      <c r="T88" s="10" t="s">
        <v>164</v>
      </c>
      <c r="U88" s="10">
        <v>40</v>
      </c>
      <c r="V88" s="9" t="s">
        <v>8</v>
      </c>
      <c r="W88" s="11" t="s">
        <v>94</v>
      </c>
      <c r="X88" s="10" t="s">
        <v>89</v>
      </c>
      <c r="Y88" s="10" t="s">
        <v>8</v>
      </c>
      <c r="Z88" s="10"/>
      <c r="AA88" s="7" t="s">
        <v>696</v>
      </c>
    </row>
    <row r="89" spans="1:27" x14ac:dyDescent="0.3">
      <c r="A89" s="7" t="str">
        <f t="shared" si="12"/>
        <v>KzCaSw3</v>
      </c>
      <c r="B89" s="9" t="s">
        <v>97</v>
      </c>
      <c r="C89" s="9" t="s">
        <v>169</v>
      </c>
      <c r="D89" s="9" t="s">
        <v>168</v>
      </c>
      <c r="E89" s="9">
        <f t="shared" si="8"/>
        <v>7</v>
      </c>
      <c r="F89" s="9">
        <f t="shared" si="9"/>
        <v>6</v>
      </c>
      <c r="G89" s="9">
        <f t="shared" si="10"/>
        <v>2021</v>
      </c>
      <c r="H89" s="14">
        <v>44354</v>
      </c>
      <c r="I89" s="9" t="s">
        <v>95</v>
      </c>
      <c r="J89" s="10">
        <v>3</v>
      </c>
      <c r="K89" s="10" t="s">
        <v>173</v>
      </c>
      <c r="L89" s="10" t="s">
        <v>172</v>
      </c>
      <c r="M89" s="10">
        <v>126.8</v>
      </c>
      <c r="N89" s="10">
        <v>57.4</v>
      </c>
      <c r="O89" s="24">
        <f t="shared" si="13"/>
        <v>54.731861198738173</v>
      </c>
      <c r="P89" s="10" t="s">
        <v>30</v>
      </c>
      <c r="Q89" s="9" t="s">
        <v>12</v>
      </c>
      <c r="R89" s="10">
        <v>1</v>
      </c>
      <c r="S89" s="10" t="s">
        <v>165</v>
      </c>
      <c r="T89" s="10" t="s">
        <v>164</v>
      </c>
      <c r="U89" s="10">
        <v>40</v>
      </c>
      <c r="V89" s="9" t="s">
        <v>8</v>
      </c>
      <c r="W89" s="11" t="s">
        <v>94</v>
      </c>
      <c r="X89" s="10" t="s">
        <v>89</v>
      </c>
      <c r="Y89" s="10" t="s">
        <v>8</v>
      </c>
      <c r="Z89" s="10"/>
      <c r="AA89" s="7" t="s">
        <v>696</v>
      </c>
    </row>
    <row r="90" spans="1:27" x14ac:dyDescent="0.3">
      <c r="A90" s="7" t="str">
        <f t="shared" si="12"/>
        <v>KzCaSw4</v>
      </c>
      <c r="B90" s="9" t="s">
        <v>97</v>
      </c>
      <c r="C90" s="9" t="s">
        <v>169</v>
      </c>
      <c r="D90" s="9" t="s">
        <v>168</v>
      </c>
      <c r="E90" s="9">
        <f t="shared" ref="E90:E110" si="14">DAY(H90)</f>
        <v>7</v>
      </c>
      <c r="F90" s="9">
        <f t="shared" ref="F90:F110" si="15">MONTH(H90)</f>
        <v>6</v>
      </c>
      <c r="G90" s="9">
        <f t="shared" ref="G90:G110" si="16">YEAR(H90)</f>
        <v>2021</v>
      </c>
      <c r="H90" s="14">
        <v>44354</v>
      </c>
      <c r="I90" s="9" t="s">
        <v>95</v>
      </c>
      <c r="J90" s="10">
        <v>4</v>
      </c>
      <c r="K90" s="10" t="s">
        <v>171</v>
      </c>
      <c r="L90" s="10" t="s">
        <v>170</v>
      </c>
      <c r="M90" s="10">
        <v>117.1</v>
      </c>
      <c r="N90" s="10">
        <v>54.2</v>
      </c>
      <c r="O90" s="24">
        <f t="shared" si="13"/>
        <v>53.714773697694277</v>
      </c>
      <c r="P90" s="10" t="s">
        <v>30</v>
      </c>
      <c r="Q90" s="9" t="s">
        <v>12</v>
      </c>
      <c r="R90" s="10">
        <v>1</v>
      </c>
      <c r="S90" s="10" t="s">
        <v>165</v>
      </c>
      <c r="T90" s="10" t="s">
        <v>164</v>
      </c>
      <c r="U90" s="10">
        <v>40</v>
      </c>
      <c r="V90" s="9" t="s">
        <v>8</v>
      </c>
      <c r="W90" s="11" t="s">
        <v>94</v>
      </c>
      <c r="X90" s="10" t="s">
        <v>89</v>
      </c>
      <c r="Y90" s="10" t="s">
        <v>8</v>
      </c>
      <c r="Z90" s="10"/>
      <c r="AA90" s="7" t="s">
        <v>696</v>
      </c>
    </row>
    <row r="91" spans="1:27" x14ac:dyDescent="0.3">
      <c r="A91" s="7" t="str">
        <f t="shared" si="12"/>
        <v>KzCaSw5</v>
      </c>
      <c r="B91" s="9" t="s">
        <v>97</v>
      </c>
      <c r="C91" s="9" t="s">
        <v>169</v>
      </c>
      <c r="D91" s="9" t="s">
        <v>168</v>
      </c>
      <c r="E91" s="9">
        <f t="shared" si="14"/>
        <v>7</v>
      </c>
      <c r="F91" s="9">
        <f t="shared" si="15"/>
        <v>6</v>
      </c>
      <c r="G91" s="9">
        <f t="shared" si="16"/>
        <v>2021</v>
      </c>
      <c r="H91" s="14">
        <v>44354</v>
      </c>
      <c r="I91" s="9" t="s">
        <v>95</v>
      </c>
      <c r="J91" s="10">
        <v>5</v>
      </c>
      <c r="K91" s="10" t="s">
        <v>167</v>
      </c>
      <c r="L91" s="10" t="s">
        <v>166</v>
      </c>
      <c r="M91" s="10">
        <v>105.5</v>
      </c>
      <c r="N91" s="10">
        <v>47.5</v>
      </c>
      <c r="O91" s="24">
        <f t="shared" si="13"/>
        <v>54.976303317535546</v>
      </c>
      <c r="P91" s="10" t="s">
        <v>30</v>
      </c>
      <c r="Q91" s="9" t="s">
        <v>12</v>
      </c>
      <c r="R91" s="10">
        <v>1</v>
      </c>
      <c r="S91" s="10" t="s">
        <v>165</v>
      </c>
      <c r="T91" s="10" t="s">
        <v>164</v>
      </c>
      <c r="U91" s="10">
        <v>40</v>
      </c>
      <c r="V91" s="9" t="s">
        <v>8</v>
      </c>
      <c r="W91" s="11" t="s">
        <v>94</v>
      </c>
      <c r="X91" s="10" t="s">
        <v>89</v>
      </c>
      <c r="Y91" s="10" t="s">
        <v>8</v>
      </c>
      <c r="Z91" s="10"/>
      <c r="AA91" s="7" t="s">
        <v>696</v>
      </c>
    </row>
    <row r="92" spans="1:27" ht="39.6" x14ac:dyDescent="0.3">
      <c r="A92" s="7" t="str">
        <f t="shared" si="12"/>
        <v>KzNISh1</v>
      </c>
      <c r="B92" s="9" t="s">
        <v>97</v>
      </c>
      <c r="C92" s="9" t="s">
        <v>157</v>
      </c>
      <c r="D92" s="9" t="s">
        <v>144</v>
      </c>
      <c r="E92" s="9">
        <f t="shared" si="14"/>
        <v>9</v>
      </c>
      <c r="F92" s="9">
        <f t="shared" si="15"/>
        <v>6</v>
      </c>
      <c r="G92" s="9">
        <f t="shared" si="16"/>
        <v>2021</v>
      </c>
      <c r="H92" s="14">
        <v>44356</v>
      </c>
      <c r="I92" s="9" t="s">
        <v>16</v>
      </c>
      <c r="J92" s="10">
        <v>1</v>
      </c>
      <c r="K92" s="10" t="s">
        <v>163</v>
      </c>
      <c r="L92" s="10" t="s">
        <v>162</v>
      </c>
      <c r="M92" s="10">
        <v>186.5</v>
      </c>
      <c r="N92" s="10">
        <v>131.5</v>
      </c>
      <c r="O92" s="24">
        <f t="shared" si="13"/>
        <v>29.490616621983911</v>
      </c>
      <c r="P92" s="10" t="s">
        <v>13</v>
      </c>
      <c r="Q92" s="9" t="s">
        <v>12</v>
      </c>
      <c r="R92" s="10">
        <v>8</v>
      </c>
      <c r="S92" s="10" t="s">
        <v>11</v>
      </c>
      <c r="T92" s="10" t="s">
        <v>91</v>
      </c>
      <c r="U92" s="10">
        <v>40</v>
      </c>
      <c r="V92" s="11" t="s">
        <v>702</v>
      </c>
      <c r="W92" s="11" t="s">
        <v>140</v>
      </c>
      <c r="X92" s="10" t="s">
        <v>89</v>
      </c>
      <c r="Y92" s="10" t="s">
        <v>8</v>
      </c>
      <c r="Z92" s="9" t="s">
        <v>154</v>
      </c>
      <c r="AA92" s="7" t="s">
        <v>696</v>
      </c>
    </row>
    <row r="93" spans="1:27" ht="39.6" x14ac:dyDescent="0.3">
      <c r="A93" s="7" t="str">
        <f t="shared" si="12"/>
        <v>KzNISh2</v>
      </c>
      <c r="B93" s="9" t="s">
        <v>97</v>
      </c>
      <c r="C93" s="9" t="s">
        <v>157</v>
      </c>
      <c r="D93" s="9" t="s">
        <v>144</v>
      </c>
      <c r="E93" s="9">
        <f t="shared" si="14"/>
        <v>9</v>
      </c>
      <c r="F93" s="9">
        <f t="shared" si="15"/>
        <v>6</v>
      </c>
      <c r="G93" s="9">
        <f t="shared" si="16"/>
        <v>2021</v>
      </c>
      <c r="H93" s="14">
        <v>44356</v>
      </c>
      <c r="I93" s="9" t="s">
        <v>16</v>
      </c>
      <c r="J93" s="10">
        <v>2</v>
      </c>
      <c r="K93" s="10" t="s">
        <v>151</v>
      </c>
      <c r="L93" s="10" t="s">
        <v>150</v>
      </c>
      <c r="M93" s="10">
        <v>237.8</v>
      </c>
      <c r="N93" s="10">
        <v>180.7</v>
      </c>
      <c r="O93" s="24">
        <f t="shared" si="13"/>
        <v>24.011774600504634</v>
      </c>
      <c r="P93" s="10" t="s">
        <v>13</v>
      </c>
      <c r="Q93" s="9" t="s">
        <v>12</v>
      </c>
      <c r="R93" s="10">
        <v>8</v>
      </c>
      <c r="S93" s="10" t="s">
        <v>11</v>
      </c>
      <c r="T93" s="10" t="s">
        <v>91</v>
      </c>
      <c r="U93" s="10">
        <v>40</v>
      </c>
      <c r="V93" s="11" t="s">
        <v>702</v>
      </c>
      <c r="W93" s="11" t="s">
        <v>140</v>
      </c>
      <c r="X93" s="10" t="s">
        <v>89</v>
      </c>
      <c r="Y93" s="10" t="s">
        <v>8</v>
      </c>
      <c r="Z93" s="9" t="s">
        <v>154</v>
      </c>
      <c r="AA93" s="7" t="s">
        <v>696</v>
      </c>
    </row>
    <row r="94" spans="1:27" ht="39.6" x14ac:dyDescent="0.3">
      <c r="A94" s="7" t="str">
        <f t="shared" si="12"/>
        <v>KzNISh3</v>
      </c>
      <c r="B94" s="9" t="s">
        <v>97</v>
      </c>
      <c r="C94" s="9" t="s">
        <v>157</v>
      </c>
      <c r="D94" s="9" t="s">
        <v>144</v>
      </c>
      <c r="E94" s="9">
        <f t="shared" si="14"/>
        <v>9</v>
      </c>
      <c r="F94" s="9">
        <f t="shared" si="15"/>
        <v>6</v>
      </c>
      <c r="G94" s="9">
        <f t="shared" si="16"/>
        <v>2021</v>
      </c>
      <c r="H94" s="14">
        <v>44356</v>
      </c>
      <c r="I94" s="9" t="s">
        <v>16</v>
      </c>
      <c r="J94" s="10">
        <v>3</v>
      </c>
      <c r="K94" s="10" t="s">
        <v>161</v>
      </c>
      <c r="L94" s="10" t="s">
        <v>160</v>
      </c>
      <c r="M94" s="10">
        <v>221</v>
      </c>
      <c r="N94" s="10">
        <v>170.4</v>
      </c>
      <c r="O94" s="24">
        <f t="shared" si="13"/>
        <v>22.895927601809952</v>
      </c>
      <c r="P94" s="10" t="s">
        <v>13</v>
      </c>
      <c r="Q94" s="9" t="s">
        <v>12</v>
      </c>
      <c r="R94" s="10">
        <v>8</v>
      </c>
      <c r="S94" s="10" t="s">
        <v>11</v>
      </c>
      <c r="T94" s="10" t="s">
        <v>91</v>
      </c>
      <c r="U94" s="10">
        <v>40</v>
      </c>
      <c r="V94" s="11" t="s">
        <v>702</v>
      </c>
      <c r="W94" s="11" t="s">
        <v>140</v>
      </c>
      <c r="X94" s="10" t="s">
        <v>89</v>
      </c>
      <c r="Y94" s="10" t="s">
        <v>8</v>
      </c>
      <c r="Z94" s="9" t="s">
        <v>154</v>
      </c>
      <c r="AA94" s="7" t="s">
        <v>696</v>
      </c>
    </row>
    <row r="95" spans="1:27" ht="39.6" x14ac:dyDescent="0.3">
      <c r="A95" s="7" t="str">
        <f t="shared" si="12"/>
        <v>KzNISh4</v>
      </c>
      <c r="B95" s="9" t="s">
        <v>97</v>
      </c>
      <c r="C95" s="9" t="s">
        <v>157</v>
      </c>
      <c r="D95" s="9" t="s">
        <v>144</v>
      </c>
      <c r="E95" s="9">
        <f t="shared" si="14"/>
        <v>9</v>
      </c>
      <c r="F95" s="9">
        <f t="shared" si="15"/>
        <v>6</v>
      </c>
      <c r="G95" s="9">
        <f t="shared" si="16"/>
        <v>2021</v>
      </c>
      <c r="H95" s="14">
        <v>44356</v>
      </c>
      <c r="I95" s="9" t="s">
        <v>16</v>
      </c>
      <c r="J95" s="10">
        <v>4</v>
      </c>
      <c r="K95" s="10" t="s">
        <v>159</v>
      </c>
      <c r="L95" s="10" t="s">
        <v>158</v>
      </c>
      <c r="M95" s="10">
        <v>238.3</v>
      </c>
      <c r="N95" s="10">
        <v>179.4</v>
      </c>
      <c r="O95" s="24">
        <f t="shared" si="13"/>
        <v>24.71674360050357</v>
      </c>
      <c r="P95" s="10" t="s">
        <v>13</v>
      </c>
      <c r="Q95" s="9" t="s">
        <v>12</v>
      </c>
      <c r="R95" s="10">
        <v>8</v>
      </c>
      <c r="S95" s="10" t="s">
        <v>11</v>
      </c>
      <c r="T95" s="10" t="s">
        <v>91</v>
      </c>
      <c r="U95" s="10">
        <v>40</v>
      </c>
      <c r="V95" s="11" t="s">
        <v>702</v>
      </c>
      <c r="W95" s="11" t="s">
        <v>140</v>
      </c>
      <c r="X95" s="10" t="s">
        <v>89</v>
      </c>
      <c r="Y95" s="10" t="s">
        <v>8</v>
      </c>
      <c r="Z95" s="9" t="s">
        <v>154</v>
      </c>
      <c r="AA95" s="7" t="s">
        <v>696</v>
      </c>
    </row>
    <row r="96" spans="1:27" ht="39.6" x14ac:dyDescent="0.3">
      <c r="A96" s="7" t="str">
        <f t="shared" si="12"/>
        <v>KzNISh5</v>
      </c>
      <c r="B96" s="9" t="s">
        <v>97</v>
      </c>
      <c r="C96" s="9" t="s">
        <v>157</v>
      </c>
      <c r="D96" s="9" t="s">
        <v>144</v>
      </c>
      <c r="E96" s="9">
        <f t="shared" si="14"/>
        <v>9</v>
      </c>
      <c r="F96" s="9">
        <f t="shared" si="15"/>
        <v>6</v>
      </c>
      <c r="G96" s="9">
        <f t="shared" si="16"/>
        <v>2021</v>
      </c>
      <c r="H96" s="14">
        <v>44356</v>
      </c>
      <c r="I96" s="9" t="s">
        <v>16</v>
      </c>
      <c r="J96" s="10">
        <v>5</v>
      </c>
      <c r="K96" s="10" t="s">
        <v>156</v>
      </c>
      <c r="L96" s="10" t="s">
        <v>155</v>
      </c>
      <c r="M96" s="10">
        <v>217.5</v>
      </c>
      <c r="N96" s="10">
        <v>171.4</v>
      </c>
      <c r="O96" s="24">
        <f t="shared" si="13"/>
        <v>21.195402298850571</v>
      </c>
      <c r="P96" s="10" t="s">
        <v>13</v>
      </c>
      <c r="Q96" s="9" t="s">
        <v>12</v>
      </c>
      <c r="R96" s="10">
        <v>8</v>
      </c>
      <c r="S96" s="10" t="s">
        <v>11</v>
      </c>
      <c r="T96" s="10" t="s">
        <v>91</v>
      </c>
      <c r="U96" s="10">
        <v>40</v>
      </c>
      <c r="V96" s="11" t="s">
        <v>702</v>
      </c>
      <c r="W96" s="11" t="s">
        <v>140</v>
      </c>
      <c r="X96" s="10" t="s">
        <v>89</v>
      </c>
      <c r="Y96" s="10" t="s">
        <v>8</v>
      </c>
      <c r="Z96" s="9" t="s">
        <v>154</v>
      </c>
      <c r="AA96" s="7" t="s">
        <v>696</v>
      </c>
    </row>
    <row r="97" spans="1:27" ht="52.8" x14ac:dyDescent="0.3">
      <c r="A97" s="7" t="str">
        <f t="shared" si="12"/>
        <v>KzNIBo1</v>
      </c>
      <c r="B97" s="9" t="s">
        <v>97</v>
      </c>
      <c r="C97" s="9" t="s">
        <v>145</v>
      </c>
      <c r="D97" s="9" t="s">
        <v>144</v>
      </c>
      <c r="E97" s="9">
        <f t="shared" si="14"/>
        <v>9</v>
      </c>
      <c r="F97" s="9">
        <f t="shared" si="15"/>
        <v>6</v>
      </c>
      <c r="G97" s="9">
        <f t="shared" si="16"/>
        <v>2021</v>
      </c>
      <c r="H97" s="14">
        <v>44356</v>
      </c>
      <c r="I97" s="9" t="s">
        <v>16</v>
      </c>
      <c r="J97" s="10">
        <v>1</v>
      </c>
      <c r="K97" s="10" t="s">
        <v>153</v>
      </c>
      <c r="L97" s="10" t="s">
        <v>152</v>
      </c>
      <c r="M97" s="10">
        <v>235</v>
      </c>
      <c r="N97" s="10">
        <v>168.5</v>
      </c>
      <c r="O97" s="24">
        <f t="shared" si="13"/>
        <v>28.297872340425535</v>
      </c>
      <c r="P97" s="10" t="s">
        <v>13</v>
      </c>
      <c r="Q97" s="9" t="s">
        <v>12</v>
      </c>
      <c r="R97" s="10">
        <v>8</v>
      </c>
      <c r="S97" s="10" t="s">
        <v>11</v>
      </c>
      <c r="T97" s="10" t="s">
        <v>91</v>
      </c>
      <c r="U97" s="10">
        <v>40</v>
      </c>
      <c r="V97" s="11" t="s">
        <v>143</v>
      </c>
      <c r="W97" s="11" t="s">
        <v>140</v>
      </c>
      <c r="X97" s="10" t="s">
        <v>89</v>
      </c>
      <c r="Y97" s="10" t="s">
        <v>8</v>
      </c>
      <c r="Z97" s="9" t="s">
        <v>139</v>
      </c>
      <c r="AA97" s="7" t="s">
        <v>696</v>
      </c>
    </row>
    <row r="98" spans="1:27" ht="52.8" x14ac:dyDescent="0.3">
      <c r="A98" s="7" t="str">
        <f t="shared" ref="A98:A129" si="17">C98&amp;J98</f>
        <v>KzNIBo2</v>
      </c>
      <c r="B98" s="9" t="s">
        <v>97</v>
      </c>
      <c r="C98" s="9" t="s">
        <v>145</v>
      </c>
      <c r="D98" s="9" t="s">
        <v>144</v>
      </c>
      <c r="E98" s="9">
        <f t="shared" si="14"/>
        <v>9</v>
      </c>
      <c r="F98" s="9">
        <f t="shared" si="15"/>
        <v>6</v>
      </c>
      <c r="G98" s="9">
        <f t="shared" si="16"/>
        <v>2021</v>
      </c>
      <c r="H98" s="14">
        <v>44356</v>
      </c>
      <c r="I98" s="9" t="s">
        <v>16</v>
      </c>
      <c r="J98" s="10">
        <v>2</v>
      </c>
      <c r="K98" s="10" t="s">
        <v>151</v>
      </c>
      <c r="L98" s="10" t="s">
        <v>150</v>
      </c>
      <c r="M98" s="10">
        <v>277.60000000000002</v>
      </c>
      <c r="N98" s="10">
        <v>211</v>
      </c>
      <c r="O98" s="24">
        <f t="shared" si="13"/>
        <v>23.991354466858798</v>
      </c>
      <c r="P98" s="10" t="s">
        <v>13</v>
      </c>
      <c r="Q98" s="9" t="s">
        <v>12</v>
      </c>
      <c r="R98" s="10">
        <v>8</v>
      </c>
      <c r="S98" s="10" t="s">
        <v>11</v>
      </c>
      <c r="T98" s="10" t="s">
        <v>91</v>
      </c>
      <c r="U98" s="10">
        <v>40</v>
      </c>
      <c r="V98" s="11" t="s">
        <v>143</v>
      </c>
      <c r="W98" s="11" t="s">
        <v>140</v>
      </c>
      <c r="X98" s="10" t="s">
        <v>89</v>
      </c>
      <c r="Y98" s="10" t="s">
        <v>8</v>
      </c>
      <c r="Z98" s="9" t="s">
        <v>139</v>
      </c>
      <c r="AA98" s="7" t="s">
        <v>696</v>
      </c>
    </row>
    <row r="99" spans="1:27" ht="52.8" x14ac:dyDescent="0.3">
      <c r="A99" s="7" t="str">
        <f t="shared" si="17"/>
        <v>KzNIBo3</v>
      </c>
      <c r="B99" s="9" t="s">
        <v>97</v>
      </c>
      <c r="C99" s="9" t="s">
        <v>145</v>
      </c>
      <c r="D99" s="9" t="s">
        <v>144</v>
      </c>
      <c r="E99" s="9">
        <f t="shared" si="14"/>
        <v>9</v>
      </c>
      <c r="F99" s="9">
        <f t="shared" si="15"/>
        <v>6</v>
      </c>
      <c r="G99" s="9">
        <f t="shared" si="16"/>
        <v>2021</v>
      </c>
      <c r="H99" s="14">
        <v>44356</v>
      </c>
      <c r="I99" s="9" t="s">
        <v>16</v>
      </c>
      <c r="J99" s="10">
        <v>3</v>
      </c>
      <c r="K99" s="10" t="s">
        <v>149</v>
      </c>
      <c r="L99" s="10" t="s">
        <v>148</v>
      </c>
      <c r="M99" s="10">
        <v>229.7</v>
      </c>
      <c r="N99" s="10">
        <v>148.80000000000001</v>
      </c>
      <c r="O99" s="24">
        <f t="shared" si="13"/>
        <v>35.219851980844574</v>
      </c>
      <c r="P99" s="10" t="s">
        <v>13</v>
      </c>
      <c r="Q99" s="9" t="s">
        <v>12</v>
      </c>
      <c r="R99" s="10">
        <v>8</v>
      </c>
      <c r="S99" s="10" t="s">
        <v>11</v>
      </c>
      <c r="T99" s="10" t="s">
        <v>91</v>
      </c>
      <c r="U99" s="10">
        <v>40</v>
      </c>
      <c r="V99" s="11" t="s">
        <v>143</v>
      </c>
      <c r="W99" s="11" t="s">
        <v>140</v>
      </c>
      <c r="X99" s="10" t="s">
        <v>89</v>
      </c>
      <c r="Y99" s="10" t="s">
        <v>8</v>
      </c>
      <c r="Z99" s="9" t="s">
        <v>139</v>
      </c>
      <c r="AA99" s="7" t="s">
        <v>696</v>
      </c>
    </row>
    <row r="100" spans="1:27" ht="52.8" x14ac:dyDescent="0.3">
      <c r="A100" s="7" t="str">
        <f t="shared" si="17"/>
        <v>KzNIBo4</v>
      </c>
      <c r="B100" s="9" t="s">
        <v>97</v>
      </c>
      <c r="C100" s="9" t="s">
        <v>145</v>
      </c>
      <c r="D100" s="9" t="s">
        <v>144</v>
      </c>
      <c r="E100" s="9">
        <f t="shared" si="14"/>
        <v>9</v>
      </c>
      <c r="F100" s="9">
        <f t="shared" si="15"/>
        <v>6</v>
      </c>
      <c r="G100" s="9">
        <f t="shared" si="16"/>
        <v>2021</v>
      </c>
      <c r="H100" s="14">
        <v>44356</v>
      </c>
      <c r="I100" s="9" t="s">
        <v>16</v>
      </c>
      <c r="J100" s="10">
        <v>4</v>
      </c>
      <c r="K100" s="10" t="s">
        <v>147</v>
      </c>
      <c r="L100" s="10" t="s">
        <v>146</v>
      </c>
      <c r="M100" s="10">
        <v>214.4</v>
      </c>
      <c r="N100" s="10">
        <v>159.4</v>
      </c>
      <c r="O100" s="24">
        <f t="shared" si="13"/>
        <v>25.652985074626866</v>
      </c>
      <c r="P100" s="10" t="s">
        <v>13</v>
      </c>
      <c r="Q100" s="9" t="s">
        <v>12</v>
      </c>
      <c r="R100" s="10">
        <v>8</v>
      </c>
      <c r="S100" s="10" t="s">
        <v>11</v>
      </c>
      <c r="T100" s="10" t="s">
        <v>91</v>
      </c>
      <c r="U100" s="10">
        <v>40</v>
      </c>
      <c r="V100" s="11" t="s">
        <v>143</v>
      </c>
      <c r="W100" s="11" t="s">
        <v>140</v>
      </c>
      <c r="X100" s="10" t="s">
        <v>89</v>
      </c>
      <c r="Y100" s="10" t="s">
        <v>8</v>
      </c>
      <c r="Z100" s="9" t="s">
        <v>139</v>
      </c>
      <c r="AA100" s="7" t="s">
        <v>696</v>
      </c>
    </row>
    <row r="101" spans="1:27" ht="52.8" x14ac:dyDescent="0.3">
      <c r="A101" s="7" t="str">
        <f t="shared" si="17"/>
        <v>KzNIBo5</v>
      </c>
      <c r="B101" s="9" t="s">
        <v>97</v>
      </c>
      <c r="C101" s="9" t="s">
        <v>145</v>
      </c>
      <c r="D101" s="9" t="s">
        <v>144</v>
      </c>
      <c r="E101" s="9">
        <f t="shared" si="14"/>
        <v>9</v>
      </c>
      <c r="F101" s="9">
        <f t="shared" si="15"/>
        <v>6</v>
      </c>
      <c r="G101" s="9">
        <f t="shared" si="16"/>
        <v>2021</v>
      </c>
      <c r="H101" s="14">
        <v>44356</v>
      </c>
      <c r="I101" s="9" t="s">
        <v>16</v>
      </c>
      <c r="J101" s="10">
        <v>5</v>
      </c>
      <c r="K101" s="10" t="s">
        <v>142</v>
      </c>
      <c r="L101" s="10" t="s">
        <v>141</v>
      </c>
      <c r="M101" s="10">
        <v>213.3</v>
      </c>
      <c r="N101" s="10">
        <v>145.4</v>
      </c>
      <c r="O101" s="24">
        <f t="shared" si="13"/>
        <v>31.833098921706515</v>
      </c>
      <c r="P101" s="10" t="s">
        <v>13</v>
      </c>
      <c r="Q101" s="9" t="s">
        <v>12</v>
      </c>
      <c r="R101" s="10">
        <v>8</v>
      </c>
      <c r="S101" s="10" t="s">
        <v>11</v>
      </c>
      <c r="T101" s="10" t="s">
        <v>91</v>
      </c>
      <c r="U101" s="10">
        <v>40</v>
      </c>
      <c r="V101" s="11" t="s">
        <v>143</v>
      </c>
      <c r="W101" s="11" t="s">
        <v>140</v>
      </c>
      <c r="X101" s="10" t="s">
        <v>89</v>
      </c>
      <c r="Y101" s="10" t="s">
        <v>8</v>
      </c>
      <c r="Z101" s="9" t="s">
        <v>139</v>
      </c>
      <c r="AA101" s="7" t="s">
        <v>696</v>
      </c>
    </row>
    <row r="102" spans="1:27" ht="66" x14ac:dyDescent="0.3">
      <c r="A102" s="7" t="str">
        <f t="shared" si="17"/>
        <v>KzNIRl1</v>
      </c>
      <c r="B102" s="9" t="s">
        <v>97</v>
      </c>
      <c r="C102" s="10" t="s">
        <v>131</v>
      </c>
      <c r="D102" s="10" t="s">
        <v>111</v>
      </c>
      <c r="E102" s="9">
        <f t="shared" si="14"/>
        <v>9</v>
      </c>
      <c r="F102" s="9">
        <f t="shared" si="15"/>
        <v>6</v>
      </c>
      <c r="G102" s="9">
        <f t="shared" si="16"/>
        <v>2021</v>
      </c>
      <c r="H102" s="14">
        <v>44356</v>
      </c>
      <c r="I102" s="9" t="s">
        <v>95</v>
      </c>
      <c r="J102" s="10">
        <v>1</v>
      </c>
      <c r="K102" s="10" t="s">
        <v>138</v>
      </c>
      <c r="L102" s="10" t="s">
        <v>126</v>
      </c>
      <c r="M102" s="10">
        <v>165.2</v>
      </c>
      <c r="N102" s="10">
        <v>127.8</v>
      </c>
      <c r="O102" s="24">
        <f t="shared" si="13"/>
        <v>22.639225181598061</v>
      </c>
      <c r="P102" s="10" t="s">
        <v>13</v>
      </c>
      <c r="Q102" s="9" t="s">
        <v>29</v>
      </c>
      <c r="R102" s="10">
        <v>200</v>
      </c>
      <c r="S102" s="10" t="s">
        <v>11</v>
      </c>
      <c r="T102" s="10" t="s">
        <v>10</v>
      </c>
      <c r="U102" s="10">
        <v>90</v>
      </c>
      <c r="V102" s="12" t="s">
        <v>94</v>
      </c>
      <c r="W102" s="9" t="s">
        <v>137</v>
      </c>
      <c r="X102" s="10" t="s">
        <v>89</v>
      </c>
      <c r="Y102" s="10" t="s">
        <v>8</v>
      </c>
      <c r="Z102" s="9" t="s">
        <v>124</v>
      </c>
      <c r="AA102" s="7" t="s">
        <v>696</v>
      </c>
    </row>
    <row r="103" spans="1:27" ht="66" x14ac:dyDescent="0.3">
      <c r="A103" s="7" t="str">
        <f t="shared" si="17"/>
        <v>KzNIRl2</v>
      </c>
      <c r="B103" s="9" t="s">
        <v>97</v>
      </c>
      <c r="C103" s="10" t="s">
        <v>131</v>
      </c>
      <c r="D103" s="10" t="s">
        <v>111</v>
      </c>
      <c r="E103" s="9">
        <f t="shared" si="14"/>
        <v>9</v>
      </c>
      <c r="F103" s="9">
        <f t="shared" si="15"/>
        <v>6</v>
      </c>
      <c r="G103" s="9">
        <f t="shared" si="16"/>
        <v>2021</v>
      </c>
      <c r="H103" s="14">
        <v>44356</v>
      </c>
      <c r="I103" s="9" t="s">
        <v>95</v>
      </c>
      <c r="J103" s="10">
        <v>2</v>
      </c>
      <c r="K103" s="10" t="s">
        <v>136</v>
      </c>
      <c r="L103" s="10" t="s">
        <v>135</v>
      </c>
      <c r="M103" s="10">
        <v>171.1</v>
      </c>
      <c r="N103" s="10">
        <v>134.9</v>
      </c>
      <c r="O103" s="24">
        <f t="shared" si="13"/>
        <v>21.1572180011689</v>
      </c>
      <c r="P103" s="10" t="s">
        <v>13</v>
      </c>
      <c r="Q103" s="9" t="s">
        <v>29</v>
      </c>
      <c r="R103" s="10">
        <v>200</v>
      </c>
      <c r="S103" s="10" t="s">
        <v>11</v>
      </c>
      <c r="T103" s="10" t="s">
        <v>10</v>
      </c>
      <c r="U103" s="10">
        <v>90</v>
      </c>
      <c r="V103" s="12" t="s">
        <v>94</v>
      </c>
      <c r="W103" s="11" t="s">
        <v>132</v>
      </c>
      <c r="X103" s="10" t="s">
        <v>89</v>
      </c>
      <c r="Y103" s="10" t="s">
        <v>8</v>
      </c>
      <c r="Z103" s="9" t="s">
        <v>124</v>
      </c>
      <c r="AA103" s="7" t="s">
        <v>696</v>
      </c>
    </row>
    <row r="104" spans="1:27" ht="66" x14ac:dyDescent="0.3">
      <c r="A104" s="7" t="str">
        <f t="shared" si="17"/>
        <v>KzNIRl3</v>
      </c>
      <c r="B104" s="9" t="s">
        <v>97</v>
      </c>
      <c r="C104" s="10" t="s">
        <v>131</v>
      </c>
      <c r="D104" s="10" t="s">
        <v>111</v>
      </c>
      <c r="E104" s="9">
        <f t="shared" si="14"/>
        <v>9</v>
      </c>
      <c r="F104" s="9">
        <f t="shared" si="15"/>
        <v>6</v>
      </c>
      <c r="G104" s="9">
        <f t="shared" si="16"/>
        <v>2021</v>
      </c>
      <c r="H104" s="14">
        <v>44356</v>
      </c>
      <c r="I104" s="9" t="s">
        <v>95</v>
      </c>
      <c r="J104" s="10">
        <v>3</v>
      </c>
      <c r="K104" s="10" t="s">
        <v>134</v>
      </c>
      <c r="L104" s="10" t="s">
        <v>133</v>
      </c>
      <c r="M104" s="10">
        <v>187.3</v>
      </c>
      <c r="N104" s="10">
        <v>150</v>
      </c>
      <c r="O104" s="24">
        <f t="shared" si="13"/>
        <v>19.914575547250404</v>
      </c>
      <c r="P104" s="10" t="s">
        <v>13</v>
      </c>
      <c r="Q104" s="9" t="s">
        <v>29</v>
      </c>
      <c r="R104" s="10">
        <v>200</v>
      </c>
      <c r="S104" s="10" t="s">
        <v>11</v>
      </c>
      <c r="T104" s="10" t="s">
        <v>10</v>
      </c>
      <c r="U104" s="10">
        <v>90</v>
      </c>
      <c r="V104" s="12" t="s">
        <v>94</v>
      </c>
      <c r="W104" s="11" t="s">
        <v>132</v>
      </c>
      <c r="X104" s="10" t="s">
        <v>89</v>
      </c>
      <c r="Y104" s="10" t="s">
        <v>8</v>
      </c>
      <c r="Z104" s="9" t="s">
        <v>124</v>
      </c>
      <c r="AA104" s="7" t="s">
        <v>696</v>
      </c>
    </row>
    <row r="105" spans="1:27" ht="66" x14ac:dyDescent="0.3">
      <c r="A105" s="7" t="str">
        <f t="shared" si="17"/>
        <v>KzNIRl4</v>
      </c>
      <c r="B105" s="9" t="s">
        <v>97</v>
      </c>
      <c r="C105" s="10" t="s">
        <v>131</v>
      </c>
      <c r="D105" s="10" t="s">
        <v>111</v>
      </c>
      <c r="E105" s="9">
        <f t="shared" si="14"/>
        <v>9</v>
      </c>
      <c r="F105" s="9">
        <f t="shared" si="15"/>
        <v>6</v>
      </c>
      <c r="G105" s="9">
        <f t="shared" si="16"/>
        <v>2021</v>
      </c>
      <c r="H105" s="14">
        <v>44356</v>
      </c>
      <c r="I105" s="9" t="s">
        <v>95</v>
      </c>
      <c r="J105" s="10">
        <v>4</v>
      </c>
      <c r="K105" s="10" t="s">
        <v>130</v>
      </c>
      <c r="L105" s="10" t="s">
        <v>129</v>
      </c>
      <c r="M105" s="10">
        <v>201.3</v>
      </c>
      <c r="N105" s="10">
        <v>164.6</v>
      </c>
      <c r="O105" s="24">
        <f t="shared" si="13"/>
        <v>18.231495280675617</v>
      </c>
      <c r="P105" s="10" t="s">
        <v>13</v>
      </c>
      <c r="Q105" s="9" t="s">
        <v>29</v>
      </c>
      <c r="R105" s="10">
        <v>200</v>
      </c>
      <c r="S105" s="10" t="s">
        <v>11</v>
      </c>
      <c r="T105" s="10" t="s">
        <v>10</v>
      </c>
      <c r="U105" s="10">
        <v>90</v>
      </c>
      <c r="V105" s="12" t="s">
        <v>94</v>
      </c>
      <c r="W105" s="11" t="s">
        <v>128</v>
      </c>
      <c r="X105" s="10" t="s">
        <v>89</v>
      </c>
      <c r="Y105" s="10" t="s">
        <v>8</v>
      </c>
      <c r="Z105" s="9" t="s">
        <v>124</v>
      </c>
      <c r="AA105" s="7" t="s">
        <v>696</v>
      </c>
    </row>
    <row r="106" spans="1:27" ht="66" x14ac:dyDescent="0.3">
      <c r="A106" s="7" t="str">
        <f t="shared" si="17"/>
        <v>KzNIRl5</v>
      </c>
      <c r="B106" s="9" t="s">
        <v>97</v>
      </c>
      <c r="C106" s="10" t="s">
        <v>131</v>
      </c>
      <c r="D106" s="10" t="s">
        <v>111</v>
      </c>
      <c r="E106" s="9">
        <f>DAY(H106)</f>
        <v>9</v>
      </c>
      <c r="F106" s="9">
        <f>MONTH(H106)</f>
        <v>6</v>
      </c>
      <c r="G106" s="9">
        <f>YEAR(H106)</f>
        <v>2021</v>
      </c>
      <c r="H106" s="14">
        <v>44356</v>
      </c>
      <c r="I106" s="9" t="s">
        <v>95</v>
      </c>
      <c r="J106" s="10">
        <v>5</v>
      </c>
      <c r="K106" s="10" t="s">
        <v>127</v>
      </c>
      <c r="L106" s="10" t="s">
        <v>126</v>
      </c>
      <c r="M106" s="10">
        <v>203.6</v>
      </c>
      <c r="N106" s="10">
        <v>175.7</v>
      </c>
      <c r="O106" s="24">
        <f t="shared" si="13"/>
        <v>13.70333988212181</v>
      </c>
      <c r="P106" s="10" t="s">
        <v>13</v>
      </c>
      <c r="Q106" s="9" t="s">
        <v>29</v>
      </c>
      <c r="R106" s="10">
        <v>200</v>
      </c>
      <c r="S106" s="10" t="s">
        <v>11</v>
      </c>
      <c r="T106" s="10" t="s">
        <v>10</v>
      </c>
      <c r="U106" s="10">
        <v>90</v>
      </c>
      <c r="V106" s="12" t="s">
        <v>94</v>
      </c>
      <c r="W106" s="11" t="s">
        <v>125</v>
      </c>
      <c r="X106" s="10" t="s">
        <v>89</v>
      </c>
      <c r="Y106" s="10" t="s">
        <v>8</v>
      </c>
      <c r="Z106" s="9" t="s">
        <v>124</v>
      </c>
      <c r="AA106" s="7" t="s">
        <v>696</v>
      </c>
    </row>
    <row r="107" spans="1:27" ht="79.2" x14ac:dyDescent="0.3">
      <c r="A107" s="7" t="str">
        <f t="shared" si="17"/>
        <v>KzNIRh1</v>
      </c>
      <c r="B107" s="9" t="s">
        <v>97</v>
      </c>
      <c r="C107" s="10" t="s">
        <v>112</v>
      </c>
      <c r="D107" s="10" t="s">
        <v>111</v>
      </c>
      <c r="E107" s="9">
        <f t="shared" si="14"/>
        <v>9</v>
      </c>
      <c r="F107" s="9">
        <f t="shared" si="15"/>
        <v>6</v>
      </c>
      <c r="G107" s="9">
        <f t="shared" si="16"/>
        <v>2021</v>
      </c>
      <c r="H107" s="14">
        <v>44356</v>
      </c>
      <c r="I107" s="9" t="s">
        <v>95</v>
      </c>
      <c r="J107" s="10">
        <v>1</v>
      </c>
      <c r="K107" s="10" t="s">
        <v>123</v>
      </c>
      <c r="L107" s="10" t="s">
        <v>122</v>
      </c>
      <c r="M107" s="10">
        <v>245</v>
      </c>
      <c r="N107" s="10">
        <v>203</v>
      </c>
      <c r="O107" s="24">
        <f t="shared" si="13"/>
        <v>17.142857142857142</v>
      </c>
      <c r="P107" s="10" t="s">
        <v>13</v>
      </c>
      <c r="Q107" s="9" t="s">
        <v>29</v>
      </c>
      <c r="R107" s="10">
        <v>200</v>
      </c>
      <c r="S107" s="10" t="s">
        <v>11</v>
      </c>
      <c r="T107" s="10" t="s">
        <v>108</v>
      </c>
      <c r="U107" s="10">
        <v>95</v>
      </c>
      <c r="V107" s="12" t="s">
        <v>94</v>
      </c>
      <c r="W107" s="11" t="s">
        <v>121</v>
      </c>
      <c r="X107" s="10" t="s">
        <v>89</v>
      </c>
      <c r="Y107" s="10" t="s">
        <v>8</v>
      </c>
      <c r="Z107" s="9" t="s">
        <v>106</v>
      </c>
      <c r="AA107" s="7" t="s">
        <v>696</v>
      </c>
    </row>
    <row r="108" spans="1:27" ht="79.2" x14ac:dyDescent="0.3">
      <c r="A108" s="7" t="str">
        <f t="shared" si="17"/>
        <v>KzNIRh2</v>
      </c>
      <c r="B108" s="9" t="s">
        <v>97</v>
      </c>
      <c r="C108" s="10" t="s">
        <v>112</v>
      </c>
      <c r="D108" s="10" t="s">
        <v>111</v>
      </c>
      <c r="E108" s="9">
        <f t="shared" si="14"/>
        <v>9</v>
      </c>
      <c r="F108" s="9">
        <f t="shared" si="15"/>
        <v>6</v>
      </c>
      <c r="G108" s="9">
        <f t="shared" si="16"/>
        <v>2021</v>
      </c>
      <c r="H108" s="14">
        <v>44356</v>
      </c>
      <c r="I108" s="9" t="s">
        <v>95</v>
      </c>
      <c r="J108" s="10">
        <v>2</v>
      </c>
      <c r="K108" s="10" t="s">
        <v>120</v>
      </c>
      <c r="L108" s="10" t="s">
        <v>119</v>
      </c>
      <c r="M108" s="10">
        <v>224.2</v>
      </c>
      <c r="N108" s="10">
        <v>164.1</v>
      </c>
      <c r="O108" s="24">
        <f t="shared" si="13"/>
        <v>26.806422836752898</v>
      </c>
      <c r="P108" s="10" t="s">
        <v>13</v>
      </c>
      <c r="Q108" s="9" t="s">
        <v>29</v>
      </c>
      <c r="R108" s="10">
        <v>200</v>
      </c>
      <c r="S108" s="10" t="s">
        <v>11</v>
      </c>
      <c r="T108" s="10" t="s">
        <v>108</v>
      </c>
      <c r="U108" s="10">
        <v>95</v>
      </c>
      <c r="V108" s="12" t="s">
        <v>94</v>
      </c>
      <c r="W108" s="11" t="s">
        <v>118</v>
      </c>
      <c r="X108" s="10" t="s">
        <v>89</v>
      </c>
      <c r="Y108" s="10" t="s">
        <v>8</v>
      </c>
      <c r="Z108" s="9" t="s">
        <v>106</v>
      </c>
      <c r="AA108" s="7" t="s">
        <v>696</v>
      </c>
    </row>
    <row r="109" spans="1:27" ht="79.2" x14ac:dyDescent="0.3">
      <c r="A109" s="7" t="str">
        <f t="shared" si="17"/>
        <v>KzNIRh3</v>
      </c>
      <c r="B109" s="9" t="s">
        <v>97</v>
      </c>
      <c r="C109" s="10" t="s">
        <v>112</v>
      </c>
      <c r="D109" s="10" t="s">
        <v>111</v>
      </c>
      <c r="E109" s="9">
        <f t="shared" si="14"/>
        <v>9</v>
      </c>
      <c r="F109" s="9">
        <f t="shared" si="15"/>
        <v>6</v>
      </c>
      <c r="G109" s="9">
        <f t="shared" si="16"/>
        <v>2021</v>
      </c>
      <c r="H109" s="14">
        <v>44356</v>
      </c>
      <c r="I109" s="9" t="s">
        <v>95</v>
      </c>
      <c r="J109" s="10">
        <v>3</v>
      </c>
      <c r="K109" s="10" t="s">
        <v>117</v>
      </c>
      <c r="L109" s="10" t="s">
        <v>116</v>
      </c>
      <c r="M109" s="10">
        <v>238.8</v>
      </c>
      <c r="N109" s="10">
        <v>186.3</v>
      </c>
      <c r="O109" s="24">
        <f t="shared" si="13"/>
        <v>21.984924623115575</v>
      </c>
      <c r="P109" s="10" t="s">
        <v>13</v>
      </c>
      <c r="Q109" s="9" t="s">
        <v>29</v>
      </c>
      <c r="R109" s="10">
        <v>200</v>
      </c>
      <c r="S109" s="10" t="s">
        <v>11</v>
      </c>
      <c r="T109" s="10" t="s">
        <v>108</v>
      </c>
      <c r="U109" s="10">
        <v>95</v>
      </c>
      <c r="V109" s="12" t="s">
        <v>94</v>
      </c>
      <c r="W109" s="11" t="s">
        <v>115</v>
      </c>
      <c r="X109" s="10" t="s">
        <v>89</v>
      </c>
      <c r="Y109" s="10" t="s">
        <v>8</v>
      </c>
      <c r="Z109" s="9" t="s">
        <v>106</v>
      </c>
      <c r="AA109" s="7" t="s">
        <v>696</v>
      </c>
    </row>
    <row r="110" spans="1:27" ht="79.2" x14ac:dyDescent="0.3">
      <c r="A110" s="7" t="str">
        <f t="shared" si="17"/>
        <v>KzNIRh4</v>
      </c>
      <c r="B110" s="10" t="s">
        <v>97</v>
      </c>
      <c r="C110" s="10" t="s">
        <v>112</v>
      </c>
      <c r="D110" s="10" t="s">
        <v>111</v>
      </c>
      <c r="E110" s="9">
        <f t="shared" si="14"/>
        <v>9</v>
      </c>
      <c r="F110" s="9">
        <f t="shared" si="15"/>
        <v>6</v>
      </c>
      <c r="G110" s="9">
        <f t="shared" si="16"/>
        <v>2021</v>
      </c>
      <c r="H110" s="14">
        <v>44356</v>
      </c>
      <c r="I110" s="9" t="s">
        <v>95</v>
      </c>
      <c r="J110" s="10">
        <v>4</v>
      </c>
      <c r="K110" s="10" t="s">
        <v>114</v>
      </c>
      <c r="L110" s="10" t="s">
        <v>113</v>
      </c>
      <c r="M110" s="10">
        <v>231.3</v>
      </c>
      <c r="N110" s="10">
        <v>140</v>
      </c>
      <c r="O110" s="24">
        <f t="shared" si="13"/>
        <v>39.472546476437529</v>
      </c>
      <c r="P110" s="10" t="s">
        <v>13</v>
      </c>
      <c r="Q110" s="9" t="s">
        <v>29</v>
      </c>
      <c r="R110" s="10">
        <v>200</v>
      </c>
      <c r="S110" s="10" t="s">
        <v>11</v>
      </c>
      <c r="T110" s="10" t="s">
        <v>108</v>
      </c>
      <c r="U110" s="10">
        <v>95</v>
      </c>
      <c r="V110" s="12" t="s">
        <v>94</v>
      </c>
      <c r="W110" s="11" t="s">
        <v>107</v>
      </c>
      <c r="X110" s="10" t="s">
        <v>89</v>
      </c>
      <c r="Y110" s="10" t="s">
        <v>8</v>
      </c>
      <c r="Z110" s="9" t="s">
        <v>106</v>
      </c>
      <c r="AA110" s="7" t="s">
        <v>696</v>
      </c>
    </row>
    <row r="111" spans="1:27" ht="79.2" x14ac:dyDescent="0.3">
      <c r="A111" s="7" t="str">
        <f t="shared" si="17"/>
        <v>KzNIRh5</v>
      </c>
      <c r="B111" s="10" t="s">
        <v>97</v>
      </c>
      <c r="C111" s="10" t="s">
        <v>112</v>
      </c>
      <c r="D111" s="10" t="s">
        <v>111</v>
      </c>
      <c r="E111" s="9">
        <f>DAY(H111)</f>
        <v>9</v>
      </c>
      <c r="F111" s="9">
        <f>MONTH(H111)</f>
        <v>6</v>
      </c>
      <c r="G111" s="9">
        <f>YEAR(H111)</f>
        <v>2021</v>
      </c>
      <c r="H111" s="14">
        <v>44356</v>
      </c>
      <c r="I111" s="9" t="s">
        <v>95</v>
      </c>
      <c r="J111" s="10">
        <v>5</v>
      </c>
      <c r="K111" s="10" t="s">
        <v>110</v>
      </c>
      <c r="L111" s="10" t="s">
        <v>109</v>
      </c>
      <c r="M111" s="10">
        <v>217.3</v>
      </c>
      <c r="N111" s="10">
        <v>172</v>
      </c>
      <c r="O111" s="24">
        <f t="shared" si="13"/>
        <v>20.846755637367696</v>
      </c>
      <c r="P111" s="10" t="s">
        <v>13</v>
      </c>
      <c r="Q111" s="9" t="s">
        <v>29</v>
      </c>
      <c r="R111" s="10">
        <v>200</v>
      </c>
      <c r="S111" s="10" t="s">
        <v>11</v>
      </c>
      <c r="T111" s="10" t="s">
        <v>108</v>
      </c>
      <c r="U111" s="10">
        <v>95</v>
      </c>
      <c r="V111" s="12" t="s">
        <v>94</v>
      </c>
      <c r="W111" s="11" t="s">
        <v>107</v>
      </c>
      <c r="X111" s="10" t="s">
        <v>89</v>
      </c>
      <c r="Y111" s="10" t="s">
        <v>8</v>
      </c>
      <c r="Z111" s="9" t="s">
        <v>106</v>
      </c>
      <c r="AA111" s="7" t="s">
        <v>696</v>
      </c>
    </row>
    <row r="112" spans="1:27" ht="39.6" x14ac:dyDescent="0.3">
      <c r="A112" s="7" t="str">
        <f t="shared" si="17"/>
        <v>KzKBRd1</v>
      </c>
      <c r="B112" s="10" t="s">
        <v>97</v>
      </c>
      <c r="C112" s="10" t="s">
        <v>96</v>
      </c>
      <c r="D112" s="10" t="s">
        <v>17</v>
      </c>
      <c r="E112" s="9">
        <f t="shared" ref="E112:E136" si="18">DAY(H112)</f>
        <v>9</v>
      </c>
      <c r="F112" s="9">
        <f t="shared" ref="F112:F136" si="19">MONTH(H112)</f>
        <v>6</v>
      </c>
      <c r="G112" s="9">
        <f t="shared" ref="G112:G136" si="20">YEAR(H112)</f>
        <v>2021</v>
      </c>
      <c r="H112" s="14">
        <v>44356</v>
      </c>
      <c r="I112" s="9" t="s">
        <v>95</v>
      </c>
      <c r="J112" s="10">
        <v>1</v>
      </c>
      <c r="K112" s="10" t="s">
        <v>105</v>
      </c>
      <c r="L112" s="10" t="s">
        <v>104</v>
      </c>
      <c r="M112" s="10">
        <v>129.80000000000001</v>
      </c>
      <c r="N112" s="10">
        <v>78</v>
      </c>
      <c r="O112" s="24">
        <f t="shared" si="13"/>
        <v>39.907550077041606</v>
      </c>
      <c r="P112" s="10" t="s">
        <v>13</v>
      </c>
      <c r="Q112" s="9" t="s">
        <v>12</v>
      </c>
      <c r="R112" s="10">
        <v>1000</v>
      </c>
      <c r="S112" s="10" t="s">
        <v>11</v>
      </c>
      <c r="T112" s="10" t="s">
        <v>91</v>
      </c>
      <c r="U112" s="10">
        <v>90</v>
      </c>
      <c r="V112" s="12" t="s">
        <v>94</v>
      </c>
      <c r="W112" s="11" t="s">
        <v>90</v>
      </c>
      <c r="X112" s="10" t="s">
        <v>89</v>
      </c>
      <c r="Y112" s="10" t="s">
        <v>8</v>
      </c>
      <c r="Z112" s="9" t="s">
        <v>88</v>
      </c>
      <c r="AA112" s="7" t="s">
        <v>696</v>
      </c>
    </row>
    <row r="113" spans="1:27" ht="39.6" x14ac:dyDescent="0.3">
      <c r="A113" s="7" t="str">
        <f t="shared" si="17"/>
        <v>KzKBRd2</v>
      </c>
      <c r="B113" s="10" t="s">
        <v>97</v>
      </c>
      <c r="C113" s="10" t="s">
        <v>96</v>
      </c>
      <c r="D113" s="10" t="s">
        <v>17</v>
      </c>
      <c r="E113" s="9">
        <f t="shared" si="18"/>
        <v>9</v>
      </c>
      <c r="F113" s="9">
        <f t="shared" si="19"/>
        <v>6</v>
      </c>
      <c r="G113" s="9">
        <f t="shared" si="20"/>
        <v>2021</v>
      </c>
      <c r="H113" s="14">
        <v>44356</v>
      </c>
      <c r="I113" s="9" t="s">
        <v>95</v>
      </c>
      <c r="J113" s="10">
        <v>2</v>
      </c>
      <c r="K113" s="10" t="s">
        <v>103</v>
      </c>
      <c r="L113" s="10" t="s">
        <v>102</v>
      </c>
      <c r="M113" s="10">
        <v>153.69999999999999</v>
      </c>
      <c r="N113" s="10">
        <v>84.5</v>
      </c>
      <c r="O113" s="24">
        <f t="shared" si="13"/>
        <v>45.022771633051391</v>
      </c>
      <c r="P113" s="10" t="s">
        <v>13</v>
      </c>
      <c r="Q113" s="9" t="s">
        <v>12</v>
      </c>
      <c r="R113" s="10">
        <v>1000</v>
      </c>
      <c r="S113" s="10" t="s">
        <v>11</v>
      </c>
      <c r="T113" s="10" t="s">
        <v>91</v>
      </c>
      <c r="U113" s="10">
        <v>90</v>
      </c>
      <c r="V113" s="12" t="s">
        <v>94</v>
      </c>
      <c r="W113" s="11" t="s">
        <v>90</v>
      </c>
      <c r="X113" s="10" t="s">
        <v>89</v>
      </c>
      <c r="Y113" s="10" t="s">
        <v>8</v>
      </c>
      <c r="Z113" s="9" t="s">
        <v>88</v>
      </c>
      <c r="AA113" s="7" t="s">
        <v>696</v>
      </c>
    </row>
    <row r="114" spans="1:27" ht="39.6" x14ac:dyDescent="0.3">
      <c r="A114" s="7" t="str">
        <f t="shared" si="17"/>
        <v>KzKBRd3</v>
      </c>
      <c r="B114" s="10" t="s">
        <v>97</v>
      </c>
      <c r="C114" s="10" t="s">
        <v>96</v>
      </c>
      <c r="D114" s="10" t="s">
        <v>17</v>
      </c>
      <c r="E114" s="9">
        <f t="shared" si="18"/>
        <v>9</v>
      </c>
      <c r="F114" s="9">
        <f t="shared" si="19"/>
        <v>6</v>
      </c>
      <c r="G114" s="9">
        <f t="shared" si="20"/>
        <v>2021</v>
      </c>
      <c r="H114" s="14">
        <v>44356</v>
      </c>
      <c r="I114" s="9" t="s">
        <v>95</v>
      </c>
      <c r="J114" s="10">
        <v>3</v>
      </c>
      <c r="K114" s="10" t="s">
        <v>101</v>
      </c>
      <c r="L114" s="10" t="s">
        <v>100</v>
      </c>
      <c r="M114" s="10">
        <v>146.9</v>
      </c>
      <c r="N114" s="10">
        <v>89.8</v>
      </c>
      <c r="O114" s="24">
        <f t="shared" si="13"/>
        <v>38.869979577944186</v>
      </c>
      <c r="P114" s="10" t="s">
        <v>13</v>
      </c>
      <c r="Q114" s="9" t="s">
        <v>12</v>
      </c>
      <c r="R114" s="10">
        <v>1000</v>
      </c>
      <c r="S114" s="10" t="s">
        <v>11</v>
      </c>
      <c r="T114" s="10" t="s">
        <v>91</v>
      </c>
      <c r="U114" s="10">
        <v>90</v>
      </c>
      <c r="V114" s="12" t="s">
        <v>94</v>
      </c>
      <c r="W114" s="11" t="s">
        <v>90</v>
      </c>
      <c r="X114" s="10" t="s">
        <v>89</v>
      </c>
      <c r="Y114" s="10" t="s">
        <v>8</v>
      </c>
      <c r="Z114" s="9" t="s">
        <v>88</v>
      </c>
      <c r="AA114" s="7" t="s">
        <v>696</v>
      </c>
    </row>
    <row r="115" spans="1:27" ht="39.6" x14ac:dyDescent="0.3">
      <c r="A115" s="7" t="str">
        <f t="shared" si="17"/>
        <v>KzKBRd4</v>
      </c>
      <c r="B115" s="10" t="s">
        <v>97</v>
      </c>
      <c r="C115" s="10" t="s">
        <v>96</v>
      </c>
      <c r="D115" s="10" t="s">
        <v>17</v>
      </c>
      <c r="E115" s="9">
        <f t="shared" si="18"/>
        <v>9</v>
      </c>
      <c r="F115" s="9">
        <f t="shared" si="19"/>
        <v>6</v>
      </c>
      <c r="G115" s="9">
        <f t="shared" si="20"/>
        <v>2021</v>
      </c>
      <c r="H115" s="14">
        <v>44356</v>
      </c>
      <c r="I115" s="9" t="s">
        <v>95</v>
      </c>
      <c r="J115" s="10">
        <v>4</v>
      </c>
      <c r="K115" s="10" t="s">
        <v>99</v>
      </c>
      <c r="L115" s="10" t="s">
        <v>98</v>
      </c>
      <c r="M115" s="10">
        <v>147.1</v>
      </c>
      <c r="N115" s="10">
        <v>90.6</v>
      </c>
      <c r="O115" s="24">
        <f t="shared" si="13"/>
        <v>38.409245411284843</v>
      </c>
      <c r="P115" s="10" t="s">
        <v>13</v>
      </c>
      <c r="Q115" s="9" t="s">
        <v>12</v>
      </c>
      <c r="R115" s="10">
        <v>1000</v>
      </c>
      <c r="S115" s="10" t="s">
        <v>11</v>
      </c>
      <c r="T115" s="10" t="s">
        <v>91</v>
      </c>
      <c r="U115" s="10">
        <v>90</v>
      </c>
      <c r="V115" s="12" t="s">
        <v>94</v>
      </c>
      <c r="W115" s="11" t="s">
        <v>90</v>
      </c>
      <c r="X115" s="10" t="s">
        <v>89</v>
      </c>
      <c r="Y115" s="10" t="s">
        <v>8</v>
      </c>
      <c r="Z115" s="9" t="s">
        <v>88</v>
      </c>
      <c r="AA115" s="7" t="s">
        <v>696</v>
      </c>
    </row>
    <row r="116" spans="1:27" ht="39.6" x14ac:dyDescent="0.3">
      <c r="A116" s="7" t="str">
        <f t="shared" si="17"/>
        <v>KzKBRd5</v>
      </c>
      <c r="B116" s="10" t="s">
        <v>97</v>
      </c>
      <c r="C116" s="10" t="s">
        <v>96</v>
      </c>
      <c r="D116" s="10" t="s">
        <v>17</v>
      </c>
      <c r="E116" s="9">
        <f t="shared" si="18"/>
        <v>9</v>
      </c>
      <c r="F116" s="9">
        <f t="shared" si="19"/>
        <v>6</v>
      </c>
      <c r="G116" s="9">
        <f t="shared" si="20"/>
        <v>2021</v>
      </c>
      <c r="H116" s="14">
        <v>44356</v>
      </c>
      <c r="I116" s="9" t="s">
        <v>95</v>
      </c>
      <c r="J116" s="10">
        <v>5</v>
      </c>
      <c r="K116" s="10" t="s">
        <v>93</v>
      </c>
      <c r="L116" s="10" t="s">
        <v>92</v>
      </c>
      <c r="M116" s="10">
        <v>109.8</v>
      </c>
      <c r="N116" s="10">
        <v>62.3</v>
      </c>
      <c r="O116" s="24">
        <f t="shared" si="13"/>
        <v>43.260473588342442</v>
      </c>
      <c r="P116" s="10" t="s">
        <v>13</v>
      </c>
      <c r="Q116" s="9" t="s">
        <v>12</v>
      </c>
      <c r="R116" s="10">
        <v>1000</v>
      </c>
      <c r="S116" s="10" t="s">
        <v>11</v>
      </c>
      <c r="T116" s="10" t="s">
        <v>91</v>
      </c>
      <c r="U116" s="10">
        <v>90</v>
      </c>
      <c r="V116" s="12" t="s">
        <v>94</v>
      </c>
      <c r="W116" s="11" t="s">
        <v>90</v>
      </c>
      <c r="X116" s="10" t="s">
        <v>89</v>
      </c>
      <c r="Y116" s="10" t="s">
        <v>8</v>
      </c>
      <c r="Z116" s="9" t="s">
        <v>88</v>
      </c>
      <c r="AA116" s="7" t="s">
        <v>696</v>
      </c>
    </row>
    <row r="117" spans="1:27" ht="52.8" x14ac:dyDescent="0.3">
      <c r="A117" s="7" t="str">
        <f t="shared" si="17"/>
        <v>RdSSDe1</v>
      </c>
      <c r="B117" s="10" t="s">
        <v>33</v>
      </c>
      <c r="C117" s="10" t="s">
        <v>741</v>
      </c>
      <c r="D117" s="10" t="s">
        <v>87</v>
      </c>
      <c r="E117" s="9">
        <f t="shared" si="18"/>
        <v>11</v>
      </c>
      <c r="F117" s="9">
        <f t="shared" si="19"/>
        <v>6</v>
      </c>
      <c r="G117" s="9">
        <f t="shared" si="20"/>
        <v>2021</v>
      </c>
      <c r="H117" s="14">
        <v>44358</v>
      </c>
      <c r="I117" s="9" t="s">
        <v>31</v>
      </c>
      <c r="J117" s="10">
        <v>1</v>
      </c>
      <c r="K117" s="10" t="s">
        <v>86</v>
      </c>
      <c r="L117" s="10" t="s">
        <v>85</v>
      </c>
      <c r="M117" s="10">
        <v>270.3</v>
      </c>
      <c r="N117" s="10">
        <v>204.5</v>
      </c>
      <c r="O117" s="24">
        <f t="shared" si="13"/>
        <v>24.343322234554201</v>
      </c>
      <c r="P117" s="10" t="s">
        <v>30</v>
      </c>
      <c r="Q117" s="9" t="s">
        <v>12</v>
      </c>
      <c r="R117" s="10">
        <v>5</v>
      </c>
      <c r="S117" s="10" t="s">
        <v>11</v>
      </c>
      <c r="T117" s="10" t="s">
        <v>10</v>
      </c>
      <c r="U117" s="10">
        <v>10</v>
      </c>
      <c r="V117" s="12" t="s">
        <v>698</v>
      </c>
      <c r="W117" s="9" t="s">
        <v>749</v>
      </c>
      <c r="X117" s="10" t="s">
        <v>9</v>
      </c>
      <c r="Y117" s="10" t="s">
        <v>28</v>
      </c>
      <c r="Z117" s="9" t="s">
        <v>76</v>
      </c>
      <c r="AA117" s="7" t="s">
        <v>696</v>
      </c>
    </row>
    <row r="118" spans="1:27" ht="52.8" x14ac:dyDescent="0.3">
      <c r="A118" s="7" t="str">
        <f t="shared" si="17"/>
        <v>RdSSDe2</v>
      </c>
      <c r="B118" s="10" t="s">
        <v>33</v>
      </c>
      <c r="C118" s="10" t="s">
        <v>741</v>
      </c>
      <c r="D118" s="10" t="s">
        <v>17</v>
      </c>
      <c r="E118" s="9">
        <f t="shared" si="18"/>
        <v>11</v>
      </c>
      <c r="F118" s="9">
        <f t="shared" si="19"/>
        <v>6</v>
      </c>
      <c r="G118" s="9">
        <f t="shared" si="20"/>
        <v>2021</v>
      </c>
      <c r="H118" s="14">
        <v>44358</v>
      </c>
      <c r="I118" s="9" t="s">
        <v>31</v>
      </c>
      <c r="J118" s="10">
        <v>2</v>
      </c>
      <c r="K118" s="10" t="s">
        <v>84</v>
      </c>
      <c r="L118" s="10" t="s">
        <v>83</v>
      </c>
      <c r="M118" s="10">
        <v>228.1</v>
      </c>
      <c r="N118" s="10">
        <v>167.5</v>
      </c>
      <c r="O118" s="24">
        <f t="shared" si="13"/>
        <v>26.567295046032442</v>
      </c>
      <c r="P118" s="10" t="s">
        <v>30</v>
      </c>
      <c r="Q118" s="9" t="s">
        <v>12</v>
      </c>
      <c r="R118" s="10">
        <v>5</v>
      </c>
      <c r="S118" s="10" t="s">
        <v>11</v>
      </c>
      <c r="T118" s="10" t="s">
        <v>10</v>
      </c>
      <c r="U118" s="10">
        <v>10</v>
      </c>
      <c r="V118" s="12" t="s">
        <v>698</v>
      </c>
      <c r="W118" s="9" t="s">
        <v>750</v>
      </c>
      <c r="X118" s="10" t="s">
        <v>9</v>
      </c>
      <c r="Y118" s="10" t="s">
        <v>28</v>
      </c>
      <c r="Z118" s="9" t="s">
        <v>76</v>
      </c>
      <c r="AA118" s="7" t="s">
        <v>696</v>
      </c>
    </row>
    <row r="119" spans="1:27" ht="52.8" x14ac:dyDescent="0.3">
      <c r="A119" s="7" t="str">
        <f t="shared" si="17"/>
        <v>RdSSDe3</v>
      </c>
      <c r="B119" s="10" t="s">
        <v>33</v>
      </c>
      <c r="C119" s="10" t="s">
        <v>741</v>
      </c>
      <c r="D119" s="10" t="s">
        <v>17</v>
      </c>
      <c r="E119" s="9">
        <f t="shared" si="18"/>
        <v>11</v>
      </c>
      <c r="F119" s="9">
        <f t="shared" si="19"/>
        <v>6</v>
      </c>
      <c r="G119" s="9">
        <f t="shared" si="20"/>
        <v>2021</v>
      </c>
      <c r="H119" s="14">
        <v>44358</v>
      </c>
      <c r="I119" s="9" t="s">
        <v>31</v>
      </c>
      <c r="J119" s="10">
        <v>3</v>
      </c>
      <c r="K119" s="10" t="s">
        <v>82</v>
      </c>
      <c r="L119" s="10" t="s">
        <v>81</v>
      </c>
      <c r="M119" s="10">
        <v>231.3</v>
      </c>
      <c r="N119" s="10">
        <v>158.80000000000001</v>
      </c>
      <c r="O119" s="24">
        <f t="shared" si="13"/>
        <v>31.344574146130565</v>
      </c>
      <c r="P119" s="10" t="s">
        <v>30</v>
      </c>
      <c r="Q119" s="9" t="s">
        <v>12</v>
      </c>
      <c r="R119" s="10">
        <v>5</v>
      </c>
      <c r="S119" s="10" t="s">
        <v>11</v>
      </c>
      <c r="T119" s="10" t="s">
        <v>10</v>
      </c>
      <c r="U119" s="10">
        <v>10</v>
      </c>
      <c r="V119" s="12" t="s">
        <v>698</v>
      </c>
      <c r="W119" s="9" t="s">
        <v>752</v>
      </c>
      <c r="X119" s="10" t="s">
        <v>9</v>
      </c>
      <c r="Y119" s="10" t="s">
        <v>28</v>
      </c>
      <c r="Z119" s="9" t="s">
        <v>76</v>
      </c>
      <c r="AA119" s="7" t="s">
        <v>696</v>
      </c>
    </row>
    <row r="120" spans="1:27" ht="52.8" x14ac:dyDescent="0.3">
      <c r="A120" s="7" t="str">
        <f t="shared" si="17"/>
        <v>RdSSDe4</v>
      </c>
      <c r="B120" s="10" t="s">
        <v>33</v>
      </c>
      <c r="C120" s="10" t="s">
        <v>741</v>
      </c>
      <c r="D120" s="10" t="s">
        <v>17</v>
      </c>
      <c r="E120" s="9">
        <f t="shared" si="18"/>
        <v>11</v>
      </c>
      <c r="F120" s="9">
        <f t="shared" si="19"/>
        <v>6</v>
      </c>
      <c r="G120" s="9">
        <f t="shared" si="20"/>
        <v>2021</v>
      </c>
      <c r="H120" s="14">
        <v>44358</v>
      </c>
      <c r="I120" s="9" t="s">
        <v>31</v>
      </c>
      <c r="J120" s="10">
        <v>4</v>
      </c>
      <c r="K120" s="10" t="s">
        <v>80</v>
      </c>
      <c r="L120" s="10" t="s">
        <v>79</v>
      </c>
      <c r="M120" s="10">
        <v>231.2</v>
      </c>
      <c r="N120" s="10">
        <v>165.7</v>
      </c>
      <c r="O120" s="24">
        <f t="shared" si="13"/>
        <v>28.330449826989621</v>
      </c>
      <c r="P120" s="10" t="s">
        <v>30</v>
      </c>
      <c r="Q120" s="9" t="s">
        <v>12</v>
      </c>
      <c r="R120" s="10">
        <v>5</v>
      </c>
      <c r="S120" s="10" t="s">
        <v>11</v>
      </c>
      <c r="T120" s="10" t="s">
        <v>10</v>
      </c>
      <c r="U120" s="10">
        <v>10</v>
      </c>
      <c r="V120" s="12" t="s">
        <v>698</v>
      </c>
      <c r="W120" s="9" t="s">
        <v>750</v>
      </c>
      <c r="X120" s="10" t="s">
        <v>9</v>
      </c>
      <c r="Y120" s="10" t="s">
        <v>28</v>
      </c>
      <c r="Z120" s="9" t="s">
        <v>76</v>
      </c>
      <c r="AA120" s="7" t="s">
        <v>696</v>
      </c>
    </row>
    <row r="121" spans="1:27" ht="52.8" x14ac:dyDescent="0.3">
      <c r="A121" s="7" t="str">
        <f t="shared" si="17"/>
        <v>RdSSDe5</v>
      </c>
      <c r="B121" s="10" t="s">
        <v>33</v>
      </c>
      <c r="C121" s="10" t="s">
        <v>741</v>
      </c>
      <c r="D121" s="10" t="s">
        <v>17</v>
      </c>
      <c r="E121" s="9">
        <f t="shared" si="18"/>
        <v>11</v>
      </c>
      <c r="F121" s="9">
        <f t="shared" si="19"/>
        <v>6</v>
      </c>
      <c r="G121" s="9">
        <f t="shared" si="20"/>
        <v>2021</v>
      </c>
      <c r="H121" s="14">
        <v>44358</v>
      </c>
      <c r="I121" s="9" t="s">
        <v>31</v>
      </c>
      <c r="J121" s="10">
        <v>5</v>
      </c>
      <c r="K121" s="10" t="s">
        <v>78</v>
      </c>
      <c r="L121" s="10" t="s">
        <v>77</v>
      </c>
      <c r="M121" s="10">
        <v>308.2</v>
      </c>
      <c r="N121" s="10">
        <v>214.3</v>
      </c>
      <c r="O121" s="24">
        <f t="shared" si="13"/>
        <v>30.467229072031145</v>
      </c>
      <c r="P121" s="10" t="s">
        <v>30</v>
      </c>
      <c r="Q121" s="9" t="s">
        <v>12</v>
      </c>
      <c r="R121" s="10">
        <v>5</v>
      </c>
      <c r="S121" s="10" t="s">
        <v>11</v>
      </c>
      <c r="T121" s="10" t="s">
        <v>10</v>
      </c>
      <c r="U121" s="10">
        <v>10</v>
      </c>
      <c r="V121" s="12" t="s">
        <v>698</v>
      </c>
      <c r="W121" s="9" t="s">
        <v>751</v>
      </c>
      <c r="X121" s="10" t="s">
        <v>9</v>
      </c>
      <c r="Y121" s="10" t="s">
        <v>28</v>
      </c>
      <c r="Z121" s="9" t="s">
        <v>76</v>
      </c>
      <c r="AA121" s="7" t="s">
        <v>696</v>
      </c>
    </row>
    <row r="122" spans="1:27" ht="52.8" x14ac:dyDescent="0.3">
      <c r="A122" s="7" t="str">
        <f t="shared" si="17"/>
        <v>RdSSCa1</v>
      </c>
      <c r="B122" s="10" t="s">
        <v>33</v>
      </c>
      <c r="C122" s="10" t="s">
        <v>742</v>
      </c>
      <c r="D122" s="10" t="s">
        <v>17</v>
      </c>
      <c r="E122" s="9">
        <f t="shared" si="18"/>
        <v>11</v>
      </c>
      <c r="F122" s="9">
        <f t="shared" si="19"/>
        <v>6</v>
      </c>
      <c r="G122" s="9">
        <f t="shared" si="20"/>
        <v>2021</v>
      </c>
      <c r="H122" s="14">
        <v>44358</v>
      </c>
      <c r="I122" s="9" t="s">
        <v>31</v>
      </c>
      <c r="J122" s="10">
        <v>1</v>
      </c>
      <c r="K122" s="10" t="s">
        <v>75</v>
      </c>
      <c r="L122" s="10" t="s">
        <v>74</v>
      </c>
      <c r="M122" s="10">
        <v>189.5</v>
      </c>
      <c r="N122" s="10">
        <v>140.69999999999999</v>
      </c>
      <c r="O122" s="24">
        <f t="shared" si="13"/>
        <v>25.751978891820588</v>
      </c>
      <c r="P122" s="10" t="s">
        <v>30</v>
      </c>
      <c r="Q122" s="9" t="s">
        <v>12</v>
      </c>
      <c r="R122" s="10">
        <v>5</v>
      </c>
      <c r="S122" s="10" t="s">
        <v>11</v>
      </c>
      <c r="T122" s="10" t="s">
        <v>10</v>
      </c>
      <c r="U122" s="10">
        <v>10</v>
      </c>
      <c r="V122" s="12" t="s">
        <v>701</v>
      </c>
      <c r="W122" s="9" t="s">
        <v>743</v>
      </c>
      <c r="X122" s="10" t="s">
        <v>9</v>
      </c>
      <c r="Y122" s="10" t="s">
        <v>28</v>
      </c>
      <c r="Z122" s="9" t="s">
        <v>65</v>
      </c>
      <c r="AA122" s="7" t="s">
        <v>696</v>
      </c>
    </row>
    <row r="123" spans="1:27" ht="52.8" x14ac:dyDescent="0.3">
      <c r="A123" s="7" t="str">
        <f t="shared" si="17"/>
        <v>RdSSCa2</v>
      </c>
      <c r="B123" s="10" t="s">
        <v>33</v>
      </c>
      <c r="C123" s="10" t="s">
        <v>742</v>
      </c>
      <c r="D123" s="10" t="s">
        <v>17</v>
      </c>
      <c r="E123" s="9">
        <f t="shared" si="18"/>
        <v>11</v>
      </c>
      <c r="F123" s="9">
        <f t="shared" si="19"/>
        <v>6</v>
      </c>
      <c r="G123" s="9">
        <f t="shared" si="20"/>
        <v>2021</v>
      </c>
      <c r="H123" s="14">
        <v>44358</v>
      </c>
      <c r="I123" s="9" t="s">
        <v>31</v>
      </c>
      <c r="J123" s="10">
        <v>2</v>
      </c>
      <c r="K123" s="10" t="s">
        <v>73</v>
      </c>
      <c r="L123" s="10" t="s">
        <v>72</v>
      </c>
      <c r="M123" s="10">
        <v>205.5</v>
      </c>
      <c r="N123" s="10">
        <v>150.1</v>
      </c>
      <c r="O123" s="24">
        <f t="shared" si="13"/>
        <v>26.958637469586378</v>
      </c>
      <c r="P123" s="10" t="s">
        <v>30</v>
      </c>
      <c r="Q123" s="9" t="s">
        <v>12</v>
      </c>
      <c r="R123" s="10">
        <v>5</v>
      </c>
      <c r="S123" s="10" t="s">
        <v>11</v>
      </c>
      <c r="T123" s="10" t="s">
        <v>10</v>
      </c>
      <c r="U123" s="10">
        <v>10</v>
      </c>
      <c r="V123" s="12" t="s">
        <v>701</v>
      </c>
      <c r="W123" s="9" t="s">
        <v>744</v>
      </c>
      <c r="X123" s="10" t="s">
        <v>9</v>
      </c>
      <c r="Y123" s="10" t="s">
        <v>28</v>
      </c>
      <c r="Z123" s="9" t="s">
        <v>65</v>
      </c>
      <c r="AA123" s="7" t="s">
        <v>696</v>
      </c>
    </row>
    <row r="124" spans="1:27" ht="52.8" x14ac:dyDescent="0.3">
      <c r="A124" s="7" t="str">
        <f t="shared" si="17"/>
        <v>RdSSCa3</v>
      </c>
      <c r="B124" s="10" t="s">
        <v>33</v>
      </c>
      <c r="C124" s="10" t="s">
        <v>742</v>
      </c>
      <c r="D124" s="10" t="s">
        <v>17</v>
      </c>
      <c r="E124" s="9">
        <f t="shared" si="18"/>
        <v>11</v>
      </c>
      <c r="F124" s="9">
        <f t="shared" si="19"/>
        <v>6</v>
      </c>
      <c r="G124" s="9">
        <f t="shared" si="20"/>
        <v>2021</v>
      </c>
      <c r="H124" s="14">
        <v>44358</v>
      </c>
      <c r="I124" s="9" t="s">
        <v>31</v>
      </c>
      <c r="J124" s="10">
        <v>3</v>
      </c>
      <c r="K124" s="10" t="s">
        <v>71</v>
      </c>
      <c r="L124" s="10" t="s">
        <v>70</v>
      </c>
      <c r="M124" s="10">
        <v>265.5</v>
      </c>
      <c r="N124" s="10">
        <v>197.6</v>
      </c>
      <c r="O124" s="24">
        <f t="shared" si="13"/>
        <v>25.574387947269305</v>
      </c>
      <c r="P124" s="10" t="s">
        <v>30</v>
      </c>
      <c r="Q124" s="9" t="s">
        <v>12</v>
      </c>
      <c r="R124" s="10">
        <v>5</v>
      </c>
      <c r="S124" s="10" t="s">
        <v>11</v>
      </c>
      <c r="T124" s="10" t="s">
        <v>10</v>
      </c>
      <c r="U124" s="10">
        <v>10</v>
      </c>
      <c r="V124" s="12" t="s">
        <v>701</v>
      </c>
      <c r="W124" s="9" t="s">
        <v>744</v>
      </c>
      <c r="X124" s="10" t="s">
        <v>9</v>
      </c>
      <c r="Y124" s="10" t="s">
        <v>28</v>
      </c>
      <c r="Z124" s="9" t="s">
        <v>65</v>
      </c>
      <c r="AA124" s="7" t="s">
        <v>696</v>
      </c>
    </row>
    <row r="125" spans="1:27" ht="52.8" x14ac:dyDescent="0.3">
      <c r="A125" s="7" t="str">
        <f t="shared" si="17"/>
        <v>RdSSCa4</v>
      </c>
      <c r="B125" s="10" t="s">
        <v>33</v>
      </c>
      <c r="C125" s="10" t="s">
        <v>742</v>
      </c>
      <c r="D125" s="10" t="s">
        <v>17</v>
      </c>
      <c r="E125" s="9">
        <f t="shared" si="18"/>
        <v>11</v>
      </c>
      <c r="F125" s="9">
        <f t="shared" si="19"/>
        <v>6</v>
      </c>
      <c r="G125" s="9">
        <f t="shared" si="20"/>
        <v>2021</v>
      </c>
      <c r="H125" s="14">
        <v>44358</v>
      </c>
      <c r="I125" s="9" t="s">
        <v>31</v>
      </c>
      <c r="J125" s="10">
        <v>4</v>
      </c>
      <c r="K125" s="10" t="s">
        <v>69</v>
      </c>
      <c r="L125" s="10" t="s">
        <v>68</v>
      </c>
      <c r="M125" s="10">
        <v>270.8</v>
      </c>
      <c r="N125" s="10">
        <v>199</v>
      </c>
      <c r="O125" s="24">
        <f t="shared" si="13"/>
        <v>26.514032496307237</v>
      </c>
      <c r="P125" s="10" t="s">
        <v>30</v>
      </c>
      <c r="Q125" s="9" t="s">
        <v>12</v>
      </c>
      <c r="R125" s="10">
        <v>5</v>
      </c>
      <c r="S125" s="10" t="s">
        <v>11</v>
      </c>
      <c r="T125" s="10" t="s">
        <v>10</v>
      </c>
      <c r="U125" s="10">
        <v>10</v>
      </c>
      <c r="V125" s="12" t="s">
        <v>701</v>
      </c>
      <c r="W125" s="9" t="s">
        <v>745</v>
      </c>
      <c r="X125" s="10" t="s">
        <v>9</v>
      </c>
      <c r="Y125" s="10" t="s">
        <v>28</v>
      </c>
      <c r="Z125" s="9" t="s">
        <v>65</v>
      </c>
      <c r="AA125" s="7" t="s">
        <v>696</v>
      </c>
    </row>
    <row r="126" spans="1:27" ht="52.8" x14ac:dyDescent="0.3">
      <c r="A126" s="7" t="str">
        <f t="shared" si="17"/>
        <v>RdSSCa5</v>
      </c>
      <c r="B126" s="10" t="s">
        <v>33</v>
      </c>
      <c r="C126" s="10" t="s">
        <v>742</v>
      </c>
      <c r="D126" s="10" t="s">
        <v>17</v>
      </c>
      <c r="E126" s="9">
        <f t="shared" si="18"/>
        <v>11</v>
      </c>
      <c r="F126" s="9">
        <f t="shared" si="19"/>
        <v>6</v>
      </c>
      <c r="G126" s="9">
        <f t="shared" si="20"/>
        <v>2021</v>
      </c>
      <c r="H126" s="14">
        <v>44358</v>
      </c>
      <c r="I126" s="9" t="s">
        <v>31</v>
      </c>
      <c r="J126" s="10">
        <v>5</v>
      </c>
      <c r="K126" s="10" t="s">
        <v>67</v>
      </c>
      <c r="L126" s="10" t="s">
        <v>66</v>
      </c>
      <c r="M126" s="10">
        <v>241</v>
      </c>
      <c r="N126" s="10">
        <v>177.2</v>
      </c>
      <c r="O126" s="24">
        <f t="shared" si="13"/>
        <v>26.473029045643159</v>
      </c>
      <c r="P126" s="10" t="s">
        <v>30</v>
      </c>
      <c r="Q126" s="9" t="s">
        <v>12</v>
      </c>
      <c r="R126" s="10">
        <v>5</v>
      </c>
      <c r="S126" s="10" t="s">
        <v>11</v>
      </c>
      <c r="T126" s="10" t="s">
        <v>10</v>
      </c>
      <c r="U126" s="10">
        <v>10</v>
      </c>
      <c r="V126" s="12" t="s">
        <v>701</v>
      </c>
      <c r="W126" s="9" t="s">
        <v>746</v>
      </c>
      <c r="X126" s="10" t="s">
        <v>9</v>
      </c>
      <c r="Y126" s="10" t="s">
        <v>28</v>
      </c>
      <c r="Z126" s="9" t="s">
        <v>65</v>
      </c>
      <c r="AA126" s="7" t="s">
        <v>696</v>
      </c>
    </row>
    <row r="127" spans="1:27" ht="52.8" x14ac:dyDescent="0.3">
      <c r="A127" s="7" t="str">
        <f t="shared" si="17"/>
        <v>RdSSPu1</v>
      </c>
      <c r="B127" s="10" t="s">
        <v>33</v>
      </c>
      <c r="C127" s="10" t="s">
        <v>55</v>
      </c>
      <c r="D127" s="10" t="s">
        <v>17</v>
      </c>
      <c r="E127" s="9">
        <f t="shared" si="18"/>
        <v>11</v>
      </c>
      <c r="F127" s="9">
        <f t="shared" si="19"/>
        <v>6</v>
      </c>
      <c r="G127" s="9">
        <f t="shared" si="20"/>
        <v>2021</v>
      </c>
      <c r="H127" s="14">
        <v>44358</v>
      </c>
      <c r="I127" s="9" t="s">
        <v>31</v>
      </c>
      <c r="J127" s="10">
        <v>1</v>
      </c>
      <c r="K127" s="10" t="s">
        <v>64</v>
      </c>
      <c r="L127" s="10" t="s">
        <v>63</v>
      </c>
      <c r="M127" s="10">
        <v>281.5</v>
      </c>
      <c r="N127" s="10">
        <v>210.7</v>
      </c>
      <c r="O127" s="24">
        <f t="shared" si="13"/>
        <v>25.150976909413856</v>
      </c>
      <c r="P127" s="10" t="s">
        <v>30</v>
      </c>
      <c r="Q127" s="9" t="s">
        <v>12</v>
      </c>
      <c r="R127" s="10">
        <v>5</v>
      </c>
      <c r="S127" s="10" t="s">
        <v>11</v>
      </c>
      <c r="T127" s="10" t="s">
        <v>10</v>
      </c>
      <c r="U127" s="10">
        <v>10</v>
      </c>
      <c r="V127" s="10" t="s">
        <v>700</v>
      </c>
      <c r="W127" s="9" t="s">
        <v>750</v>
      </c>
      <c r="X127" s="10" t="s">
        <v>9</v>
      </c>
      <c r="Y127" s="10" t="s">
        <v>28</v>
      </c>
      <c r="Z127" s="9" t="s">
        <v>51</v>
      </c>
      <c r="AA127" s="7" t="s">
        <v>696</v>
      </c>
    </row>
    <row r="128" spans="1:27" ht="52.8" x14ac:dyDescent="0.3">
      <c r="A128" s="7" t="str">
        <f t="shared" si="17"/>
        <v>RdSSPu2</v>
      </c>
      <c r="B128" s="10" t="s">
        <v>33</v>
      </c>
      <c r="C128" s="10" t="s">
        <v>55</v>
      </c>
      <c r="D128" s="10" t="s">
        <v>17</v>
      </c>
      <c r="E128" s="9">
        <f t="shared" si="18"/>
        <v>11</v>
      </c>
      <c r="F128" s="9">
        <f t="shared" si="19"/>
        <v>6</v>
      </c>
      <c r="G128" s="9">
        <f t="shared" si="20"/>
        <v>2021</v>
      </c>
      <c r="H128" s="14">
        <v>44358</v>
      </c>
      <c r="I128" s="9" t="s">
        <v>31</v>
      </c>
      <c r="J128" s="10">
        <v>2</v>
      </c>
      <c r="K128" s="10" t="s">
        <v>61</v>
      </c>
      <c r="L128" s="10" t="s">
        <v>60</v>
      </c>
      <c r="M128" s="10">
        <v>245.2</v>
      </c>
      <c r="N128" s="10">
        <v>184.7</v>
      </c>
      <c r="O128" s="24">
        <f t="shared" si="13"/>
        <v>24.673735725938013</v>
      </c>
      <c r="P128" s="10" t="s">
        <v>30</v>
      </c>
      <c r="Q128" s="9" t="s">
        <v>12</v>
      </c>
      <c r="R128" s="10">
        <v>5</v>
      </c>
      <c r="S128" s="10" t="s">
        <v>11</v>
      </c>
      <c r="T128" s="10" t="s">
        <v>10</v>
      </c>
      <c r="U128" s="10">
        <v>10</v>
      </c>
      <c r="V128" s="10" t="s">
        <v>62</v>
      </c>
      <c r="W128" s="9" t="s">
        <v>750</v>
      </c>
      <c r="X128" s="10" t="s">
        <v>9</v>
      </c>
      <c r="Y128" s="10" t="s">
        <v>28</v>
      </c>
      <c r="Z128" s="9" t="s">
        <v>51</v>
      </c>
      <c r="AA128" s="7" t="s">
        <v>696</v>
      </c>
    </row>
    <row r="129" spans="1:27" ht="52.8" x14ac:dyDescent="0.3">
      <c r="A129" s="7" t="str">
        <f t="shared" si="17"/>
        <v>RdSSPu3</v>
      </c>
      <c r="B129" s="10" t="s">
        <v>33</v>
      </c>
      <c r="C129" s="10" t="s">
        <v>55</v>
      </c>
      <c r="D129" s="10" t="s">
        <v>17</v>
      </c>
      <c r="E129" s="9">
        <f t="shared" si="18"/>
        <v>11</v>
      </c>
      <c r="F129" s="9">
        <f t="shared" si="19"/>
        <v>6</v>
      </c>
      <c r="G129" s="9">
        <f t="shared" si="20"/>
        <v>2021</v>
      </c>
      <c r="H129" s="14">
        <v>44358</v>
      </c>
      <c r="I129" s="9" t="s">
        <v>31</v>
      </c>
      <c r="J129" s="10">
        <v>3</v>
      </c>
      <c r="K129" s="10" t="s">
        <v>59</v>
      </c>
      <c r="L129" s="10" t="s">
        <v>58</v>
      </c>
      <c r="M129" s="10">
        <v>235</v>
      </c>
      <c r="N129" s="10">
        <v>173.4</v>
      </c>
      <c r="O129" s="24">
        <f t="shared" si="13"/>
        <v>26.212765957446805</v>
      </c>
      <c r="P129" s="10" t="s">
        <v>30</v>
      </c>
      <c r="Q129" s="9" t="s">
        <v>12</v>
      </c>
      <c r="R129" s="10">
        <v>5</v>
      </c>
      <c r="S129" s="10" t="s">
        <v>11</v>
      </c>
      <c r="T129" s="10" t="s">
        <v>10</v>
      </c>
      <c r="U129" s="10">
        <v>10</v>
      </c>
      <c r="V129" s="12" t="s">
        <v>54</v>
      </c>
      <c r="W129" s="9" t="s">
        <v>753</v>
      </c>
      <c r="X129" s="10" t="s">
        <v>9</v>
      </c>
      <c r="Y129" s="10" t="s">
        <v>28</v>
      </c>
      <c r="Z129" s="9" t="s">
        <v>51</v>
      </c>
      <c r="AA129" s="7" t="s">
        <v>696</v>
      </c>
    </row>
    <row r="130" spans="1:27" ht="52.8" x14ac:dyDescent="0.3">
      <c r="A130" s="7" t="str">
        <f t="shared" ref="A130:A151" si="21">C130&amp;J130</f>
        <v>RdSSPu4</v>
      </c>
      <c r="B130" s="10" t="s">
        <v>33</v>
      </c>
      <c r="C130" s="10" t="s">
        <v>55</v>
      </c>
      <c r="D130" s="10" t="s">
        <v>17</v>
      </c>
      <c r="E130" s="9">
        <f t="shared" si="18"/>
        <v>11</v>
      </c>
      <c r="F130" s="9">
        <f t="shared" si="19"/>
        <v>6</v>
      </c>
      <c r="G130" s="9">
        <f t="shared" si="20"/>
        <v>2021</v>
      </c>
      <c r="H130" s="14">
        <v>44358</v>
      </c>
      <c r="I130" s="9" t="s">
        <v>31</v>
      </c>
      <c r="J130" s="10">
        <v>4</v>
      </c>
      <c r="K130" s="10" t="s">
        <v>57</v>
      </c>
      <c r="L130" s="10" t="s">
        <v>56</v>
      </c>
      <c r="M130" s="10">
        <v>212.5</v>
      </c>
      <c r="N130" s="10">
        <v>155.5</v>
      </c>
      <c r="O130" s="24">
        <f t="shared" si="13"/>
        <v>26.823529411764707</v>
      </c>
      <c r="P130" s="10" t="s">
        <v>30</v>
      </c>
      <c r="Q130" s="9" t="s">
        <v>12</v>
      </c>
      <c r="R130" s="10">
        <v>5</v>
      </c>
      <c r="S130" s="10" t="s">
        <v>11</v>
      </c>
      <c r="T130" s="10" t="s">
        <v>10</v>
      </c>
      <c r="U130" s="10">
        <v>10</v>
      </c>
      <c r="V130" s="12" t="s">
        <v>54</v>
      </c>
      <c r="W130" s="9" t="s">
        <v>750</v>
      </c>
      <c r="X130" s="10" t="s">
        <v>9</v>
      </c>
      <c r="Y130" s="10" t="s">
        <v>28</v>
      </c>
      <c r="Z130" s="9" t="s">
        <v>51</v>
      </c>
      <c r="AA130" s="7" t="s">
        <v>696</v>
      </c>
    </row>
    <row r="131" spans="1:27" ht="52.8" x14ac:dyDescent="0.3">
      <c r="A131" s="7" t="str">
        <f t="shared" si="21"/>
        <v>RdSSPu5</v>
      </c>
      <c r="B131" s="10" t="s">
        <v>33</v>
      </c>
      <c r="C131" s="10" t="s">
        <v>55</v>
      </c>
      <c r="D131" s="10" t="s">
        <v>17</v>
      </c>
      <c r="E131" s="9">
        <f t="shared" si="18"/>
        <v>11</v>
      </c>
      <c r="F131" s="9">
        <f t="shared" si="19"/>
        <v>6</v>
      </c>
      <c r="G131" s="9">
        <f t="shared" si="20"/>
        <v>2021</v>
      </c>
      <c r="H131" s="14">
        <v>44358</v>
      </c>
      <c r="I131" s="9" t="s">
        <v>31</v>
      </c>
      <c r="J131" s="10">
        <v>5</v>
      </c>
      <c r="K131" s="10" t="s">
        <v>53</v>
      </c>
      <c r="L131" s="10" t="s">
        <v>52</v>
      </c>
      <c r="M131" s="10">
        <v>257.3</v>
      </c>
      <c r="N131" s="10">
        <v>195.4</v>
      </c>
      <c r="O131" s="24">
        <f t="shared" ref="O131:O151" si="22">(M131-N131)/M131*100</f>
        <v>24.057520404197437</v>
      </c>
      <c r="P131" s="10" t="s">
        <v>30</v>
      </c>
      <c r="Q131" s="9" t="s">
        <v>12</v>
      </c>
      <c r="R131" s="10">
        <v>5</v>
      </c>
      <c r="S131" s="10" t="s">
        <v>11</v>
      </c>
      <c r="T131" s="10" t="s">
        <v>10</v>
      </c>
      <c r="U131" s="10">
        <v>10</v>
      </c>
      <c r="V131" s="12" t="s">
        <v>54</v>
      </c>
      <c r="W131" s="9" t="s">
        <v>754</v>
      </c>
      <c r="X131" s="10" t="s">
        <v>9</v>
      </c>
      <c r="Y131" s="10" t="s">
        <v>28</v>
      </c>
      <c r="Z131" s="9" t="s">
        <v>51</v>
      </c>
      <c r="AA131" s="7" t="s">
        <v>696</v>
      </c>
    </row>
    <row r="132" spans="1:27" ht="26.4" x14ac:dyDescent="0.3">
      <c r="A132" s="7" t="str">
        <f t="shared" si="21"/>
        <v>RdSSSw1</v>
      </c>
      <c r="B132" s="10" t="s">
        <v>33</v>
      </c>
      <c r="C132" s="10" t="s">
        <v>41</v>
      </c>
      <c r="D132" s="10" t="s">
        <v>17</v>
      </c>
      <c r="E132" s="9">
        <f t="shared" si="18"/>
        <v>11</v>
      </c>
      <c r="F132" s="9">
        <f t="shared" si="19"/>
        <v>6</v>
      </c>
      <c r="G132" s="9">
        <f t="shared" si="20"/>
        <v>2021</v>
      </c>
      <c r="H132" s="14">
        <v>44358</v>
      </c>
      <c r="I132" s="9" t="s">
        <v>31</v>
      </c>
      <c r="J132" s="10">
        <v>1</v>
      </c>
      <c r="K132" s="10" t="s">
        <v>50</v>
      </c>
      <c r="L132" s="10" t="s">
        <v>49</v>
      </c>
      <c r="M132" s="10">
        <v>171.1</v>
      </c>
      <c r="N132" s="10">
        <v>126.8</v>
      </c>
      <c r="O132" s="24">
        <f t="shared" si="22"/>
        <v>25.891291642314435</v>
      </c>
      <c r="P132" s="10" t="s">
        <v>30</v>
      </c>
      <c r="Q132" s="9" t="s">
        <v>12</v>
      </c>
      <c r="R132" s="10">
        <v>3</v>
      </c>
      <c r="S132" s="10" t="s">
        <v>37</v>
      </c>
      <c r="T132" s="10" t="s">
        <v>36</v>
      </c>
      <c r="U132" s="10">
        <v>0</v>
      </c>
      <c r="V132" s="12" t="s">
        <v>40</v>
      </c>
      <c r="W132" s="9"/>
      <c r="X132" s="10" t="s">
        <v>9</v>
      </c>
      <c r="Y132" s="10" t="s">
        <v>28</v>
      </c>
      <c r="Z132" s="9"/>
      <c r="AA132" s="7" t="s">
        <v>696</v>
      </c>
    </row>
    <row r="133" spans="1:27" ht="26.4" x14ac:dyDescent="0.3">
      <c r="A133" s="7" t="str">
        <f t="shared" si="21"/>
        <v>RdSSSw2</v>
      </c>
      <c r="B133" s="10" t="s">
        <v>33</v>
      </c>
      <c r="C133" s="10" t="s">
        <v>41</v>
      </c>
      <c r="D133" s="10" t="s">
        <v>17</v>
      </c>
      <c r="E133" s="9">
        <f t="shared" si="18"/>
        <v>11</v>
      </c>
      <c r="F133" s="9">
        <f t="shared" si="19"/>
        <v>6</v>
      </c>
      <c r="G133" s="9">
        <f t="shared" si="20"/>
        <v>2021</v>
      </c>
      <c r="H133" s="14">
        <v>44358</v>
      </c>
      <c r="I133" s="9" t="s">
        <v>31</v>
      </c>
      <c r="J133" s="10">
        <v>2</v>
      </c>
      <c r="K133" s="10" t="s">
        <v>48</v>
      </c>
      <c r="L133" s="10" t="s">
        <v>47</v>
      </c>
      <c r="M133" s="10">
        <v>193.9</v>
      </c>
      <c r="N133" s="10">
        <v>165.5</v>
      </c>
      <c r="O133" s="24">
        <f t="shared" si="22"/>
        <v>14.646725116039198</v>
      </c>
      <c r="P133" s="10" t="s">
        <v>30</v>
      </c>
      <c r="Q133" s="9" t="s">
        <v>12</v>
      </c>
      <c r="R133" s="10">
        <v>3</v>
      </c>
      <c r="S133" s="10" t="s">
        <v>37</v>
      </c>
      <c r="T133" s="10" t="s">
        <v>36</v>
      </c>
      <c r="U133" s="10">
        <v>0</v>
      </c>
      <c r="V133" s="12" t="s">
        <v>40</v>
      </c>
      <c r="W133" s="9"/>
      <c r="X133" s="10" t="s">
        <v>9</v>
      </c>
      <c r="Y133" s="10" t="s">
        <v>28</v>
      </c>
      <c r="Z133" s="9"/>
      <c r="AA133" s="7" t="s">
        <v>696</v>
      </c>
    </row>
    <row r="134" spans="1:27" ht="26.4" x14ac:dyDescent="0.3">
      <c r="A134" s="7" t="str">
        <f t="shared" si="21"/>
        <v>RdSSSw3</v>
      </c>
      <c r="B134" s="10" t="s">
        <v>33</v>
      </c>
      <c r="C134" s="10" t="s">
        <v>41</v>
      </c>
      <c r="D134" s="10" t="s">
        <v>17</v>
      </c>
      <c r="E134" s="9">
        <f t="shared" si="18"/>
        <v>11</v>
      </c>
      <c r="F134" s="9">
        <f t="shared" si="19"/>
        <v>6</v>
      </c>
      <c r="G134" s="9">
        <f t="shared" si="20"/>
        <v>2021</v>
      </c>
      <c r="H134" s="14">
        <v>44358</v>
      </c>
      <c r="I134" s="9" t="s">
        <v>31</v>
      </c>
      <c r="J134" s="10">
        <v>3</v>
      </c>
      <c r="K134" s="10" t="s">
        <v>46</v>
      </c>
      <c r="L134" s="10" t="s">
        <v>45</v>
      </c>
      <c r="M134" s="10">
        <v>87.4</v>
      </c>
      <c r="N134" s="10">
        <v>73.400000000000006</v>
      </c>
      <c r="O134" s="24">
        <f t="shared" si="22"/>
        <v>16.018306636155604</v>
      </c>
      <c r="P134" s="10" t="s">
        <v>30</v>
      </c>
      <c r="Q134" s="9" t="s">
        <v>12</v>
      </c>
      <c r="R134" s="10">
        <v>3</v>
      </c>
      <c r="S134" s="10" t="s">
        <v>37</v>
      </c>
      <c r="T134" s="10" t="s">
        <v>36</v>
      </c>
      <c r="U134" s="10">
        <v>0</v>
      </c>
      <c r="V134" s="12" t="s">
        <v>40</v>
      </c>
      <c r="W134" s="9"/>
      <c r="X134" s="10" t="s">
        <v>9</v>
      </c>
      <c r="Y134" s="10" t="s">
        <v>28</v>
      </c>
      <c r="Z134" s="9"/>
      <c r="AA134" s="7" t="s">
        <v>696</v>
      </c>
    </row>
    <row r="135" spans="1:27" ht="26.4" x14ac:dyDescent="0.3">
      <c r="A135" s="7" t="str">
        <f t="shared" si="21"/>
        <v>RdSSSw4</v>
      </c>
      <c r="B135" s="10" t="s">
        <v>33</v>
      </c>
      <c r="C135" s="10" t="s">
        <v>41</v>
      </c>
      <c r="D135" s="10" t="s">
        <v>17</v>
      </c>
      <c r="E135" s="9">
        <f t="shared" si="18"/>
        <v>11</v>
      </c>
      <c r="F135" s="9">
        <f t="shared" si="19"/>
        <v>6</v>
      </c>
      <c r="G135" s="9">
        <f t="shared" si="20"/>
        <v>2021</v>
      </c>
      <c r="H135" s="14">
        <v>44358</v>
      </c>
      <c r="I135" s="9" t="s">
        <v>31</v>
      </c>
      <c r="J135" s="10">
        <v>4</v>
      </c>
      <c r="K135" s="10" t="s">
        <v>44</v>
      </c>
      <c r="L135" s="10" t="s">
        <v>43</v>
      </c>
      <c r="M135" s="10">
        <v>75</v>
      </c>
      <c r="N135" s="10">
        <v>36.5</v>
      </c>
      <c r="O135" s="24">
        <f t="shared" si="22"/>
        <v>51.333333333333329</v>
      </c>
      <c r="P135" s="10" t="s">
        <v>30</v>
      </c>
      <c r="Q135" s="9" t="s">
        <v>12</v>
      </c>
      <c r="R135" s="10">
        <v>3</v>
      </c>
      <c r="S135" s="10" t="s">
        <v>37</v>
      </c>
      <c r="T135" s="10" t="s">
        <v>36</v>
      </c>
      <c r="U135" s="10">
        <v>0</v>
      </c>
      <c r="V135" s="12" t="s">
        <v>40</v>
      </c>
      <c r="W135" s="9"/>
      <c r="X135" s="10" t="s">
        <v>9</v>
      </c>
      <c r="Y135" s="10" t="s">
        <v>28</v>
      </c>
      <c r="Z135" s="9" t="s">
        <v>42</v>
      </c>
      <c r="AA135" s="7" t="s">
        <v>696</v>
      </c>
    </row>
    <row r="136" spans="1:27" ht="26.4" x14ac:dyDescent="0.3">
      <c r="A136" s="7" t="str">
        <f t="shared" si="21"/>
        <v>RdSSSw5</v>
      </c>
      <c r="B136" s="10" t="s">
        <v>33</v>
      </c>
      <c r="C136" s="10" t="s">
        <v>41</v>
      </c>
      <c r="D136" s="10" t="s">
        <v>17</v>
      </c>
      <c r="E136" s="9">
        <f t="shared" si="18"/>
        <v>11</v>
      </c>
      <c r="F136" s="9">
        <f t="shared" si="19"/>
        <v>6</v>
      </c>
      <c r="G136" s="9">
        <f t="shared" si="20"/>
        <v>2021</v>
      </c>
      <c r="H136" s="14">
        <v>44358</v>
      </c>
      <c r="I136" s="9" t="s">
        <v>31</v>
      </c>
      <c r="J136" s="10">
        <v>5</v>
      </c>
      <c r="K136" s="10" t="s">
        <v>39</v>
      </c>
      <c r="L136" s="10" t="s">
        <v>38</v>
      </c>
      <c r="M136" s="10">
        <v>120.1</v>
      </c>
      <c r="N136" s="10">
        <v>106.5</v>
      </c>
      <c r="O136" s="24">
        <f t="shared" si="22"/>
        <v>11.323896752706073</v>
      </c>
      <c r="P136" s="10" t="s">
        <v>30</v>
      </c>
      <c r="Q136" s="9" t="s">
        <v>12</v>
      </c>
      <c r="R136" s="10">
        <v>3</v>
      </c>
      <c r="S136" s="10" t="s">
        <v>37</v>
      </c>
      <c r="T136" s="10" t="s">
        <v>36</v>
      </c>
      <c r="U136" s="10">
        <v>0</v>
      </c>
      <c r="V136" s="12" t="s">
        <v>40</v>
      </c>
      <c r="W136" s="9"/>
      <c r="X136" s="10" t="s">
        <v>9</v>
      </c>
      <c r="Y136" s="10" t="s">
        <v>28</v>
      </c>
      <c r="Z136" s="9"/>
      <c r="AA136" s="7" t="s">
        <v>696</v>
      </c>
    </row>
    <row r="137" spans="1:27" ht="26.4" x14ac:dyDescent="0.3">
      <c r="A137" s="7" t="str">
        <f t="shared" si="21"/>
        <v>RdSSUp1</v>
      </c>
      <c r="B137" s="10" t="s">
        <v>33</v>
      </c>
      <c r="C137" s="10" t="s">
        <v>32</v>
      </c>
      <c r="D137" s="10" t="s">
        <v>17</v>
      </c>
      <c r="E137" s="10">
        <f>DAY(H137)</f>
        <v>7</v>
      </c>
      <c r="F137" s="10">
        <f>MONTH(H137)</f>
        <v>1</v>
      </c>
      <c r="G137" s="10">
        <f>YEAR(H137)</f>
        <v>2020</v>
      </c>
      <c r="H137" s="14">
        <v>43837</v>
      </c>
      <c r="I137" s="9" t="s">
        <v>31</v>
      </c>
      <c r="J137" s="10">
        <v>1</v>
      </c>
      <c r="K137" s="10" t="s">
        <v>697</v>
      </c>
      <c r="L137" s="10" t="s">
        <v>697</v>
      </c>
      <c r="M137" s="10" t="s">
        <v>800</v>
      </c>
      <c r="N137" s="10" t="s">
        <v>800</v>
      </c>
      <c r="O137" s="24" t="e">
        <f t="shared" si="22"/>
        <v>#VALUE!</v>
      </c>
      <c r="P137" s="10" t="s">
        <v>30</v>
      </c>
      <c r="Q137" s="9" t="s">
        <v>29</v>
      </c>
      <c r="R137" s="10">
        <v>7</v>
      </c>
      <c r="S137" s="10" t="s">
        <v>11</v>
      </c>
      <c r="T137" s="10" t="s">
        <v>10</v>
      </c>
      <c r="U137" s="10">
        <v>20</v>
      </c>
      <c r="V137" s="10" t="s">
        <v>697</v>
      </c>
      <c r="W137" s="9" t="s">
        <v>34</v>
      </c>
      <c r="X137" s="10" t="s">
        <v>9</v>
      </c>
      <c r="Y137" s="10" t="s">
        <v>28</v>
      </c>
      <c r="Z137" s="9"/>
      <c r="AA137" s="7" t="s">
        <v>696</v>
      </c>
    </row>
    <row r="138" spans="1:27" ht="26.4" x14ac:dyDescent="0.3">
      <c r="A138" s="7" t="str">
        <f t="shared" si="21"/>
        <v>RdSSUp2</v>
      </c>
      <c r="B138" s="10" t="s">
        <v>33</v>
      </c>
      <c r="C138" s="10" t="s">
        <v>32</v>
      </c>
      <c r="D138" s="10" t="s">
        <v>17</v>
      </c>
      <c r="E138" s="10">
        <f t="shared" ref="E138:E144" si="23">DAY(H138)</f>
        <v>7</v>
      </c>
      <c r="F138" s="10">
        <f t="shared" ref="F138:F144" si="24">MONTH(H138)</f>
        <v>1</v>
      </c>
      <c r="G138" s="10">
        <f t="shared" ref="G138:G144" si="25">YEAR(H138)</f>
        <v>2020</v>
      </c>
      <c r="H138" s="14">
        <v>43837</v>
      </c>
      <c r="I138" s="9" t="s">
        <v>31</v>
      </c>
      <c r="J138" s="10">
        <v>2</v>
      </c>
      <c r="K138" s="10" t="s">
        <v>697</v>
      </c>
      <c r="L138" s="10" t="s">
        <v>697</v>
      </c>
      <c r="M138" s="10" t="s">
        <v>800</v>
      </c>
      <c r="N138" s="10" t="s">
        <v>800</v>
      </c>
      <c r="O138" s="24" t="e">
        <f t="shared" si="22"/>
        <v>#VALUE!</v>
      </c>
      <c r="P138" s="10" t="s">
        <v>30</v>
      </c>
      <c r="Q138" s="9" t="s">
        <v>29</v>
      </c>
      <c r="R138" s="10">
        <v>7</v>
      </c>
      <c r="S138" s="10" t="s">
        <v>11</v>
      </c>
      <c r="T138" s="10" t="s">
        <v>10</v>
      </c>
      <c r="U138" s="10">
        <v>20</v>
      </c>
      <c r="V138" s="10" t="s">
        <v>697</v>
      </c>
      <c r="W138" s="9" t="s">
        <v>35</v>
      </c>
      <c r="X138" s="10" t="s">
        <v>9</v>
      </c>
      <c r="Y138" s="10" t="s">
        <v>28</v>
      </c>
      <c r="Z138" s="9"/>
      <c r="AA138" s="7" t="s">
        <v>696</v>
      </c>
    </row>
    <row r="139" spans="1:27" ht="26.4" x14ac:dyDescent="0.3">
      <c r="A139" s="7" t="str">
        <f t="shared" si="21"/>
        <v>RdSSUp3</v>
      </c>
      <c r="B139" s="10" t="s">
        <v>33</v>
      </c>
      <c r="C139" s="10" t="s">
        <v>32</v>
      </c>
      <c r="D139" s="10" t="s">
        <v>17</v>
      </c>
      <c r="E139" s="10">
        <f t="shared" si="23"/>
        <v>7</v>
      </c>
      <c r="F139" s="10">
        <f t="shared" si="24"/>
        <v>1</v>
      </c>
      <c r="G139" s="10">
        <f t="shared" si="25"/>
        <v>2020</v>
      </c>
      <c r="H139" s="14">
        <v>43837</v>
      </c>
      <c r="I139" s="9" t="s">
        <v>31</v>
      </c>
      <c r="J139" s="10">
        <v>3</v>
      </c>
      <c r="K139" s="10" t="s">
        <v>697</v>
      </c>
      <c r="L139" s="10" t="s">
        <v>697</v>
      </c>
      <c r="M139" s="10" t="s">
        <v>800</v>
      </c>
      <c r="N139" s="10" t="s">
        <v>800</v>
      </c>
      <c r="O139" s="24" t="e">
        <f t="shared" si="22"/>
        <v>#VALUE!</v>
      </c>
      <c r="P139" s="10" t="s">
        <v>30</v>
      </c>
      <c r="Q139" s="9" t="s">
        <v>29</v>
      </c>
      <c r="R139" s="10">
        <v>7</v>
      </c>
      <c r="S139" s="10" t="s">
        <v>11</v>
      </c>
      <c r="T139" s="10" t="s">
        <v>10</v>
      </c>
      <c r="U139" s="10">
        <v>20</v>
      </c>
      <c r="V139" s="10" t="s">
        <v>697</v>
      </c>
      <c r="W139" s="9" t="s">
        <v>35</v>
      </c>
      <c r="X139" s="10" t="s">
        <v>9</v>
      </c>
      <c r="Y139" s="10" t="s">
        <v>28</v>
      </c>
      <c r="Z139" s="9"/>
      <c r="AA139" s="7" t="s">
        <v>696</v>
      </c>
    </row>
    <row r="140" spans="1:27" ht="26.4" x14ac:dyDescent="0.3">
      <c r="A140" s="7" t="str">
        <f t="shared" si="21"/>
        <v>RdSSUp4</v>
      </c>
      <c r="B140" s="10" t="s">
        <v>33</v>
      </c>
      <c r="C140" s="10" t="s">
        <v>32</v>
      </c>
      <c r="D140" s="10" t="s">
        <v>17</v>
      </c>
      <c r="E140" s="10">
        <f t="shared" si="23"/>
        <v>7</v>
      </c>
      <c r="F140" s="10">
        <f t="shared" si="24"/>
        <v>1</v>
      </c>
      <c r="G140" s="10">
        <f t="shared" si="25"/>
        <v>2020</v>
      </c>
      <c r="H140" s="14">
        <v>43837</v>
      </c>
      <c r="I140" s="9" t="s">
        <v>31</v>
      </c>
      <c r="J140" s="10">
        <v>4</v>
      </c>
      <c r="K140" s="10" t="s">
        <v>697</v>
      </c>
      <c r="L140" s="10" t="s">
        <v>697</v>
      </c>
      <c r="M140" s="10" t="s">
        <v>800</v>
      </c>
      <c r="N140" s="10" t="s">
        <v>800</v>
      </c>
      <c r="O140" s="24" t="e">
        <f t="shared" si="22"/>
        <v>#VALUE!</v>
      </c>
      <c r="P140" s="10" t="s">
        <v>30</v>
      </c>
      <c r="Q140" s="9" t="s">
        <v>29</v>
      </c>
      <c r="R140" s="10">
        <v>7</v>
      </c>
      <c r="S140" s="10" t="s">
        <v>11</v>
      </c>
      <c r="T140" s="10" t="s">
        <v>10</v>
      </c>
      <c r="U140" s="10">
        <v>20</v>
      </c>
      <c r="V140" s="10" t="s">
        <v>697</v>
      </c>
      <c r="W140" s="9" t="s">
        <v>34</v>
      </c>
      <c r="X140" s="10" t="s">
        <v>9</v>
      </c>
      <c r="Y140" s="10" t="s">
        <v>28</v>
      </c>
      <c r="Z140" s="9"/>
      <c r="AA140" s="7" t="s">
        <v>696</v>
      </c>
    </row>
    <row r="141" spans="1:27" ht="26.4" x14ac:dyDescent="0.3">
      <c r="A141" s="7" t="str">
        <f t="shared" si="21"/>
        <v>RdSSUp5</v>
      </c>
      <c r="B141" s="10" t="s">
        <v>33</v>
      </c>
      <c r="C141" s="10" t="s">
        <v>32</v>
      </c>
      <c r="D141" s="10" t="s">
        <v>17</v>
      </c>
      <c r="E141" s="10">
        <f t="shared" si="23"/>
        <v>7</v>
      </c>
      <c r="F141" s="10">
        <f t="shared" si="24"/>
        <v>1</v>
      </c>
      <c r="G141" s="10">
        <f t="shared" si="25"/>
        <v>2020</v>
      </c>
      <c r="H141" s="14">
        <v>43837</v>
      </c>
      <c r="I141" s="9" t="s">
        <v>31</v>
      </c>
      <c r="J141" s="10">
        <v>5</v>
      </c>
      <c r="K141" s="10" t="s">
        <v>697</v>
      </c>
      <c r="L141" s="10" t="s">
        <v>697</v>
      </c>
      <c r="M141" s="10" t="s">
        <v>800</v>
      </c>
      <c r="N141" s="10" t="s">
        <v>800</v>
      </c>
      <c r="O141" s="24" t="e">
        <f t="shared" si="22"/>
        <v>#VALUE!</v>
      </c>
      <c r="P141" s="10" t="s">
        <v>30</v>
      </c>
      <c r="Q141" s="9" t="s">
        <v>29</v>
      </c>
      <c r="R141" s="10">
        <v>7</v>
      </c>
      <c r="S141" s="10" t="s">
        <v>11</v>
      </c>
      <c r="T141" s="10" t="s">
        <v>10</v>
      </c>
      <c r="U141" s="10">
        <v>20</v>
      </c>
      <c r="V141" s="10" t="s">
        <v>697</v>
      </c>
      <c r="W141" s="9" t="s">
        <v>34</v>
      </c>
      <c r="X141" s="10" t="s">
        <v>9</v>
      </c>
      <c r="Y141" s="10" t="s">
        <v>28</v>
      </c>
      <c r="Z141" s="9"/>
      <c r="AA141" s="7" t="s">
        <v>696</v>
      </c>
    </row>
    <row r="142" spans="1:27" ht="26.4" x14ac:dyDescent="0.3">
      <c r="A142" s="7" t="str">
        <f t="shared" si="21"/>
        <v>RdSSUp6</v>
      </c>
      <c r="B142" s="10" t="s">
        <v>33</v>
      </c>
      <c r="C142" s="10" t="s">
        <v>32</v>
      </c>
      <c r="D142" s="10" t="s">
        <v>17</v>
      </c>
      <c r="E142" s="10">
        <f t="shared" si="23"/>
        <v>7</v>
      </c>
      <c r="F142" s="10">
        <f t="shared" si="24"/>
        <v>1</v>
      </c>
      <c r="G142" s="10">
        <f t="shared" si="25"/>
        <v>2020</v>
      </c>
      <c r="H142" s="14">
        <v>43837</v>
      </c>
      <c r="I142" s="9" t="s">
        <v>31</v>
      </c>
      <c r="J142" s="10">
        <v>6</v>
      </c>
      <c r="K142" s="10" t="s">
        <v>697</v>
      </c>
      <c r="L142" s="10" t="s">
        <v>697</v>
      </c>
      <c r="M142" s="10" t="s">
        <v>800</v>
      </c>
      <c r="N142" s="10" t="s">
        <v>800</v>
      </c>
      <c r="O142" s="24" t="e">
        <f t="shared" si="22"/>
        <v>#VALUE!</v>
      </c>
      <c r="P142" s="10" t="s">
        <v>30</v>
      </c>
      <c r="Q142" s="9" t="s">
        <v>29</v>
      </c>
      <c r="R142" s="10">
        <v>7</v>
      </c>
      <c r="S142" s="10" t="s">
        <v>11</v>
      </c>
      <c r="T142" s="10" t="s">
        <v>10</v>
      </c>
      <c r="U142" s="10">
        <v>20</v>
      </c>
      <c r="V142" s="10" t="s">
        <v>697</v>
      </c>
      <c r="W142" s="9" t="s">
        <v>34</v>
      </c>
      <c r="X142" s="10" t="s">
        <v>9</v>
      </c>
      <c r="Y142" s="10" t="s">
        <v>28</v>
      </c>
      <c r="Z142" s="9"/>
      <c r="AA142" s="7" t="s">
        <v>696</v>
      </c>
    </row>
    <row r="143" spans="1:27" ht="26.4" x14ac:dyDescent="0.3">
      <c r="A143" s="7" t="str">
        <f t="shared" si="21"/>
        <v>RdSSUp7</v>
      </c>
      <c r="B143" s="10" t="s">
        <v>33</v>
      </c>
      <c r="C143" s="10" t="s">
        <v>32</v>
      </c>
      <c r="D143" s="10" t="s">
        <v>17</v>
      </c>
      <c r="E143" s="10">
        <f t="shared" si="23"/>
        <v>7</v>
      </c>
      <c r="F143" s="10">
        <f t="shared" si="24"/>
        <v>1</v>
      </c>
      <c r="G143" s="10">
        <f t="shared" si="25"/>
        <v>2020</v>
      </c>
      <c r="H143" s="14">
        <v>43837</v>
      </c>
      <c r="I143" s="9" t="s">
        <v>31</v>
      </c>
      <c r="J143" s="10">
        <v>7</v>
      </c>
      <c r="K143" s="10" t="s">
        <v>697</v>
      </c>
      <c r="L143" s="10" t="s">
        <v>697</v>
      </c>
      <c r="M143" s="10" t="s">
        <v>800</v>
      </c>
      <c r="N143" s="10" t="s">
        <v>800</v>
      </c>
      <c r="O143" s="24" t="e">
        <f t="shared" si="22"/>
        <v>#VALUE!</v>
      </c>
      <c r="P143" s="10" t="s">
        <v>30</v>
      </c>
      <c r="Q143" s="9" t="s">
        <v>29</v>
      </c>
      <c r="R143" s="10">
        <v>7</v>
      </c>
      <c r="S143" s="10" t="s">
        <v>11</v>
      </c>
      <c r="T143" s="10" t="s">
        <v>10</v>
      </c>
      <c r="U143" s="10">
        <v>20</v>
      </c>
      <c r="V143" s="10" t="s">
        <v>697</v>
      </c>
      <c r="W143" s="9" t="s">
        <v>34</v>
      </c>
      <c r="X143" s="10" t="s">
        <v>9</v>
      </c>
      <c r="Y143" s="10" t="s">
        <v>28</v>
      </c>
      <c r="Z143" s="9"/>
      <c r="AA143" s="7" t="s">
        <v>696</v>
      </c>
    </row>
    <row r="144" spans="1:27" ht="26.4" x14ac:dyDescent="0.3">
      <c r="A144" s="7" t="str">
        <f t="shared" si="21"/>
        <v>RdSSUp8</v>
      </c>
      <c r="B144" s="10" t="s">
        <v>33</v>
      </c>
      <c r="C144" s="10" t="s">
        <v>32</v>
      </c>
      <c r="D144" s="10" t="s">
        <v>17</v>
      </c>
      <c r="E144" s="10">
        <f t="shared" si="23"/>
        <v>7</v>
      </c>
      <c r="F144" s="10">
        <f t="shared" si="24"/>
        <v>1</v>
      </c>
      <c r="G144" s="10">
        <f t="shared" si="25"/>
        <v>2020</v>
      </c>
      <c r="H144" s="14">
        <v>43837</v>
      </c>
      <c r="I144" s="9" t="s">
        <v>31</v>
      </c>
      <c r="J144" s="10">
        <v>8</v>
      </c>
      <c r="K144" s="10" t="s">
        <v>697</v>
      </c>
      <c r="L144" s="10" t="s">
        <v>697</v>
      </c>
      <c r="M144" s="10" t="s">
        <v>800</v>
      </c>
      <c r="N144" s="10" t="s">
        <v>800</v>
      </c>
      <c r="O144" s="24" t="e">
        <f t="shared" si="22"/>
        <v>#VALUE!</v>
      </c>
      <c r="P144" s="10" t="s">
        <v>30</v>
      </c>
      <c r="Q144" s="9" t="s">
        <v>29</v>
      </c>
      <c r="R144" s="10">
        <v>7</v>
      </c>
      <c r="S144" s="10" t="s">
        <v>11</v>
      </c>
      <c r="T144" s="10" t="s">
        <v>10</v>
      </c>
      <c r="U144" s="10">
        <v>20</v>
      </c>
      <c r="V144" s="10" t="s">
        <v>697</v>
      </c>
      <c r="W144" s="9" t="s">
        <v>34</v>
      </c>
      <c r="X144" s="10" t="s">
        <v>9</v>
      </c>
      <c r="Y144" s="10" t="s">
        <v>28</v>
      </c>
      <c r="Z144" s="9"/>
      <c r="AA144" s="7" t="s">
        <v>696</v>
      </c>
    </row>
    <row r="145" spans="1:27" ht="26.4" x14ac:dyDescent="0.3">
      <c r="A145" s="7" t="str">
        <f t="shared" si="21"/>
        <v>DbSdGr1</v>
      </c>
      <c r="B145" s="10" t="s">
        <v>19</v>
      </c>
      <c r="C145" s="10" t="s">
        <v>18</v>
      </c>
      <c r="D145" s="10" t="s">
        <v>17</v>
      </c>
      <c r="E145" s="9">
        <f t="shared" ref="E145:E150" si="26">DAY(H145)</f>
        <v>6</v>
      </c>
      <c r="F145" s="9">
        <f t="shared" ref="F145:F150" si="27">MONTH(H145)</f>
        <v>1</v>
      </c>
      <c r="G145" s="9">
        <f t="shared" ref="G145:G150" si="28">YEAR(H145)</f>
        <v>2020</v>
      </c>
      <c r="H145" s="14">
        <v>43836</v>
      </c>
      <c r="I145" s="9" t="s">
        <v>16</v>
      </c>
      <c r="J145" s="10">
        <v>1</v>
      </c>
      <c r="K145" s="10" t="s">
        <v>27</v>
      </c>
      <c r="L145" s="10" t="s">
        <v>26</v>
      </c>
      <c r="M145" s="10" t="s">
        <v>800</v>
      </c>
      <c r="N145" s="10" t="s">
        <v>800</v>
      </c>
      <c r="O145" s="24" t="e">
        <f t="shared" si="22"/>
        <v>#VALUE!</v>
      </c>
      <c r="P145" s="10" t="s">
        <v>13</v>
      </c>
      <c r="Q145" s="9" t="s">
        <v>12</v>
      </c>
      <c r="R145" s="10">
        <v>20</v>
      </c>
      <c r="S145" s="10" t="s">
        <v>11</v>
      </c>
      <c r="T145" s="10" t="s">
        <v>10</v>
      </c>
      <c r="U145" s="10">
        <v>5</v>
      </c>
      <c r="V145" s="12" t="s">
        <v>699</v>
      </c>
      <c r="W145" s="9" t="s">
        <v>803</v>
      </c>
      <c r="X145" s="10" t="s">
        <v>9</v>
      </c>
      <c r="Y145" s="10" t="s">
        <v>8</v>
      </c>
      <c r="Z145" s="9"/>
      <c r="AA145" s="7" t="s">
        <v>696</v>
      </c>
    </row>
    <row r="146" spans="1:27" ht="26.4" x14ac:dyDescent="0.3">
      <c r="A146" s="7" t="str">
        <f t="shared" si="21"/>
        <v>DbSdGr2</v>
      </c>
      <c r="B146" s="10" t="s">
        <v>19</v>
      </c>
      <c r="C146" s="10" t="s">
        <v>18</v>
      </c>
      <c r="D146" s="10" t="s">
        <v>17</v>
      </c>
      <c r="E146" s="9">
        <f t="shared" si="26"/>
        <v>6</v>
      </c>
      <c r="F146" s="9">
        <f t="shared" si="27"/>
        <v>1</v>
      </c>
      <c r="G146" s="9">
        <f t="shared" si="28"/>
        <v>2020</v>
      </c>
      <c r="H146" s="14">
        <v>43836</v>
      </c>
      <c r="I146" s="9" t="s">
        <v>16</v>
      </c>
      <c r="J146" s="10">
        <v>2</v>
      </c>
      <c r="K146" s="10" t="s">
        <v>25</v>
      </c>
      <c r="L146" s="10" t="s">
        <v>24</v>
      </c>
      <c r="M146" s="10" t="s">
        <v>800</v>
      </c>
      <c r="N146" s="10" t="s">
        <v>800</v>
      </c>
      <c r="O146" s="24" t="e">
        <f t="shared" si="22"/>
        <v>#VALUE!</v>
      </c>
      <c r="P146" s="10" t="s">
        <v>13</v>
      </c>
      <c r="Q146" s="9" t="s">
        <v>12</v>
      </c>
      <c r="R146" s="10">
        <v>20</v>
      </c>
      <c r="S146" s="10" t="s">
        <v>11</v>
      </c>
      <c r="T146" s="10" t="s">
        <v>10</v>
      </c>
      <c r="U146" s="10">
        <v>5</v>
      </c>
      <c r="V146" s="12" t="s">
        <v>699</v>
      </c>
      <c r="W146" s="11" t="s">
        <v>804</v>
      </c>
      <c r="X146" s="10" t="s">
        <v>9</v>
      </c>
      <c r="Y146" s="10" t="s">
        <v>8</v>
      </c>
      <c r="Z146" s="9"/>
      <c r="AA146" s="7" t="s">
        <v>696</v>
      </c>
    </row>
    <row r="147" spans="1:27" ht="26.4" x14ac:dyDescent="0.3">
      <c r="A147" s="7" t="str">
        <f t="shared" si="21"/>
        <v>DbSdGr3</v>
      </c>
      <c r="B147" s="10" t="s">
        <v>19</v>
      </c>
      <c r="C147" s="10" t="s">
        <v>18</v>
      </c>
      <c r="D147" s="10" t="s">
        <v>17</v>
      </c>
      <c r="E147" s="9">
        <f t="shared" si="26"/>
        <v>6</v>
      </c>
      <c r="F147" s="9">
        <f t="shared" si="27"/>
        <v>1</v>
      </c>
      <c r="G147" s="9">
        <f t="shared" si="28"/>
        <v>2020</v>
      </c>
      <c r="H147" s="14">
        <v>43836</v>
      </c>
      <c r="I147" s="9" t="s">
        <v>16</v>
      </c>
      <c r="J147" s="10">
        <v>3</v>
      </c>
      <c r="K147" s="10" t="s">
        <v>23</v>
      </c>
      <c r="L147" s="10" t="s">
        <v>22</v>
      </c>
      <c r="M147" s="10" t="s">
        <v>800</v>
      </c>
      <c r="N147" s="10" t="s">
        <v>800</v>
      </c>
      <c r="O147" s="24" t="e">
        <f t="shared" si="22"/>
        <v>#VALUE!</v>
      </c>
      <c r="P147" s="10" t="s">
        <v>13</v>
      </c>
      <c r="Q147" s="9" t="s">
        <v>12</v>
      </c>
      <c r="R147" s="10">
        <v>20</v>
      </c>
      <c r="S147" s="10" t="s">
        <v>11</v>
      </c>
      <c r="T147" s="10" t="s">
        <v>10</v>
      </c>
      <c r="U147" s="10">
        <v>5</v>
      </c>
      <c r="V147" s="12" t="s">
        <v>698</v>
      </c>
      <c r="W147" s="11" t="s">
        <v>804</v>
      </c>
      <c r="X147" s="10" t="s">
        <v>9</v>
      </c>
      <c r="Y147" s="10" t="s">
        <v>8</v>
      </c>
      <c r="Z147" s="9"/>
      <c r="AA147" s="7" t="s">
        <v>696</v>
      </c>
    </row>
    <row r="148" spans="1:27" ht="26.4" x14ac:dyDescent="0.3">
      <c r="A148" s="7" t="str">
        <f t="shared" si="21"/>
        <v>DbSdGr4</v>
      </c>
      <c r="B148" s="10" t="s">
        <v>19</v>
      </c>
      <c r="C148" s="10" t="s">
        <v>18</v>
      </c>
      <c r="D148" s="10" t="s">
        <v>17</v>
      </c>
      <c r="E148" s="9">
        <f t="shared" si="26"/>
        <v>6</v>
      </c>
      <c r="F148" s="9">
        <f t="shared" si="27"/>
        <v>1</v>
      </c>
      <c r="G148" s="9">
        <f t="shared" si="28"/>
        <v>2020</v>
      </c>
      <c r="H148" s="14">
        <v>43836</v>
      </c>
      <c r="I148" s="9" t="s">
        <v>16</v>
      </c>
      <c r="J148" s="10">
        <v>4</v>
      </c>
      <c r="K148" s="10" t="s">
        <v>21</v>
      </c>
      <c r="L148" s="10" t="s">
        <v>20</v>
      </c>
      <c r="M148" s="10" t="s">
        <v>800</v>
      </c>
      <c r="N148" s="10" t="s">
        <v>800</v>
      </c>
      <c r="O148" s="24" t="e">
        <f t="shared" si="22"/>
        <v>#VALUE!</v>
      </c>
      <c r="P148" s="10" t="s">
        <v>13</v>
      </c>
      <c r="Q148" s="9" t="s">
        <v>12</v>
      </c>
      <c r="R148" s="10">
        <v>20</v>
      </c>
      <c r="S148" s="10" t="s">
        <v>11</v>
      </c>
      <c r="T148" s="10" t="s">
        <v>10</v>
      </c>
      <c r="U148" s="10">
        <v>5</v>
      </c>
      <c r="V148" s="12" t="s">
        <v>698</v>
      </c>
      <c r="W148" s="11" t="s">
        <v>804</v>
      </c>
      <c r="X148" s="10" t="s">
        <v>9</v>
      </c>
      <c r="Y148" s="10" t="s">
        <v>8</v>
      </c>
      <c r="Z148" s="9"/>
      <c r="AA148" s="7" t="s">
        <v>696</v>
      </c>
    </row>
    <row r="149" spans="1:27" ht="26.4" x14ac:dyDescent="0.3">
      <c r="A149" s="7" t="str">
        <f t="shared" si="21"/>
        <v>DbSdGr5</v>
      </c>
      <c r="B149" s="10" t="s">
        <v>19</v>
      </c>
      <c r="C149" s="10" t="s">
        <v>18</v>
      </c>
      <c r="D149" s="10" t="s">
        <v>17</v>
      </c>
      <c r="E149" s="9">
        <f t="shared" si="26"/>
        <v>6</v>
      </c>
      <c r="F149" s="9">
        <f t="shared" si="27"/>
        <v>1</v>
      </c>
      <c r="G149" s="9">
        <f t="shared" si="28"/>
        <v>2020</v>
      </c>
      <c r="H149" s="14">
        <v>43836</v>
      </c>
      <c r="I149" s="9" t="s">
        <v>16</v>
      </c>
      <c r="J149" s="10">
        <v>5</v>
      </c>
      <c r="K149" s="10" t="s">
        <v>15</v>
      </c>
      <c r="L149" s="10" t="s">
        <v>14</v>
      </c>
      <c r="M149" s="10" t="s">
        <v>800</v>
      </c>
      <c r="N149" s="10" t="s">
        <v>800</v>
      </c>
      <c r="O149" s="24" t="e">
        <f t="shared" si="22"/>
        <v>#VALUE!</v>
      </c>
      <c r="P149" s="10" t="s">
        <v>13</v>
      </c>
      <c r="Q149" s="9" t="s">
        <v>12</v>
      </c>
      <c r="R149" s="10">
        <v>20</v>
      </c>
      <c r="S149" s="10" t="s">
        <v>11</v>
      </c>
      <c r="T149" s="10" t="s">
        <v>10</v>
      </c>
      <c r="U149" s="10">
        <v>5</v>
      </c>
      <c r="V149" s="12" t="s">
        <v>698</v>
      </c>
      <c r="W149" s="11" t="s">
        <v>804</v>
      </c>
      <c r="X149" s="10" t="s">
        <v>9</v>
      </c>
      <c r="Y149" s="10" t="s">
        <v>8</v>
      </c>
      <c r="Z149" s="9"/>
      <c r="AA149" s="7" t="s">
        <v>696</v>
      </c>
    </row>
    <row r="150" spans="1:27" ht="26.4" x14ac:dyDescent="0.3">
      <c r="A150" s="7" t="str">
        <f t="shared" si="21"/>
        <v>DbSdSw1</v>
      </c>
      <c r="B150" s="7" t="s">
        <v>19</v>
      </c>
      <c r="C150" s="7" t="s">
        <v>734</v>
      </c>
      <c r="D150" s="8" t="s">
        <v>17</v>
      </c>
      <c r="E150" s="8">
        <f t="shared" si="26"/>
        <v>6</v>
      </c>
      <c r="F150" s="8">
        <f t="shared" si="27"/>
        <v>1</v>
      </c>
      <c r="G150" s="8">
        <f t="shared" si="28"/>
        <v>2020</v>
      </c>
      <c r="H150" s="23">
        <v>43836</v>
      </c>
      <c r="I150" s="7" t="s">
        <v>16</v>
      </c>
      <c r="J150" s="7">
        <v>1</v>
      </c>
      <c r="K150" s="7" t="s">
        <v>735</v>
      </c>
      <c r="L150" s="7" t="s">
        <v>736</v>
      </c>
      <c r="M150" s="7" t="s">
        <v>800</v>
      </c>
      <c r="N150" s="7" t="s">
        <v>800</v>
      </c>
      <c r="O150" s="24" t="e">
        <f t="shared" si="22"/>
        <v>#VALUE!</v>
      </c>
      <c r="P150" s="7" t="s">
        <v>13</v>
      </c>
      <c r="Q150" s="9" t="s">
        <v>12</v>
      </c>
      <c r="R150" s="7">
        <v>20</v>
      </c>
      <c r="S150" s="7" t="s">
        <v>165</v>
      </c>
      <c r="T150" s="7" t="s">
        <v>164</v>
      </c>
      <c r="U150" s="7">
        <v>5</v>
      </c>
      <c r="V150" s="7" t="s">
        <v>8</v>
      </c>
      <c r="W150" s="15" t="s">
        <v>804</v>
      </c>
      <c r="X150" s="7" t="s">
        <v>9</v>
      </c>
      <c r="Y150" s="7" t="s">
        <v>8</v>
      </c>
      <c r="Z150" s="7" t="s">
        <v>755</v>
      </c>
      <c r="AA150" s="7" t="s">
        <v>696</v>
      </c>
    </row>
    <row r="151" spans="1:27" ht="26.4" x14ac:dyDescent="0.3">
      <c r="A151" s="7" t="str">
        <f t="shared" si="21"/>
        <v>HkSdSw1</v>
      </c>
      <c r="B151" s="7" t="s">
        <v>737</v>
      </c>
      <c r="C151" s="7" t="s">
        <v>738</v>
      </c>
      <c r="D151" s="8" t="s">
        <v>17</v>
      </c>
      <c r="E151" s="8">
        <v>2</v>
      </c>
      <c r="F151" s="8">
        <v>2</v>
      </c>
      <c r="G151" s="8">
        <v>1982</v>
      </c>
      <c r="I151" s="7" t="s">
        <v>16</v>
      </c>
      <c r="J151" s="7">
        <v>1</v>
      </c>
      <c r="K151" s="7" t="s">
        <v>697</v>
      </c>
      <c r="L151" s="7" t="s">
        <v>697</v>
      </c>
      <c r="M151" s="7" t="s">
        <v>800</v>
      </c>
      <c r="N151" s="7" t="s">
        <v>800</v>
      </c>
      <c r="O151" s="24" t="e">
        <f t="shared" si="22"/>
        <v>#VALUE!</v>
      </c>
      <c r="P151" s="7" t="s">
        <v>13</v>
      </c>
      <c r="Q151" s="9" t="s">
        <v>12</v>
      </c>
      <c r="R151" s="7" t="s">
        <v>739</v>
      </c>
      <c r="S151" s="7" t="s">
        <v>165</v>
      </c>
      <c r="T151" s="7" t="s">
        <v>164</v>
      </c>
      <c r="U151" s="7">
        <v>5</v>
      </c>
      <c r="V151" s="7" t="s">
        <v>8</v>
      </c>
      <c r="W151" s="7" t="s">
        <v>697</v>
      </c>
      <c r="X151" s="7" t="s">
        <v>89</v>
      </c>
      <c r="Y151" s="7" t="s">
        <v>8</v>
      </c>
      <c r="Z151" s="7" t="s">
        <v>755</v>
      </c>
      <c r="AA151" s="7" t="s">
        <v>696</v>
      </c>
    </row>
  </sheetData>
  <autoFilter ref="A1:AA15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4.4" x14ac:dyDescent="0.3"/>
  <cols>
    <col min="1" max="1" width="30.109375" customWidth="1"/>
    <col min="2" max="2" width="18.5546875" customWidth="1"/>
    <col min="3" max="3" width="26.6640625" customWidth="1"/>
    <col min="4" max="4" width="20.109375" customWidth="1"/>
    <col min="5" max="5" width="16.5546875" customWidth="1"/>
    <col min="6" max="6" width="21.5546875" customWidth="1"/>
    <col min="7" max="7" width="7.5546875" customWidth="1"/>
    <col min="8" max="8" width="19.33203125" customWidth="1"/>
    <col min="9" max="9" width="20.33203125" customWidth="1"/>
    <col min="10" max="10" width="18.88671875" style="21" customWidth="1"/>
    <col min="11" max="11" width="17.6640625" customWidth="1"/>
    <col min="12" max="12" width="20.5546875" style="19" customWidth="1"/>
  </cols>
  <sheetData>
    <row r="1" spans="1:12" s="1" customFormat="1" x14ac:dyDescent="0.3">
      <c r="A1" s="1" t="s">
        <v>618</v>
      </c>
      <c r="B1" s="5" t="s">
        <v>619</v>
      </c>
      <c r="C1" s="1" t="s">
        <v>620</v>
      </c>
      <c r="D1" s="1" t="s">
        <v>621</v>
      </c>
      <c r="E1" s="1" t="s">
        <v>622</v>
      </c>
      <c r="F1" s="1" t="s">
        <v>623</v>
      </c>
      <c r="G1" s="5" t="s">
        <v>492</v>
      </c>
      <c r="H1" s="1" t="s">
        <v>731</v>
      </c>
      <c r="I1" s="1" t="s">
        <v>732</v>
      </c>
      <c r="J1" s="20" t="s">
        <v>756</v>
      </c>
      <c r="K1" s="1" t="s">
        <v>757</v>
      </c>
      <c r="L1" s="17" t="s">
        <v>761</v>
      </c>
    </row>
    <row r="2" spans="1:12" x14ac:dyDescent="0.3">
      <c r="A2" t="str">
        <f>B2&amp;" "&amp;C2&amp;IF(LEN(G2&gt;1),G2,"")</f>
        <v>Acrotritia ardua</v>
      </c>
      <c r="B2" t="s">
        <v>521</v>
      </c>
      <c r="C2" t="s">
        <v>522</v>
      </c>
      <c r="D2" t="s">
        <v>634</v>
      </c>
      <c r="E2">
        <v>1841</v>
      </c>
      <c r="F2">
        <v>1</v>
      </c>
      <c r="H2" t="s">
        <v>4</v>
      </c>
      <c r="I2" t="s">
        <v>441</v>
      </c>
      <c r="J2" s="21" t="s">
        <v>773</v>
      </c>
      <c r="K2" t="s">
        <v>432</v>
      </c>
      <c r="L2" s="18" t="s">
        <v>762</v>
      </c>
    </row>
    <row r="3" spans="1:12" x14ac:dyDescent="0.3">
      <c r="A3" t="str">
        <f>B3&amp;" "&amp;C3&amp;IF(LEN(G3&gt;1),G3,"")</f>
        <v>Aphelacarus acarinus</v>
      </c>
      <c r="B3" t="s">
        <v>493</v>
      </c>
      <c r="C3" t="s">
        <v>494</v>
      </c>
      <c r="D3" t="s">
        <v>2</v>
      </c>
      <c r="E3">
        <v>1910</v>
      </c>
      <c r="F3">
        <v>1</v>
      </c>
      <c r="H3" t="s">
        <v>4</v>
      </c>
      <c r="I3" t="s">
        <v>433</v>
      </c>
      <c r="J3" s="21" t="s">
        <v>772</v>
      </c>
      <c r="K3" t="s">
        <v>432</v>
      </c>
      <c r="L3" s="18" t="s">
        <v>762</v>
      </c>
    </row>
    <row r="4" spans="1:12" x14ac:dyDescent="0.3">
      <c r="A4" t="str">
        <f>B4&amp;" "&amp;C4&amp;IF(LEN(G4&gt;1),G4,"")</f>
        <v>Austrophthiracarus duplex (cf.)</v>
      </c>
      <c r="B4" t="s">
        <v>534</v>
      </c>
      <c r="C4" t="s">
        <v>535</v>
      </c>
      <c r="D4" t="s">
        <v>627</v>
      </c>
      <c r="E4">
        <v>2010</v>
      </c>
      <c r="F4">
        <v>1</v>
      </c>
      <c r="G4" t="s">
        <v>654</v>
      </c>
      <c r="H4" t="s">
        <v>4</v>
      </c>
      <c r="I4" t="s">
        <v>448</v>
      </c>
      <c r="J4" s="21" t="s">
        <v>779</v>
      </c>
      <c r="K4" t="s">
        <v>759</v>
      </c>
      <c r="L4" s="18" t="s">
        <v>762</v>
      </c>
    </row>
    <row r="5" spans="1:12" x14ac:dyDescent="0.3">
      <c r="A5" s="1" t="s">
        <v>943</v>
      </c>
      <c r="B5" s="1" t="s">
        <v>957</v>
      </c>
      <c r="C5" s="1" t="s">
        <v>491</v>
      </c>
      <c r="H5" t="s">
        <v>4</v>
      </c>
      <c r="I5" t="s">
        <v>958</v>
      </c>
      <c r="L5" s="18" t="s">
        <v>762</v>
      </c>
    </row>
    <row r="6" spans="1:12" x14ac:dyDescent="0.3">
      <c r="A6" s="1" t="s">
        <v>917</v>
      </c>
      <c r="B6" s="1" t="s">
        <v>921</v>
      </c>
      <c r="C6" s="1" t="s">
        <v>922</v>
      </c>
      <c r="D6" t="s">
        <v>923</v>
      </c>
      <c r="E6">
        <v>1962</v>
      </c>
      <c r="F6">
        <v>0</v>
      </c>
      <c r="G6" t="s">
        <v>920</v>
      </c>
      <c r="H6" t="s">
        <v>4</v>
      </c>
      <c r="I6" t="s">
        <v>443</v>
      </c>
      <c r="J6" s="21" t="s">
        <v>780</v>
      </c>
      <c r="K6" t="s">
        <v>432</v>
      </c>
      <c r="L6" s="18" t="s">
        <v>762</v>
      </c>
    </row>
    <row r="7" spans="1:12" x14ac:dyDescent="0.3">
      <c r="A7" t="str">
        <f>B7&amp;" "&amp;C7&amp;IF(LEN(G7&gt;1),G7,"")</f>
        <v>Belbodamaeus sp.</v>
      </c>
      <c r="B7" t="s">
        <v>525</v>
      </c>
      <c r="C7" t="s">
        <v>491</v>
      </c>
      <c r="H7" t="s">
        <v>4</v>
      </c>
      <c r="I7" t="s">
        <v>443</v>
      </c>
      <c r="J7" s="21" t="s">
        <v>778</v>
      </c>
      <c r="K7" t="s">
        <v>760</v>
      </c>
      <c r="L7" s="18" t="s">
        <v>762</v>
      </c>
    </row>
    <row r="8" spans="1:12" x14ac:dyDescent="0.3">
      <c r="A8" t="str">
        <f>B8&amp;" "&amp;C8&amp;IF(LEN(G8&gt;1),G8,"")</f>
        <v>Berniniella sigma</v>
      </c>
      <c r="B8" t="s">
        <v>497</v>
      </c>
      <c r="C8" t="s">
        <v>498</v>
      </c>
      <c r="D8" t="s">
        <v>625</v>
      </c>
      <c r="E8">
        <v>1951</v>
      </c>
      <c r="F8">
        <v>1</v>
      </c>
      <c r="H8" t="s">
        <v>4</v>
      </c>
      <c r="I8" t="s">
        <v>434</v>
      </c>
      <c r="J8" s="21" t="s">
        <v>774</v>
      </c>
      <c r="K8" t="s">
        <v>758</v>
      </c>
      <c r="L8" s="18" t="s">
        <v>762</v>
      </c>
    </row>
    <row r="9" spans="1:12" x14ac:dyDescent="0.3">
      <c r="A9" s="1" t="s">
        <v>909</v>
      </c>
      <c r="B9" s="1" t="s">
        <v>858</v>
      </c>
      <c r="C9" s="1" t="s">
        <v>910</v>
      </c>
      <c r="D9" t="s">
        <v>637</v>
      </c>
      <c r="E9">
        <v>1928</v>
      </c>
      <c r="F9">
        <v>0</v>
      </c>
      <c r="H9" t="s">
        <v>4</v>
      </c>
      <c r="I9" t="s">
        <v>901</v>
      </c>
      <c r="J9" s="21" t="s">
        <v>775</v>
      </c>
      <c r="K9" t="s">
        <v>432</v>
      </c>
      <c r="L9" s="18" t="s">
        <v>762</v>
      </c>
    </row>
    <row r="10" spans="1:12" x14ac:dyDescent="0.3">
      <c r="A10" s="1" t="s">
        <v>822</v>
      </c>
      <c r="B10" s="1" t="s">
        <v>858</v>
      </c>
      <c r="C10" s="1" t="s">
        <v>877</v>
      </c>
      <c r="D10" t="s">
        <v>637</v>
      </c>
      <c r="E10">
        <v>1936</v>
      </c>
      <c r="F10">
        <v>0</v>
      </c>
      <c r="H10" t="s">
        <v>4</v>
      </c>
      <c r="I10" t="s">
        <v>901</v>
      </c>
      <c r="J10" s="21" t="s">
        <v>775</v>
      </c>
      <c r="K10" t="s">
        <v>432</v>
      </c>
      <c r="L10" s="18" t="s">
        <v>762</v>
      </c>
    </row>
    <row r="11" spans="1:12" x14ac:dyDescent="0.3">
      <c r="A11" t="str">
        <f>B11&amp;" "&amp;C11&amp;IF(LEN(G11&gt;1),G11,"")</f>
        <v>Dissorhina ornata</v>
      </c>
      <c r="B11" t="s">
        <v>499</v>
      </c>
      <c r="C11" t="s">
        <v>500</v>
      </c>
      <c r="D11" t="s">
        <v>624</v>
      </c>
      <c r="E11">
        <v>1900</v>
      </c>
      <c r="F11">
        <v>1</v>
      </c>
      <c r="H11" t="s">
        <v>4</v>
      </c>
      <c r="I11" t="s">
        <v>434</v>
      </c>
      <c r="J11" s="21" t="s">
        <v>775</v>
      </c>
      <c r="K11" t="s">
        <v>432</v>
      </c>
      <c r="L11" s="18" t="s">
        <v>762</v>
      </c>
    </row>
    <row r="12" spans="1:12" x14ac:dyDescent="0.3">
      <c r="A12" t="str">
        <f>B12&amp;" "&amp;C12&amp;IF(LEN(G12&gt;1),G12,"")</f>
        <v>Eobrachychthonius latior</v>
      </c>
      <c r="B12" t="s">
        <v>5</v>
      </c>
      <c r="C12" t="s">
        <v>6</v>
      </c>
      <c r="D12" t="s">
        <v>2</v>
      </c>
      <c r="E12">
        <v>1910</v>
      </c>
      <c r="F12">
        <v>1</v>
      </c>
      <c r="H12" t="s">
        <v>4</v>
      </c>
      <c r="I12" t="s">
        <v>901</v>
      </c>
      <c r="J12" s="21" t="s">
        <v>775</v>
      </c>
      <c r="K12" t="s">
        <v>432</v>
      </c>
      <c r="L12" s="18" t="s">
        <v>762</v>
      </c>
    </row>
    <row r="13" spans="1:12" x14ac:dyDescent="0.3">
      <c r="A13" t="str">
        <f>B13&amp;" "&amp;C13&amp;IF(LEN(G13&gt;1),G13,"")</f>
        <v>Epilohmannia styriaca</v>
      </c>
      <c r="B13" t="s">
        <v>526</v>
      </c>
      <c r="C13" t="s">
        <v>527</v>
      </c>
      <c r="D13" t="s">
        <v>650</v>
      </c>
      <c r="E13">
        <v>1960</v>
      </c>
      <c r="F13">
        <v>0</v>
      </c>
      <c r="H13" t="s">
        <v>4</v>
      </c>
      <c r="I13" t="s">
        <v>444</v>
      </c>
      <c r="J13" s="21" t="s">
        <v>777</v>
      </c>
      <c r="K13" t="s">
        <v>758</v>
      </c>
      <c r="L13" s="18" t="s">
        <v>762</v>
      </c>
    </row>
    <row r="14" spans="1:12" x14ac:dyDescent="0.3">
      <c r="A14" s="1" t="s">
        <v>844</v>
      </c>
      <c r="B14" s="1" t="s">
        <v>868</v>
      </c>
      <c r="C14" s="1" t="s">
        <v>889</v>
      </c>
      <c r="D14" t="s">
        <v>634</v>
      </c>
      <c r="E14">
        <v>1835</v>
      </c>
      <c r="F14">
        <v>1</v>
      </c>
      <c r="H14" t="s">
        <v>4</v>
      </c>
      <c r="I14" t="s">
        <v>903</v>
      </c>
      <c r="J14" s="21" t="s">
        <v>775</v>
      </c>
      <c r="K14" t="s">
        <v>432</v>
      </c>
      <c r="L14" s="18" t="s">
        <v>762</v>
      </c>
    </row>
    <row r="15" spans="1:12" x14ac:dyDescent="0.3">
      <c r="A15" s="1" t="s">
        <v>938</v>
      </c>
      <c r="B15" s="1" t="s">
        <v>544</v>
      </c>
      <c r="C15" s="1" t="s">
        <v>953</v>
      </c>
      <c r="D15" t="s">
        <v>954</v>
      </c>
      <c r="E15">
        <v>1952</v>
      </c>
      <c r="F15">
        <v>0</v>
      </c>
      <c r="H15" t="s">
        <v>4</v>
      </c>
      <c r="I15" t="s">
        <v>451</v>
      </c>
      <c r="J15" s="21" t="s">
        <v>774</v>
      </c>
      <c r="K15" t="s">
        <v>432</v>
      </c>
      <c r="L15" s="18" t="s">
        <v>762</v>
      </c>
    </row>
    <row r="16" spans="1:12" x14ac:dyDescent="0.3">
      <c r="A16" s="1" t="s">
        <v>911</v>
      </c>
      <c r="B16" s="1" t="s">
        <v>544</v>
      </c>
      <c r="C16" s="1" t="s">
        <v>491</v>
      </c>
      <c r="H16" t="s">
        <v>4</v>
      </c>
      <c r="I16" t="s">
        <v>451</v>
      </c>
      <c r="L16" s="18" t="s">
        <v>762</v>
      </c>
    </row>
    <row r="17" spans="1:12" x14ac:dyDescent="0.3">
      <c r="A17" t="str">
        <f>B17&amp;" "&amp;C17&amp;IF(LEN(G17&gt;1),G17,"")</f>
        <v>Galumna tarsipennata</v>
      </c>
      <c r="B17" t="s">
        <v>544</v>
      </c>
      <c r="C17" t="s">
        <v>545</v>
      </c>
      <c r="D17" t="s">
        <v>624</v>
      </c>
      <c r="E17">
        <v>1914</v>
      </c>
      <c r="F17">
        <v>0</v>
      </c>
      <c r="H17" t="s">
        <v>4</v>
      </c>
      <c r="I17" t="s">
        <v>451</v>
      </c>
      <c r="J17" s="21" t="s">
        <v>772</v>
      </c>
      <c r="K17" t="s">
        <v>758</v>
      </c>
      <c r="L17" s="18" t="s">
        <v>762</v>
      </c>
    </row>
    <row r="18" spans="1:12" x14ac:dyDescent="0.3">
      <c r="A18" t="str">
        <f>B18&amp;" "&amp;C18&amp;IF(LEN(G18&gt;1),G18,"")</f>
        <v>Haplochthonius simplex</v>
      </c>
      <c r="B18" t="s">
        <v>540</v>
      </c>
      <c r="C18" t="s">
        <v>541</v>
      </c>
      <c r="D18" t="s">
        <v>637</v>
      </c>
      <c r="E18">
        <v>1930</v>
      </c>
      <c r="F18">
        <v>1</v>
      </c>
      <c r="H18" t="s">
        <v>4</v>
      </c>
      <c r="I18" t="s">
        <v>450</v>
      </c>
      <c r="J18" s="21" t="s">
        <v>772</v>
      </c>
      <c r="K18" t="s">
        <v>432</v>
      </c>
      <c r="L18" s="18" t="s">
        <v>762</v>
      </c>
    </row>
    <row r="19" spans="1:12" x14ac:dyDescent="0.3">
      <c r="A19" t="str">
        <f>B19&amp;" "&amp;C19&amp;IF(LEN(G19&gt;1),G19,"")</f>
        <v>Hydrozetes lacustris parisiensis</v>
      </c>
      <c r="B19" t="s">
        <v>546</v>
      </c>
      <c r="C19" t="s">
        <v>653</v>
      </c>
      <c r="D19" t="s">
        <v>651</v>
      </c>
      <c r="E19">
        <v>1948</v>
      </c>
      <c r="F19">
        <v>0</v>
      </c>
      <c r="H19" t="s">
        <v>4</v>
      </c>
      <c r="I19" t="s">
        <v>452</v>
      </c>
      <c r="J19" s="21" t="s">
        <v>773</v>
      </c>
      <c r="K19" t="s">
        <v>432</v>
      </c>
      <c r="L19" s="18" t="s">
        <v>763</v>
      </c>
    </row>
    <row r="20" spans="1:12" x14ac:dyDescent="0.3">
      <c r="A20" s="1" t="s">
        <v>839</v>
      </c>
      <c r="B20" s="1" t="s">
        <v>546</v>
      </c>
      <c r="C20" s="1" t="s">
        <v>886</v>
      </c>
      <c r="D20" t="s">
        <v>897</v>
      </c>
      <c r="E20">
        <v>1897</v>
      </c>
      <c r="F20">
        <v>1</v>
      </c>
      <c r="H20" t="s">
        <v>4</v>
      </c>
      <c r="I20" t="s">
        <v>452</v>
      </c>
      <c r="J20" s="21" t="s">
        <v>772</v>
      </c>
      <c r="K20" t="s">
        <v>758</v>
      </c>
      <c r="L20" s="18" t="s">
        <v>763</v>
      </c>
    </row>
    <row r="21" spans="1:12" x14ac:dyDescent="0.3">
      <c r="A21" t="str">
        <f>B21&amp;" "&amp;C21&amp;IF(LEN(G21&gt;1),G21,"")</f>
        <v>Jacotella frondeus</v>
      </c>
      <c r="B21" t="s">
        <v>523</v>
      </c>
      <c r="C21" t="s">
        <v>524</v>
      </c>
      <c r="D21" t="s">
        <v>636</v>
      </c>
      <c r="E21">
        <v>1979</v>
      </c>
      <c r="F21">
        <v>1</v>
      </c>
      <c r="H21" t="s">
        <v>4</v>
      </c>
      <c r="I21" t="s">
        <v>442</v>
      </c>
      <c r="J21" s="21" t="s">
        <v>777</v>
      </c>
      <c r="K21" t="s">
        <v>432</v>
      </c>
      <c r="L21" s="18" t="s">
        <v>762</v>
      </c>
    </row>
    <row r="22" spans="1:12" x14ac:dyDescent="0.3">
      <c r="A22" s="1" t="s">
        <v>833</v>
      </c>
      <c r="B22" s="1" t="s">
        <v>861</v>
      </c>
      <c r="C22" s="1" t="s">
        <v>880</v>
      </c>
      <c r="D22" t="s">
        <v>652</v>
      </c>
      <c r="E22">
        <v>1952</v>
      </c>
      <c r="F22">
        <v>1</v>
      </c>
      <c r="H22" t="s">
        <v>4</v>
      </c>
      <c r="I22" t="s">
        <v>434</v>
      </c>
      <c r="J22" s="21" t="s">
        <v>772</v>
      </c>
      <c r="K22" t="s">
        <v>432</v>
      </c>
      <c r="L22" s="18" t="s">
        <v>762</v>
      </c>
    </row>
    <row r="23" spans="1:12" x14ac:dyDescent="0.3">
      <c r="A23" s="1" t="s">
        <v>832</v>
      </c>
      <c r="B23" s="1" t="s">
        <v>861</v>
      </c>
      <c r="C23" s="1" t="s">
        <v>491</v>
      </c>
      <c r="H23" t="s">
        <v>4</v>
      </c>
      <c r="I23" t="s">
        <v>434</v>
      </c>
      <c r="L23" s="18" t="s">
        <v>762</v>
      </c>
    </row>
    <row r="24" spans="1:12" x14ac:dyDescent="0.3">
      <c r="A24" s="1" t="s">
        <v>840</v>
      </c>
      <c r="B24" s="1" t="s">
        <v>866</v>
      </c>
      <c r="C24" s="1" t="s">
        <v>887</v>
      </c>
      <c r="D24" t="s">
        <v>898</v>
      </c>
      <c r="E24">
        <v>1971</v>
      </c>
      <c r="F24">
        <v>0</v>
      </c>
      <c r="H24" t="s">
        <v>4</v>
      </c>
      <c r="I24" t="s">
        <v>902</v>
      </c>
      <c r="J24" s="21" t="s">
        <v>774</v>
      </c>
      <c r="K24" t="s">
        <v>432</v>
      </c>
      <c r="L24" s="18" t="s">
        <v>762</v>
      </c>
    </row>
    <row r="25" spans="1:12" x14ac:dyDescent="0.3">
      <c r="A25" s="1" t="s">
        <v>810</v>
      </c>
      <c r="B25" s="1" t="s">
        <v>854</v>
      </c>
      <c r="C25" s="1" t="s">
        <v>873</v>
      </c>
      <c r="D25" t="s">
        <v>3</v>
      </c>
      <c r="E25">
        <v>1888</v>
      </c>
      <c r="F25">
        <v>1</v>
      </c>
      <c r="H25" t="s">
        <v>4</v>
      </c>
      <c r="I25" t="s">
        <v>440</v>
      </c>
      <c r="J25" s="21" t="s">
        <v>772</v>
      </c>
      <c r="K25" t="s">
        <v>432</v>
      </c>
      <c r="L25" s="18" t="s">
        <v>762</v>
      </c>
    </row>
    <row r="26" spans="1:12" x14ac:dyDescent="0.3">
      <c r="A26" s="1" t="s">
        <v>823</v>
      </c>
      <c r="B26" s="1" t="s">
        <v>859</v>
      </c>
      <c r="C26" s="1" t="s">
        <v>878</v>
      </c>
      <c r="D26" t="s">
        <v>896</v>
      </c>
      <c r="E26">
        <v>1910</v>
      </c>
      <c r="F26">
        <v>1</v>
      </c>
      <c r="H26" t="s">
        <v>4</v>
      </c>
      <c r="I26" t="s">
        <v>901</v>
      </c>
      <c r="J26" s="21" t="s">
        <v>775</v>
      </c>
      <c r="K26" t="s">
        <v>432</v>
      </c>
      <c r="L26" s="18" t="s">
        <v>762</v>
      </c>
    </row>
    <row r="27" spans="1:12" x14ac:dyDescent="0.3">
      <c r="A27" s="1" t="s">
        <v>845</v>
      </c>
      <c r="B27" s="1" t="s">
        <v>869</v>
      </c>
      <c r="C27" s="1" t="s">
        <v>890</v>
      </c>
      <c r="D27" t="s">
        <v>3</v>
      </c>
      <c r="E27">
        <v>1888</v>
      </c>
      <c r="F27">
        <v>1</v>
      </c>
      <c r="H27" t="s">
        <v>4</v>
      </c>
      <c r="I27" t="s">
        <v>904</v>
      </c>
      <c r="J27" s="21" t="s">
        <v>772</v>
      </c>
      <c r="K27" t="s">
        <v>432</v>
      </c>
      <c r="L27" s="18" t="s">
        <v>763</v>
      </c>
    </row>
    <row r="28" spans="1:12" x14ac:dyDescent="0.3">
      <c r="A28" t="str">
        <f>B28&amp;" "&amp;C28&amp;IF(LEN(G28&gt;1),G28,"")</f>
        <v>Mesotritia nuda</v>
      </c>
      <c r="B28" t="s">
        <v>549</v>
      </c>
      <c r="C28" t="s">
        <v>550</v>
      </c>
      <c r="D28" t="s">
        <v>2</v>
      </c>
      <c r="E28">
        <v>1887</v>
      </c>
      <c r="F28">
        <v>1</v>
      </c>
      <c r="H28" t="s">
        <v>4</v>
      </c>
      <c r="I28" t="s">
        <v>454</v>
      </c>
      <c r="J28" s="21" t="s">
        <v>772</v>
      </c>
      <c r="K28" t="s">
        <v>432</v>
      </c>
      <c r="L28" s="18" t="s">
        <v>762</v>
      </c>
    </row>
    <row r="29" spans="1:12" x14ac:dyDescent="0.3">
      <c r="A29" t="str">
        <f>B29&amp;" "&amp;C29&amp;IF(LEN(G29&gt;1),G29,"")</f>
        <v>Microppia minus</v>
      </c>
      <c r="B29" t="s">
        <v>501</v>
      </c>
      <c r="C29" t="s">
        <v>502</v>
      </c>
      <c r="D29" t="s">
        <v>632</v>
      </c>
      <c r="E29">
        <v>1908</v>
      </c>
      <c r="F29">
        <v>1</v>
      </c>
      <c r="H29" t="s">
        <v>4</v>
      </c>
      <c r="I29" t="s">
        <v>434</v>
      </c>
      <c r="J29" s="21" t="s">
        <v>773</v>
      </c>
      <c r="K29" t="s">
        <v>432</v>
      </c>
      <c r="L29" s="18" t="s">
        <v>762</v>
      </c>
    </row>
    <row r="30" spans="1:12" x14ac:dyDescent="0.3">
      <c r="A30" s="1" t="s">
        <v>935</v>
      </c>
      <c r="B30" s="1" t="s">
        <v>950</v>
      </c>
      <c r="C30" s="1" t="s">
        <v>951</v>
      </c>
      <c r="D30" t="s">
        <v>897</v>
      </c>
      <c r="E30">
        <v>1898</v>
      </c>
      <c r="F30">
        <v>1</v>
      </c>
      <c r="H30" t="s">
        <v>4</v>
      </c>
      <c r="I30" t="s">
        <v>952</v>
      </c>
      <c r="J30" s="21" t="s">
        <v>774</v>
      </c>
      <c r="K30" t="s">
        <v>432</v>
      </c>
      <c r="L30" s="18" t="s">
        <v>762</v>
      </c>
    </row>
    <row r="31" spans="1:12" x14ac:dyDescent="0.3">
      <c r="A31" s="1" t="s">
        <v>933</v>
      </c>
      <c r="B31" s="1" t="s">
        <v>947</v>
      </c>
      <c r="C31" s="1" t="s">
        <v>948</v>
      </c>
      <c r="D31" t="s">
        <v>949</v>
      </c>
      <c r="E31">
        <v>1882</v>
      </c>
      <c r="F31">
        <v>1</v>
      </c>
      <c r="H31" t="s">
        <v>4</v>
      </c>
      <c r="I31" t="s">
        <v>434</v>
      </c>
      <c r="J31" s="21" t="s">
        <v>772</v>
      </c>
      <c r="K31" t="s">
        <v>432</v>
      </c>
      <c r="L31" s="18" t="s">
        <v>762</v>
      </c>
    </row>
    <row r="32" spans="1:12" x14ac:dyDescent="0.3">
      <c r="A32" t="str">
        <f>B32&amp;" "&amp;C32&amp;IF(LEN(G32&gt;1),G32,"")</f>
        <v>Oppiella nova</v>
      </c>
      <c r="B32" t="s">
        <v>495</v>
      </c>
      <c r="C32" t="s">
        <v>496</v>
      </c>
      <c r="D32" t="s">
        <v>624</v>
      </c>
      <c r="E32">
        <v>1902</v>
      </c>
      <c r="F32">
        <v>1</v>
      </c>
      <c r="H32" t="s">
        <v>4</v>
      </c>
      <c r="I32" t="s">
        <v>434</v>
      </c>
      <c r="J32" s="21" t="s">
        <v>773</v>
      </c>
      <c r="K32" t="s">
        <v>432</v>
      </c>
      <c r="L32" s="18" t="s">
        <v>762</v>
      </c>
    </row>
    <row r="33" spans="1:12" x14ac:dyDescent="0.3">
      <c r="A33" t="s">
        <v>838</v>
      </c>
      <c r="B33" t="s">
        <v>516</v>
      </c>
      <c r="C33" t="s">
        <v>511</v>
      </c>
      <c r="D33" t="s">
        <v>626</v>
      </c>
      <c r="E33">
        <v>2011</v>
      </c>
      <c r="F33">
        <v>1</v>
      </c>
      <c r="G33" t="s">
        <v>654</v>
      </c>
      <c r="H33" t="s">
        <v>4</v>
      </c>
      <c r="I33" t="s">
        <v>439</v>
      </c>
      <c r="J33" s="21" t="s">
        <v>776</v>
      </c>
      <c r="K33" t="s">
        <v>432</v>
      </c>
      <c r="L33" s="18" t="s">
        <v>762</v>
      </c>
    </row>
    <row r="34" spans="1:12" x14ac:dyDescent="0.3">
      <c r="A34" t="s">
        <v>767</v>
      </c>
      <c r="H34" t="s">
        <v>4</v>
      </c>
    </row>
    <row r="35" spans="1:12" x14ac:dyDescent="0.3">
      <c r="A35" s="1" t="s">
        <v>837</v>
      </c>
      <c r="B35" s="1" t="s">
        <v>865</v>
      </c>
      <c r="C35" s="1" t="s">
        <v>885</v>
      </c>
      <c r="D35" t="s">
        <v>637</v>
      </c>
      <c r="E35">
        <v>1949</v>
      </c>
      <c r="F35">
        <v>0</v>
      </c>
      <c r="H35" t="s">
        <v>4</v>
      </c>
      <c r="I35" t="s">
        <v>438</v>
      </c>
      <c r="J35" s="21" t="s">
        <v>772</v>
      </c>
      <c r="K35" t="s">
        <v>432</v>
      </c>
      <c r="L35" s="18" t="s">
        <v>762</v>
      </c>
    </row>
    <row r="36" spans="1:12" x14ac:dyDescent="0.3">
      <c r="A36" t="str">
        <f>B36&amp;" "&amp;C36&amp;IF(LEN(G36&gt;1),G36,"")</f>
        <v>Oribatula tibialis</v>
      </c>
      <c r="B36" t="s">
        <v>514</v>
      </c>
      <c r="C36" t="s">
        <v>515</v>
      </c>
      <c r="D36" t="s">
        <v>633</v>
      </c>
      <c r="E36">
        <v>1855</v>
      </c>
      <c r="F36">
        <v>1</v>
      </c>
      <c r="H36" t="s">
        <v>4</v>
      </c>
      <c r="I36" t="s">
        <v>438</v>
      </c>
      <c r="J36" s="21" t="s">
        <v>772</v>
      </c>
      <c r="K36" t="s">
        <v>432</v>
      </c>
      <c r="L36" s="18" t="s">
        <v>762</v>
      </c>
    </row>
    <row r="37" spans="1:12" x14ac:dyDescent="0.3">
      <c r="A37" t="str">
        <f>B37&amp;" "&amp;C37&amp;IF(LEN(G37&gt;1),G37,"")</f>
        <v>Passalozetes africanus</v>
      </c>
      <c r="B37" t="s">
        <v>528</v>
      </c>
      <c r="C37" t="s">
        <v>529</v>
      </c>
      <c r="D37" t="s">
        <v>651</v>
      </c>
      <c r="E37">
        <v>1932</v>
      </c>
      <c r="F37">
        <v>0</v>
      </c>
      <c r="H37" t="s">
        <v>4</v>
      </c>
      <c r="I37" t="s">
        <v>445</v>
      </c>
      <c r="J37" s="21" t="s">
        <v>772</v>
      </c>
      <c r="K37" t="s">
        <v>432</v>
      </c>
      <c r="L37" s="18" t="s">
        <v>762</v>
      </c>
    </row>
    <row r="38" spans="1:12" x14ac:dyDescent="0.3">
      <c r="A38" s="1" t="s">
        <v>850</v>
      </c>
      <c r="B38" s="1" t="s">
        <v>872</v>
      </c>
      <c r="C38" s="1" t="s">
        <v>893</v>
      </c>
      <c r="D38" t="s">
        <v>2</v>
      </c>
      <c r="E38">
        <v>1914</v>
      </c>
      <c r="F38">
        <v>1</v>
      </c>
      <c r="H38" t="s">
        <v>4</v>
      </c>
      <c r="I38" t="s">
        <v>451</v>
      </c>
      <c r="J38" s="21" t="s">
        <v>772</v>
      </c>
      <c r="K38" t="s">
        <v>432</v>
      </c>
      <c r="L38" s="18" t="s">
        <v>762</v>
      </c>
    </row>
    <row r="39" spans="1:12" x14ac:dyDescent="0.3">
      <c r="A39" t="str">
        <f>B39&amp;" "&amp;C39&amp;IF(LEN(G39&gt;1),G39,"")</f>
        <v>Phthiracarus globosus</v>
      </c>
      <c r="B39" t="s">
        <v>536</v>
      </c>
      <c r="C39" t="s">
        <v>537</v>
      </c>
      <c r="D39" t="s">
        <v>634</v>
      </c>
      <c r="E39">
        <v>1841</v>
      </c>
      <c r="F39">
        <v>1</v>
      </c>
      <c r="H39" t="s">
        <v>4</v>
      </c>
      <c r="I39" t="s">
        <v>448</v>
      </c>
      <c r="J39" s="21" t="s">
        <v>772</v>
      </c>
      <c r="K39" t="s">
        <v>432</v>
      </c>
      <c r="L39" s="18" t="s">
        <v>762</v>
      </c>
    </row>
    <row r="40" spans="1:12" x14ac:dyDescent="0.3">
      <c r="A40" t="str">
        <f>B40&amp;" "&amp;C40&amp;IF(LEN(G40&gt;1),G40,"")</f>
        <v>Phyllozetes emmae</v>
      </c>
      <c r="B40" t="s">
        <v>532</v>
      </c>
      <c r="C40" t="s">
        <v>533</v>
      </c>
      <c r="D40" t="s">
        <v>2</v>
      </c>
      <c r="E40">
        <v>1910</v>
      </c>
      <c r="F40">
        <v>1</v>
      </c>
      <c r="H40" t="s">
        <v>4</v>
      </c>
      <c r="I40" t="s">
        <v>447</v>
      </c>
      <c r="J40" s="21" t="s">
        <v>772</v>
      </c>
      <c r="K40" t="s">
        <v>432</v>
      </c>
      <c r="L40" s="18" t="s">
        <v>762</v>
      </c>
    </row>
    <row r="41" spans="1:12" x14ac:dyDescent="0.3">
      <c r="A41" s="1" t="s">
        <v>849</v>
      </c>
      <c r="B41" s="1" t="s">
        <v>871</v>
      </c>
      <c r="C41" s="1" t="s">
        <v>892</v>
      </c>
      <c r="D41" t="s">
        <v>2</v>
      </c>
      <c r="E41">
        <v>1908</v>
      </c>
      <c r="F41">
        <v>1</v>
      </c>
      <c r="H41" t="s">
        <v>4</v>
      </c>
      <c r="I41" t="s">
        <v>451</v>
      </c>
      <c r="J41" s="21" t="s">
        <v>772</v>
      </c>
      <c r="K41" t="s">
        <v>432</v>
      </c>
      <c r="L41" s="18" t="s">
        <v>762</v>
      </c>
    </row>
    <row r="42" spans="1:12" x14ac:dyDescent="0.3">
      <c r="A42" t="str">
        <f>B42&amp;" "&amp;C42&amp;IF(LEN(G42&gt;1),G42,"")</f>
        <v>Protoribates capucinus</v>
      </c>
      <c r="B42" t="s">
        <v>508</v>
      </c>
      <c r="C42" t="s">
        <v>509</v>
      </c>
      <c r="D42" t="s">
        <v>2</v>
      </c>
      <c r="E42">
        <v>1908</v>
      </c>
      <c r="F42">
        <v>0</v>
      </c>
      <c r="H42" t="s">
        <v>4</v>
      </c>
      <c r="I42" t="s">
        <v>437</v>
      </c>
      <c r="J42" s="21" t="s">
        <v>773</v>
      </c>
      <c r="K42" t="s">
        <v>432</v>
      </c>
      <c r="L42" s="18" t="s">
        <v>762</v>
      </c>
    </row>
    <row r="43" spans="1:12" x14ac:dyDescent="0.3">
      <c r="A43" t="str">
        <f>B43&amp;" "&amp;C43&amp;IF(LEN(G43&gt;1),G43,"")</f>
        <v>Punctoribates hexagonus</v>
      </c>
      <c r="B43" t="s">
        <v>505</v>
      </c>
      <c r="C43" t="s">
        <v>507</v>
      </c>
      <c r="D43" t="s">
        <v>2</v>
      </c>
      <c r="E43">
        <v>1908</v>
      </c>
      <c r="F43">
        <v>0</v>
      </c>
      <c r="H43" t="s">
        <v>4</v>
      </c>
      <c r="I43" t="s">
        <v>436</v>
      </c>
      <c r="J43" s="21" t="s">
        <v>772</v>
      </c>
      <c r="K43" t="s">
        <v>432</v>
      </c>
      <c r="L43" s="18" t="s">
        <v>762</v>
      </c>
    </row>
    <row r="44" spans="1:12" x14ac:dyDescent="0.3">
      <c r="A44" t="str">
        <f>B44&amp;" "&amp;C44&amp;IF(LEN(G44&gt;1),G44,"")</f>
        <v>Punctoribates insignis</v>
      </c>
      <c r="B44" t="s">
        <v>505</v>
      </c>
      <c r="C44" t="s">
        <v>506</v>
      </c>
      <c r="D44" t="s">
        <v>2</v>
      </c>
      <c r="E44">
        <v>1910</v>
      </c>
      <c r="F44">
        <v>0</v>
      </c>
      <c r="H44" t="s">
        <v>4</v>
      </c>
      <c r="I44" t="s">
        <v>436</v>
      </c>
      <c r="J44" s="21" t="s">
        <v>772</v>
      </c>
      <c r="K44" t="s">
        <v>758</v>
      </c>
      <c r="L44" s="18" t="s">
        <v>762</v>
      </c>
    </row>
    <row r="45" spans="1:12" x14ac:dyDescent="0.3">
      <c r="A45" s="1" t="s">
        <v>924</v>
      </c>
      <c r="B45" s="1" t="s">
        <v>925</v>
      </c>
      <c r="C45" s="1" t="s">
        <v>926</v>
      </c>
      <c r="D45" t="s">
        <v>927</v>
      </c>
      <c r="E45">
        <v>2014</v>
      </c>
      <c r="F45">
        <v>0</v>
      </c>
      <c r="H45" t="s">
        <v>4</v>
      </c>
      <c r="I45" t="s">
        <v>436</v>
      </c>
      <c r="J45" s="21" t="s">
        <v>776</v>
      </c>
      <c r="K45" t="s">
        <v>758</v>
      </c>
      <c r="L45" s="18" t="s">
        <v>762</v>
      </c>
    </row>
    <row r="46" spans="1:12" x14ac:dyDescent="0.3">
      <c r="A46" t="str">
        <f>B46&amp;" "&amp;C46&amp;IF(LEN(G46&gt;1),G46,"")</f>
        <v>Pyroppia lanceolata</v>
      </c>
      <c r="B46" t="s">
        <v>538</v>
      </c>
      <c r="C46" t="s">
        <v>539</v>
      </c>
      <c r="D46" t="s">
        <v>652</v>
      </c>
      <c r="E46">
        <v>1955</v>
      </c>
      <c r="F46">
        <v>0</v>
      </c>
      <c r="H46" t="s">
        <v>4</v>
      </c>
      <c r="I46" t="s">
        <v>449</v>
      </c>
      <c r="J46" s="21" t="s">
        <v>772</v>
      </c>
      <c r="K46" t="s">
        <v>432</v>
      </c>
      <c r="L46" s="18" t="s">
        <v>762</v>
      </c>
    </row>
    <row r="47" spans="1:12" x14ac:dyDescent="0.3">
      <c r="A47" s="1" t="s">
        <v>831</v>
      </c>
      <c r="B47" s="1" t="s">
        <v>860</v>
      </c>
      <c r="C47" s="1" t="s">
        <v>879</v>
      </c>
      <c r="D47" t="s">
        <v>637</v>
      </c>
      <c r="E47">
        <v>1928</v>
      </c>
      <c r="F47">
        <v>1</v>
      </c>
      <c r="H47" t="s">
        <v>4</v>
      </c>
      <c r="I47" t="s">
        <v>434</v>
      </c>
      <c r="J47" s="21" t="s">
        <v>775</v>
      </c>
      <c r="K47" t="s">
        <v>758</v>
      </c>
      <c r="L47" s="18" t="s">
        <v>762</v>
      </c>
    </row>
    <row r="48" spans="1:12" x14ac:dyDescent="0.3">
      <c r="A48" s="1" t="s">
        <v>942</v>
      </c>
      <c r="B48" s="1" t="s">
        <v>955</v>
      </c>
      <c r="C48" s="1" t="s">
        <v>956</v>
      </c>
      <c r="D48" t="s">
        <v>3</v>
      </c>
      <c r="E48">
        <v>1885</v>
      </c>
      <c r="F48">
        <v>1</v>
      </c>
      <c r="H48" t="s">
        <v>4</v>
      </c>
      <c r="I48" t="s">
        <v>434</v>
      </c>
      <c r="J48" s="21" t="s">
        <v>772</v>
      </c>
      <c r="K48" t="s">
        <v>432</v>
      </c>
      <c r="L48" s="18" t="s">
        <v>762</v>
      </c>
    </row>
    <row r="49" spans="1:12" x14ac:dyDescent="0.3">
      <c r="A49" s="1" t="s">
        <v>809</v>
      </c>
      <c r="B49" s="1" t="s">
        <v>853</v>
      </c>
      <c r="C49" s="1" t="s">
        <v>607</v>
      </c>
      <c r="D49" t="s">
        <v>894</v>
      </c>
      <c r="E49">
        <v>1964</v>
      </c>
      <c r="F49">
        <v>0</v>
      </c>
      <c r="H49" t="s">
        <v>4</v>
      </c>
      <c r="I49" t="s">
        <v>440</v>
      </c>
      <c r="J49" s="21" t="s">
        <v>774</v>
      </c>
      <c r="K49" t="s">
        <v>432</v>
      </c>
      <c r="L49" s="18" t="s">
        <v>762</v>
      </c>
    </row>
    <row r="50" spans="1:12" x14ac:dyDescent="0.3">
      <c r="A50" t="str">
        <f>B50&amp;" "&amp;C50&amp;IF(LEN(G50&gt;1),G50,"")</f>
        <v>Scheloribates laevigatus (cf.)</v>
      </c>
      <c r="B50" t="s">
        <v>517</v>
      </c>
      <c r="C50" t="s">
        <v>518</v>
      </c>
      <c r="D50" t="s">
        <v>634</v>
      </c>
      <c r="E50">
        <v>1835</v>
      </c>
      <c r="F50">
        <v>1</v>
      </c>
      <c r="G50" t="s">
        <v>654</v>
      </c>
      <c r="H50" t="s">
        <v>4</v>
      </c>
      <c r="I50" t="s">
        <v>440</v>
      </c>
      <c r="J50" s="21" t="s">
        <v>772</v>
      </c>
      <c r="K50" t="s">
        <v>432</v>
      </c>
      <c r="L50" s="18" t="s">
        <v>762</v>
      </c>
    </row>
    <row r="51" spans="1:12" x14ac:dyDescent="0.3">
      <c r="A51" s="1" t="s">
        <v>814</v>
      </c>
      <c r="B51" s="1" t="s">
        <v>856</v>
      </c>
      <c r="C51" s="1" t="s">
        <v>875</v>
      </c>
      <c r="D51" t="s">
        <v>895</v>
      </c>
      <c r="E51">
        <v>1942</v>
      </c>
      <c r="F51">
        <v>1</v>
      </c>
      <c r="H51" t="s">
        <v>4</v>
      </c>
      <c r="I51" t="s">
        <v>901</v>
      </c>
      <c r="J51" s="21" t="s">
        <v>772</v>
      </c>
      <c r="K51" t="s">
        <v>758</v>
      </c>
      <c r="L51" s="18" t="s">
        <v>762</v>
      </c>
    </row>
    <row r="52" spans="1:12" x14ac:dyDescent="0.3">
      <c r="A52" s="1" t="s">
        <v>815</v>
      </c>
      <c r="B52" s="1" t="s">
        <v>857</v>
      </c>
      <c r="C52" s="1" t="s">
        <v>876</v>
      </c>
      <c r="D52" t="s">
        <v>895</v>
      </c>
      <c r="E52">
        <v>1942</v>
      </c>
      <c r="F52">
        <v>1</v>
      </c>
      <c r="H52" t="s">
        <v>4</v>
      </c>
      <c r="I52" t="s">
        <v>901</v>
      </c>
      <c r="J52" s="21" t="s">
        <v>772</v>
      </c>
      <c r="K52" t="s">
        <v>432</v>
      </c>
      <c r="L52" s="18" t="s">
        <v>762</v>
      </c>
    </row>
    <row r="53" spans="1:12" x14ac:dyDescent="0.3">
      <c r="A53" t="str">
        <f>B53&amp;" "&amp;C53&amp;IF(LEN(G53&gt;1),G53,"")</f>
        <v>Sphaerochthonius splendidus</v>
      </c>
      <c r="B53" t="s">
        <v>530</v>
      </c>
      <c r="C53" t="s">
        <v>531</v>
      </c>
      <c r="D53" t="s">
        <v>2</v>
      </c>
      <c r="E53">
        <v>1904</v>
      </c>
      <c r="F53">
        <v>1</v>
      </c>
      <c r="H53" t="s">
        <v>4</v>
      </c>
      <c r="I53" t="s">
        <v>446</v>
      </c>
      <c r="J53" s="21" t="s">
        <v>772</v>
      </c>
      <c r="K53" t="s">
        <v>432</v>
      </c>
      <c r="L53" s="18" t="s">
        <v>762</v>
      </c>
    </row>
    <row r="54" spans="1:12" x14ac:dyDescent="0.3">
      <c r="A54" s="1" t="s">
        <v>834</v>
      </c>
      <c r="B54" s="1" t="s">
        <v>862</v>
      </c>
      <c r="C54" s="1" t="s">
        <v>881</v>
      </c>
      <c r="D54" t="s">
        <v>895</v>
      </c>
      <c r="E54">
        <v>1958</v>
      </c>
      <c r="F54">
        <v>1</v>
      </c>
      <c r="H54" t="s">
        <v>4</v>
      </c>
      <c r="I54" t="s">
        <v>435</v>
      </c>
      <c r="J54" s="21" t="s">
        <v>775</v>
      </c>
      <c r="K54" t="s">
        <v>432</v>
      </c>
      <c r="L54" s="18" t="s">
        <v>762</v>
      </c>
    </row>
    <row r="55" spans="1:12" x14ac:dyDescent="0.3">
      <c r="A55" s="1" t="s">
        <v>835</v>
      </c>
      <c r="B55" s="1" t="s">
        <v>863</v>
      </c>
      <c r="C55" s="1" t="s">
        <v>883</v>
      </c>
      <c r="D55" t="s">
        <v>895</v>
      </c>
      <c r="E55">
        <v>1941</v>
      </c>
      <c r="F55">
        <v>1</v>
      </c>
      <c r="H55" t="s">
        <v>4</v>
      </c>
      <c r="I55" t="s">
        <v>435</v>
      </c>
      <c r="J55" s="21" t="s">
        <v>772</v>
      </c>
      <c r="K55" t="s">
        <v>432</v>
      </c>
      <c r="L55" s="18" t="s">
        <v>762</v>
      </c>
    </row>
    <row r="56" spans="1:12" x14ac:dyDescent="0.3">
      <c r="A56" s="1" t="s">
        <v>906</v>
      </c>
      <c r="B56" s="1" t="s">
        <v>863</v>
      </c>
      <c r="C56" s="1" t="s">
        <v>882</v>
      </c>
      <c r="D56" t="s">
        <v>625</v>
      </c>
      <c r="E56">
        <v>1950</v>
      </c>
      <c r="F56">
        <v>1</v>
      </c>
      <c r="H56" t="s">
        <v>4</v>
      </c>
      <c r="I56" t="s">
        <v>435</v>
      </c>
      <c r="J56" s="21" t="s">
        <v>772</v>
      </c>
      <c r="K56" t="s">
        <v>432</v>
      </c>
      <c r="L56" s="18" t="s">
        <v>762</v>
      </c>
    </row>
    <row r="57" spans="1:12" x14ac:dyDescent="0.3">
      <c r="A57" t="str">
        <f>B57&amp;" "&amp;C57&amp;IF(LEN(G57&gt;1),G57,"")</f>
        <v>Suctobelbella arcana</v>
      </c>
      <c r="B57" t="s">
        <v>503</v>
      </c>
      <c r="C57" t="s">
        <v>504</v>
      </c>
      <c r="D57" t="s">
        <v>649</v>
      </c>
      <c r="E57">
        <v>1970</v>
      </c>
      <c r="F57">
        <v>0</v>
      </c>
      <c r="H57" t="s">
        <v>4</v>
      </c>
      <c r="I57" t="s">
        <v>435</v>
      </c>
      <c r="J57" s="21" t="s">
        <v>775</v>
      </c>
      <c r="K57" t="s">
        <v>432</v>
      </c>
      <c r="L57" s="18" t="s">
        <v>762</v>
      </c>
    </row>
    <row r="58" spans="1:12" x14ac:dyDescent="0.3">
      <c r="A58" s="1" t="s">
        <v>848</v>
      </c>
      <c r="B58" s="1" t="s">
        <v>870</v>
      </c>
      <c r="C58" s="1" t="s">
        <v>891</v>
      </c>
      <c r="D58" t="s">
        <v>896</v>
      </c>
      <c r="E58">
        <v>1910</v>
      </c>
      <c r="F58">
        <v>0</v>
      </c>
      <c r="H58" t="s">
        <v>4</v>
      </c>
      <c r="I58" t="s">
        <v>905</v>
      </c>
      <c r="J58" s="21" t="s">
        <v>773</v>
      </c>
      <c r="K58" t="s">
        <v>432</v>
      </c>
      <c r="L58" s="18" t="s">
        <v>762</v>
      </c>
    </row>
    <row r="59" spans="1:12" x14ac:dyDescent="0.3">
      <c r="A59" s="1" t="s">
        <v>811</v>
      </c>
      <c r="B59" s="1" t="s">
        <v>855</v>
      </c>
      <c r="C59" s="1" t="s">
        <v>874</v>
      </c>
      <c r="D59" t="s">
        <v>2</v>
      </c>
      <c r="E59">
        <v>1904</v>
      </c>
      <c r="F59">
        <v>1</v>
      </c>
      <c r="H59" t="s">
        <v>4</v>
      </c>
      <c r="I59" t="s">
        <v>900</v>
      </c>
      <c r="J59" s="21" t="s">
        <v>773</v>
      </c>
      <c r="K59" t="s">
        <v>432</v>
      </c>
      <c r="L59" s="18" t="s">
        <v>763</v>
      </c>
    </row>
    <row r="60" spans="1:12" x14ac:dyDescent="0.3">
      <c r="A60" t="str">
        <f>B60&amp;" "&amp;C60&amp;IF(LEN(G60&gt;1),G60,"")</f>
        <v>Trichogalumna nipponica</v>
      </c>
      <c r="B60" t="s">
        <v>542</v>
      </c>
      <c r="C60" t="s">
        <v>543</v>
      </c>
      <c r="D60" t="s">
        <v>638</v>
      </c>
      <c r="E60">
        <v>1966</v>
      </c>
      <c r="F60">
        <v>1</v>
      </c>
      <c r="H60" t="s">
        <v>4</v>
      </c>
      <c r="I60" t="s">
        <v>451</v>
      </c>
      <c r="J60" s="21" t="s">
        <v>772</v>
      </c>
      <c r="K60" t="s">
        <v>432</v>
      </c>
      <c r="L60" s="18" t="s">
        <v>762</v>
      </c>
    </row>
    <row r="61" spans="1:12" x14ac:dyDescent="0.3">
      <c r="A61" s="1" t="s">
        <v>841</v>
      </c>
      <c r="B61" s="1" t="s">
        <v>867</v>
      </c>
      <c r="C61" s="1" t="s">
        <v>888</v>
      </c>
      <c r="D61" t="s">
        <v>899</v>
      </c>
      <c r="E61">
        <v>1929</v>
      </c>
      <c r="F61">
        <v>1</v>
      </c>
      <c r="H61" t="s">
        <v>4</v>
      </c>
      <c r="I61" t="s">
        <v>902</v>
      </c>
      <c r="J61" s="21" t="s">
        <v>772</v>
      </c>
      <c r="K61" t="s">
        <v>432</v>
      </c>
      <c r="L61" s="18" t="s">
        <v>762</v>
      </c>
    </row>
    <row r="62" spans="1:12" x14ac:dyDescent="0.3">
      <c r="A62" t="str">
        <f>B62&amp;" "&amp;C62&amp;IF(LEN(G62&gt;1),G62,"")</f>
        <v>Urubambates elongatus</v>
      </c>
      <c r="B62" t="s">
        <v>519</v>
      </c>
      <c r="C62" t="s">
        <v>520</v>
      </c>
      <c r="D62" t="s">
        <v>635</v>
      </c>
      <c r="E62">
        <v>1969</v>
      </c>
      <c r="F62">
        <v>1</v>
      </c>
      <c r="H62" t="s">
        <v>4</v>
      </c>
      <c r="I62" t="s">
        <v>440</v>
      </c>
      <c r="J62" s="21" t="s">
        <v>774</v>
      </c>
      <c r="K62" t="s">
        <v>432</v>
      </c>
      <c r="L62" s="18" t="s">
        <v>762</v>
      </c>
    </row>
    <row r="63" spans="1:12" x14ac:dyDescent="0.3">
      <c r="A63" t="str">
        <f>B63&amp;" "&amp;C63&amp;IF(LEN(G63&gt;1),G63,"")</f>
        <v>Xenillus moyae</v>
      </c>
      <c r="B63" t="s">
        <v>551</v>
      </c>
      <c r="C63" t="s">
        <v>552</v>
      </c>
      <c r="D63" t="s">
        <v>629</v>
      </c>
      <c r="E63">
        <v>1994</v>
      </c>
      <c r="F63">
        <v>0</v>
      </c>
      <c r="H63" t="s">
        <v>4</v>
      </c>
      <c r="I63" t="s">
        <v>455</v>
      </c>
      <c r="J63" s="21" t="s">
        <v>780</v>
      </c>
      <c r="K63" t="s">
        <v>759</v>
      </c>
      <c r="L63" s="18" t="s">
        <v>762</v>
      </c>
    </row>
    <row r="64" spans="1:12" x14ac:dyDescent="0.3">
      <c r="A64" s="1" t="s">
        <v>932</v>
      </c>
      <c r="B64" s="1" t="s">
        <v>944</v>
      </c>
      <c r="C64" s="1" t="s">
        <v>945</v>
      </c>
      <c r="D64" t="s">
        <v>946</v>
      </c>
      <c r="E64">
        <v>1804</v>
      </c>
      <c r="F64">
        <v>1</v>
      </c>
      <c r="H64" t="s">
        <v>4</v>
      </c>
      <c r="I64" t="s">
        <v>455</v>
      </c>
      <c r="J64" s="21" t="s">
        <v>772</v>
      </c>
      <c r="K64" t="s">
        <v>432</v>
      </c>
      <c r="L64" s="18" t="s">
        <v>762</v>
      </c>
    </row>
    <row r="65" spans="1:12" x14ac:dyDescent="0.3">
      <c r="A65" t="str">
        <f>B65&amp;" "&amp;C65&amp;IF(LEN(G65&gt;1),G65,"")</f>
        <v>Zetomimus furcatus</v>
      </c>
      <c r="B65" t="s">
        <v>547</v>
      </c>
      <c r="C65" t="s">
        <v>548</v>
      </c>
      <c r="D65" t="s">
        <v>628</v>
      </c>
      <c r="E65">
        <v>1905</v>
      </c>
      <c r="F65">
        <v>1</v>
      </c>
      <c r="H65" t="s">
        <v>4</v>
      </c>
      <c r="I65" t="s">
        <v>453</v>
      </c>
      <c r="J65" s="21" t="s">
        <v>772</v>
      </c>
      <c r="K65" t="s">
        <v>758</v>
      </c>
      <c r="L65" s="18" t="s">
        <v>763</v>
      </c>
    </row>
    <row r="66" spans="1:12" x14ac:dyDescent="0.3">
      <c r="A66" t="str">
        <f>B66&amp;" "&amp;C66&amp;IF(LEN(G66&gt;1),G66,"")</f>
        <v>Zygoribatula caspica</v>
      </c>
      <c r="B66" t="s">
        <v>510</v>
      </c>
      <c r="C66" t="s">
        <v>511</v>
      </c>
      <c r="D66" t="s">
        <v>626</v>
      </c>
      <c r="E66">
        <v>2011</v>
      </c>
      <c r="F66">
        <v>1</v>
      </c>
      <c r="H66" t="s">
        <v>4</v>
      </c>
      <c r="I66" t="s">
        <v>438</v>
      </c>
      <c r="J66" s="21" t="s">
        <v>776</v>
      </c>
      <c r="K66" t="s">
        <v>432</v>
      </c>
      <c r="L66" s="18" t="s">
        <v>762</v>
      </c>
    </row>
    <row r="67" spans="1:12" x14ac:dyDescent="0.3">
      <c r="A67" t="str">
        <f>B67&amp;" "&amp;C67&amp;IF(LEN(G67&gt;1),G67,"")</f>
        <v>Zygoribatula exarata</v>
      </c>
      <c r="B67" t="s">
        <v>510</v>
      </c>
      <c r="C67" t="s">
        <v>513</v>
      </c>
      <c r="D67" t="s">
        <v>2</v>
      </c>
      <c r="E67">
        <v>1916</v>
      </c>
      <c r="F67">
        <v>1</v>
      </c>
      <c r="H67" t="s">
        <v>4</v>
      </c>
      <c r="I67" t="s">
        <v>438</v>
      </c>
      <c r="J67" s="21" t="s">
        <v>774</v>
      </c>
      <c r="K67" t="s">
        <v>432</v>
      </c>
      <c r="L67" s="18" t="s">
        <v>762</v>
      </c>
    </row>
    <row r="68" spans="1:12" x14ac:dyDescent="0.3">
      <c r="A68" t="str">
        <f>B68&amp;" "&amp;C68&amp;IF(LEN(G68&gt;1),G68,"")</f>
        <v>Zygoribatula glabra (cf.)</v>
      </c>
      <c r="B68" t="s">
        <v>510</v>
      </c>
      <c r="C68" t="s">
        <v>512</v>
      </c>
      <c r="D68" t="s">
        <v>3</v>
      </c>
      <c r="E68">
        <v>1890</v>
      </c>
      <c r="F68">
        <v>1</v>
      </c>
      <c r="G68" t="s">
        <v>654</v>
      </c>
      <c r="H68" t="s">
        <v>4</v>
      </c>
      <c r="I68" t="s">
        <v>438</v>
      </c>
      <c r="J68" s="21" t="s">
        <v>774</v>
      </c>
      <c r="K68" t="s">
        <v>432</v>
      </c>
      <c r="L68" s="18" t="s">
        <v>762</v>
      </c>
    </row>
    <row r="69" spans="1:12" x14ac:dyDescent="0.3">
      <c r="A69" s="1" t="s">
        <v>836</v>
      </c>
      <c r="B69" s="1" t="s">
        <v>864</v>
      </c>
      <c r="C69" s="1" t="s">
        <v>884</v>
      </c>
      <c r="D69" t="s">
        <v>2</v>
      </c>
      <c r="E69">
        <v>1916</v>
      </c>
      <c r="F69">
        <v>1</v>
      </c>
      <c r="H69" t="s">
        <v>4</v>
      </c>
      <c r="I69" t="s">
        <v>438</v>
      </c>
      <c r="J69" s="21" t="s">
        <v>772</v>
      </c>
      <c r="K69" t="s">
        <v>432</v>
      </c>
      <c r="L69" s="18" t="s">
        <v>762</v>
      </c>
    </row>
    <row r="70" spans="1:12" x14ac:dyDescent="0.3">
      <c r="A70" t="str">
        <f t="shared" ref="A70:A112" si="0">B70&amp;" "&amp;C70&amp;IF(LEN(G70&gt;1),G70,"")</f>
        <v>Amblygamasus sp.</v>
      </c>
      <c r="B70" t="s">
        <v>610</v>
      </c>
      <c r="C70" t="s">
        <v>491</v>
      </c>
      <c r="H70" t="s">
        <v>456</v>
      </c>
      <c r="I70" t="s">
        <v>470</v>
      </c>
      <c r="K70" s="3" t="s">
        <v>758</v>
      </c>
      <c r="L70" s="18" t="s">
        <v>762</v>
      </c>
    </row>
    <row r="71" spans="1:12" x14ac:dyDescent="0.3">
      <c r="A71" t="str">
        <f t="shared" si="0"/>
        <v>Amblyseius meridionalis</v>
      </c>
      <c r="B71" t="s">
        <v>570</v>
      </c>
      <c r="C71" t="s">
        <v>571</v>
      </c>
      <c r="D71" t="s">
        <v>2</v>
      </c>
      <c r="E71">
        <v>1914</v>
      </c>
      <c r="F71">
        <v>1</v>
      </c>
      <c r="H71" t="s">
        <v>456</v>
      </c>
      <c r="I71" t="s">
        <v>462</v>
      </c>
      <c r="K71" s="3" t="s">
        <v>758</v>
      </c>
      <c r="L71" s="18" t="s">
        <v>762</v>
      </c>
    </row>
    <row r="72" spans="1:12" x14ac:dyDescent="0.3">
      <c r="A72" t="str">
        <f t="shared" si="0"/>
        <v>Androlaelaps casalis</v>
      </c>
      <c r="B72" t="s">
        <v>585</v>
      </c>
      <c r="C72" t="s">
        <v>586</v>
      </c>
      <c r="D72" t="s">
        <v>2</v>
      </c>
      <c r="E72">
        <v>1887</v>
      </c>
      <c r="F72">
        <v>1</v>
      </c>
      <c r="H72" t="s">
        <v>456</v>
      </c>
      <c r="I72" t="s">
        <v>464</v>
      </c>
      <c r="K72" s="3" t="s">
        <v>432</v>
      </c>
      <c r="L72" s="18" t="s">
        <v>762</v>
      </c>
    </row>
    <row r="73" spans="1:12" x14ac:dyDescent="0.3">
      <c r="A73" t="str">
        <f t="shared" si="0"/>
        <v xml:space="preserve">Antennoseius (Vitzthumia) </v>
      </c>
      <c r="B73" t="s">
        <v>683</v>
      </c>
      <c r="H73" t="s">
        <v>456</v>
      </c>
      <c r="I73" t="s">
        <v>468</v>
      </c>
      <c r="K73" s="3" t="s">
        <v>760</v>
      </c>
      <c r="L73" s="18" t="s">
        <v>762</v>
      </c>
    </row>
    <row r="74" spans="1:12" x14ac:dyDescent="0.3">
      <c r="A74" t="str">
        <f t="shared" si="0"/>
        <v>Anthoseius sp.</v>
      </c>
      <c r="B74" t="s">
        <v>574</v>
      </c>
      <c r="C74" t="s">
        <v>491</v>
      </c>
      <c r="H74" t="s">
        <v>456</v>
      </c>
      <c r="I74" t="s">
        <v>462</v>
      </c>
      <c r="K74" s="3" t="s">
        <v>758</v>
      </c>
      <c r="L74" s="18" t="s">
        <v>762</v>
      </c>
    </row>
    <row r="75" spans="1:12" x14ac:dyDescent="0.3">
      <c r="A75" t="str">
        <f t="shared" si="0"/>
        <v>Arctoseius cetratus</v>
      </c>
      <c r="B75" t="s">
        <v>597</v>
      </c>
      <c r="C75" t="s">
        <v>598</v>
      </c>
      <c r="D75" t="s">
        <v>646</v>
      </c>
      <c r="E75">
        <v>1940</v>
      </c>
      <c r="F75">
        <v>1</v>
      </c>
      <c r="H75" t="s">
        <v>456</v>
      </c>
      <c r="I75" t="s">
        <v>468</v>
      </c>
      <c r="K75" s="3" t="s">
        <v>758</v>
      </c>
      <c r="L75" s="18" t="s">
        <v>764</v>
      </c>
    </row>
    <row r="76" spans="1:12" x14ac:dyDescent="0.3">
      <c r="A76" t="str">
        <f t="shared" si="0"/>
        <v>Cheiroseius curtipes</v>
      </c>
      <c r="B76" t="s">
        <v>563</v>
      </c>
      <c r="C76" t="s">
        <v>564</v>
      </c>
      <c r="D76" t="s">
        <v>639</v>
      </c>
      <c r="E76">
        <v>1923</v>
      </c>
      <c r="F76">
        <v>1</v>
      </c>
      <c r="H76" t="s">
        <v>456</v>
      </c>
      <c r="I76" t="s">
        <v>459</v>
      </c>
      <c r="K76" s="3" t="s">
        <v>758</v>
      </c>
      <c r="L76" s="18" t="s">
        <v>763</v>
      </c>
    </row>
    <row r="77" spans="1:12" x14ac:dyDescent="0.3">
      <c r="A77" t="str">
        <f t="shared" si="0"/>
        <v>Cheiroseius necorniger</v>
      </c>
      <c r="B77" t="s">
        <v>563</v>
      </c>
      <c r="C77" t="s">
        <v>565</v>
      </c>
      <c r="D77" t="s">
        <v>624</v>
      </c>
      <c r="E77">
        <v>1904</v>
      </c>
      <c r="F77">
        <v>1</v>
      </c>
      <c r="H77" t="s">
        <v>456</v>
      </c>
      <c r="I77" t="s">
        <v>459</v>
      </c>
      <c r="K77" s="3" t="s">
        <v>758</v>
      </c>
      <c r="L77" s="18" t="s">
        <v>763</v>
      </c>
    </row>
    <row r="78" spans="1:12" x14ac:dyDescent="0.3">
      <c r="A78" t="str">
        <f t="shared" si="0"/>
        <v>Cheiroseius sp.1</v>
      </c>
      <c r="B78" t="s">
        <v>563</v>
      </c>
      <c r="C78" t="s">
        <v>566</v>
      </c>
      <c r="H78" t="s">
        <v>456</v>
      </c>
      <c r="I78" t="s">
        <v>459</v>
      </c>
      <c r="K78" s="3" t="s">
        <v>758</v>
      </c>
      <c r="L78" s="18" t="s">
        <v>763</v>
      </c>
    </row>
    <row r="79" spans="1:12" x14ac:dyDescent="0.3">
      <c r="A79" t="str">
        <f t="shared" si="0"/>
        <v>Cheiroseius sp.2</v>
      </c>
      <c r="B79" t="s">
        <v>563</v>
      </c>
      <c r="C79" t="s">
        <v>567</v>
      </c>
      <c r="H79" t="s">
        <v>456</v>
      </c>
      <c r="I79" t="s">
        <v>459</v>
      </c>
      <c r="K79" s="3" t="s">
        <v>758</v>
      </c>
      <c r="L79" s="18" t="s">
        <v>763</v>
      </c>
    </row>
    <row r="80" spans="1:12" x14ac:dyDescent="0.3">
      <c r="A80" t="str">
        <f t="shared" si="0"/>
        <v>Cosmolaelaps lutegiensis</v>
      </c>
      <c r="B80" t="s">
        <v>581</v>
      </c>
      <c r="C80" t="s">
        <v>582</v>
      </c>
      <c r="D80" t="s">
        <v>644</v>
      </c>
      <c r="E80">
        <v>1971</v>
      </c>
      <c r="F80">
        <v>1</v>
      </c>
      <c r="H80" t="s">
        <v>456</v>
      </c>
      <c r="I80" t="s">
        <v>464</v>
      </c>
      <c r="K80" s="3" t="s">
        <v>758</v>
      </c>
      <c r="L80" s="18" t="s">
        <v>762</v>
      </c>
    </row>
    <row r="81" spans="1:12" x14ac:dyDescent="0.3">
      <c r="A81" t="str">
        <f t="shared" si="0"/>
        <v>Cyrthydrolaelaps schusteri</v>
      </c>
      <c r="B81" t="s">
        <v>615</v>
      </c>
      <c r="C81" t="s">
        <v>554</v>
      </c>
      <c r="D81" t="s">
        <v>558</v>
      </c>
      <c r="E81">
        <v>1966</v>
      </c>
      <c r="F81">
        <v>0</v>
      </c>
      <c r="H81" t="s">
        <v>456</v>
      </c>
      <c r="I81" t="s">
        <v>473</v>
      </c>
      <c r="K81" s="3" t="s">
        <v>759</v>
      </c>
      <c r="L81" s="18" t="s">
        <v>765</v>
      </c>
    </row>
    <row r="82" spans="1:12" x14ac:dyDescent="0.3">
      <c r="A82" t="str">
        <f t="shared" si="0"/>
        <v>Dendrolaelaps strenzkeiformis (aff.)</v>
      </c>
      <c r="B82" t="s">
        <v>556</v>
      </c>
      <c r="C82" t="s">
        <v>557</v>
      </c>
      <c r="D82" t="s">
        <v>631</v>
      </c>
      <c r="E82">
        <v>1982</v>
      </c>
      <c r="F82">
        <v>0</v>
      </c>
      <c r="G82" t="s">
        <v>655</v>
      </c>
      <c r="H82" t="s">
        <v>456</v>
      </c>
      <c r="I82" t="s">
        <v>458</v>
      </c>
      <c r="K82" s="3" t="s">
        <v>759</v>
      </c>
      <c r="L82" s="18" t="s">
        <v>697</v>
      </c>
    </row>
    <row r="83" spans="1:12" x14ac:dyDescent="0.3">
      <c r="A83" t="str">
        <f t="shared" si="0"/>
        <v>Dendrolaelaspis bregetovae</v>
      </c>
      <c r="B83" t="s">
        <v>559</v>
      </c>
      <c r="C83" t="s">
        <v>560</v>
      </c>
      <c r="D83" t="s">
        <v>644</v>
      </c>
      <c r="E83">
        <v>1977</v>
      </c>
      <c r="F83">
        <v>0</v>
      </c>
      <c r="H83" t="s">
        <v>456</v>
      </c>
      <c r="I83" t="s">
        <v>458</v>
      </c>
      <c r="K83" s="3" t="s">
        <v>758</v>
      </c>
      <c r="L83" s="18" t="s">
        <v>762</v>
      </c>
    </row>
    <row r="84" spans="1:12" x14ac:dyDescent="0.3">
      <c r="A84" t="str">
        <f t="shared" si="0"/>
        <v>Euandrolaelaps karawaiewi</v>
      </c>
      <c r="B84" t="s">
        <v>583</v>
      </c>
      <c r="C84" t="s">
        <v>584</v>
      </c>
      <c r="D84" t="s">
        <v>2</v>
      </c>
      <c r="E84">
        <v>1903</v>
      </c>
      <c r="F84">
        <v>1</v>
      </c>
      <c r="H84" t="s">
        <v>456</v>
      </c>
      <c r="I84" t="s">
        <v>464</v>
      </c>
      <c r="K84" s="3" t="s">
        <v>758</v>
      </c>
      <c r="L84" s="18" t="s">
        <v>762</v>
      </c>
    </row>
    <row r="85" spans="1:12" x14ac:dyDescent="0.3">
      <c r="A85" t="str">
        <f t="shared" si="0"/>
        <v>Gaeolaelaps aculeifer</v>
      </c>
      <c r="B85" t="s">
        <v>577</v>
      </c>
      <c r="C85" t="s">
        <v>580</v>
      </c>
      <c r="D85" t="s">
        <v>643</v>
      </c>
      <c r="E85">
        <v>1883</v>
      </c>
      <c r="F85">
        <v>1</v>
      </c>
      <c r="H85" t="s">
        <v>456</v>
      </c>
      <c r="I85" t="s">
        <v>464</v>
      </c>
      <c r="K85" s="3" t="s">
        <v>432</v>
      </c>
      <c r="L85" s="18" t="s">
        <v>762</v>
      </c>
    </row>
    <row r="86" spans="1:12" x14ac:dyDescent="0.3">
      <c r="A86" t="str">
        <f t="shared" si="0"/>
        <v>Gaeolaelaps kargi</v>
      </c>
      <c r="B86" t="s">
        <v>577</v>
      </c>
      <c r="C86" t="s">
        <v>578</v>
      </c>
      <c r="D86" t="s">
        <v>642</v>
      </c>
      <c r="E86">
        <v>1968</v>
      </c>
      <c r="F86">
        <v>1</v>
      </c>
      <c r="H86" t="s">
        <v>456</v>
      </c>
      <c r="I86" t="s">
        <v>464</v>
      </c>
      <c r="K86" s="3" t="s">
        <v>432</v>
      </c>
      <c r="L86" s="18" t="s">
        <v>762</v>
      </c>
    </row>
    <row r="87" spans="1:12" x14ac:dyDescent="0.3">
      <c r="A87" t="str">
        <f t="shared" si="0"/>
        <v>Gaeolaelaps nolli</v>
      </c>
      <c r="B87" t="s">
        <v>577</v>
      </c>
      <c r="C87" t="s">
        <v>579</v>
      </c>
      <c r="D87" t="s">
        <v>640</v>
      </c>
      <c r="E87">
        <v>1962</v>
      </c>
      <c r="F87">
        <v>1</v>
      </c>
      <c r="H87" t="s">
        <v>456</v>
      </c>
      <c r="I87" t="s">
        <v>464</v>
      </c>
      <c r="K87" s="3" t="s">
        <v>758</v>
      </c>
      <c r="L87" s="18" t="s">
        <v>762</v>
      </c>
    </row>
    <row r="88" spans="1:12" x14ac:dyDescent="0.3">
      <c r="A88" t="str">
        <f t="shared" si="0"/>
        <v>Gaeolaelaps sp.1</v>
      </c>
      <c r="B88" t="s">
        <v>577</v>
      </c>
      <c r="C88" t="s">
        <v>566</v>
      </c>
      <c r="H88" t="s">
        <v>456</v>
      </c>
      <c r="I88" t="s">
        <v>464</v>
      </c>
      <c r="K88" s="3" t="s">
        <v>758</v>
      </c>
      <c r="L88" s="18" t="s">
        <v>697</v>
      </c>
    </row>
    <row r="89" spans="1:12" x14ac:dyDescent="0.3">
      <c r="A89" t="str">
        <f t="shared" si="0"/>
        <v>Gamasellodes vulgatior</v>
      </c>
      <c r="B89" t="s">
        <v>599</v>
      </c>
      <c r="C89" t="s">
        <v>600</v>
      </c>
      <c r="D89" t="s">
        <v>647</v>
      </c>
      <c r="E89">
        <v>1961</v>
      </c>
      <c r="F89">
        <v>1</v>
      </c>
      <c r="H89" t="s">
        <v>456</v>
      </c>
      <c r="I89" t="s">
        <v>468</v>
      </c>
      <c r="K89" s="3" t="s">
        <v>759</v>
      </c>
      <c r="L89" s="18" t="s">
        <v>762</v>
      </c>
    </row>
    <row r="90" spans="1:12" x14ac:dyDescent="0.3">
      <c r="A90" t="str">
        <f t="shared" si="0"/>
        <v>Halolaelaps alberti</v>
      </c>
      <c r="B90" t="s">
        <v>553</v>
      </c>
      <c r="C90" t="s">
        <v>555</v>
      </c>
      <c r="D90" t="s">
        <v>630</v>
      </c>
      <c r="E90">
        <v>1993</v>
      </c>
      <c r="F90">
        <v>0</v>
      </c>
      <c r="H90" t="s">
        <v>456</v>
      </c>
      <c r="I90" t="s">
        <v>457</v>
      </c>
      <c r="K90" s="3" t="s">
        <v>759</v>
      </c>
      <c r="L90" s="21" t="s">
        <v>765</v>
      </c>
    </row>
    <row r="91" spans="1:12" x14ac:dyDescent="0.3">
      <c r="A91" t="str">
        <f t="shared" si="0"/>
        <v>Halolaelaps schusteri (cf.)</v>
      </c>
      <c r="B91" t="s">
        <v>553</v>
      </c>
      <c r="C91" t="s">
        <v>554</v>
      </c>
      <c r="D91" t="s">
        <v>558</v>
      </c>
      <c r="E91">
        <v>1966</v>
      </c>
      <c r="G91" t="s">
        <v>654</v>
      </c>
      <c r="H91" t="s">
        <v>456</v>
      </c>
      <c r="I91" t="s">
        <v>457</v>
      </c>
      <c r="K91" t="s">
        <v>759</v>
      </c>
      <c r="L91" s="18" t="s">
        <v>765</v>
      </c>
    </row>
    <row r="92" spans="1:12" x14ac:dyDescent="0.3">
      <c r="A92" t="str">
        <f t="shared" si="0"/>
        <v>Lasioseius confusus</v>
      </c>
      <c r="B92" t="s">
        <v>561</v>
      </c>
      <c r="C92" t="s">
        <v>562</v>
      </c>
      <c r="D92" t="s">
        <v>1</v>
      </c>
      <c r="E92">
        <v>1958</v>
      </c>
      <c r="F92">
        <v>0</v>
      </c>
      <c r="H92" t="s">
        <v>456</v>
      </c>
      <c r="I92" t="s">
        <v>459</v>
      </c>
      <c r="K92" s="3" t="s">
        <v>758</v>
      </c>
      <c r="L92" s="18" t="s">
        <v>763</v>
      </c>
    </row>
    <row r="93" spans="1:12" x14ac:dyDescent="0.3">
      <c r="A93" t="str">
        <f t="shared" si="0"/>
        <v>Macrocheles glaber</v>
      </c>
      <c r="B93" t="s">
        <v>589</v>
      </c>
      <c r="C93" t="s">
        <v>593</v>
      </c>
      <c r="D93" t="s">
        <v>645</v>
      </c>
      <c r="E93">
        <v>1860</v>
      </c>
      <c r="F93">
        <v>1</v>
      </c>
      <c r="H93" t="s">
        <v>456</v>
      </c>
      <c r="I93" t="s">
        <v>466</v>
      </c>
      <c r="K93" s="3" t="s">
        <v>432</v>
      </c>
      <c r="L93" s="18" t="s">
        <v>764</v>
      </c>
    </row>
    <row r="94" spans="1:12" x14ac:dyDescent="0.3">
      <c r="A94" t="str">
        <f t="shared" si="0"/>
        <v>Macrocheles merdarius</v>
      </c>
      <c r="B94" t="s">
        <v>589</v>
      </c>
      <c r="C94" t="s">
        <v>591</v>
      </c>
      <c r="D94" t="s">
        <v>2</v>
      </c>
      <c r="E94">
        <v>1889</v>
      </c>
      <c r="F94">
        <v>1</v>
      </c>
      <c r="H94" t="s">
        <v>456</v>
      </c>
      <c r="I94" t="s">
        <v>466</v>
      </c>
      <c r="K94" s="3" t="s">
        <v>758</v>
      </c>
      <c r="L94" s="18" t="s">
        <v>764</v>
      </c>
    </row>
    <row r="95" spans="1:12" x14ac:dyDescent="0.3">
      <c r="A95" t="str">
        <f t="shared" si="0"/>
        <v>Macrocheles penicilliger</v>
      </c>
      <c r="B95" t="s">
        <v>589</v>
      </c>
      <c r="C95" t="s">
        <v>594</v>
      </c>
      <c r="D95" t="s">
        <v>2</v>
      </c>
      <c r="E95">
        <v>1904</v>
      </c>
      <c r="F95">
        <v>1</v>
      </c>
      <c r="H95" t="s">
        <v>456</v>
      </c>
      <c r="I95" t="s">
        <v>466</v>
      </c>
      <c r="K95" s="3" t="s">
        <v>758</v>
      </c>
      <c r="L95" s="18" t="s">
        <v>764</v>
      </c>
    </row>
    <row r="96" spans="1:12" x14ac:dyDescent="0.3">
      <c r="A96" t="str">
        <f t="shared" si="0"/>
        <v>Macrocheles peniculatus</v>
      </c>
      <c r="B96" t="s">
        <v>589</v>
      </c>
      <c r="C96" t="s">
        <v>592</v>
      </c>
      <c r="D96" t="s">
        <v>2</v>
      </c>
      <c r="E96">
        <v>1918</v>
      </c>
      <c r="F96">
        <v>0</v>
      </c>
      <c r="H96" t="s">
        <v>456</v>
      </c>
      <c r="I96" t="s">
        <v>466</v>
      </c>
      <c r="K96" s="3" t="s">
        <v>758</v>
      </c>
      <c r="L96" s="18" t="s">
        <v>764</v>
      </c>
    </row>
    <row r="97" spans="1:12" x14ac:dyDescent="0.3">
      <c r="A97" t="str">
        <f t="shared" si="0"/>
        <v>Macrocheles scutatus</v>
      </c>
      <c r="B97" t="s">
        <v>589</v>
      </c>
      <c r="C97" t="s">
        <v>590</v>
      </c>
      <c r="D97" t="s">
        <v>2</v>
      </c>
      <c r="E97">
        <v>1904</v>
      </c>
      <c r="F97">
        <v>1</v>
      </c>
      <c r="H97" t="s">
        <v>456</v>
      </c>
      <c r="I97" t="s">
        <v>466</v>
      </c>
      <c r="K97" s="3" t="s">
        <v>758</v>
      </c>
      <c r="L97" s="18" t="s">
        <v>764</v>
      </c>
    </row>
    <row r="98" spans="1:12" x14ac:dyDescent="0.3">
      <c r="A98" t="str">
        <f t="shared" si="0"/>
        <v>Neoseiulus agrestis</v>
      </c>
      <c r="B98" t="s">
        <v>572</v>
      </c>
      <c r="C98" t="s">
        <v>573</v>
      </c>
      <c r="D98" t="s">
        <v>640</v>
      </c>
      <c r="E98">
        <v>1960</v>
      </c>
      <c r="F98">
        <v>1</v>
      </c>
      <c r="H98" t="s">
        <v>456</v>
      </c>
      <c r="I98" t="s">
        <v>462</v>
      </c>
      <c r="K98" s="3" t="s">
        <v>758</v>
      </c>
      <c r="L98" s="18" t="s">
        <v>762</v>
      </c>
    </row>
    <row r="99" spans="1:12" x14ac:dyDescent="0.3">
      <c r="A99" t="str">
        <f t="shared" si="0"/>
        <v>Ololaelaps placentula</v>
      </c>
      <c r="B99" t="s">
        <v>587</v>
      </c>
      <c r="C99" t="s">
        <v>588</v>
      </c>
      <c r="D99" t="s">
        <v>2</v>
      </c>
      <c r="E99">
        <v>1887</v>
      </c>
      <c r="F99">
        <v>1</v>
      </c>
      <c r="H99" t="s">
        <v>456</v>
      </c>
      <c r="I99" t="s">
        <v>464</v>
      </c>
      <c r="K99" s="3" t="s">
        <v>432</v>
      </c>
      <c r="L99" s="18" t="s">
        <v>763</v>
      </c>
    </row>
    <row r="100" spans="1:12" x14ac:dyDescent="0.3">
      <c r="A100" t="str">
        <f t="shared" si="0"/>
        <v>Pergamasus crassipes</v>
      </c>
      <c r="B100" t="s">
        <v>608</v>
      </c>
      <c r="C100" t="s">
        <v>609</v>
      </c>
      <c r="D100" t="s">
        <v>648</v>
      </c>
      <c r="E100">
        <v>1758</v>
      </c>
      <c r="F100">
        <v>0</v>
      </c>
      <c r="H100" t="s">
        <v>456</v>
      </c>
      <c r="I100" t="s">
        <v>470</v>
      </c>
      <c r="K100" s="3" t="s">
        <v>758</v>
      </c>
      <c r="L100" s="18" t="s">
        <v>762</v>
      </c>
    </row>
    <row r="101" spans="1:12" x14ac:dyDescent="0.3">
      <c r="A101" t="str">
        <f t="shared" si="0"/>
        <v>Phorythocarpais distinctus</v>
      </c>
      <c r="B101" t="s">
        <v>604</v>
      </c>
      <c r="C101" t="s">
        <v>607</v>
      </c>
      <c r="D101" t="s">
        <v>2</v>
      </c>
      <c r="E101">
        <v>1903</v>
      </c>
      <c r="F101">
        <v>1</v>
      </c>
      <c r="H101" t="s">
        <v>456</v>
      </c>
      <c r="I101" t="s">
        <v>470</v>
      </c>
      <c r="K101" s="3" t="s">
        <v>758</v>
      </c>
      <c r="L101" s="18" t="s">
        <v>764</v>
      </c>
    </row>
    <row r="102" spans="1:12" x14ac:dyDescent="0.3">
      <c r="A102" t="str">
        <f t="shared" si="0"/>
        <v>Phorythocarpais hyalinus</v>
      </c>
      <c r="B102" t="s">
        <v>604</v>
      </c>
      <c r="C102" t="s">
        <v>606</v>
      </c>
      <c r="D102" t="s">
        <v>637</v>
      </c>
      <c r="E102">
        <v>1949</v>
      </c>
      <c r="F102">
        <v>1</v>
      </c>
      <c r="H102" t="s">
        <v>456</v>
      </c>
      <c r="I102" t="s">
        <v>470</v>
      </c>
      <c r="K102" s="3" t="s">
        <v>758</v>
      </c>
      <c r="L102" s="18" t="s">
        <v>764</v>
      </c>
    </row>
    <row r="103" spans="1:12" x14ac:dyDescent="0.3">
      <c r="A103" t="str">
        <f t="shared" si="0"/>
        <v>Phorythocarpais kempersi</v>
      </c>
      <c r="B103" t="s">
        <v>604</v>
      </c>
      <c r="C103" t="s">
        <v>605</v>
      </c>
      <c r="D103" t="s">
        <v>624</v>
      </c>
      <c r="E103">
        <v>1902</v>
      </c>
      <c r="F103">
        <v>1</v>
      </c>
      <c r="H103" t="s">
        <v>456</v>
      </c>
      <c r="I103" t="s">
        <v>470</v>
      </c>
      <c r="K103" s="3" t="s">
        <v>758</v>
      </c>
      <c r="L103" s="18" t="s">
        <v>765</v>
      </c>
    </row>
    <row r="104" spans="1:12" x14ac:dyDescent="0.3">
      <c r="A104" t="str">
        <f t="shared" si="0"/>
        <v>Platyseius italicus (cf.)</v>
      </c>
      <c r="B104" t="s">
        <v>568</v>
      </c>
      <c r="C104" t="s">
        <v>569</v>
      </c>
      <c r="D104" t="s">
        <v>2</v>
      </c>
      <c r="E104">
        <v>1905</v>
      </c>
      <c r="F104">
        <v>1</v>
      </c>
      <c r="G104" t="s">
        <v>654</v>
      </c>
      <c r="H104" t="s">
        <v>456</v>
      </c>
      <c r="I104" t="s">
        <v>459</v>
      </c>
      <c r="K104" s="3" t="s">
        <v>758</v>
      </c>
      <c r="L104" s="18" t="s">
        <v>763</v>
      </c>
    </row>
    <row r="105" spans="1:12" x14ac:dyDescent="0.3">
      <c r="A105" t="str">
        <f t="shared" si="0"/>
        <v>Protogamasellus massula</v>
      </c>
      <c r="B105" t="s">
        <v>601</v>
      </c>
      <c r="C105" t="s">
        <v>602</v>
      </c>
      <c r="D105" t="s">
        <v>647</v>
      </c>
      <c r="E105">
        <v>1961</v>
      </c>
      <c r="F105">
        <v>1</v>
      </c>
      <c r="H105" t="s">
        <v>456</v>
      </c>
      <c r="I105" t="s">
        <v>468</v>
      </c>
      <c r="K105" s="3" t="s">
        <v>758</v>
      </c>
      <c r="L105" s="18" t="s">
        <v>762</v>
      </c>
    </row>
    <row r="106" spans="1:12" x14ac:dyDescent="0.3">
      <c r="A106" t="str">
        <f t="shared" si="0"/>
        <v>Protogamasellus mica</v>
      </c>
      <c r="B106" t="s">
        <v>601</v>
      </c>
      <c r="C106" t="s">
        <v>603</v>
      </c>
      <c r="D106" t="s">
        <v>647</v>
      </c>
      <c r="E106">
        <v>1961</v>
      </c>
      <c r="F106">
        <v>1</v>
      </c>
      <c r="H106" t="s">
        <v>456</v>
      </c>
      <c r="I106" t="s">
        <v>468</v>
      </c>
      <c r="K106" s="3" t="s">
        <v>758</v>
      </c>
      <c r="L106" s="18" t="s">
        <v>762</v>
      </c>
    </row>
    <row r="107" spans="1:12" x14ac:dyDescent="0.3">
      <c r="A107" t="str">
        <f t="shared" si="0"/>
        <v>Protogamasellus sp.</v>
      </c>
      <c r="B107" t="s">
        <v>601</v>
      </c>
      <c r="C107" t="s">
        <v>491</v>
      </c>
      <c r="H107" t="s">
        <v>456</v>
      </c>
      <c r="I107" t="s">
        <v>468</v>
      </c>
      <c r="K107" s="3" t="s">
        <v>758</v>
      </c>
      <c r="L107" s="18" t="s">
        <v>762</v>
      </c>
    </row>
    <row r="108" spans="1:12" x14ac:dyDescent="0.3">
      <c r="A108" t="str">
        <f t="shared" si="0"/>
        <v>Pseudoparasitus missouriensis</v>
      </c>
      <c r="B108" t="s">
        <v>575</v>
      </c>
      <c r="C108" t="s">
        <v>576</v>
      </c>
      <c r="D108" t="s">
        <v>641</v>
      </c>
      <c r="E108">
        <v>1909</v>
      </c>
      <c r="F108">
        <v>1</v>
      </c>
      <c r="H108" t="s">
        <v>456</v>
      </c>
      <c r="I108" t="s">
        <v>464</v>
      </c>
      <c r="K108" s="3" t="s">
        <v>758</v>
      </c>
      <c r="L108" s="18" t="s">
        <v>762</v>
      </c>
    </row>
    <row r="109" spans="1:12" x14ac:dyDescent="0.3">
      <c r="A109" t="str">
        <f t="shared" si="0"/>
        <v>Rhodacarus denticulatus (cf.)</v>
      </c>
      <c r="B109" t="s">
        <v>611</v>
      </c>
      <c r="C109" t="s">
        <v>612</v>
      </c>
      <c r="D109" t="s">
        <v>2</v>
      </c>
      <c r="E109">
        <v>1921</v>
      </c>
      <c r="F109">
        <v>0</v>
      </c>
      <c r="G109" t="s">
        <v>654</v>
      </c>
      <c r="H109" t="s">
        <v>456</v>
      </c>
      <c r="I109" t="s">
        <v>472</v>
      </c>
      <c r="K109" s="3" t="s">
        <v>758</v>
      </c>
      <c r="L109" s="18" t="s">
        <v>762</v>
      </c>
    </row>
    <row r="110" spans="1:12" x14ac:dyDescent="0.3">
      <c r="A110" t="str">
        <f t="shared" si="0"/>
        <v>Thinoseius spinosus</v>
      </c>
      <c r="B110" t="s">
        <v>595</v>
      </c>
      <c r="C110" t="s">
        <v>596</v>
      </c>
      <c r="D110" t="s">
        <v>637</v>
      </c>
      <c r="E110">
        <v>1939</v>
      </c>
      <c r="F110">
        <v>1</v>
      </c>
      <c r="H110" t="s">
        <v>456</v>
      </c>
      <c r="I110" s="3" t="s">
        <v>467</v>
      </c>
      <c r="J110" s="19"/>
      <c r="K110" s="3" t="s">
        <v>758</v>
      </c>
      <c r="L110" s="21" t="s">
        <v>765</v>
      </c>
    </row>
    <row r="111" spans="1:12" x14ac:dyDescent="0.3">
      <c r="A111" t="str">
        <f t="shared" si="0"/>
        <v>Uropoda orbicularis</v>
      </c>
      <c r="B111" t="s">
        <v>616</v>
      </c>
      <c r="C111" t="s">
        <v>617</v>
      </c>
      <c r="D111" t="s">
        <v>645</v>
      </c>
      <c r="E111">
        <v>1776</v>
      </c>
      <c r="F111">
        <v>1</v>
      </c>
      <c r="H111" t="s">
        <v>456</v>
      </c>
      <c r="I111" s="4" t="s">
        <v>474</v>
      </c>
      <c r="J111" s="22"/>
      <c r="K111" s="3" t="s">
        <v>758</v>
      </c>
      <c r="L111" s="18" t="s">
        <v>764</v>
      </c>
    </row>
    <row r="112" spans="1:12" x14ac:dyDescent="0.3">
      <c r="A112" t="str">
        <f t="shared" si="0"/>
        <v>Veigaia planicola</v>
      </c>
      <c r="B112" t="s">
        <v>613</v>
      </c>
      <c r="C112" t="s">
        <v>614</v>
      </c>
      <c r="D112" t="s">
        <v>2</v>
      </c>
      <c r="E112">
        <v>1892</v>
      </c>
      <c r="F112">
        <v>0</v>
      </c>
      <c r="H112" t="s">
        <v>456</v>
      </c>
      <c r="I112" t="s">
        <v>473</v>
      </c>
      <c r="K112" s="3" t="s">
        <v>758</v>
      </c>
      <c r="L112" s="18" t="s">
        <v>762</v>
      </c>
    </row>
    <row r="113" spans="1:12" x14ac:dyDescent="0.3">
      <c r="A113" t="s">
        <v>806</v>
      </c>
      <c r="K113" s="3"/>
      <c r="L113" s="18"/>
    </row>
    <row r="114" spans="1:12" x14ac:dyDescent="0.3">
      <c r="A114" t="s">
        <v>807</v>
      </c>
      <c r="K114" s="3"/>
      <c r="L114" s="18"/>
    </row>
    <row r="115" spans="1:12" x14ac:dyDescent="0.3">
      <c r="A115" t="s">
        <v>805</v>
      </c>
      <c r="K115" s="3"/>
      <c r="L115" s="18"/>
    </row>
  </sheetData>
  <autoFilter ref="A1:L115" xr:uid="{00000000-0001-0000-0200-000000000000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/>
  </sheetViews>
  <sheetFormatPr defaultRowHeight="14.4" x14ac:dyDescent="0.3"/>
  <sheetData>
    <row r="1" spans="1:2" x14ac:dyDescent="0.3">
      <c r="A1" t="s">
        <v>712</v>
      </c>
    </row>
    <row r="2" spans="1:2" x14ac:dyDescent="0.3">
      <c r="A2" t="s">
        <v>708</v>
      </c>
      <c r="B2" t="s">
        <v>708</v>
      </c>
    </row>
    <row r="3" spans="1:2" x14ac:dyDescent="0.3">
      <c r="A3" t="s">
        <v>713</v>
      </c>
      <c r="B3" t="s">
        <v>401</v>
      </c>
    </row>
    <row r="4" spans="1:2" x14ac:dyDescent="0.3">
      <c r="A4" t="s">
        <v>714</v>
      </c>
      <c r="B4" t="s">
        <v>400</v>
      </c>
    </row>
    <row r="5" spans="1:2" x14ac:dyDescent="0.3">
      <c r="A5" t="s">
        <v>716</v>
      </c>
      <c r="B5" t="s">
        <v>399</v>
      </c>
    </row>
    <row r="6" spans="1:2" x14ac:dyDescent="0.3">
      <c r="A6" t="s">
        <v>717</v>
      </c>
      <c r="B6" t="s">
        <v>398</v>
      </c>
    </row>
    <row r="7" spans="1:2" x14ac:dyDescent="0.3">
      <c r="A7" t="s">
        <v>715</v>
      </c>
      <c r="B7" t="s">
        <v>397</v>
      </c>
    </row>
    <row r="8" spans="1:2" x14ac:dyDescent="0.3">
      <c r="A8" t="s">
        <v>718</v>
      </c>
      <c r="B8" t="s">
        <v>395</v>
      </c>
    </row>
    <row r="9" spans="1:2" x14ac:dyDescent="0.3">
      <c r="A9" t="s">
        <v>394</v>
      </c>
      <c r="B9" t="s">
        <v>394</v>
      </c>
    </row>
    <row r="10" spans="1:2" x14ac:dyDescent="0.3">
      <c r="A10" t="s">
        <v>7</v>
      </c>
      <c r="B10" t="s">
        <v>7</v>
      </c>
    </row>
    <row r="11" spans="1:2" x14ac:dyDescent="0.3">
      <c r="A11" t="s">
        <v>719</v>
      </c>
      <c r="B11" t="s">
        <v>393</v>
      </c>
    </row>
    <row r="12" spans="1:2" x14ac:dyDescent="0.3">
      <c r="A12" t="s">
        <v>720</v>
      </c>
      <c r="B12" t="s">
        <v>392</v>
      </c>
    </row>
    <row r="13" spans="1:2" x14ac:dyDescent="0.3">
      <c r="A13" t="s">
        <v>721</v>
      </c>
      <c r="B13" t="s">
        <v>391</v>
      </c>
    </row>
    <row r="14" spans="1:2" x14ac:dyDescent="0.3">
      <c r="A14" t="s">
        <v>722</v>
      </c>
      <c r="B14" t="s">
        <v>390</v>
      </c>
    </row>
    <row r="15" spans="1:2" x14ac:dyDescent="0.3">
      <c r="A15" t="s">
        <v>723</v>
      </c>
      <c r="B15" t="s">
        <v>740</v>
      </c>
    </row>
    <row r="16" spans="1:2" x14ac:dyDescent="0.3">
      <c r="A16" t="s">
        <v>724</v>
      </c>
      <c r="B16" t="s">
        <v>389</v>
      </c>
    </row>
    <row r="17" spans="1:2" x14ac:dyDescent="0.3">
      <c r="A17" t="s">
        <v>725</v>
      </c>
      <c r="B17" t="s">
        <v>0</v>
      </c>
    </row>
    <row r="18" spans="1:2" x14ac:dyDescent="0.3">
      <c r="A18" t="s">
        <v>726</v>
      </c>
      <c r="B18" t="s">
        <v>388</v>
      </c>
    </row>
    <row r="19" spans="1:2" x14ac:dyDescent="0.3">
      <c r="A19" t="s">
        <v>727</v>
      </c>
      <c r="B19" t="s">
        <v>387</v>
      </c>
    </row>
    <row r="20" spans="1:2" x14ac:dyDescent="0.3">
      <c r="A20" t="s">
        <v>766</v>
      </c>
      <c r="B20" t="s">
        <v>386</v>
      </c>
    </row>
    <row r="21" spans="1:2" x14ac:dyDescent="0.3">
      <c r="A21" t="s">
        <v>728</v>
      </c>
      <c r="B21" t="s">
        <v>396</v>
      </c>
    </row>
    <row r="22" spans="1:2" x14ac:dyDescent="0.3">
      <c r="A22" t="s">
        <v>729</v>
      </c>
      <c r="B22" t="s">
        <v>385</v>
      </c>
    </row>
    <row r="23" spans="1:2" x14ac:dyDescent="0.3">
      <c r="A23" t="s">
        <v>730</v>
      </c>
      <c r="B23" t="s">
        <v>384</v>
      </c>
    </row>
    <row r="24" spans="1:2" x14ac:dyDescent="0.3">
      <c r="B24" t="s">
        <v>383</v>
      </c>
    </row>
    <row r="25" spans="1:2" x14ac:dyDescent="0.3">
      <c r="B25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</dc:creator>
  <cp:lastModifiedBy>Artem Sozontov</cp:lastModifiedBy>
  <cp:lastPrinted>2016-06-17T19:05:04Z</cp:lastPrinted>
  <dcterms:created xsi:type="dcterms:W3CDTF">2015-02-08T11:37:39Z</dcterms:created>
  <dcterms:modified xsi:type="dcterms:W3CDTF">2023-01-05T12:20:42Z</dcterms:modified>
</cp:coreProperties>
</file>