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F6ACF297-4A35-4BFA-BCC1-41EC42240F0C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main" sheetId="5" r:id="rId1"/>
    <sheet name="samples" sheetId="2" r:id="rId2"/>
    <sheet name="taxa" sheetId="3" r:id="rId3"/>
    <sheet name="remarks" sheetId="4" r:id="rId4"/>
  </sheets>
  <definedNames>
    <definedName name="_xlnm._FilterDatabase" localSheetId="0" hidden="1">main!$B$1:$B$194</definedName>
    <definedName name="_xlnm._FilterDatabase" localSheetId="1" hidden="1">samples!$A$1:$AA$151</definedName>
    <definedName name="_xlnm._FilterDatabase" localSheetId="2" hidden="1">taxa!$A$1:$M$187</definedName>
  </definedNames>
  <calcPr calcId="191029" iterateDelta="1E-4"/>
</workbook>
</file>

<file path=xl/calcChain.xml><?xml version="1.0" encoding="utf-8"?>
<calcChain xmlns="http://schemas.openxmlformats.org/spreadsheetml/2006/main">
  <c r="A81" i="2" l="1"/>
  <c r="A78" i="2"/>
  <c r="A79" i="2"/>
  <c r="A80" i="2"/>
  <c r="A77" i="2"/>
  <c r="C6" i="5"/>
  <c r="I6" i="5"/>
  <c r="J6" i="5"/>
  <c r="K6" i="5"/>
  <c r="L6" i="5"/>
  <c r="M6" i="5"/>
  <c r="N6" i="5"/>
  <c r="O6" i="5"/>
  <c r="P6" i="5"/>
  <c r="Q6" i="5"/>
  <c r="R6" i="5"/>
  <c r="S6" i="5"/>
  <c r="T6" i="5"/>
  <c r="Z6" i="5"/>
  <c r="AA6" i="5"/>
  <c r="AB6" i="5"/>
  <c r="AC6" i="5"/>
  <c r="AD6" i="5"/>
  <c r="AE6" i="5"/>
  <c r="AF6" i="5"/>
  <c r="AG6" i="5"/>
  <c r="AH6" i="5"/>
  <c r="AI6" i="5"/>
  <c r="AP6" i="5"/>
  <c r="AQ6" i="5"/>
  <c r="AR6" i="5"/>
  <c r="AS6" i="5"/>
  <c r="AT6" i="5"/>
  <c r="AU6" i="5"/>
  <c r="AV6" i="5"/>
  <c r="AW6" i="5"/>
  <c r="AX6" i="5"/>
  <c r="AY6" i="5"/>
  <c r="AZ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S6" i="5"/>
  <c r="BT6" i="5"/>
  <c r="BU6" i="5"/>
  <c r="BV6" i="5"/>
  <c r="BW6" i="5"/>
  <c r="BX6" i="5"/>
  <c r="BY6" i="5"/>
  <c r="BZ6" i="5"/>
  <c r="CA6" i="5"/>
  <c r="CB6" i="5"/>
  <c r="CC6" i="5"/>
  <c r="CD6" i="5"/>
  <c r="CE78" i="5"/>
  <c r="CE79" i="5"/>
  <c r="CE80" i="5"/>
  <c r="CE81" i="5"/>
  <c r="CE82" i="5"/>
  <c r="CE83" i="5"/>
  <c r="CE84" i="5"/>
  <c r="CE85" i="5"/>
  <c r="CE86" i="5"/>
  <c r="CE87" i="5"/>
  <c r="CE88" i="5"/>
  <c r="CE89" i="5"/>
  <c r="CE90" i="5"/>
  <c r="CE91" i="5"/>
  <c r="CE92" i="5"/>
  <c r="CE93" i="5"/>
  <c r="CE94" i="5"/>
  <c r="CE95" i="5"/>
  <c r="CE96" i="5"/>
  <c r="CE97" i="5"/>
  <c r="CE98" i="5"/>
  <c r="CE99" i="5"/>
  <c r="CE100" i="5"/>
  <c r="CE101" i="5"/>
  <c r="CE102" i="5"/>
  <c r="CE103" i="5"/>
  <c r="CE104" i="5"/>
  <c r="CE105" i="5"/>
  <c r="CE106" i="5"/>
  <c r="CE107" i="5"/>
  <c r="CE108" i="5"/>
  <c r="CE109" i="5"/>
  <c r="CE110" i="5"/>
  <c r="CE111" i="5"/>
  <c r="CE112" i="5"/>
  <c r="CE113" i="5"/>
  <c r="CE114" i="5"/>
  <c r="CE115" i="5"/>
  <c r="CE116" i="5"/>
  <c r="CE117" i="5"/>
  <c r="CE118" i="5"/>
  <c r="CE119" i="5"/>
  <c r="CE120" i="5"/>
  <c r="CE121" i="5"/>
  <c r="CE122" i="5"/>
  <c r="CE123" i="5"/>
  <c r="CE124" i="5"/>
  <c r="CE125" i="5"/>
  <c r="CE126" i="5"/>
  <c r="CE127" i="5"/>
  <c r="CE128" i="5"/>
  <c r="CE129" i="5"/>
  <c r="CE130" i="5"/>
  <c r="CE131" i="5"/>
  <c r="CE132" i="5"/>
  <c r="CE133" i="5"/>
  <c r="CE134" i="5"/>
  <c r="CE135" i="5"/>
  <c r="CE136" i="5"/>
  <c r="CE137" i="5"/>
  <c r="CE138" i="5"/>
  <c r="CE139" i="5"/>
  <c r="CE140" i="5"/>
  <c r="CE141" i="5"/>
  <c r="CE142" i="5"/>
  <c r="CE143" i="5"/>
  <c r="CE144" i="5"/>
  <c r="CE145" i="5"/>
  <c r="CE146" i="5"/>
  <c r="CE147" i="5"/>
  <c r="CE148" i="5"/>
  <c r="CE149" i="5"/>
  <c r="CE150" i="5"/>
  <c r="CE151" i="5"/>
  <c r="CE152" i="5"/>
  <c r="CE153" i="5"/>
  <c r="CE154" i="5"/>
  <c r="CE155" i="5"/>
  <c r="CE156" i="5"/>
  <c r="CE157" i="5"/>
  <c r="CE158" i="5"/>
  <c r="CE159" i="5"/>
  <c r="CE160" i="5"/>
  <c r="CE161" i="5"/>
  <c r="CE162" i="5"/>
  <c r="CE163" i="5"/>
  <c r="CE164" i="5"/>
  <c r="CE165" i="5"/>
  <c r="CE166" i="5"/>
  <c r="CE167" i="5"/>
  <c r="CE168" i="5"/>
  <c r="CE169" i="5"/>
  <c r="CE170" i="5"/>
  <c r="CE171" i="5"/>
  <c r="CE172" i="5"/>
  <c r="CE173" i="5"/>
  <c r="CE174" i="5"/>
  <c r="CE175" i="5"/>
  <c r="CE176" i="5"/>
  <c r="CE177" i="5"/>
  <c r="CE178" i="5"/>
  <c r="CE179" i="5"/>
  <c r="CE180" i="5"/>
  <c r="CE181" i="5"/>
  <c r="CE182" i="5"/>
  <c r="CE183" i="5"/>
  <c r="CE184" i="5"/>
  <c r="CE185" i="5"/>
  <c r="CE186" i="5"/>
  <c r="CE187" i="5"/>
  <c r="CE188" i="5"/>
  <c r="CE189" i="5"/>
  <c r="CE190" i="5"/>
  <c r="CE191" i="5"/>
  <c r="CE192" i="5"/>
  <c r="CE193" i="5"/>
  <c r="CE194" i="5"/>
  <c r="CE77" i="5"/>
  <c r="CE2" i="5"/>
  <c r="CE3" i="5"/>
  <c r="CE4" i="5"/>
  <c r="CE5" i="5"/>
  <c r="CE8" i="5"/>
  <c r="CE7" i="5"/>
  <c r="D6" i="5"/>
  <c r="E6" i="5"/>
  <c r="F6" i="5"/>
  <c r="G6" i="5"/>
  <c r="U6" i="5"/>
  <c r="V6" i="5"/>
  <c r="W6" i="5"/>
  <c r="X6" i="5"/>
  <c r="Y6" i="5"/>
  <c r="AJ6" i="5"/>
  <c r="AK6" i="5"/>
  <c r="AL6" i="5"/>
  <c r="AM6" i="5"/>
  <c r="AN6" i="5"/>
  <c r="AO6" i="5"/>
  <c r="BA6" i="5"/>
  <c r="BB6" i="5"/>
  <c r="BC6" i="5"/>
  <c r="BD6" i="5"/>
  <c r="BR6" i="5"/>
  <c r="H6" i="5"/>
  <c r="A106" i="3"/>
  <c r="A60" i="3"/>
  <c r="A63" i="3"/>
  <c r="A116" i="3"/>
  <c r="A151" i="3"/>
  <c r="A153" i="3"/>
  <c r="A185" i="3"/>
  <c r="A37" i="3"/>
  <c r="A17" i="3"/>
  <c r="A184" i="3"/>
  <c r="A183" i="3"/>
  <c r="A182" i="3"/>
  <c r="A179" i="3"/>
  <c r="A178" i="3"/>
  <c r="A176" i="3"/>
  <c r="A175" i="3"/>
  <c r="A165" i="3"/>
  <c r="A162" i="3"/>
  <c r="A160" i="3"/>
  <c r="A156" i="3"/>
  <c r="A147" i="3"/>
  <c r="A144" i="3"/>
  <c r="A143" i="3"/>
  <c r="A142" i="3"/>
  <c r="A141" i="3"/>
  <c r="A138" i="3"/>
  <c r="A137" i="3"/>
  <c r="A128" i="3"/>
  <c r="A127" i="3"/>
  <c r="A126" i="3"/>
  <c r="A125" i="3"/>
  <c r="A124" i="3"/>
  <c r="A121" i="3"/>
  <c r="A118" i="3"/>
  <c r="A115" i="3"/>
  <c r="A111" i="3"/>
  <c r="A98" i="3"/>
  <c r="A96" i="3"/>
  <c r="A94" i="3"/>
  <c r="A93" i="3"/>
  <c r="A92" i="3"/>
  <c r="A91" i="3"/>
  <c r="A88" i="3"/>
  <c r="A75" i="3"/>
  <c r="A71" i="3"/>
  <c r="A68" i="3"/>
  <c r="A64" i="3"/>
  <c r="A62" i="3"/>
  <c r="A57" i="3"/>
  <c r="A54" i="3"/>
  <c r="A52" i="3"/>
  <c r="A51" i="3"/>
  <c r="A50" i="3"/>
  <c r="A48" i="3"/>
  <c r="A47" i="3"/>
  <c r="A45" i="3"/>
  <c r="A44" i="3"/>
  <c r="A38" i="3"/>
  <c r="A35" i="3"/>
  <c r="A33" i="3"/>
  <c r="A30" i="3"/>
  <c r="A29" i="3"/>
  <c r="A27" i="3"/>
  <c r="A26" i="3"/>
  <c r="A21" i="3"/>
  <c r="A20" i="3"/>
  <c r="A13" i="3"/>
  <c r="A12" i="3"/>
  <c r="A11" i="3"/>
  <c r="A10" i="3"/>
  <c r="A5" i="3"/>
  <c r="A4" i="3"/>
  <c r="O151" i="2"/>
  <c r="A151" i="2"/>
  <c r="O150" i="2"/>
  <c r="G150" i="2"/>
  <c r="F150" i="2"/>
  <c r="E150" i="2"/>
  <c r="A150" i="2"/>
  <c r="O149" i="2"/>
  <c r="G149" i="2"/>
  <c r="F149" i="2"/>
  <c r="E149" i="2"/>
  <c r="A149" i="2"/>
  <c r="O148" i="2"/>
  <c r="G148" i="2"/>
  <c r="F148" i="2"/>
  <c r="E148" i="2"/>
  <c r="A148" i="2"/>
  <c r="O147" i="2"/>
  <c r="G147" i="2"/>
  <c r="F147" i="2"/>
  <c r="E147" i="2"/>
  <c r="A147" i="2"/>
  <c r="O146" i="2"/>
  <c r="G146" i="2"/>
  <c r="F146" i="2"/>
  <c r="E146" i="2"/>
  <c r="A146" i="2"/>
  <c r="O145" i="2"/>
  <c r="G145" i="2"/>
  <c r="F145" i="2"/>
  <c r="E145" i="2"/>
  <c r="A145" i="2"/>
  <c r="O144" i="2"/>
  <c r="G144" i="2"/>
  <c r="F144" i="2"/>
  <c r="E144" i="2"/>
  <c r="A144" i="2"/>
  <c r="O143" i="2"/>
  <c r="G143" i="2"/>
  <c r="F143" i="2"/>
  <c r="E143" i="2"/>
  <c r="A143" i="2"/>
  <c r="O142" i="2"/>
  <c r="G142" i="2"/>
  <c r="F142" i="2"/>
  <c r="E142" i="2"/>
  <c r="A142" i="2"/>
  <c r="O141" i="2"/>
  <c r="G141" i="2"/>
  <c r="F141" i="2"/>
  <c r="E141" i="2"/>
  <c r="A141" i="2"/>
  <c r="O140" i="2"/>
  <c r="G140" i="2"/>
  <c r="F140" i="2"/>
  <c r="E140" i="2"/>
  <c r="A140" i="2"/>
  <c r="O139" i="2"/>
  <c r="G139" i="2"/>
  <c r="F139" i="2"/>
  <c r="E139" i="2"/>
  <c r="A139" i="2"/>
  <c r="O138" i="2"/>
  <c r="G138" i="2"/>
  <c r="F138" i="2"/>
  <c r="E138" i="2"/>
  <c r="A138" i="2"/>
  <c r="O137" i="2"/>
  <c r="G137" i="2"/>
  <c r="F137" i="2"/>
  <c r="E137" i="2"/>
  <c r="A137" i="2"/>
  <c r="O136" i="2"/>
  <c r="G136" i="2"/>
  <c r="F136" i="2"/>
  <c r="E136" i="2"/>
  <c r="A136" i="2"/>
  <c r="O135" i="2"/>
  <c r="G135" i="2"/>
  <c r="F135" i="2"/>
  <c r="E135" i="2"/>
  <c r="A135" i="2"/>
  <c r="O134" i="2"/>
  <c r="G134" i="2"/>
  <c r="F134" i="2"/>
  <c r="E134" i="2"/>
  <c r="A134" i="2"/>
  <c r="O133" i="2"/>
  <c r="G133" i="2"/>
  <c r="F133" i="2"/>
  <c r="E133" i="2"/>
  <c r="A133" i="2"/>
  <c r="O132" i="2"/>
  <c r="G132" i="2"/>
  <c r="F132" i="2"/>
  <c r="E132" i="2"/>
  <c r="A132" i="2"/>
  <c r="O131" i="2"/>
  <c r="G131" i="2"/>
  <c r="F131" i="2"/>
  <c r="E131" i="2"/>
  <c r="A131" i="2"/>
  <c r="O130" i="2"/>
  <c r="G130" i="2"/>
  <c r="F130" i="2"/>
  <c r="E130" i="2"/>
  <c r="A130" i="2"/>
  <c r="O129" i="2"/>
  <c r="G129" i="2"/>
  <c r="F129" i="2"/>
  <c r="E129" i="2"/>
  <c r="A129" i="2"/>
  <c r="O128" i="2"/>
  <c r="G128" i="2"/>
  <c r="F128" i="2"/>
  <c r="E128" i="2"/>
  <c r="A128" i="2"/>
  <c r="O127" i="2"/>
  <c r="G127" i="2"/>
  <c r="F127" i="2"/>
  <c r="E127" i="2"/>
  <c r="A127" i="2"/>
  <c r="O126" i="2"/>
  <c r="G126" i="2"/>
  <c r="F126" i="2"/>
  <c r="E126" i="2"/>
  <c r="A126" i="2"/>
  <c r="O125" i="2"/>
  <c r="G125" i="2"/>
  <c r="F125" i="2"/>
  <c r="E125" i="2"/>
  <c r="A125" i="2"/>
  <c r="O124" i="2"/>
  <c r="G124" i="2"/>
  <c r="F124" i="2"/>
  <c r="E124" i="2"/>
  <c r="A124" i="2"/>
  <c r="O123" i="2"/>
  <c r="G123" i="2"/>
  <c r="F123" i="2"/>
  <c r="E123" i="2"/>
  <c r="A123" i="2"/>
  <c r="O122" i="2"/>
  <c r="G122" i="2"/>
  <c r="F122" i="2"/>
  <c r="E122" i="2"/>
  <c r="A122" i="2"/>
  <c r="O121" i="2"/>
  <c r="G121" i="2"/>
  <c r="F121" i="2"/>
  <c r="E121" i="2"/>
  <c r="A121" i="2"/>
  <c r="O120" i="2"/>
  <c r="G120" i="2"/>
  <c r="F120" i="2"/>
  <c r="E120" i="2"/>
  <c r="A120" i="2"/>
  <c r="O119" i="2"/>
  <c r="G119" i="2"/>
  <c r="F119" i="2"/>
  <c r="E119" i="2"/>
  <c r="A119" i="2"/>
  <c r="O118" i="2"/>
  <c r="G118" i="2"/>
  <c r="F118" i="2"/>
  <c r="E118" i="2"/>
  <c r="A118" i="2"/>
  <c r="O117" i="2"/>
  <c r="G117" i="2"/>
  <c r="F117" i="2"/>
  <c r="E117" i="2"/>
  <c r="A117" i="2"/>
  <c r="O116" i="2"/>
  <c r="G116" i="2"/>
  <c r="F116" i="2"/>
  <c r="E116" i="2"/>
  <c r="A116" i="2"/>
  <c r="O115" i="2"/>
  <c r="G115" i="2"/>
  <c r="F115" i="2"/>
  <c r="E115" i="2"/>
  <c r="A115" i="2"/>
  <c r="O114" i="2"/>
  <c r="G114" i="2"/>
  <c r="F114" i="2"/>
  <c r="E114" i="2"/>
  <c r="A114" i="2"/>
  <c r="O113" i="2"/>
  <c r="G113" i="2"/>
  <c r="F113" i="2"/>
  <c r="E113" i="2"/>
  <c r="A113" i="2"/>
  <c r="O112" i="2"/>
  <c r="G112" i="2"/>
  <c r="F112" i="2"/>
  <c r="E112" i="2"/>
  <c r="A112" i="2"/>
  <c r="O111" i="2"/>
  <c r="G111" i="2"/>
  <c r="F111" i="2"/>
  <c r="E111" i="2"/>
  <c r="A111" i="2"/>
  <c r="O110" i="2"/>
  <c r="G110" i="2"/>
  <c r="F110" i="2"/>
  <c r="E110" i="2"/>
  <c r="A110" i="2"/>
  <c r="O109" i="2"/>
  <c r="G109" i="2"/>
  <c r="F109" i="2"/>
  <c r="E109" i="2"/>
  <c r="A109" i="2"/>
  <c r="O108" i="2"/>
  <c r="G108" i="2"/>
  <c r="F108" i="2"/>
  <c r="E108" i="2"/>
  <c r="A108" i="2"/>
  <c r="O107" i="2"/>
  <c r="G107" i="2"/>
  <c r="F107" i="2"/>
  <c r="E107" i="2"/>
  <c r="A107" i="2"/>
  <c r="O106" i="2"/>
  <c r="G106" i="2"/>
  <c r="F106" i="2"/>
  <c r="E106" i="2"/>
  <c r="A106" i="2"/>
  <c r="O105" i="2"/>
  <c r="G105" i="2"/>
  <c r="F105" i="2"/>
  <c r="E105" i="2"/>
  <c r="A105" i="2"/>
  <c r="O104" i="2"/>
  <c r="G104" i="2"/>
  <c r="F104" i="2"/>
  <c r="E104" i="2"/>
  <c r="A104" i="2"/>
  <c r="O103" i="2"/>
  <c r="G103" i="2"/>
  <c r="F103" i="2"/>
  <c r="E103" i="2"/>
  <c r="A103" i="2"/>
  <c r="O102" i="2"/>
  <c r="G102" i="2"/>
  <c r="F102" i="2"/>
  <c r="E102" i="2"/>
  <c r="A102" i="2"/>
  <c r="O101" i="2"/>
  <c r="G101" i="2"/>
  <c r="F101" i="2"/>
  <c r="E101" i="2"/>
  <c r="A101" i="2"/>
  <c r="O100" i="2"/>
  <c r="G100" i="2"/>
  <c r="F100" i="2"/>
  <c r="E100" i="2"/>
  <c r="A100" i="2"/>
  <c r="O99" i="2"/>
  <c r="G99" i="2"/>
  <c r="F99" i="2"/>
  <c r="E99" i="2"/>
  <c r="A99" i="2"/>
  <c r="O98" i="2"/>
  <c r="G98" i="2"/>
  <c r="F98" i="2"/>
  <c r="E98" i="2"/>
  <c r="A98" i="2"/>
  <c r="O97" i="2"/>
  <c r="G97" i="2"/>
  <c r="F97" i="2"/>
  <c r="E97" i="2"/>
  <c r="A97" i="2"/>
  <c r="O96" i="2"/>
  <c r="G96" i="2"/>
  <c r="F96" i="2"/>
  <c r="E96" i="2"/>
  <c r="A96" i="2"/>
  <c r="O95" i="2"/>
  <c r="G95" i="2"/>
  <c r="F95" i="2"/>
  <c r="E95" i="2"/>
  <c r="A95" i="2"/>
  <c r="O94" i="2"/>
  <c r="G94" i="2"/>
  <c r="F94" i="2"/>
  <c r="E94" i="2"/>
  <c r="A94" i="2"/>
  <c r="O93" i="2"/>
  <c r="G93" i="2"/>
  <c r="F93" i="2"/>
  <c r="E93" i="2"/>
  <c r="A93" i="2"/>
  <c r="O92" i="2"/>
  <c r="G92" i="2"/>
  <c r="F92" i="2"/>
  <c r="E92" i="2"/>
  <c r="A92" i="2"/>
  <c r="O91" i="2"/>
  <c r="G91" i="2"/>
  <c r="F91" i="2"/>
  <c r="E91" i="2"/>
  <c r="A91" i="2"/>
  <c r="O90" i="2"/>
  <c r="G90" i="2"/>
  <c r="F90" i="2"/>
  <c r="E90" i="2"/>
  <c r="A90" i="2"/>
  <c r="O89" i="2"/>
  <c r="G89" i="2"/>
  <c r="F89" i="2"/>
  <c r="E89" i="2"/>
  <c r="A89" i="2"/>
  <c r="O88" i="2"/>
  <c r="G88" i="2"/>
  <c r="F88" i="2"/>
  <c r="E88" i="2"/>
  <c r="A88" i="2"/>
  <c r="O87" i="2"/>
  <c r="G87" i="2"/>
  <c r="F87" i="2"/>
  <c r="E87" i="2"/>
  <c r="A87" i="2"/>
  <c r="O86" i="2"/>
  <c r="G86" i="2"/>
  <c r="F86" i="2"/>
  <c r="E86" i="2"/>
  <c r="A86" i="2"/>
  <c r="O85" i="2"/>
  <c r="G85" i="2"/>
  <c r="F85" i="2"/>
  <c r="E85" i="2"/>
  <c r="A85" i="2"/>
  <c r="O84" i="2"/>
  <c r="G84" i="2"/>
  <c r="F84" i="2"/>
  <c r="E84" i="2"/>
  <c r="A84" i="2"/>
  <c r="O83" i="2"/>
  <c r="G83" i="2"/>
  <c r="F83" i="2"/>
  <c r="E83" i="2"/>
  <c r="A83" i="2"/>
  <c r="O82" i="2"/>
  <c r="G82" i="2"/>
  <c r="F82" i="2"/>
  <c r="E82" i="2"/>
  <c r="A82" i="2"/>
  <c r="O81" i="2"/>
  <c r="G81" i="2"/>
  <c r="F81" i="2"/>
  <c r="E81" i="2"/>
  <c r="O80" i="2"/>
  <c r="G80" i="2"/>
  <c r="F80" i="2"/>
  <c r="E80" i="2"/>
  <c r="O79" i="2"/>
  <c r="G79" i="2"/>
  <c r="F79" i="2"/>
  <c r="E79" i="2"/>
  <c r="O78" i="2"/>
  <c r="G78" i="2"/>
  <c r="F78" i="2"/>
  <c r="E78" i="2"/>
  <c r="O77" i="2"/>
  <c r="G77" i="2"/>
  <c r="F77" i="2"/>
  <c r="E77" i="2"/>
  <c r="O76" i="2"/>
  <c r="G76" i="2"/>
  <c r="F76" i="2"/>
  <c r="E76" i="2"/>
  <c r="A76" i="2"/>
  <c r="O75" i="2"/>
  <c r="G75" i="2"/>
  <c r="F75" i="2"/>
  <c r="E75" i="2"/>
  <c r="A75" i="2"/>
  <c r="O74" i="2"/>
  <c r="G74" i="2"/>
  <c r="F74" i="2"/>
  <c r="E74" i="2"/>
  <c r="A74" i="2"/>
  <c r="O73" i="2"/>
  <c r="G73" i="2"/>
  <c r="F73" i="2"/>
  <c r="E73" i="2"/>
  <c r="A73" i="2"/>
  <c r="O72" i="2"/>
  <c r="G72" i="2"/>
  <c r="F72" i="2"/>
  <c r="E72" i="2"/>
  <c r="A72" i="2"/>
  <c r="O71" i="2"/>
  <c r="G71" i="2"/>
  <c r="F71" i="2"/>
  <c r="E71" i="2"/>
  <c r="A71" i="2"/>
  <c r="O70" i="2"/>
  <c r="G70" i="2"/>
  <c r="F70" i="2"/>
  <c r="E70" i="2"/>
  <c r="A70" i="2"/>
  <c r="O69" i="2"/>
  <c r="G69" i="2"/>
  <c r="F69" i="2"/>
  <c r="E69" i="2"/>
  <c r="A69" i="2"/>
  <c r="O68" i="2"/>
  <c r="G68" i="2"/>
  <c r="F68" i="2"/>
  <c r="E68" i="2"/>
  <c r="A68" i="2"/>
  <c r="O67" i="2"/>
  <c r="G67" i="2"/>
  <c r="F67" i="2"/>
  <c r="E67" i="2"/>
  <c r="A67" i="2"/>
  <c r="O66" i="2"/>
  <c r="G66" i="2"/>
  <c r="F66" i="2"/>
  <c r="E66" i="2"/>
  <c r="A66" i="2"/>
  <c r="O65" i="2"/>
  <c r="G65" i="2"/>
  <c r="F65" i="2"/>
  <c r="E65" i="2"/>
  <c r="A65" i="2"/>
  <c r="O64" i="2"/>
  <c r="G64" i="2"/>
  <c r="F64" i="2"/>
  <c r="E64" i="2"/>
  <c r="A64" i="2"/>
  <c r="O63" i="2"/>
  <c r="G63" i="2"/>
  <c r="F63" i="2"/>
  <c r="E63" i="2"/>
  <c r="A63" i="2"/>
  <c r="O62" i="2"/>
  <c r="G62" i="2"/>
  <c r="F62" i="2"/>
  <c r="E62" i="2"/>
  <c r="A62" i="2"/>
  <c r="O61" i="2"/>
  <c r="G61" i="2"/>
  <c r="F61" i="2"/>
  <c r="E61" i="2"/>
  <c r="A61" i="2"/>
  <c r="O60" i="2"/>
  <c r="G60" i="2"/>
  <c r="F60" i="2"/>
  <c r="E60" i="2"/>
  <c r="A60" i="2"/>
  <c r="O59" i="2"/>
  <c r="G59" i="2"/>
  <c r="F59" i="2"/>
  <c r="E59" i="2"/>
  <c r="A59" i="2"/>
  <c r="O58" i="2"/>
  <c r="G58" i="2"/>
  <c r="F58" i="2"/>
  <c r="E58" i="2"/>
  <c r="A58" i="2"/>
  <c r="O57" i="2"/>
  <c r="G57" i="2"/>
  <c r="F57" i="2"/>
  <c r="E57" i="2"/>
  <c r="A57" i="2"/>
  <c r="O56" i="2"/>
  <c r="G56" i="2"/>
  <c r="F56" i="2"/>
  <c r="E56" i="2"/>
  <c r="A56" i="2"/>
  <c r="O55" i="2"/>
  <c r="G55" i="2"/>
  <c r="F55" i="2"/>
  <c r="E55" i="2"/>
  <c r="A55" i="2"/>
  <c r="O54" i="2"/>
  <c r="G54" i="2"/>
  <c r="F54" i="2"/>
  <c r="E54" i="2"/>
  <c r="A54" i="2"/>
  <c r="O53" i="2"/>
  <c r="G53" i="2"/>
  <c r="F53" i="2"/>
  <c r="E53" i="2"/>
  <c r="A53" i="2"/>
  <c r="O52" i="2"/>
  <c r="G52" i="2"/>
  <c r="F52" i="2"/>
  <c r="E52" i="2"/>
  <c r="A52" i="2"/>
  <c r="O51" i="2"/>
  <c r="G51" i="2"/>
  <c r="F51" i="2"/>
  <c r="E51" i="2"/>
  <c r="A51" i="2"/>
  <c r="O50" i="2"/>
  <c r="G50" i="2"/>
  <c r="F50" i="2"/>
  <c r="E50" i="2"/>
  <c r="A50" i="2"/>
  <c r="O49" i="2"/>
  <c r="G49" i="2"/>
  <c r="F49" i="2"/>
  <c r="E49" i="2"/>
  <c r="A49" i="2"/>
  <c r="O48" i="2"/>
  <c r="G48" i="2"/>
  <c r="F48" i="2"/>
  <c r="E48" i="2"/>
  <c r="A48" i="2"/>
  <c r="O47" i="2"/>
  <c r="G47" i="2"/>
  <c r="F47" i="2"/>
  <c r="E47" i="2"/>
  <c r="A47" i="2"/>
  <c r="O46" i="2"/>
  <c r="G46" i="2"/>
  <c r="F46" i="2"/>
  <c r="E46" i="2"/>
  <c r="A46" i="2"/>
  <c r="O45" i="2"/>
  <c r="G45" i="2"/>
  <c r="F45" i="2"/>
  <c r="E45" i="2"/>
  <c r="A45" i="2"/>
  <c r="O44" i="2"/>
  <c r="G44" i="2"/>
  <c r="F44" i="2"/>
  <c r="E44" i="2"/>
  <c r="A44" i="2"/>
  <c r="O43" i="2"/>
  <c r="G43" i="2"/>
  <c r="F43" i="2"/>
  <c r="E43" i="2"/>
  <c r="A43" i="2"/>
  <c r="O42" i="2"/>
  <c r="G42" i="2"/>
  <c r="F42" i="2"/>
  <c r="E42" i="2"/>
  <c r="A42" i="2"/>
  <c r="O41" i="2"/>
  <c r="G41" i="2"/>
  <c r="F41" i="2"/>
  <c r="E41" i="2"/>
  <c r="A41" i="2"/>
  <c r="O40" i="2"/>
  <c r="G40" i="2"/>
  <c r="F40" i="2"/>
  <c r="E40" i="2"/>
  <c r="A40" i="2"/>
  <c r="O39" i="2"/>
  <c r="G39" i="2"/>
  <c r="F39" i="2"/>
  <c r="E39" i="2"/>
  <c r="A39" i="2"/>
  <c r="O38" i="2"/>
  <c r="G38" i="2"/>
  <c r="F38" i="2"/>
  <c r="E38" i="2"/>
  <c r="A38" i="2"/>
  <c r="O37" i="2"/>
  <c r="G37" i="2"/>
  <c r="F37" i="2"/>
  <c r="E37" i="2"/>
  <c r="A37" i="2"/>
  <c r="O36" i="2"/>
  <c r="G36" i="2"/>
  <c r="F36" i="2"/>
  <c r="E36" i="2"/>
  <c r="A36" i="2"/>
  <c r="O35" i="2"/>
  <c r="G35" i="2"/>
  <c r="F35" i="2"/>
  <c r="E35" i="2"/>
  <c r="A35" i="2"/>
  <c r="O34" i="2"/>
  <c r="G34" i="2"/>
  <c r="F34" i="2"/>
  <c r="E34" i="2"/>
  <c r="A34" i="2"/>
  <c r="O33" i="2"/>
  <c r="G33" i="2"/>
  <c r="F33" i="2"/>
  <c r="E33" i="2"/>
  <c r="A33" i="2"/>
  <c r="O32" i="2"/>
  <c r="G32" i="2"/>
  <c r="F32" i="2"/>
  <c r="E32" i="2"/>
  <c r="A32" i="2"/>
  <c r="O31" i="2"/>
  <c r="G31" i="2"/>
  <c r="F31" i="2"/>
  <c r="E31" i="2"/>
  <c r="A31" i="2"/>
  <c r="O30" i="2"/>
  <c r="G30" i="2"/>
  <c r="F30" i="2"/>
  <c r="E30" i="2"/>
  <c r="A30" i="2"/>
  <c r="O29" i="2"/>
  <c r="G29" i="2"/>
  <c r="F29" i="2"/>
  <c r="E29" i="2"/>
  <c r="A29" i="2"/>
  <c r="O28" i="2"/>
  <c r="G28" i="2"/>
  <c r="F28" i="2"/>
  <c r="E28" i="2"/>
  <c r="A28" i="2"/>
  <c r="O27" i="2"/>
  <c r="G27" i="2"/>
  <c r="F27" i="2"/>
  <c r="E27" i="2"/>
  <c r="A27" i="2"/>
  <c r="O26" i="2"/>
  <c r="G26" i="2"/>
  <c r="F26" i="2"/>
  <c r="E26" i="2"/>
  <c r="A26" i="2"/>
  <c r="O25" i="2"/>
  <c r="A25" i="2"/>
  <c r="O24" i="2"/>
  <c r="G24" i="2"/>
  <c r="F24" i="2"/>
  <c r="E24" i="2"/>
  <c r="A24" i="2"/>
  <c r="O23" i="2"/>
  <c r="G23" i="2"/>
  <c r="F23" i="2"/>
  <c r="E23" i="2"/>
  <c r="A23" i="2"/>
  <c r="O22" i="2"/>
  <c r="G22" i="2"/>
  <c r="F22" i="2"/>
  <c r="E22" i="2"/>
  <c r="A22" i="2"/>
  <c r="O21" i="2"/>
  <c r="G21" i="2"/>
  <c r="F21" i="2"/>
  <c r="E21" i="2"/>
  <c r="A21" i="2"/>
  <c r="O20" i="2"/>
  <c r="G20" i="2"/>
  <c r="F20" i="2"/>
  <c r="E20" i="2"/>
  <c r="A20" i="2"/>
  <c r="O19" i="2"/>
  <c r="G19" i="2"/>
  <c r="F19" i="2"/>
  <c r="E19" i="2"/>
  <c r="A19" i="2"/>
  <c r="O18" i="2"/>
  <c r="G18" i="2"/>
  <c r="F18" i="2"/>
  <c r="E18" i="2"/>
  <c r="A18" i="2"/>
  <c r="O17" i="2"/>
  <c r="G17" i="2"/>
  <c r="F17" i="2"/>
  <c r="E17" i="2"/>
  <c r="A17" i="2"/>
  <c r="O16" i="2"/>
  <c r="G16" i="2"/>
  <c r="F16" i="2"/>
  <c r="E16" i="2"/>
  <c r="A16" i="2"/>
  <c r="O15" i="2"/>
  <c r="G15" i="2"/>
  <c r="F15" i="2"/>
  <c r="E15" i="2"/>
  <c r="A15" i="2"/>
  <c r="O14" i="2"/>
  <c r="G14" i="2"/>
  <c r="F14" i="2"/>
  <c r="E14" i="2"/>
  <c r="A14" i="2"/>
  <c r="O13" i="2"/>
  <c r="G13" i="2"/>
  <c r="F13" i="2"/>
  <c r="E13" i="2"/>
  <c r="A13" i="2"/>
  <c r="O12" i="2"/>
  <c r="A12" i="2"/>
  <c r="O11" i="2"/>
  <c r="G11" i="2"/>
  <c r="F11" i="2"/>
  <c r="E11" i="2"/>
  <c r="A11" i="2"/>
  <c r="O10" i="2"/>
  <c r="G10" i="2"/>
  <c r="F10" i="2"/>
  <c r="E10" i="2"/>
  <c r="A10" i="2"/>
  <c r="O9" i="2"/>
  <c r="G9" i="2"/>
  <c r="F9" i="2"/>
  <c r="E9" i="2"/>
  <c r="A9" i="2"/>
  <c r="O8" i="2"/>
  <c r="G8" i="2"/>
  <c r="F8" i="2"/>
  <c r="E8" i="2"/>
  <c r="A8" i="2"/>
  <c r="O7" i="2"/>
  <c r="G7" i="2"/>
  <c r="F7" i="2"/>
  <c r="E7" i="2"/>
  <c r="A7" i="2"/>
  <c r="O6" i="2"/>
  <c r="G6" i="2"/>
  <c r="F6" i="2"/>
  <c r="E6" i="2"/>
  <c r="A6" i="2"/>
  <c r="O5" i="2"/>
  <c r="G5" i="2"/>
  <c r="F5" i="2"/>
  <c r="E5" i="2"/>
  <c r="A5" i="2"/>
  <c r="O4" i="2"/>
  <c r="G4" i="2"/>
  <c r="F4" i="2"/>
  <c r="E4" i="2"/>
  <c r="A4" i="2"/>
  <c r="O3" i="2"/>
  <c r="G3" i="2"/>
  <c r="F3" i="2"/>
  <c r="E3" i="2"/>
  <c r="A3" i="2"/>
  <c r="O2" i="2"/>
  <c r="G2" i="2"/>
  <c r="F2" i="2"/>
  <c r="E2" i="2"/>
  <c r="A2" i="2"/>
  <c r="CE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E74B4262-E931-4814-A981-46815CEB281F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3" authorId="0" shapeId="0" xr:uid="{A4B25725-A87A-4EB3-AE0A-38028EB3212C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7" authorId="0" shapeId="0" xr:uid="{7A2DFF69-BD8B-4B16-8C75-69D5E78D87B2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  <comment ref="B8" authorId="0" shapeId="0" xr:uid="{6FEA748D-E886-4F3B-AE70-9690FDE8F497}">
      <text>
        <r>
          <rPr>
            <sz val="11"/>
            <color rgb="FF000000"/>
            <rFont val="Calibri"/>
            <family val="2"/>
            <charset val="204"/>
          </rPr>
          <t xml:space="preserve">A S:
</t>
        </r>
        <r>
          <rPr>
            <sz val="9"/>
            <color rgb="FF000000"/>
            <rFont val="Tahoma"/>
            <charset val="1"/>
          </rPr>
          <t>Total abundabce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charset val="204"/>
          </rPr>
          <t xml:space="preserve">A.N.Sozontov:
</t>
        </r>
        <r>
          <rPr>
            <sz val="9"/>
            <color rgb="FF000000"/>
            <rFont val="Tahoma"/>
            <family val="2"/>
            <charset val="204"/>
          </rPr>
          <t>Заполняется по формуле на основе последующих столбцов</t>
        </r>
      </text>
    </comment>
  </commentList>
</comments>
</file>

<file path=xl/sharedStrings.xml><?xml version="1.0" encoding="utf-8"?>
<sst xmlns="http://schemas.openxmlformats.org/spreadsheetml/2006/main" count="4719" uniqueCount="1258">
  <si>
    <t>sp</t>
  </si>
  <si>
    <t>RdSSSw1</t>
  </si>
  <si>
    <t>RdSSSw2</t>
  </si>
  <si>
    <t>RdSSSw3</t>
  </si>
  <si>
    <t>RdSSSw4</t>
  </si>
  <si>
    <t>RdSSSw5</t>
  </si>
  <si>
    <t>DbSdSw1</t>
  </si>
  <si>
    <t>HkSdSw1</t>
  </si>
  <si>
    <t>Collembola</t>
  </si>
  <si>
    <t>Astigmata</t>
  </si>
  <si>
    <t>Prostigmata</t>
  </si>
  <si>
    <t>Mesostigmata</t>
  </si>
  <si>
    <t>Aphelacarus acarinus</t>
  </si>
  <si>
    <t>0+1</t>
  </si>
  <si>
    <t>1+1</t>
  </si>
  <si>
    <t>Oppiella nova</t>
  </si>
  <si>
    <t>Berniniella sigma</t>
  </si>
  <si>
    <t>Dissorhina ornata</t>
  </si>
  <si>
    <t>Microppia minus</t>
  </si>
  <si>
    <t>Suctobelbella arcana</t>
  </si>
  <si>
    <t>Punctoribates insignis</t>
  </si>
  <si>
    <t>Punctoribates hexagonus</t>
  </si>
  <si>
    <t>12+2</t>
  </si>
  <si>
    <t>Protoribates capucinus</t>
  </si>
  <si>
    <t>Zygoribatula caspica</t>
  </si>
  <si>
    <t>Zygoribatula glabra (cf.)</t>
  </si>
  <si>
    <t>Zygoribatula exarata</t>
  </si>
  <si>
    <t>Oribatula tibialis</t>
  </si>
  <si>
    <t>Oribatella caspica (cf.)</t>
  </si>
  <si>
    <t>5+4</t>
  </si>
  <si>
    <t>5+6</t>
  </si>
  <si>
    <t>6+11</t>
  </si>
  <si>
    <t>6+4</t>
  </si>
  <si>
    <t>3+5</t>
  </si>
  <si>
    <t>0+2</t>
  </si>
  <si>
    <t>38+1</t>
  </si>
  <si>
    <t>7+1</t>
  </si>
  <si>
    <t>4+1</t>
  </si>
  <si>
    <t>Scheloribates laevigatus (cf.)</t>
  </si>
  <si>
    <t>Urubambates elongatus</t>
  </si>
  <si>
    <t>Acrotritia ardua</t>
  </si>
  <si>
    <t>2+1</t>
  </si>
  <si>
    <t>Jacotella frondeus</t>
  </si>
  <si>
    <t>Belbodamaeus sp.</t>
  </si>
  <si>
    <t>Epilohmannia styriaca</t>
  </si>
  <si>
    <t>7+3</t>
  </si>
  <si>
    <t>23+3</t>
  </si>
  <si>
    <t>3+1</t>
  </si>
  <si>
    <t>10+1</t>
  </si>
  <si>
    <t>Passalozetes africanus</t>
  </si>
  <si>
    <t>Sphaerochthonius splendidus</t>
  </si>
  <si>
    <t>1+2</t>
  </si>
  <si>
    <t>1+3</t>
  </si>
  <si>
    <t>Phyllozetes emmae</t>
  </si>
  <si>
    <t>Austrophthiracarus duplex (cf.)</t>
  </si>
  <si>
    <t>Phthiracarus globosus</t>
  </si>
  <si>
    <t>Pyroppia lanceolata</t>
  </si>
  <si>
    <t>Eobrachychthonius latior</t>
  </si>
  <si>
    <t>2+8</t>
  </si>
  <si>
    <t>Haplochthonius simplex</t>
  </si>
  <si>
    <t>Trichogalumna nipponica</t>
  </si>
  <si>
    <t>Galumna tarsipennata</t>
  </si>
  <si>
    <t>27+1</t>
  </si>
  <si>
    <t>Hydrozetes lacustris parisiensis</t>
  </si>
  <si>
    <t>13+1</t>
  </si>
  <si>
    <t>Zetomimus furcatus</t>
  </si>
  <si>
    <t>Mesotritia nuda</t>
  </si>
  <si>
    <t>Xenillus moyae</t>
  </si>
  <si>
    <t>Scheloribates distinctus</t>
  </si>
  <si>
    <t>Liebstadia similis</t>
  </si>
  <si>
    <t>Trhypochthoniellus longisetus</t>
  </si>
  <si>
    <t>13+4</t>
  </si>
  <si>
    <t>4+5</t>
  </si>
  <si>
    <t>Sellnickochthonius immaculatus</t>
  </si>
  <si>
    <t>3+9</t>
  </si>
  <si>
    <t>3+6</t>
  </si>
  <si>
    <t>2+2</t>
  </si>
  <si>
    <t>1+5</t>
  </si>
  <si>
    <t>5+2</t>
  </si>
  <si>
    <t>86+48</t>
  </si>
  <si>
    <t>91+36</t>
  </si>
  <si>
    <t>70+57</t>
  </si>
  <si>
    <t>4+8</t>
  </si>
  <si>
    <t>4+2</t>
  </si>
  <si>
    <t>29+17</t>
  </si>
  <si>
    <t>16+7</t>
  </si>
  <si>
    <t>9+4</t>
  </si>
  <si>
    <t>3+3</t>
  </si>
  <si>
    <t>9+1</t>
  </si>
  <si>
    <t>34+11</t>
  </si>
  <si>
    <t>15+3</t>
  </si>
  <si>
    <t>Sellnickochthonius suecicus</t>
  </si>
  <si>
    <t>3+4</t>
  </si>
  <si>
    <t>Brachychthonius bimaculatus</t>
  </si>
  <si>
    <t>4+4</t>
  </si>
  <si>
    <t>5+9</t>
  </si>
  <si>
    <t>13+9</t>
  </si>
  <si>
    <t>7+12</t>
  </si>
  <si>
    <t>11+5</t>
  </si>
  <si>
    <t>19+4</t>
  </si>
  <si>
    <t>Liochthonius lapponicus</t>
  </si>
  <si>
    <t>17+6</t>
  </si>
  <si>
    <t>13+11</t>
  </si>
  <si>
    <t>18+2</t>
  </si>
  <si>
    <t>Ramusella (Insculptoppia) furcata</t>
  </si>
  <si>
    <t>Lalmoppia sp.</t>
  </si>
  <si>
    <t>Lalmoppia maculata</t>
  </si>
  <si>
    <t>Suctobelbella (Flagrosuctobelba) baloghi</t>
  </si>
  <si>
    <t>Suctobelbella (Ussuribata) latirostris</t>
  </si>
  <si>
    <t>Suctobelbella (Suctobelbella) subcornigera</t>
  </si>
  <si>
    <t>Zygoribatula undulata</t>
  </si>
  <si>
    <t>Oribatula pannonica</t>
  </si>
  <si>
    <t>Hydrozetes lemnae</t>
  </si>
  <si>
    <t>Latilamellobates naltschicki</t>
  </si>
  <si>
    <t>Trichoribates berlesei</t>
  </si>
  <si>
    <t>1+12</t>
  </si>
  <si>
    <t>0+5</t>
  </si>
  <si>
    <t xml:space="preserve">Eupelops plicatus </t>
  </si>
  <si>
    <t>Malaconothrus monodactylus</t>
  </si>
  <si>
    <t>31+27</t>
  </si>
  <si>
    <t>5+13</t>
  </si>
  <si>
    <t>Tectocepheus sarekensis</t>
  </si>
  <si>
    <t>Pilogalumna tenuiclava</t>
  </si>
  <si>
    <t>Pergalumna obvia</t>
  </si>
  <si>
    <t>6+1</t>
  </si>
  <si>
    <t xml:space="preserve">Brachychthonius berlesei </t>
  </si>
  <si>
    <t>16+3</t>
  </si>
  <si>
    <t>Galumna sp.</t>
  </si>
  <si>
    <t>Belba daghestanica (cf.)</t>
  </si>
  <si>
    <t>14+4</t>
  </si>
  <si>
    <t xml:space="preserve">Punctoribates tschernovi </t>
  </si>
  <si>
    <t>Xenillus tegeocranus</t>
  </si>
  <si>
    <t>Oppia denticulata</t>
  </si>
  <si>
    <t>Microzetorchestes emeryi</t>
  </si>
  <si>
    <t>Galumna dimorpha</t>
  </si>
  <si>
    <t>Ramusella clavipectinata</t>
  </si>
  <si>
    <t>Banksinoma sp.</t>
  </si>
  <si>
    <t>Halolaelaps schusteri (cf.)</t>
  </si>
  <si>
    <t>Halolaelaps alberti</t>
  </si>
  <si>
    <t>Leitneria pugio</t>
  </si>
  <si>
    <t>Digamasellus sp.</t>
  </si>
  <si>
    <t>Dendrolaelaps strenzkeiformis (aff.)</t>
  </si>
  <si>
    <t>Dendrolaelaps longulus</t>
  </si>
  <si>
    <t>Multidendrolaelaps bispinosus</t>
  </si>
  <si>
    <t>Dendrolaelaspis bregetovae</t>
  </si>
  <si>
    <t>Dendrolaelaspis lindquisti (aff.)</t>
  </si>
  <si>
    <t>Blattisocidae gen.sp.</t>
  </si>
  <si>
    <t>Lasioseius confusus</t>
  </si>
  <si>
    <t>Lasioseius yocefi (cf.)</t>
  </si>
  <si>
    <t>Cheiroseius curtipes</t>
  </si>
  <si>
    <t>Cheiroseius necorniger</t>
  </si>
  <si>
    <t>Cheiroseius serratus</t>
  </si>
  <si>
    <t>Platyseius italicus (aff.)</t>
  </si>
  <si>
    <t>Amblyseius meridionalis</t>
  </si>
  <si>
    <t>Neoseiulus agrestis</t>
  </si>
  <si>
    <t>Proprioseiopsis sp.</t>
  </si>
  <si>
    <t>Anthoseius sp.</t>
  </si>
  <si>
    <t>Typhlodromus sp.</t>
  </si>
  <si>
    <t>Ameroseius corbicula</t>
  </si>
  <si>
    <t>Podocinum pacificum</t>
  </si>
  <si>
    <t>Proctolaelaps pygmaeus</t>
  </si>
  <si>
    <t>Pseudoparasitus missouriensis</t>
  </si>
  <si>
    <t>Gaeolaelaps kargi</t>
  </si>
  <si>
    <t>Gaeolaelaps nolli</t>
  </si>
  <si>
    <t>Gaeolaelaps aculeifer</t>
  </si>
  <si>
    <t>Gaeolaelaps queenslandicus</t>
  </si>
  <si>
    <t>Cosmolaelaps lutegiensis</t>
  </si>
  <si>
    <t>Cosmolaelaps vacua</t>
  </si>
  <si>
    <t>Euandrolaelaps karawaiewi</t>
  </si>
  <si>
    <t>Androlaelaps casalis</t>
  </si>
  <si>
    <t>Ololaelaps placentula</t>
  </si>
  <si>
    <t>Ololaelaps placidus</t>
  </si>
  <si>
    <t>Laelaspis sp.</t>
  </si>
  <si>
    <t>Macrocheles scutatus</t>
  </si>
  <si>
    <t>Macrocheles merdarius</t>
  </si>
  <si>
    <t>Macrocheles peniculatus</t>
  </si>
  <si>
    <t>Macrocheles glaber</t>
  </si>
  <si>
    <t>Macrocheles insignitus</t>
  </si>
  <si>
    <t>Macrocheles kolpakovae</t>
  </si>
  <si>
    <t>Macrocheles penicilliger</t>
  </si>
  <si>
    <t>Pachylaelaps pectinifer (cf.)</t>
  </si>
  <si>
    <t>Pachylalelaps sp.</t>
  </si>
  <si>
    <t>Thinoseius spinosus</t>
  </si>
  <si>
    <t>Neojordensia sinuata</t>
  </si>
  <si>
    <t>Neojordensia sp.</t>
  </si>
  <si>
    <t>Arctoseius cetratus</t>
  </si>
  <si>
    <t>Arctoseius venustus</t>
  </si>
  <si>
    <t>Arctoseius pulviusculus</t>
  </si>
  <si>
    <t>Iphidozercon corticalis (cf.)</t>
  </si>
  <si>
    <t>Leioseius minusculus</t>
  </si>
  <si>
    <t>Gamasellodes bicolor</t>
  </si>
  <si>
    <t>Gamasellodes vulgatior</t>
  </si>
  <si>
    <t>Gamasellodes sp.</t>
  </si>
  <si>
    <t>Protogamasellus massula</t>
  </si>
  <si>
    <t>Protogamasellus mica</t>
  </si>
  <si>
    <t>Phorythocarpais kempersi</t>
  </si>
  <si>
    <t>Phorythocarpais hyalinus</t>
  </si>
  <si>
    <t>Phorythocarpais distinctus</t>
  </si>
  <si>
    <t>Lysigamasus sp.</t>
  </si>
  <si>
    <t>Gamasiphis pulchellus</t>
  </si>
  <si>
    <t>Rhodacarus denticulatus (cf.)</t>
  </si>
  <si>
    <t>Rhodacarellus silesiacus</t>
  </si>
  <si>
    <t>Veigaia planicola</t>
  </si>
  <si>
    <t>Veigaia nemorensis</t>
  </si>
  <si>
    <t>Cyrthydrolaelaps schusteri</t>
  </si>
  <si>
    <t>Zercon sp.</t>
  </si>
  <si>
    <t>Uropoda orbicularis</t>
  </si>
  <si>
    <t>Nenteria stylifera</t>
  </si>
  <si>
    <t>Leonardiella riccardiana (cf.)</t>
  </si>
  <si>
    <t>Oplitis conspicua</t>
  </si>
  <si>
    <t>Cercomegistidae gen.sp.</t>
  </si>
  <si>
    <t>Diplogyniidae gen.sp.</t>
  </si>
  <si>
    <t>Uroobovella venusta</t>
  </si>
  <si>
    <t>Uroobovella franzi (aff.)</t>
  </si>
  <si>
    <t>Discourella dubiosa</t>
  </si>
  <si>
    <t>Trachytes baloghi</t>
  </si>
  <si>
    <t>Metagynella carpathica</t>
  </si>
  <si>
    <t>Dinychus carinatus</t>
  </si>
  <si>
    <t>Polyaspis patavinus</t>
  </si>
  <si>
    <t>Trichouropoda ovalis (cf.)</t>
  </si>
  <si>
    <t>Histiogaster sp.</t>
  </si>
  <si>
    <t>Pyroglyphidae gen.sp.</t>
  </si>
  <si>
    <t>id</t>
  </si>
  <si>
    <t>distr</t>
  </si>
  <si>
    <t xml:space="preserve">code </t>
  </si>
  <si>
    <t>loc</t>
  </si>
  <si>
    <t>dd</t>
  </si>
  <si>
    <t>mm</t>
  </si>
  <si>
    <t>yy</t>
  </si>
  <si>
    <t>date</t>
  </si>
  <si>
    <t>coast</t>
  </si>
  <si>
    <t>number</t>
  </si>
  <si>
    <t>N</t>
  </si>
  <si>
    <t>E</t>
  </si>
  <si>
    <t>w,wet</t>
  </si>
  <si>
    <t>w,dry</t>
  </si>
  <si>
    <t>RH</t>
  </si>
  <si>
    <t>skew</t>
  </si>
  <si>
    <t>zone</t>
  </si>
  <si>
    <t>zone.width</t>
  </si>
  <si>
    <t>substrate</t>
  </si>
  <si>
    <t>soil</t>
  </si>
  <si>
    <t>veg</t>
  </si>
  <si>
    <t>plants.d</t>
  </si>
  <si>
    <t>plants.sp</t>
  </si>
  <si>
    <t>adj</t>
  </si>
  <si>
    <t>imp</t>
  </si>
  <si>
    <t>Notes</t>
  </si>
  <si>
    <t>Collector</t>
  </si>
  <si>
    <t>Samoor</t>
  </si>
  <si>
    <t>SmPbAe</t>
  </si>
  <si>
    <t>open sea coast</t>
  </si>
  <si>
    <t>pebbly</t>
  </si>
  <si>
    <t>41.843996</t>
  </si>
  <si>
    <t>48.590201</t>
  </si>
  <si>
    <t>steep</t>
  </si>
  <si>
    <t>first</t>
  </si>
  <si>
    <t>turf</t>
  </si>
  <si>
    <t>sand</t>
  </si>
  <si>
    <t>Aeluropus littoralis</t>
  </si>
  <si>
    <t>Aeluropus littoralis, Poa annua, Deschampsia caespitosa, Typha australis, T. angustifolia, T. laxmannii</t>
  </si>
  <si>
    <t>urban</t>
  </si>
  <si>
    <t>recreation</t>
  </si>
  <si>
    <t>close dark-grey sand</t>
  </si>
  <si>
    <t>O. Makarova</t>
  </si>
  <si>
    <t>41.844301</t>
  </si>
  <si>
    <t>48.589714</t>
  </si>
  <si>
    <t>41.844524</t>
  </si>
  <si>
    <t>48.589460</t>
  </si>
  <si>
    <t>41.847004</t>
  </si>
  <si>
    <t>48.585374</t>
  </si>
  <si>
    <t>41.847713</t>
  </si>
  <si>
    <t>48.584291</t>
  </si>
  <si>
    <t>SmPbDe</t>
  </si>
  <si>
    <t>41.844063</t>
  </si>
  <si>
    <t>48.590080</t>
  </si>
  <si>
    <t>Deschampsia caespitosa</t>
  </si>
  <si>
    <r>
      <rPr>
        <i/>
        <sz val="10"/>
        <color rgb="FF000000"/>
        <rFont val="Times New Roman"/>
        <family val="1"/>
        <charset val="204"/>
      </rPr>
      <t>Aeluropus littoralis, Poa</t>
    </r>
    <r>
      <rPr>
        <sz val="10"/>
        <color rgb="FF000000"/>
        <rFont val="Times New Roman"/>
        <family val="1"/>
        <charset val="204"/>
      </rPr>
      <t xml:space="preserve"> annua</t>
    </r>
    <r>
      <rPr>
        <i/>
        <sz val="10"/>
        <color rgb="FF000000"/>
        <rFont val="Times New Roman"/>
        <family val="1"/>
        <charset val="204"/>
      </rPr>
      <t>, Deschampsia caespitosa, Typha australis, T. angustifolia, T. laxmannii</t>
    </r>
  </si>
  <si>
    <t xml:space="preserve"> </t>
  </si>
  <si>
    <t>48.589721</t>
  </si>
  <si>
    <t>41.844994</t>
  </si>
  <si>
    <t>48.588685</t>
  </si>
  <si>
    <t>41.845905</t>
  </si>
  <si>
    <t>48.587053</t>
  </si>
  <si>
    <t>41.846177</t>
  </si>
  <si>
    <t>48.587088</t>
  </si>
  <si>
    <t>SmPbPo</t>
  </si>
  <si>
    <t>13.01.202</t>
  </si>
  <si>
    <t>41.844021</t>
  </si>
  <si>
    <t>Poa annua</t>
  </si>
  <si>
    <t>41.846132</t>
  </si>
  <si>
    <t>48.586988</t>
  </si>
  <si>
    <t>41.846985</t>
  </si>
  <si>
    <t>48.585408</t>
  </si>
  <si>
    <t>41.847495</t>
  </si>
  <si>
    <t>48.584645</t>
  </si>
  <si>
    <t>SmPbTu</t>
  </si>
  <si>
    <t>41.844123</t>
  </si>
  <si>
    <t>48.589832</t>
  </si>
  <si>
    <t>Typha australis</t>
  </si>
  <si>
    <t>41.844904</t>
  </si>
  <si>
    <t>48.588790</t>
  </si>
  <si>
    <t>41.844918</t>
  </si>
  <si>
    <t>48.588768</t>
  </si>
  <si>
    <t>41.846552</t>
  </si>
  <si>
    <t>48.586185</t>
  </si>
  <si>
    <t>41.844358</t>
  </si>
  <si>
    <t>48.589522</t>
  </si>
  <si>
    <t>SmPbTl</t>
  </si>
  <si>
    <t>Typha laxmannii</t>
  </si>
  <si>
    <t>04.04,2021</t>
  </si>
  <si>
    <t>41.844460</t>
  </si>
  <si>
    <t>48.589462</t>
  </si>
  <si>
    <t>41.844617</t>
  </si>
  <si>
    <t>48.589207</t>
  </si>
  <si>
    <t>SmSdJj</t>
  </si>
  <si>
    <t>sandy beach</t>
  </si>
  <si>
    <t>41.862206</t>
  </si>
  <si>
    <t>48.561861</t>
  </si>
  <si>
    <t>gentle</t>
  </si>
  <si>
    <t>second</t>
  </si>
  <si>
    <r>
      <rPr>
        <i/>
        <sz val="10"/>
        <color rgb="FF000000"/>
        <rFont val="Times New Roman"/>
        <family val="1"/>
        <charset val="204"/>
      </rPr>
      <t>Juncus acutus</t>
    </r>
    <r>
      <rPr>
        <sz val="10"/>
        <color rgb="FF000000"/>
        <rFont val="Times New Roman"/>
        <family val="1"/>
        <charset val="204"/>
      </rPr>
      <t>, juvenile</t>
    </r>
  </si>
  <si>
    <t>Equisetum ramosissimum, Juncus acutus, Typha angustifolium</t>
  </si>
  <si>
    <t>waterbody</t>
  </si>
  <si>
    <t>41.861747</t>
  </si>
  <si>
    <t>48.562294</t>
  </si>
  <si>
    <t>41.860663</t>
  </si>
  <si>
    <t>48.563305</t>
  </si>
  <si>
    <t>41.861981</t>
  </si>
  <si>
    <t>48.562124</t>
  </si>
  <si>
    <t>41.862139</t>
  </si>
  <si>
    <t>48.561906</t>
  </si>
  <si>
    <t>SmSdEq</t>
  </si>
  <si>
    <t>41.862180</t>
  </si>
  <si>
    <t>48.561825</t>
  </si>
  <si>
    <t>Equisetum ramosissimum</t>
  </si>
  <si>
    <t>Equisetum ramosissimum, Juncus acutus, Typha angustifolium, Eleagnus caspica</t>
  </si>
  <si>
    <t>41.861659</t>
  </si>
  <si>
    <t>48.562347</t>
  </si>
  <si>
    <t>41.860743</t>
  </si>
  <si>
    <t>48.563126</t>
  </si>
  <si>
    <t>41.861485</t>
  </si>
  <si>
    <t>48.562497</t>
  </si>
  <si>
    <t>Equisetum ramosissimum, Juncus acutus, , Typha angustifolium, Eleagnus caspica</t>
  </si>
  <si>
    <t>41.862214</t>
  </si>
  <si>
    <t>48.561664</t>
  </si>
  <si>
    <t>SmSdTu</t>
  </si>
  <si>
    <t>41.862183</t>
  </si>
  <si>
    <t>48.561879</t>
  </si>
  <si>
    <t>Juncus acutus, Typha australis</t>
  </si>
  <si>
    <t>41.862244</t>
  </si>
  <si>
    <t>48.561859</t>
  </si>
  <si>
    <t>41.861665</t>
  </si>
  <si>
    <t>48.562430</t>
  </si>
  <si>
    <t>41.861825</t>
  </si>
  <si>
    <t>48.562389</t>
  </si>
  <si>
    <t>41.861667</t>
  </si>
  <si>
    <t>48.562628</t>
  </si>
  <si>
    <t>SmSdEc</t>
  </si>
  <si>
    <t>41.862208</t>
  </si>
  <si>
    <t>48.561796</t>
  </si>
  <si>
    <t>third</t>
  </si>
  <si>
    <t>Elaeagnus caspica</t>
  </si>
  <si>
    <t>Eleagnus caspica, Typha angustifolia, Equisetum ramosissimum</t>
  </si>
  <si>
    <t>41.861456</t>
  </si>
  <si>
    <t>48.562317</t>
  </si>
  <si>
    <t>41.860882</t>
  </si>
  <si>
    <t xml:space="preserve">48.563110 </t>
  </si>
  <si>
    <t>41.862213</t>
  </si>
  <si>
    <t>48.561808</t>
  </si>
  <si>
    <t>41.862022</t>
  </si>
  <si>
    <t>48.561902</t>
  </si>
  <si>
    <t>SmSdTa</t>
  </si>
  <si>
    <t>41.862097</t>
  </si>
  <si>
    <t>48.561760</t>
  </si>
  <si>
    <t>Typha angustifolia</t>
  </si>
  <si>
    <t>41.861424</t>
  </si>
  <si>
    <t>48.562420</t>
  </si>
  <si>
    <t>41.860487</t>
  </si>
  <si>
    <t>48.563284</t>
  </si>
  <si>
    <t>41.861669</t>
  </si>
  <si>
    <t>48.562223</t>
  </si>
  <si>
    <t>41.861864</t>
  </si>
  <si>
    <t>48.561936</t>
  </si>
  <si>
    <t>SmSdJm</t>
  </si>
  <si>
    <t>41.862085</t>
  </si>
  <si>
    <t>48.561815</t>
  </si>
  <si>
    <r>
      <rPr>
        <i/>
        <sz val="10"/>
        <color rgb="FF000000"/>
        <rFont val="Times New Roman"/>
        <family val="1"/>
        <charset val="204"/>
      </rPr>
      <t>Juncus angustus</t>
    </r>
    <r>
      <rPr>
        <sz val="10"/>
        <color rgb="FF000000"/>
        <rFont val="Times New Roman"/>
        <family val="1"/>
        <charset val="204"/>
      </rPr>
      <t>, mature</t>
    </r>
  </si>
  <si>
    <t>41.861675</t>
  </si>
  <si>
    <t>48.562330</t>
  </si>
  <si>
    <t>41.860627</t>
  </si>
  <si>
    <t>48.563379</t>
  </si>
  <si>
    <t>41.862428</t>
  </si>
  <si>
    <t>48.561512</t>
  </si>
  <si>
    <t>41.861812</t>
  </si>
  <si>
    <t>48.562241</t>
  </si>
  <si>
    <r>
      <rPr>
        <i/>
        <sz val="10"/>
        <color rgb="FF000000"/>
        <rFont val="Times New Roman"/>
        <family val="1"/>
        <charset val="204"/>
      </rPr>
      <t>Juncus angustu</t>
    </r>
    <r>
      <rPr>
        <sz val="10"/>
        <color rgb="FF000000"/>
        <rFont val="Times New Roman"/>
        <family val="1"/>
        <charset val="204"/>
      </rPr>
      <t>s, mature</t>
    </r>
  </si>
  <si>
    <t>SmSdFn</t>
  </si>
  <si>
    <t>41.854107</t>
  </si>
  <si>
    <t>48.571503</t>
  </si>
  <si>
    <t>Phragmites australis, Typha australis</t>
  </si>
  <si>
    <t>close dark-grey sand with humus</t>
  </si>
  <si>
    <t>41.854105</t>
  </si>
  <si>
    <t>close dark-grey sand  with humus</t>
  </si>
  <si>
    <t>41.853966</t>
  </si>
  <si>
    <t>48.571819</t>
  </si>
  <si>
    <t>41.852193</t>
  </si>
  <si>
    <t>48.573824</t>
  </si>
  <si>
    <t>41.853331</t>
  </si>
  <si>
    <t>48.573694</t>
  </si>
  <si>
    <t>SmRsFd</t>
  </si>
  <si>
    <t>reeds</t>
  </si>
  <si>
    <t>41.881373</t>
  </si>
  <si>
    <t>48.535541</t>
  </si>
  <si>
    <t>flat</t>
  </si>
  <si>
    <t>clay</t>
  </si>
  <si>
    <t>Phragmites australis</t>
  </si>
  <si>
    <t>Phragmites australis, Rubus caesius, Eleagnus caspica</t>
  </si>
  <si>
    <t>forest</t>
  </si>
  <si>
    <t>no</t>
  </si>
  <si>
    <t>former pond, distant from sea (200 m)</t>
  </si>
  <si>
    <t>41.881317</t>
  </si>
  <si>
    <t>48.535701</t>
  </si>
  <si>
    <t>41.881277</t>
  </si>
  <si>
    <t>48.535642</t>
  </si>
  <si>
    <t>41.881416</t>
  </si>
  <si>
    <t>48.536037</t>
  </si>
  <si>
    <t>41.881485</t>
  </si>
  <si>
    <t>48.536109</t>
  </si>
  <si>
    <t>SmSdCJ</t>
  </si>
  <si>
    <t>41.872215</t>
  </si>
  <si>
    <t>48.541871</t>
  </si>
  <si>
    <t>Convolvulus persicus</t>
  </si>
  <si>
    <t>Convolvulus persicus, Leymus racemosus</t>
  </si>
  <si>
    <t>upper layer of samples 10-15 cm</t>
  </si>
  <si>
    <t>D. Osipov</t>
  </si>
  <si>
    <t>41.872249</t>
  </si>
  <si>
    <t>48.541867</t>
  </si>
  <si>
    <t>41.872304</t>
  </si>
  <si>
    <t>48.541859</t>
  </si>
  <si>
    <t>41.872332</t>
  </si>
  <si>
    <t>48.541860</t>
  </si>
  <si>
    <t>41.872345</t>
  </si>
  <si>
    <t>48.541849</t>
  </si>
  <si>
    <t>SmSdCS</t>
  </si>
  <si>
    <t>41.880012</t>
  </si>
  <si>
    <t>48.542271</t>
  </si>
  <si>
    <t>41.880003</t>
  </si>
  <si>
    <t>48.542304</t>
  </si>
  <si>
    <t>41.879919</t>
  </si>
  <si>
    <t>48.542511</t>
  </si>
  <si>
    <t>41.879788</t>
  </si>
  <si>
    <t>48.542643</t>
  </si>
  <si>
    <t>41.879734</t>
  </si>
  <si>
    <t>48.542762</t>
  </si>
  <si>
    <t>SmSw</t>
  </si>
  <si>
    <t>41.874081</t>
  </si>
  <si>
    <t>48.550804</t>
  </si>
  <si>
    <t>debris</t>
  </si>
  <si>
    <t>grass remnants</t>
  </si>
  <si>
    <t>41.876362</t>
  </si>
  <si>
    <t>48.548897</t>
  </si>
  <si>
    <t>41.876472</t>
  </si>
  <si>
    <t>48.548705</t>
  </si>
  <si>
    <t>41.880992</t>
  </si>
  <si>
    <t>48.537750</t>
  </si>
  <si>
    <t>woody debris</t>
  </si>
  <si>
    <t>Kizlyar</t>
  </si>
  <si>
    <t>canal bank</t>
  </si>
  <si>
    <t>44.486235</t>
  </si>
  <si>
    <t>46.690529</t>
  </si>
  <si>
    <t>clay with shelly sand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</si>
  <si>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moss</t>
    </r>
  </si>
  <si>
    <t>grassland</t>
  </si>
  <si>
    <t>shelly sand - 3%, below 4-5 cm - peloid</t>
  </si>
  <si>
    <t>44.486240</t>
  </si>
  <si>
    <t>46.689870</t>
  </si>
  <si>
    <t>44.486407</t>
  </si>
  <si>
    <t>46.688487</t>
  </si>
  <si>
    <t>44.486287</t>
  </si>
  <si>
    <t>46.687976</t>
  </si>
  <si>
    <t>44.486479</t>
  </si>
  <si>
    <t>46.686948</t>
  </si>
  <si>
    <t>44.486210</t>
  </si>
  <si>
    <t>46.691215</t>
  </si>
  <si>
    <t>44.486212</t>
  </si>
  <si>
    <t>46.691180</t>
  </si>
  <si>
    <t>44.486224</t>
  </si>
  <si>
    <t>46.690875</t>
  </si>
  <si>
    <t>44.486230</t>
  </si>
  <si>
    <t>46.690703</t>
  </si>
  <si>
    <t>44.486231</t>
  </si>
  <si>
    <t>46.690515</t>
  </si>
  <si>
    <t>Nordovyj Isl.</t>
  </si>
  <si>
    <t>44.479970</t>
  </si>
  <si>
    <t>46.989210</t>
  </si>
  <si>
    <t>loam</t>
  </si>
  <si>
    <t>Schoenoplectus tabernaemontani</t>
  </si>
  <si>
    <t>Bulboschoenus maritimus, Schoenoplectus tabernaemontani</t>
  </si>
  <si>
    <t>enframe reeds, shelly sand - 5-20%</t>
  </si>
  <si>
    <t>44.480343</t>
  </si>
  <si>
    <t>46.988684</t>
  </si>
  <si>
    <t>44.480276</t>
  </si>
  <si>
    <t>46.988621</t>
  </si>
  <si>
    <t>44.480378</t>
  </si>
  <si>
    <t>46.988669</t>
  </si>
  <si>
    <t>44.480507</t>
  </si>
  <si>
    <t>46.988402</t>
  </si>
  <si>
    <t>44.480085</t>
  </si>
  <si>
    <t>46.988535</t>
  </si>
  <si>
    <t xml:space="preserve">Bolboschoenus maritimus </t>
  </si>
  <si>
    <t>enframe reeds, 3-30% shelly sand, a few small (-1.5 cm) stones</t>
  </si>
  <si>
    <t>44.479996</t>
  </si>
  <si>
    <t>46.989204</t>
  </si>
  <si>
    <t>44.480302</t>
  </si>
  <si>
    <t>46.988524</t>
  </si>
  <si>
    <t>44.480345</t>
  </si>
  <si>
    <t>46.988220</t>
  </si>
  <si>
    <t xml:space="preserve">Nordovyj Isl. </t>
  </si>
  <si>
    <t>44.480056</t>
  </si>
  <si>
    <t>46.988308</t>
  </si>
  <si>
    <r>
      <rPr>
        <i/>
        <sz val="10"/>
        <color rgb="FF000000"/>
        <rFont val="Times New Roman"/>
        <family val="1"/>
        <charset val="204"/>
      </rPr>
      <t>Phragmites australis</t>
    </r>
    <r>
      <rPr>
        <sz val="10"/>
        <color rgb="FF000000"/>
        <rFont val="Times New Roman"/>
        <family val="1"/>
        <charset val="204"/>
      </rPr>
      <t>, Asteraceae gen. sp.,</t>
    </r>
    <r>
      <rPr>
        <i/>
        <sz val="10"/>
        <color rgb="FF000000"/>
        <rFont val="Times New Roman"/>
        <family val="1"/>
        <charset val="204"/>
      </rPr>
      <t xml:space="preserve"> Plantago major, Chamaenerion angustifolium</t>
    </r>
  </si>
  <si>
    <t>low (1.5-2 m) reeds, 90-95% shelly sand</t>
  </si>
  <si>
    <t>44.479659</t>
  </si>
  <si>
    <t>46.988711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</si>
  <si>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Plantago major, Chamaenerion angustifolium</t>
    </r>
  </si>
  <si>
    <t>44.479626</t>
  </si>
  <si>
    <t>46.988863</t>
  </si>
  <si>
    <t>44.479737</t>
  </si>
  <si>
    <t>46.988607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</si>
  <si>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</si>
  <si>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44.480057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</si>
  <si>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</t>
    </r>
    <r>
      <rPr>
        <i/>
        <sz val="10"/>
        <color rgb="FF000000"/>
        <rFont val="Times New Roman"/>
        <family val="1"/>
        <charset val="204"/>
      </rPr>
      <t>., Plantago major, Chamaenerion angustifolium</t>
    </r>
  </si>
  <si>
    <t>44.480068</t>
  </si>
  <si>
    <t>46.987902</t>
  </si>
  <si>
    <t>sandy loam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</si>
  <si>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sp.,</t>
    </r>
    <r>
      <rPr>
        <i/>
        <sz val="10"/>
        <color rgb="FF000000"/>
        <rFont val="Times New Roman"/>
        <family val="1"/>
        <charset val="204"/>
      </rPr>
      <t xml:space="preserve"> Chamaenerion angustifolium, Atriplex prostrata, Calystegia sepium</t>
    </r>
  </si>
  <si>
    <t>high (2.5-3 m) reeds, 20-40 % shelly sand, a few small (1-1.5 cm) stones</t>
  </si>
  <si>
    <t>44.479663</t>
  </si>
  <si>
    <t>46.988988</t>
  </si>
  <si>
    <r>
      <rPr>
        <i/>
        <sz val="10"/>
        <color rgb="FF000000"/>
        <rFont val="Times New Roman"/>
        <family val="1"/>
        <charset val="204"/>
      </rPr>
      <t>Phragmites australis,</t>
    </r>
    <r>
      <rPr>
        <sz val="10"/>
        <color rgb="FF000000"/>
        <rFont val="Times New Roman"/>
        <family val="1"/>
        <charset val="204"/>
      </rPr>
      <t xml:space="preserve"> 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</si>
  <si>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44.480207</t>
  </si>
  <si>
    <t>46.987867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</si>
  <si>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sp.</t>
    </r>
    <r>
      <rPr>
        <i/>
        <sz val="10"/>
        <color rgb="FF000000"/>
        <rFont val="Times New Roman"/>
        <family val="1"/>
        <charset val="204"/>
      </rPr>
      <t>, Chamaenerion angustifolium, Atriplex prostrata, Calystegia sepium</t>
    </r>
  </si>
  <si>
    <t>44.480283</t>
  </si>
  <si>
    <t>46.987948</t>
  </si>
  <si>
    <r>
      <rPr>
        <i/>
        <sz val="10"/>
        <color rgb="FF000000"/>
        <rFont val="Times New Roman"/>
        <family val="1"/>
        <charset val="204"/>
      </rPr>
      <t xml:space="preserve">Phragmites australis, </t>
    </r>
    <r>
      <rPr>
        <sz val="10"/>
        <color rgb="FF000000"/>
        <rFont val="Times New Roman"/>
        <family val="1"/>
        <charset val="204"/>
      </rPr>
      <t>Asteraceae gen. sp</t>
    </r>
    <r>
      <rPr>
        <i/>
        <sz val="10"/>
        <color rgb="FF000000"/>
        <rFont val="Times New Roman"/>
        <family val="1"/>
        <charset val="204"/>
      </rPr>
      <t>., Chamaenerion angustifolium, Atriplex prostrata, Calystegia sepium</t>
    </r>
  </si>
  <si>
    <t>44.480109</t>
  </si>
  <si>
    <t>46.988499</t>
  </si>
  <si>
    <t>44.569272</t>
  </si>
  <si>
    <t>46.872323</t>
  </si>
  <si>
    <t>Phragmites australis, Atriplex prostrata, Calystegia sepium</t>
  </si>
  <si>
    <t>sea coast, near canal mouth</t>
  </si>
  <si>
    <t>44.569263</t>
  </si>
  <si>
    <t>46.872295</t>
  </si>
  <si>
    <t>44.569110</t>
  </si>
  <si>
    <t>46.872307</t>
  </si>
  <si>
    <t>44.569182</t>
  </si>
  <si>
    <t>46.872235</t>
  </si>
  <si>
    <t>44.569254</t>
  </si>
  <si>
    <t>46.872205</t>
  </si>
  <si>
    <t>Reductornyj</t>
  </si>
  <si>
    <t>RdSSDe</t>
  </si>
  <si>
    <t>open sea coast11.06.2021</t>
  </si>
  <si>
    <t>stony-sandy</t>
  </si>
  <si>
    <t>42.970661</t>
  </si>
  <si>
    <t>47.540911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</si>
  <si>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</si>
  <si>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sewage</t>
  </si>
  <si>
    <t>medium yellowish sand with a little of shelly sand</t>
  </si>
  <si>
    <t>42.970220</t>
  </si>
  <si>
    <t>47.542115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</si>
  <si>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</si>
  <si>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42.969701</t>
  </si>
  <si>
    <t>47.543714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</si>
  <si>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</t>
    </r>
    <r>
      <rPr>
        <i/>
        <sz val="10"/>
        <color rgb="FF000000"/>
        <rFont val="Times New Roman"/>
        <family val="1"/>
        <charset val="204"/>
      </rPr>
      <t>., 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</si>
  <si>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42.970415</t>
  </si>
  <si>
    <t>47.544019</t>
  </si>
  <si>
    <t>42.969005</t>
  </si>
  <si>
    <t>47.544301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</si>
  <si>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</t>
    </r>
    <r>
      <rPr>
        <i/>
        <sz val="10"/>
        <color rgb="FF000000"/>
        <rFont val="Times New Roman"/>
        <family val="1"/>
        <charset val="204"/>
      </rPr>
      <t xml:space="preserve"> Sonchus</t>
    </r>
    <r>
      <rPr>
        <sz val="10"/>
        <color rgb="FF000000"/>
        <rFont val="Times New Roman"/>
        <family val="1"/>
        <charset val="204"/>
      </rPr>
      <t xml:space="preserve"> sp.</t>
    </r>
  </si>
  <si>
    <t>RdSSCa</t>
  </si>
  <si>
    <t>42.970616</t>
  </si>
  <si>
    <t>47.541910</t>
  </si>
  <si>
    <t>Catabrosa aquatica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</si>
  <si>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>,</t>
    </r>
    <r>
      <rPr>
        <i/>
        <sz val="10"/>
        <color rgb="FF000000"/>
        <rFont val="Times New Roman"/>
        <family val="1"/>
        <charset val="204"/>
      </rPr>
      <t xml:space="preserve"> Puccinelli</t>
    </r>
    <r>
      <rPr>
        <sz val="10"/>
        <color rgb="FF000000"/>
        <rFont val="Times New Roman"/>
        <family val="1"/>
        <charset val="204"/>
      </rPr>
      <t>a sp.,</t>
    </r>
    <r>
      <rPr>
        <i/>
        <sz val="10"/>
        <color rgb="FF000000"/>
        <rFont val="Times New Roman"/>
        <family val="1"/>
        <charset val="204"/>
      </rPr>
      <t xml:space="preserve"> Catabrosa aquatica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</si>
  <si>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close sand  with a little shelly sand</t>
  </si>
  <si>
    <t>42.969714</t>
  </si>
  <si>
    <t>47.542114</t>
  </si>
  <si>
    <r>
      <rPr>
        <i/>
        <sz val="10"/>
        <color rgb="FF000000"/>
        <rFont val="Times New Roman"/>
        <family val="1"/>
        <charset val="204"/>
      </rPr>
      <t>Deschampsia caespitosa, 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</si>
  <si>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42.970112</t>
  </si>
  <si>
    <t>47.544101</t>
  </si>
  <si>
    <t>42.969915</t>
  </si>
  <si>
    <t>47.543661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</si>
  <si>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</t>
    </r>
    <r>
      <rPr>
        <sz val="10"/>
        <color rgb="FF000000"/>
        <rFont val="Times New Roman"/>
        <family val="1"/>
        <charset val="204"/>
      </rPr>
      <t>s sp.</t>
    </r>
  </si>
  <si>
    <t>42.969013</t>
  </si>
  <si>
    <t>47.544212</t>
  </si>
  <si>
    <r>
      <rPr>
        <i/>
        <sz val="10"/>
        <color rgb="FF000000"/>
        <rFont val="Times New Roman"/>
        <family val="1"/>
        <charset val="204"/>
      </rPr>
      <t xml:space="preserve">Deschampsia caespitosa, Puccinellia </t>
    </r>
    <r>
      <rPr>
        <sz val="10"/>
        <color rgb="FF000000"/>
        <rFont val="Times New Roman"/>
        <family val="1"/>
        <charset val="204"/>
      </rPr>
      <t xml:space="preserve">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</si>
  <si>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RdSSPu</t>
  </si>
  <si>
    <t>42.963314</t>
  </si>
  <si>
    <t>47.550211</t>
  </si>
  <si>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</t>
    </r>
  </si>
  <si>
    <t>close yellowish sand</t>
  </si>
  <si>
    <t>42.961004</t>
  </si>
  <si>
    <t>47.548447</t>
  </si>
  <si>
    <r>
      <rPr>
        <i/>
        <sz val="10"/>
        <color rgb="FF000000"/>
        <rFont val="Times New Roman"/>
        <family val="1"/>
        <charset val="204"/>
      </rPr>
      <t>Puccinelli</t>
    </r>
    <r>
      <rPr>
        <sz val="10"/>
        <color rgb="FF000000"/>
        <rFont val="Times New Roman"/>
        <family val="1"/>
        <charset val="204"/>
      </rPr>
      <t>a sp.</t>
    </r>
  </si>
  <si>
    <t>42.968718</t>
  </si>
  <si>
    <t>47.551883</t>
  </si>
  <si>
    <t>Puccinellia sp.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</si>
  <si>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</t>
    </r>
    <r>
      <rPr>
        <sz val="10"/>
        <color rgb="FF000000"/>
        <rFont val="Times New Roman"/>
        <family val="1"/>
        <charset val="204"/>
      </rPr>
      <t xml:space="preserve">,  </t>
    </r>
    <r>
      <rPr>
        <i/>
        <sz val="10"/>
        <color rgb="FF000000"/>
        <rFont val="Times New Roman"/>
        <family val="1"/>
        <charset val="204"/>
      </rPr>
      <t>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</si>
  <si>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42.968115</t>
  </si>
  <si>
    <t>47.546463</t>
  </si>
  <si>
    <t>42.969913</t>
  </si>
  <si>
    <t>47.543219</t>
  </si>
  <si>
    <r>
      <rPr>
        <i/>
        <sz val="10"/>
        <color rgb="FF000000"/>
        <rFont val="Times New Roman"/>
        <family val="1"/>
        <charset val="204"/>
      </rPr>
      <t>Deschampsia caespitosa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Puccinellia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Catabrosa aquatica,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 xml:space="preserve">Sonchus </t>
    </r>
    <r>
      <rPr>
        <sz val="10"/>
        <color rgb="FF000000"/>
        <rFont val="Times New Roman"/>
        <family val="1"/>
        <charset val="204"/>
      </rPr>
      <t>sp.</t>
    </r>
  </si>
  <si>
    <t>RdSSSw</t>
  </si>
  <si>
    <t>42.963656</t>
  </si>
  <si>
    <t>47.556583</t>
  </si>
  <si>
    <t>seaweeds</t>
  </si>
  <si>
    <t>algae + shelly sand</t>
  </si>
  <si>
    <t>Ulva intestinalis</t>
  </si>
  <si>
    <t>42.961628</t>
  </si>
  <si>
    <t>47.560963</t>
  </si>
  <si>
    <t>42.959838</t>
  </si>
  <si>
    <t>47.565001</t>
  </si>
  <si>
    <t>42.970665</t>
  </si>
  <si>
    <t>47.540959</t>
  </si>
  <si>
    <t>a lot of hay</t>
  </si>
  <si>
    <t>42.969063</t>
  </si>
  <si>
    <t>47.544383</t>
  </si>
  <si>
    <t>RdSSUp</t>
  </si>
  <si>
    <t>non det.</t>
  </si>
  <si>
    <t>non det,</t>
  </si>
  <si>
    <r>
      <rPr>
        <i/>
        <sz val="10"/>
        <color rgb="FF000000"/>
        <rFont val="Times New Roman"/>
        <family val="1"/>
        <charset val="204"/>
      </rPr>
      <t>Xanthium strumarium, Veronica</t>
    </r>
    <r>
      <rPr>
        <sz val="10"/>
        <color rgb="FF000000"/>
        <rFont val="Times New Roman"/>
        <family val="1"/>
        <charset val="204"/>
      </rPr>
      <t xml:space="preserve">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</si>
  <si>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r>
      <rPr>
        <i/>
        <sz val="10"/>
        <color rgb="FF000000"/>
        <rFont val="Times New Roman"/>
        <family val="1"/>
        <charset val="204"/>
      </rPr>
      <t>Xanthium strumarium, Veronic</t>
    </r>
    <r>
      <rPr>
        <sz val="10"/>
        <color rgb="FF000000"/>
        <rFont val="Times New Roman"/>
        <family val="1"/>
        <charset val="204"/>
      </rPr>
      <t xml:space="preserve">a sp., </t>
    </r>
    <r>
      <rPr>
        <i/>
        <sz val="10"/>
        <color rgb="FF000000"/>
        <rFont val="Times New Roman"/>
        <family val="1"/>
        <charset val="204"/>
      </rPr>
      <t>Sonchus</t>
    </r>
    <r>
      <rPr>
        <sz val="10"/>
        <color rgb="FF000000"/>
        <rFont val="Times New Roman"/>
        <family val="1"/>
        <charset val="204"/>
      </rPr>
      <t xml:space="preserve"> sp.</t>
    </r>
  </si>
  <si>
    <t>Derbent</t>
  </si>
  <si>
    <t>DbSdGr</t>
  </si>
  <si>
    <t>42.056650</t>
  </si>
  <si>
    <t>48.310548</t>
  </si>
  <si>
    <t>Cakile marima</t>
  </si>
  <si>
    <r>
      <rPr>
        <i/>
        <sz val="10"/>
        <color rgb="FF000000"/>
        <rFont val="Times New Roman"/>
        <family val="1"/>
        <charset val="204"/>
      </rPr>
      <t>Cakile maritima</t>
    </r>
    <r>
      <rPr>
        <sz val="10"/>
        <color rgb="FF000000"/>
        <rFont val="Times New Roman"/>
        <family val="1"/>
        <charset val="204"/>
      </rPr>
      <t xml:space="preserve">, </t>
    </r>
    <r>
      <rPr>
        <i/>
        <sz val="10"/>
        <color rgb="FF000000"/>
        <rFont val="Times New Roman"/>
        <family val="1"/>
        <charset val="204"/>
      </rPr>
      <t>Deschampsia caespitosa</t>
    </r>
  </si>
  <si>
    <t>42.056603</t>
  </si>
  <si>
    <t>48.310541</t>
  </si>
  <si>
    <t>Cakile maritima, Deschampsia caespitosa</t>
  </si>
  <si>
    <t>42.056509</t>
  </si>
  <si>
    <t>48.310521</t>
  </si>
  <si>
    <t>42.056498</t>
  </si>
  <si>
    <t>48.310487</t>
  </si>
  <si>
    <t>42.056546</t>
  </si>
  <si>
    <t>48.310498</t>
  </si>
  <si>
    <t>DbSdSw</t>
  </si>
  <si>
    <t>42.056645</t>
  </si>
  <si>
    <t>48.310542</t>
  </si>
  <si>
    <t>Single sample, not ecological seria</t>
  </si>
  <si>
    <t>Hirkan</t>
  </si>
  <si>
    <t>HkSdSw</t>
  </si>
  <si>
    <t>non set</t>
  </si>
  <si>
    <t>genus</t>
  </si>
  <si>
    <t>species</t>
  </si>
  <si>
    <t>author</t>
  </si>
  <si>
    <t>year</t>
  </si>
  <si>
    <t>brackets</t>
  </si>
  <si>
    <t>cf</t>
  </si>
  <si>
    <t>order</t>
  </si>
  <si>
    <t>family</t>
  </si>
  <si>
    <t>area</t>
  </si>
  <si>
    <t>new record for</t>
  </si>
  <si>
    <t>habit</t>
  </si>
  <si>
    <t>Oribatida</t>
  </si>
  <si>
    <t>Acrotritia</t>
  </si>
  <si>
    <t>ardua</t>
  </si>
  <si>
    <t>Koch</t>
  </si>
  <si>
    <t>Euphthiracaridae</t>
  </si>
  <si>
    <t>Cosmopolitan</t>
  </si>
  <si>
    <t>No</t>
  </si>
  <si>
    <t>litter-soil, meso-</t>
  </si>
  <si>
    <t>sp.</t>
  </si>
  <si>
    <t>Parasitidae</t>
  </si>
  <si>
    <t>Dagestan</t>
  </si>
  <si>
    <t>Amblyseius</t>
  </si>
  <si>
    <t>meridionalis</t>
  </si>
  <si>
    <t>Berlese</t>
  </si>
  <si>
    <t>Phytoseiidae</t>
  </si>
  <si>
    <t>Androlaelaps</t>
  </si>
  <si>
    <t>casalis</t>
  </si>
  <si>
    <t>Laelapidae</t>
  </si>
  <si>
    <t>Antennoseius (Vitzthumia)</t>
  </si>
  <si>
    <t>Ascidae</t>
  </si>
  <si>
    <t>science</t>
  </si>
  <si>
    <t>Anthoseius</t>
  </si>
  <si>
    <t>Aphelacarus</t>
  </si>
  <si>
    <t>acarinus</t>
  </si>
  <si>
    <t>Adelphacaridae</t>
  </si>
  <si>
    <t>Semicosmopolitan</t>
  </si>
  <si>
    <t>Arctoseius</t>
  </si>
  <si>
    <t>cetratus</t>
  </si>
  <si>
    <t>Sellnick</t>
  </si>
  <si>
    <t>saprophilous</t>
  </si>
  <si>
    <t>Austrophthiracarus</t>
  </si>
  <si>
    <t>duplex</t>
  </si>
  <si>
    <t>Mahunka et Mahunka-Papp</t>
  </si>
  <si>
    <t>Phthiracaridae</t>
  </si>
  <si>
    <t>West Palaearctic</t>
  </si>
  <si>
    <t>Russia</t>
  </si>
  <si>
    <t>Belbodamaeus</t>
  </si>
  <si>
    <t>Damaeidae</t>
  </si>
  <si>
    <t>Berniniella</t>
  </si>
  <si>
    <t>sigma</t>
  </si>
  <si>
    <t>Strenzke</t>
  </si>
  <si>
    <t>Oppiidae</t>
  </si>
  <si>
    <t xml:space="preserve">Palaearctic </t>
  </si>
  <si>
    <t>Cheiroseius</t>
  </si>
  <si>
    <t>curtipes</t>
  </si>
  <si>
    <t>Halbert</t>
  </si>
  <si>
    <t>Blattisociidae</t>
  </si>
  <si>
    <t>necorniger</t>
  </si>
  <si>
    <t>Oudemans</t>
  </si>
  <si>
    <t>sp.1</t>
  </si>
  <si>
    <t>sp.2</t>
  </si>
  <si>
    <t>Cosmolaelaps</t>
  </si>
  <si>
    <t>lutegiensis</t>
  </si>
  <si>
    <t>Shcherbak</t>
  </si>
  <si>
    <t>Cyrthydrolaelaps</t>
  </si>
  <si>
    <t>schusteri</t>
  </si>
  <si>
    <t>Hirschmann</t>
  </si>
  <si>
    <t>Veigaiidae</t>
  </si>
  <si>
    <t>thalassobiont</t>
  </si>
  <si>
    <t>Dendrolaelaps</t>
  </si>
  <si>
    <t>strenzkeiformis</t>
  </si>
  <si>
    <t>Hirschmann et Wisniewski</t>
  </si>
  <si>
    <t>Digamasellidae</t>
  </si>
  <si>
    <t>Dendrolaelaspis</t>
  </si>
  <si>
    <t>bregetovae</t>
  </si>
  <si>
    <t>Dissorhina</t>
  </si>
  <si>
    <t>ornata</t>
  </si>
  <si>
    <t>Holarctic</t>
  </si>
  <si>
    <t>Eobrachychthonius</t>
  </si>
  <si>
    <t>latior</t>
  </si>
  <si>
    <t>Brachychthoniidae</t>
  </si>
  <si>
    <t>Epilohmannia</t>
  </si>
  <si>
    <t>styriaca</t>
  </si>
  <si>
    <t>Schuster</t>
  </si>
  <si>
    <t>Epilohmanniidae</t>
  </si>
  <si>
    <t>Palaearctic</t>
  </si>
  <si>
    <t>Euandrolaelaps</t>
  </si>
  <si>
    <t>karawaiewi</t>
  </si>
  <si>
    <t>Gaeolaelaps</t>
  </si>
  <si>
    <t>aculeifer</t>
  </si>
  <si>
    <t>Canestrini</t>
  </si>
  <si>
    <t>kargi</t>
  </si>
  <si>
    <t>Costa</t>
  </si>
  <si>
    <t>nolli</t>
  </si>
  <si>
    <t>Karg</t>
  </si>
  <si>
    <t>Galumna</t>
  </si>
  <si>
    <t>tarsipennata</t>
  </si>
  <si>
    <t>Galumnidae</t>
  </si>
  <si>
    <t>Gamasellodes</t>
  </si>
  <si>
    <t>vulgatior</t>
  </si>
  <si>
    <t>Athias-Henriot</t>
  </si>
  <si>
    <t>Halolaelaps</t>
  </si>
  <si>
    <t>alberti</t>
  </si>
  <si>
    <t>Blaszak et Ehrnsberger</t>
  </si>
  <si>
    <t>Halolaelapidae</t>
  </si>
  <si>
    <t>Haplochthonius</t>
  </si>
  <si>
    <t>simplex</t>
  </si>
  <si>
    <t>Willmann</t>
  </si>
  <si>
    <t>Haplochthoniidae</t>
  </si>
  <si>
    <t>Hydrozetes</t>
  </si>
  <si>
    <t>lacustris parisiensis</t>
  </si>
  <si>
    <t>Grandjean</t>
  </si>
  <si>
    <t>Hydrozetidae</t>
  </si>
  <si>
    <t>Jacotella</t>
  </si>
  <si>
    <t>frondeus</t>
  </si>
  <si>
    <t>Kulijev</t>
  </si>
  <si>
    <t>Gymnodamaeidae</t>
  </si>
  <si>
    <t>Lasioseius</t>
  </si>
  <si>
    <t>confusus</t>
  </si>
  <si>
    <t>Evans</t>
  </si>
  <si>
    <t>Macrocheles</t>
  </si>
  <si>
    <t>glaber</t>
  </si>
  <si>
    <t>Macrochelidae</t>
  </si>
  <si>
    <t>merdarius</t>
  </si>
  <si>
    <t>penicilliger</t>
  </si>
  <si>
    <t>peniculatus</t>
  </si>
  <si>
    <t>scutatus</t>
  </si>
  <si>
    <t>Mesotritia</t>
  </si>
  <si>
    <t>nuda</t>
  </si>
  <si>
    <t>Oribotritiidae</t>
  </si>
  <si>
    <t>Microppia</t>
  </si>
  <si>
    <t>minus</t>
  </si>
  <si>
    <t>Paoli</t>
  </si>
  <si>
    <t>Neoseiulus</t>
  </si>
  <si>
    <t>agrestis</t>
  </si>
  <si>
    <t>Ololaelaps</t>
  </si>
  <si>
    <t>placentula</t>
  </si>
  <si>
    <t>Oppiella</t>
  </si>
  <si>
    <t>nova</t>
  </si>
  <si>
    <t>Oribatella</t>
  </si>
  <si>
    <t>caspica</t>
  </si>
  <si>
    <t>Shtanchaeva, Grikurova et Subías</t>
  </si>
  <si>
    <t>Oribatellidae</t>
  </si>
  <si>
    <t>Caucasian</t>
  </si>
  <si>
    <t>Oribatula</t>
  </si>
  <si>
    <t>tibialis</t>
  </si>
  <si>
    <t>Nicolet</t>
  </si>
  <si>
    <t>Oribatulidae</t>
  </si>
  <si>
    <t>Passalozetes</t>
  </si>
  <si>
    <t>africanus</t>
  </si>
  <si>
    <t xml:space="preserve">Passalozetidae </t>
  </si>
  <si>
    <t>Pergamasus</t>
  </si>
  <si>
    <t>Linnaeus</t>
  </si>
  <si>
    <t>Phorythocarpais</t>
  </si>
  <si>
    <t>distinctus</t>
  </si>
  <si>
    <t>hyalinus</t>
  </si>
  <si>
    <t>kempersi</t>
  </si>
  <si>
    <t>Phthiracarus</t>
  </si>
  <si>
    <t>globosus</t>
  </si>
  <si>
    <t>Phyllozetes</t>
  </si>
  <si>
    <t>emmae</t>
  </si>
  <si>
    <t>Cosmochthoniidae</t>
  </si>
  <si>
    <t>Platyseius</t>
  </si>
  <si>
    <t>italicus</t>
  </si>
  <si>
    <t>Protogamasellus</t>
  </si>
  <si>
    <t>massula</t>
  </si>
  <si>
    <t>mica</t>
  </si>
  <si>
    <t>Protoribates</t>
  </si>
  <si>
    <t>capucinus</t>
  </si>
  <si>
    <t>Haplozetidae</t>
  </si>
  <si>
    <t>Pseudoparasitus</t>
  </si>
  <si>
    <t>missouriensis</t>
  </si>
  <si>
    <t>Ewing</t>
  </si>
  <si>
    <t>Punctoribates</t>
  </si>
  <si>
    <t>hexagonus</t>
  </si>
  <si>
    <t>Punctoribatidae</t>
  </si>
  <si>
    <t>insignis</t>
  </si>
  <si>
    <t>Pyroppia</t>
  </si>
  <si>
    <t>lanceolata</t>
  </si>
  <si>
    <t>Hammer</t>
  </si>
  <si>
    <t>Peloppiidae</t>
  </si>
  <si>
    <t>Rhodacarus</t>
  </si>
  <si>
    <t>denticulatus</t>
  </si>
  <si>
    <t>Rhodacaridae</t>
  </si>
  <si>
    <t>Scheloribates</t>
  </si>
  <si>
    <t>laevigatus</t>
  </si>
  <si>
    <t>Scheloribatidae</t>
  </si>
  <si>
    <t>Sphaerochthonius</t>
  </si>
  <si>
    <t>splendidus</t>
  </si>
  <si>
    <t xml:space="preserve">Sphaerochthoniidae </t>
  </si>
  <si>
    <t>Suctobelbella</t>
  </si>
  <si>
    <t>arcana</t>
  </si>
  <si>
    <t>Moritz</t>
  </si>
  <si>
    <t>Suctobelbidae</t>
  </si>
  <si>
    <t>Thinoseius</t>
  </si>
  <si>
    <t>spinosus</t>
  </si>
  <si>
    <t>Eviphididae</t>
  </si>
  <si>
    <t>Trichogalumna</t>
  </si>
  <si>
    <t>nipponica</t>
  </si>
  <si>
    <t>Aoki</t>
  </si>
  <si>
    <t>Uropoda</t>
  </si>
  <si>
    <t>orbicularis</t>
  </si>
  <si>
    <t>Uropodidae</t>
  </si>
  <si>
    <t>Urubambates</t>
  </si>
  <si>
    <t>elongatus</t>
  </si>
  <si>
    <t>Krivolutsky</t>
  </si>
  <si>
    <t>Veigaia</t>
  </si>
  <si>
    <t>planicola</t>
  </si>
  <si>
    <t>Xenillus</t>
  </si>
  <si>
    <t>moyae</t>
  </si>
  <si>
    <t>Pérez-Íñigo et Peña</t>
  </si>
  <si>
    <t>Liacaridae</t>
  </si>
  <si>
    <t>Mediterranean-Caucasian</t>
  </si>
  <si>
    <t>Zetomimus</t>
  </si>
  <si>
    <t>furcatus</t>
  </si>
  <si>
    <t>Warburton et Pearce</t>
  </si>
  <si>
    <t>Zetomimidae</t>
  </si>
  <si>
    <t>Zygoribatula</t>
  </si>
  <si>
    <t>exarata</t>
  </si>
  <si>
    <t>glabra</t>
  </si>
  <si>
    <t>Michael</t>
  </si>
  <si>
    <t xml:space="preserve">Scheloribates </t>
  </si>
  <si>
    <t>Mihelčič</t>
  </si>
  <si>
    <t>Liebstadia</t>
  </si>
  <si>
    <t>similis</t>
  </si>
  <si>
    <t>Trhypochthoniellus</t>
  </si>
  <si>
    <t>longisetus</t>
  </si>
  <si>
    <t>Trhypochthoniidae</t>
  </si>
  <si>
    <t xml:space="preserve">Sellnickochthonius </t>
  </si>
  <si>
    <t>immaculatus</t>
  </si>
  <si>
    <t>Forsslund</t>
  </si>
  <si>
    <t>Sellnickochthonius</t>
  </si>
  <si>
    <t>suecicus</t>
  </si>
  <si>
    <t xml:space="preserve">Brachychthonius </t>
  </si>
  <si>
    <t>bimaculatus</t>
  </si>
  <si>
    <t>Liochthonius</t>
  </si>
  <si>
    <t>lapponicus</t>
  </si>
  <si>
    <t>Trägårdh</t>
  </si>
  <si>
    <t xml:space="preserve">Ramusella (Insculptoppia) </t>
  </si>
  <si>
    <t>furcata</t>
  </si>
  <si>
    <t xml:space="preserve">Lalmoppia </t>
  </si>
  <si>
    <t>maculata</t>
  </si>
  <si>
    <t xml:space="preserve">Suctobelbella (Flagrosuctobelba) </t>
  </si>
  <si>
    <t>baloghi</t>
  </si>
  <si>
    <t xml:space="preserve">Suctobelbella (Suctobelbella) </t>
  </si>
  <si>
    <t>latirostris</t>
  </si>
  <si>
    <t>subcornigera</t>
  </si>
  <si>
    <t xml:space="preserve">Zygoribatula </t>
  </si>
  <si>
    <t>undulata</t>
  </si>
  <si>
    <t xml:space="preserve">Oribatula </t>
  </si>
  <si>
    <t>pannonica</t>
  </si>
  <si>
    <t>lemnae</t>
  </si>
  <si>
    <t>Coggi</t>
  </si>
  <si>
    <t xml:space="preserve">Latilamellobates </t>
  </si>
  <si>
    <t>naltschicki</t>
  </si>
  <si>
    <t>Shaldybina</t>
  </si>
  <si>
    <t>Ceratozetidae</t>
  </si>
  <si>
    <t xml:space="preserve">Trichoribates </t>
  </si>
  <si>
    <t>berlesei</t>
  </si>
  <si>
    <t>Jacot</t>
  </si>
  <si>
    <t xml:space="preserve">Eupelops </t>
  </si>
  <si>
    <t xml:space="preserve">plicatus </t>
  </si>
  <si>
    <t>Phenopelopidae</t>
  </si>
  <si>
    <t xml:space="preserve">Malaconothrus </t>
  </si>
  <si>
    <t>monodactylus</t>
  </si>
  <si>
    <t>Malaconothridae</t>
  </si>
  <si>
    <t>Tectocepheus</t>
  </si>
  <si>
    <t>sarekensis</t>
  </si>
  <si>
    <t>Tectocepheidae</t>
  </si>
  <si>
    <t xml:space="preserve">Pilogalumna </t>
  </si>
  <si>
    <t>tenuiclava</t>
  </si>
  <si>
    <t xml:space="preserve">Pergalumna </t>
  </si>
  <si>
    <t>obvia</t>
  </si>
  <si>
    <t xml:space="preserve">berlesei </t>
  </si>
  <si>
    <t>Belba</t>
  </si>
  <si>
    <t>daghestanica</t>
  </si>
  <si>
    <t>(cf.)</t>
  </si>
  <si>
    <t xml:space="preserve">Punctoribates </t>
  </si>
  <si>
    <t xml:space="preserve">tschernovi </t>
  </si>
  <si>
    <t>Shtanchaeva et Subías</t>
  </si>
  <si>
    <t xml:space="preserve">Xenillus </t>
  </si>
  <si>
    <t>tegeocranus</t>
  </si>
  <si>
    <t xml:space="preserve"> Hermann</t>
  </si>
  <si>
    <t>Oppia</t>
  </si>
  <si>
    <t>denticulata</t>
  </si>
  <si>
    <t>Canestrini et R. Canestrini</t>
  </si>
  <si>
    <t xml:space="preserve">Microzetorchestes </t>
  </si>
  <si>
    <t>emeryi</t>
  </si>
  <si>
    <t>Zetorchestidae</t>
  </si>
  <si>
    <t>dimorpha</t>
  </si>
  <si>
    <t>Krivolutskaja</t>
  </si>
  <si>
    <t xml:space="preserve">Ramusella </t>
  </si>
  <si>
    <t>clavipectinata</t>
  </si>
  <si>
    <t>Banksinoma</t>
  </si>
  <si>
    <t>Thyrisomidae</t>
  </si>
  <si>
    <t>samples</t>
  </si>
  <si>
    <t>District</t>
  </si>
  <si>
    <t>Code of sample seria</t>
  </si>
  <si>
    <t>Location</t>
  </si>
  <si>
    <t>Date</t>
  </si>
  <si>
    <t>Coast type</t>
  </si>
  <si>
    <t>Number in series</t>
  </si>
  <si>
    <t>w.wet</t>
  </si>
  <si>
    <t>Wet weight, g</t>
  </si>
  <si>
    <t>w.dry</t>
  </si>
  <si>
    <t>Dry weight, g</t>
  </si>
  <si>
    <t>RH, %</t>
  </si>
  <si>
    <t xml:space="preserve">General coastal skew  </t>
  </si>
  <si>
    <t>Zone number</t>
  </si>
  <si>
    <t>Width of zone, m</t>
  </si>
  <si>
    <t>Substrate</t>
  </si>
  <si>
    <t>Soil texture</t>
  </si>
  <si>
    <t>Vegetation cover, %</t>
  </si>
  <si>
    <t>Dominant plants</t>
  </si>
  <si>
    <t>Plant species</t>
  </si>
  <si>
    <t>Adjacent</t>
  </si>
  <si>
    <t>Impact</t>
  </si>
  <si>
    <t>Sm_adults only</t>
  </si>
  <si>
    <t>SmPbTl1</t>
  </si>
  <si>
    <t>SmPbTl2</t>
  </si>
  <si>
    <t>SmPbTl3</t>
  </si>
  <si>
    <t>SmPbTl4</t>
  </si>
  <si>
    <t>SmPbTl5</t>
  </si>
  <si>
    <t>SmSdJj1</t>
  </si>
  <si>
    <t>SmSdJj2</t>
  </si>
  <si>
    <t>SmSdJj3</t>
  </si>
  <si>
    <t>SmSdJj4</t>
  </si>
  <si>
    <t>SmSdJj5</t>
  </si>
  <si>
    <t>SmPbPo1</t>
  </si>
  <si>
    <t>SmPbPo2</t>
  </si>
  <si>
    <t>SmPbPo3</t>
  </si>
  <si>
    <t>SmPbPo4</t>
  </si>
  <si>
    <t>SmPbPo5</t>
  </si>
  <si>
    <t>SmSdCJ1</t>
  </si>
  <si>
    <t>SmSdCJ2</t>
  </si>
  <si>
    <t>SmSdCJ3</t>
  </si>
  <si>
    <t>SmSdCJ4</t>
  </si>
  <si>
    <t>SmSdCJ5</t>
  </si>
  <si>
    <t>SmSdCS1</t>
  </si>
  <si>
    <t>SmSdCS2</t>
  </si>
  <si>
    <t>SmSdCS3</t>
  </si>
  <si>
    <t>SmSdCS4</t>
  </si>
  <si>
    <t>SmSdCS5</t>
  </si>
  <si>
    <t>SmPbAe1</t>
  </si>
  <si>
    <t>SmPbAe2</t>
  </si>
  <si>
    <t>SmPbAe3</t>
  </si>
  <si>
    <t>SmPbAe4</t>
  </si>
  <si>
    <t>SmPbAe5</t>
  </si>
  <si>
    <t>SmPbDe1</t>
  </si>
  <si>
    <t>SmPbDe2</t>
  </si>
  <si>
    <t>SmPbDe3</t>
  </si>
  <si>
    <t>SmPbDe4</t>
  </si>
  <si>
    <t>SmPbDe5</t>
  </si>
  <si>
    <t>SmSdFn1</t>
  </si>
  <si>
    <t>SmSdFn2</t>
  </si>
  <si>
    <t>SmSdFn3</t>
  </si>
  <si>
    <t>SmSdFn4</t>
  </si>
  <si>
    <t>SmSdFn5</t>
  </si>
  <si>
    <t>SmPbTu1</t>
  </si>
  <si>
    <t>SmPbTu2</t>
  </si>
  <si>
    <t>SmPbTu3</t>
  </si>
  <si>
    <t>SmPbTu4</t>
  </si>
  <si>
    <t>SmPbTu5</t>
  </si>
  <si>
    <t>SmSdTu1</t>
  </si>
  <si>
    <t>SmSdTu2</t>
  </si>
  <si>
    <t>SmSdTu3</t>
  </si>
  <si>
    <t>SmSdTu4</t>
  </si>
  <si>
    <t>SmSdTu5</t>
  </si>
  <si>
    <t>SmSdTa1</t>
  </si>
  <si>
    <t>SmSdTa2</t>
  </si>
  <si>
    <t>SmSdTa3</t>
  </si>
  <si>
    <t>SmSdTa4</t>
  </si>
  <si>
    <t>SmSdTa5</t>
  </si>
  <si>
    <t>SmSdEc1</t>
  </si>
  <si>
    <t>SmSdEc2</t>
  </si>
  <si>
    <t>SmSdEc3</t>
  </si>
  <si>
    <t>SmSdEc4</t>
  </si>
  <si>
    <t>SmSdEc5</t>
  </si>
  <si>
    <t>SmSdJm1</t>
  </si>
  <si>
    <t>SmSdJm2</t>
  </si>
  <si>
    <t>SmSdJm3</t>
  </si>
  <si>
    <t>SmSdJm4</t>
  </si>
  <si>
    <t>SmSdJm5</t>
  </si>
  <si>
    <t>SmSdEq1</t>
  </si>
  <si>
    <t>SmSdEq2</t>
  </si>
  <si>
    <t>SmSdEq3</t>
  </si>
  <si>
    <t>SmSdEq4</t>
  </si>
  <si>
    <t>SmSdEq5</t>
  </si>
  <si>
    <t>SmRsFd1</t>
  </si>
  <si>
    <t>SmRsFd2</t>
  </si>
  <si>
    <t>SmRsFd3</t>
  </si>
  <si>
    <t>SmRsFd4</t>
  </si>
  <si>
    <t>SmRsFd5</t>
  </si>
  <si>
    <t>Eupelops plicatus</t>
  </si>
  <si>
    <t>Brachychthonius berlesei</t>
  </si>
  <si>
    <t>Punctoribates tschernovi</t>
  </si>
  <si>
    <t>Sm Fauna</t>
  </si>
  <si>
    <t>Bulanova-Zachvatkina</t>
  </si>
  <si>
    <t>(aff.)</t>
  </si>
  <si>
    <t>Sm_total=4692</t>
  </si>
  <si>
    <t>Acarus sp.1</t>
  </si>
  <si>
    <t>Amblyseius sp.1</t>
  </si>
  <si>
    <t>Histiostomatidae gen.sp.1</t>
  </si>
  <si>
    <t>Lasioseius sp.1</t>
  </si>
  <si>
    <t>Neoseiulus sp.1</t>
  </si>
  <si>
    <t>Proctolaelaps sp.1</t>
  </si>
  <si>
    <t>Protogamasellus sp.1</t>
  </si>
  <si>
    <t>Tyrophagus sp.1</t>
  </si>
  <si>
    <t>Uroobovella sp.1</t>
  </si>
  <si>
    <t>Acarus sp.2</t>
  </si>
  <si>
    <t>Amblyseius sp.2</t>
  </si>
  <si>
    <t>Histiostomatidae gen.sp.2</t>
  </si>
  <si>
    <t>Lasioseius sp.2</t>
  </si>
  <si>
    <t>Neoseiulus sp.2</t>
  </si>
  <si>
    <t>Proctolaelaps sp.2</t>
  </si>
  <si>
    <t>Protogamasellus sp.2</t>
  </si>
  <si>
    <t>Tyrophagus sp.2</t>
  </si>
  <si>
    <t>Uroobovella sp.2</t>
  </si>
  <si>
    <t>Cheiroseius sp.3</t>
  </si>
  <si>
    <t>Lasioseius sp.3</t>
  </si>
  <si>
    <t>Neoseiulus sp.3</t>
  </si>
  <si>
    <t>Cheiroseius sp.4</t>
  </si>
  <si>
    <t>Lasioseius sp.4</t>
  </si>
  <si>
    <t>Neoseiulus sp.4</t>
  </si>
  <si>
    <t>Cheiroseius sp.1</t>
  </si>
  <si>
    <t>Gaeolaelaps sp.1</t>
  </si>
  <si>
    <t>Cheiroseius sp.2</t>
  </si>
  <si>
    <t>O</t>
  </si>
  <si>
    <t>Acaridae</t>
  </si>
  <si>
    <t>?</t>
  </si>
  <si>
    <t>Caspian</t>
  </si>
  <si>
    <t>Histiostomatidae</t>
  </si>
  <si>
    <t>Ologamasidae</t>
  </si>
  <si>
    <t>Microsejus truncicola</t>
  </si>
  <si>
    <t>Microgyniidae</t>
  </si>
  <si>
    <t>Epicriidae</t>
  </si>
  <si>
    <t>Diplogyniidae</t>
  </si>
  <si>
    <t>Cercomegistidae</t>
  </si>
  <si>
    <t>Ameroseiidae</t>
  </si>
  <si>
    <t>Pachylaelaptidae</t>
  </si>
  <si>
    <t>nidicolous</t>
  </si>
  <si>
    <t>myrmecophilous</t>
  </si>
  <si>
    <t>litter-soil, hydro-</t>
  </si>
  <si>
    <t>Caucasus, Iran</t>
  </si>
  <si>
    <t>science?</t>
  </si>
  <si>
    <t>Europe, Kazakhstan</t>
  </si>
  <si>
    <t>Krag</t>
  </si>
  <si>
    <t>Soverby</t>
  </si>
  <si>
    <t>Bregetova</t>
  </si>
  <si>
    <t>Epicriopsis palustris</t>
  </si>
  <si>
    <t>Schweizer</t>
  </si>
  <si>
    <t>Womersley</t>
  </si>
  <si>
    <t>litter-soil meso-</t>
  </si>
  <si>
    <t>Algeria, Iran, India</t>
  </si>
  <si>
    <t>litter-soil, xero-</t>
  </si>
  <si>
    <t>Podocinidae</t>
  </si>
  <si>
    <t>Dagestan, Iran</t>
  </si>
  <si>
    <t>Melicharidae</t>
  </si>
  <si>
    <t>Polyaspididae</t>
  </si>
  <si>
    <t>xylobiont</t>
  </si>
  <si>
    <t>Pergamasus crassipes (aff.)</t>
  </si>
  <si>
    <t>sciences?</t>
  </si>
  <si>
    <t>Leonardi</t>
  </si>
  <si>
    <t>pulviusculus</t>
  </si>
  <si>
    <t>venustus</t>
  </si>
  <si>
    <t>serratus</t>
  </si>
  <si>
    <t>sp.3</t>
  </si>
  <si>
    <t>sp.4</t>
  </si>
  <si>
    <t>vacua</t>
  </si>
  <si>
    <t>longulus</t>
  </si>
  <si>
    <t>aff.)</t>
  </si>
  <si>
    <t>carinatus</t>
  </si>
  <si>
    <t>dubiosa</t>
  </si>
  <si>
    <t>palustris</t>
  </si>
  <si>
    <t>queenslandicus</t>
  </si>
  <si>
    <t>bicolor</t>
  </si>
  <si>
    <t>pulchellus</t>
  </si>
  <si>
    <t>cf.)</t>
  </si>
  <si>
    <t>minusculus</t>
  </si>
  <si>
    <t>pugio</t>
  </si>
  <si>
    <t>insignitus</t>
  </si>
  <si>
    <t>kolpakovae</t>
  </si>
  <si>
    <t>carpathica</t>
  </si>
  <si>
    <t>truncicola</t>
  </si>
  <si>
    <t>bispinosus</t>
  </si>
  <si>
    <t>stylifera</t>
  </si>
  <si>
    <t>islandicus</t>
  </si>
  <si>
    <t>sinuata</t>
  </si>
  <si>
    <t>placidus</t>
  </si>
  <si>
    <t>conspicua.</t>
  </si>
  <si>
    <t>pacificum</t>
  </si>
  <si>
    <t>patavinus</t>
  </si>
  <si>
    <t>pygmaeus</t>
  </si>
  <si>
    <t>silesiacus</t>
  </si>
  <si>
    <t>venusta</t>
  </si>
  <si>
    <t>nemorensis</t>
  </si>
  <si>
    <t>Acarus</t>
  </si>
  <si>
    <t>Ameroseius</t>
  </si>
  <si>
    <t>corbicula</t>
  </si>
  <si>
    <t>Digamasellus</t>
  </si>
  <si>
    <t>Dinychus</t>
  </si>
  <si>
    <t>Discourella</t>
  </si>
  <si>
    <t>Epicriopsis</t>
  </si>
  <si>
    <t>Gamasiphis</t>
  </si>
  <si>
    <t>Histiogaster</t>
  </si>
  <si>
    <t>Iphidozercon</t>
  </si>
  <si>
    <t>Laelaspis</t>
  </si>
  <si>
    <t>Leioseius</t>
  </si>
  <si>
    <t>Leitneria</t>
  </si>
  <si>
    <t>Leonardiella</t>
  </si>
  <si>
    <t>Lysigamasus</t>
  </si>
  <si>
    <t>Metagynella</t>
  </si>
  <si>
    <t>Microsejus</t>
  </si>
  <si>
    <t>Multidendrolaelaps</t>
  </si>
  <si>
    <t>Nenteria</t>
  </si>
  <si>
    <t>Neogamasus</t>
  </si>
  <si>
    <t>Neojordensia</t>
  </si>
  <si>
    <t>Oplitis</t>
  </si>
  <si>
    <t>Pachylaelaps</t>
  </si>
  <si>
    <t>Pachylalelaps</t>
  </si>
  <si>
    <t>Podocinum</t>
  </si>
  <si>
    <t>Polyaspis</t>
  </si>
  <si>
    <t>Proctolaelaps</t>
  </si>
  <si>
    <t>Proprioseiopsis</t>
  </si>
  <si>
    <t>Pyroglyphidae</t>
  </si>
  <si>
    <t>Rhodacarellus</t>
  </si>
  <si>
    <t>Trachytes</t>
  </si>
  <si>
    <t>Trichouropoda</t>
  </si>
  <si>
    <t>Typhlodromus</t>
  </si>
  <si>
    <t>Tyrophagus</t>
  </si>
  <si>
    <t>Uroobovella</t>
  </si>
  <si>
    <t>Zercon</t>
  </si>
  <si>
    <t>lidiae</t>
  </si>
  <si>
    <t>Ameroseius lidiae (aff.)</t>
  </si>
  <si>
    <t>Blattisocidae gen.</t>
  </si>
  <si>
    <t>Cercomegistidae gen.</t>
  </si>
  <si>
    <t>Diplogyniidae gen.</t>
  </si>
  <si>
    <t>Histiostomatidae gen.</t>
  </si>
  <si>
    <t>corticalis</t>
  </si>
  <si>
    <t>yocefi</t>
  </si>
  <si>
    <t>riccardiana</t>
  </si>
  <si>
    <t>Műller</t>
  </si>
  <si>
    <t>Bregetova et Koroleva</t>
  </si>
  <si>
    <t>Balogh</t>
  </si>
  <si>
    <t>Europe</t>
  </si>
  <si>
    <t>Neogamasus unicornutus</t>
  </si>
  <si>
    <t>P</t>
  </si>
  <si>
    <t>slitter-soil, hydro-</t>
  </si>
  <si>
    <t>Banks</t>
  </si>
  <si>
    <t>G. et R. Canestrini</t>
  </si>
  <si>
    <t>sciences</t>
  </si>
  <si>
    <t>Pyroglyphidae gen.</t>
  </si>
  <si>
    <t>Hirschmann et Zirngiebl-Nicol</t>
  </si>
  <si>
    <t>Trachytidae</t>
  </si>
  <si>
    <t>C.L. Koch</t>
  </si>
  <si>
    <t>franzi</t>
  </si>
  <si>
    <t xml:space="preserve">C.L. Koch </t>
  </si>
  <si>
    <t>Zerconidae</t>
  </si>
  <si>
    <t>Europee, Caucaus, Iran</t>
  </si>
  <si>
    <t>Mediterranean, Caucasus, Iran</t>
  </si>
  <si>
    <t>Europe, Iran</t>
  </si>
  <si>
    <t>Antennoseius (Vitzthumia) sp.</t>
  </si>
  <si>
    <t>SE European-Caucasian, Iran</t>
  </si>
  <si>
    <t>European-Caucasian, Iran</t>
  </si>
  <si>
    <t>SE European-Caucasian, Hircan, Kazakhstan</t>
  </si>
  <si>
    <t>European-Caucasian</t>
  </si>
  <si>
    <t>S European-Caucasian</t>
  </si>
  <si>
    <t>Oribatida_total</t>
  </si>
  <si>
    <t>Mesostigmata_total</t>
  </si>
  <si>
    <t>Astigmata_total</t>
  </si>
  <si>
    <t>total</t>
  </si>
  <si>
    <t>Oribatida_juvenile_det</t>
  </si>
  <si>
    <t>Oribatida_juvenile_indet</t>
  </si>
  <si>
    <t>SmSw__1</t>
  </si>
  <si>
    <t>SmSw__2</t>
  </si>
  <si>
    <t>SmSw__3</t>
  </si>
  <si>
    <t>SmSw__4</t>
  </si>
  <si>
    <t>SmSw__5</t>
  </si>
  <si>
    <t>Oribatida_adult</t>
  </si>
  <si>
    <t>ad</t>
  </si>
  <si>
    <t>jv</t>
  </si>
  <si>
    <t>Sm_juveniles only</t>
  </si>
  <si>
    <t>indet.</t>
  </si>
  <si>
    <t>KzRsCn</t>
  </si>
  <si>
    <t>KzRsSt</t>
  </si>
  <si>
    <t>KzRsBm</t>
  </si>
  <si>
    <t>KzRsNl</t>
  </si>
  <si>
    <t>KzRsNh</t>
  </si>
  <si>
    <t>KzRsMc</t>
  </si>
  <si>
    <t>KzSw</t>
  </si>
  <si>
    <t>KzSw1</t>
  </si>
  <si>
    <t>KzSw2</t>
  </si>
  <si>
    <t>KzSw3</t>
  </si>
  <si>
    <t>KzSw5</t>
  </si>
  <si>
    <t>KzSw4</t>
  </si>
  <si>
    <t>sandy dunes</t>
  </si>
  <si>
    <t>unknown</t>
  </si>
  <si>
    <t>(Semi)Cosmopolitan</t>
  </si>
  <si>
    <t>Caspian and/or Caucasian</t>
  </si>
  <si>
    <t>area2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</si>
</sst>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9"/>
      <color rgb="FF000000"/>
      <name val="Tahoma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BBE33D"/>
        <bgColor rgb="FFA9D18E"/>
      </patternFill>
    </fill>
    <fill>
      <patternFill patternType="solid">
        <fgColor rgb="FF729FCF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DE59"/>
        <bgColor rgb="FFFFE994"/>
      </patternFill>
    </fill>
    <fill>
      <patternFill patternType="solid">
        <fgColor rgb="FFFFF5CE"/>
        <bgColor rgb="FFF6F9D4"/>
      </patternFill>
    </fill>
    <fill>
      <patternFill patternType="solid">
        <fgColor rgb="FF3FAF46"/>
        <bgColor rgb="FF5EB91E"/>
      </patternFill>
    </fill>
    <fill>
      <patternFill patternType="solid">
        <fgColor rgb="FFFFFFA6"/>
        <bgColor rgb="FFFFF5CE"/>
      </patternFill>
    </fill>
    <fill>
      <patternFill patternType="solid">
        <fgColor rgb="FFB4C7DC"/>
        <bgColor rgb="FFCCCCCC"/>
      </patternFill>
    </fill>
    <fill>
      <patternFill patternType="solid">
        <fgColor rgb="FFBF819E"/>
        <bgColor rgb="FF808080"/>
      </patternFill>
    </fill>
    <fill>
      <patternFill patternType="solid">
        <fgColor rgb="FFFFE994"/>
        <bgColor rgb="FFFFE699"/>
      </patternFill>
    </fill>
    <fill>
      <patternFill patternType="solid">
        <fgColor rgb="FF5EB91E"/>
        <bgColor rgb="FF3FAF46"/>
      </patternFill>
    </fill>
    <fill>
      <patternFill patternType="solid">
        <fgColor rgb="FFFFD8CE"/>
        <bgColor rgb="FFFFCCCC"/>
      </patternFill>
    </fill>
    <fill>
      <patternFill patternType="solid">
        <fgColor rgb="FF81D41A"/>
        <bgColor rgb="FF5EB91E"/>
      </patternFill>
    </fill>
    <fill>
      <patternFill patternType="solid">
        <fgColor rgb="FFF6F9D4"/>
        <bgColor rgb="FFFFF5CE"/>
      </patternFill>
    </fill>
    <fill>
      <patternFill patternType="solid">
        <fgColor rgb="FFFFE699"/>
        <bgColor rgb="FFFFE994"/>
      </patternFill>
    </fill>
    <fill>
      <patternFill patternType="solid">
        <fgColor rgb="FFA9D18E"/>
        <bgColor rgb="FFB4C7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6F9D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rgb="FFFFD8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2" fillId="0" borderId="0"/>
  </cellStyleXfs>
  <cellXfs count="8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16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6" borderId="1" xfId="0" applyFont="1" applyFill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justify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justify" vertical="top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165" fontId="5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justify" vertical="top"/>
    </xf>
    <xf numFmtId="0" fontId="7" fillId="0" borderId="0" xfId="0" applyFont="1" applyAlignment="1">
      <alignment horizontal="justify" vertical="top"/>
    </xf>
    <xf numFmtId="0" fontId="0" fillId="17" borderId="0" xfId="0" applyFill="1"/>
    <xf numFmtId="0" fontId="8" fillId="17" borderId="0" xfId="0" applyFont="1" applyFill="1"/>
    <xf numFmtId="0" fontId="3" fillId="17" borderId="0" xfId="0" applyFont="1" applyFill="1"/>
    <xf numFmtId="0" fontId="9" fillId="17" borderId="0" xfId="0" applyFont="1" applyFill="1" applyAlignment="1">
      <alignment horizontal="left"/>
    </xf>
    <xf numFmtId="0" fontId="8" fillId="0" borderId="0" xfId="0" applyFont="1"/>
    <xf numFmtId="0" fontId="8" fillId="17" borderId="0" xfId="0" applyFont="1" applyFill="1" applyAlignment="1">
      <alignment horizontal="left"/>
    </xf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5" fillId="0" borderId="0" xfId="0" applyFont="1" applyAlignment="1">
      <alignment horizontal="justify" vertical="center"/>
    </xf>
    <xf numFmtId="0" fontId="1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24" borderId="0" xfId="0" applyFill="1"/>
    <xf numFmtId="0" fontId="13" fillId="2" borderId="1" xfId="0" applyFont="1" applyFill="1" applyBorder="1"/>
    <xf numFmtId="0" fontId="14" fillId="3" borderId="1" xfId="0" applyFont="1" applyFill="1" applyBorder="1"/>
    <xf numFmtId="0" fontId="14" fillId="4" borderId="1" xfId="0" applyFont="1" applyFill="1" applyBorder="1"/>
    <xf numFmtId="0" fontId="14" fillId="5" borderId="1" xfId="0" applyFont="1" applyFill="1" applyBorder="1"/>
    <xf numFmtId="0" fontId="14" fillId="6" borderId="1" xfId="0" applyFont="1" applyFill="1" applyBorder="1"/>
    <xf numFmtId="0" fontId="14" fillId="7" borderId="1" xfId="0" applyFont="1" applyFill="1" applyBorder="1"/>
    <xf numFmtId="0" fontId="14" fillId="8" borderId="1" xfId="0" applyFont="1" applyFill="1" applyBorder="1"/>
    <xf numFmtId="0" fontId="14" fillId="9" borderId="1" xfId="0" applyFont="1" applyFill="1" applyBorder="1"/>
    <xf numFmtId="0" fontId="14" fillId="10" borderId="1" xfId="0" applyFont="1" applyFill="1" applyBorder="1"/>
    <xf numFmtId="0" fontId="14" fillId="11" borderId="1" xfId="0" applyFont="1" applyFill="1" applyBorder="1"/>
    <xf numFmtId="0" fontId="14" fillId="12" borderId="1" xfId="0" applyFont="1" applyFill="1" applyBorder="1"/>
    <xf numFmtId="0" fontId="14" fillId="13" borderId="1" xfId="0" applyFont="1" applyFill="1" applyBorder="1"/>
    <xf numFmtId="0" fontId="14" fillId="14" borderId="1" xfId="0" applyFont="1" applyFill="1" applyBorder="1"/>
    <xf numFmtId="0" fontId="14" fillId="15" borderId="1" xfId="0" applyFont="1" applyFill="1" applyBorder="1"/>
    <xf numFmtId="0" fontId="15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3" fillId="0" borderId="2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0" fillId="23" borderId="1" xfId="0" applyFill="1" applyBorder="1"/>
    <xf numFmtId="0" fontId="0" fillId="21" borderId="1" xfId="0" applyFill="1" applyBorder="1"/>
    <xf numFmtId="0" fontId="0" fillId="20" borderId="1" xfId="0" applyFill="1" applyBorder="1"/>
    <xf numFmtId="0" fontId="0" fillId="19" borderId="1" xfId="0" applyFill="1" applyBorder="1"/>
    <xf numFmtId="0" fontId="0" fillId="18" borderId="1" xfId="0" applyFill="1" applyBorder="1"/>
    <xf numFmtId="1" fontId="0" fillId="16" borderId="1" xfId="0" applyNumberFormat="1" applyFill="1" applyBorder="1" applyAlignment="1">
      <alignment horizontal="right"/>
    </xf>
    <xf numFmtId="1" fontId="3" fillId="16" borderId="1" xfId="0" applyNumberFormat="1" applyFont="1" applyFill="1" applyBorder="1" applyAlignment="1">
      <alignment horizontal="left"/>
    </xf>
    <xf numFmtId="0" fontId="0" fillId="25" borderId="0" xfId="0" applyFill="1"/>
    <xf numFmtId="0" fontId="8" fillId="25" borderId="0" xfId="0" applyFont="1" applyFill="1"/>
  </cellXfs>
  <cellStyles count="4">
    <cellStyle name="Обычный" xfId="0" builtinId="0"/>
    <cellStyle name="Обычный 2" xfId="1" xr:uid="{00000000-0005-0000-0000-000006000000}"/>
    <cellStyle name="Обычный 2 2" xfId="3" xr:uid="{5C237613-827B-45E8-97CB-E50B00925824}"/>
    <cellStyle name="Обычный 3" xfId="2" xr:uid="{4E8FCE82-0B8A-4AF5-A0DA-BB1621DA67AA}"/>
  </cellStyles>
  <dxfs count="964"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  <dxf>
      <font>
        <color rgb="FF808080"/>
      </font>
    </dxf>
    <dxf>
      <font>
        <b/>
        <i val="0"/>
        <color rgb="FF000000"/>
      </font>
      <fill>
        <patternFill>
          <bgColor rgb="FFE2F0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6F9D4"/>
      <rgbColor rgb="FFFFF5CE"/>
      <rgbColor rgb="FF660066"/>
      <rgbColor rgb="FFFF8080"/>
      <rgbColor rgb="FF0066CC"/>
      <rgbColor rgb="FFB4C7DC"/>
      <rgbColor rgb="FF000080"/>
      <rgbColor rgb="FFFF00FF"/>
      <rgbColor rgb="FFFFE994"/>
      <rgbColor rgb="FF00FFFF"/>
      <rgbColor rgb="FF800080"/>
      <rgbColor rgb="FF800000"/>
      <rgbColor rgb="FF008080"/>
      <rgbColor rgb="FF0000FF"/>
      <rgbColor rgb="FF00CCFF"/>
      <rgbColor rgb="FFFFD8CE"/>
      <rgbColor rgb="FFE2F0D9"/>
      <rgbColor rgb="FFFFFFA6"/>
      <rgbColor rgb="FFA9D18E"/>
      <rgbColor rgb="FFFFE699"/>
      <rgbColor rgb="FFCC99FF"/>
      <rgbColor rgb="FFFFCCCC"/>
      <rgbColor rgb="FF3366FF"/>
      <rgbColor rgb="FF33CCCC"/>
      <rgbColor rgb="FF81D41A"/>
      <rgbColor rgb="FFFFDE59"/>
      <rgbColor rgb="FFFF9900"/>
      <rgbColor rgb="FFFF6600"/>
      <rgbColor rgb="FF666699"/>
      <rgbColor rgb="FFBF819E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C54F6-9974-4A52-8E50-015E1BA8AE24}">
  <dimension ref="A1:CT194"/>
  <sheetViews>
    <sheetView workbookViewId="0">
      <pane xSplit="2" ySplit="9" topLeftCell="BR170" activePane="bottomRight" state="frozen"/>
      <selection pane="topRight" activeCell="B1" sqref="B1"/>
      <selection pane="bottomLeft" activeCell="A8" sqref="A8"/>
      <selection pane="bottomRight" activeCell="CD4" sqref="CD4"/>
    </sheetView>
  </sheetViews>
  <sheetFormatPr defaultRowHeight="14.4" x14ac:dyDescent="0.3"/>
  <cols>
    <col min="1" max="1" width="3.6640625" style="1" customWidth="1"/>
    <col min="2" max="2" width="31.33203125" customWidth="1"/>
  </cols>
  <sheetData>
    <row r="1" spans="1:98" x14ac:dyDescent="0.3">
      <c r="A1" s="1" t="s">
        <v>1085</v>
      </c>
      <c r="B1" s="2" t="s">
        <v>0</v>
      </c>
      <c r="C1" s="67" t="s">
        <v>1001</v>
      </c>
      <c r="D1" s="67" t="s">
        <v>1002</v>
      </c>
      <c r="E1" s="67" t="s">
        <v>1003</v>
      </c>
      <c r="F1" s="67" t="s">
        <v>1004</v>
      </c>
      <c r="G1" s="67" t="s">
        <v>1005</v>
      </c>
      <c r="H1" s="68" t="s">
        <v>1006</v>
      </c>
      <c r="I1" s="68" t="s">
        <v>1007</v>
      </c>
      <c r="J1" s="68" t="s">
        <v>1008</v>
      </c>
      <c r="K1" s="68" t="s">
        <v>1009</v>
      </c>
      <c r="L1" s="68" t="s">
        <v>1010</v>
      </c>
      <c r="M1" s="64" t="s">
        <v>986</v>
      </c>
      <c r="N1" s="64" t="s">
        <v>987</v>
      </c>
      <c r="O1" s="64" t="s">
        <v>988</v>
      </c>
      <c r="P1" s="64" t="s">
        <v>989</v>
      </c>
      <c r="Q1" s="64" t="s">
        <v>990</v>
      </c>
      <c r="R1" s="62" t="s">
        <v>976</v>
      </c>
      <c r="S1" s="62" t="s">
        <v>977</v>
      </c>
      <c r="T1" s="62" t="s">
        <v>978</v>
      </c>
      <c r="U1" s="62" t="s">
        <v>979</v>
      </c>
      <c r="V1" s="62" t="s">
        <v>980</v>
      </c>
      <c r="W1" s="70" t="s">
        <v>1016</v>
      </c>
      <c r="X1" s="70" t="s">
        <v>1017</v>
      </c>
      <c r="Y1" s="70" t="s">
        <v>1018</v>
      </c>
      <c r="Z1" s="70" t="s">
        <v>1019</v>
      </c>
      <c r="AA1" s="70" t="s">
        <v>1020</v>
      </c>
      <c r="AB1" s="74" t="s">
        <v>1046</v>
      </c>
      <c r="AC1" s="74" t="s">
        <v>1047</v>
      </c>
      <c r="AD1" s="74" t="s">
        <v>1048</v>
      </c>
      <c r="AE1" s="74" t="s">
        <v>1049</v>
      </c>
      <c r="AF1" s="74" t="s">
        <v>1050</v>
      </c>
      <c r="AG1" s="65" t="s">
        <v>991</v>
      </c>
      <c r="AH1" s="65" t="s">
        <v>992</v>
      </c>
      <c r="AI1" s="65" t="s">
        <v>993</v>
      </c>
      <c r="AJ1" s="65" t="s">
        <v>994</v>
      </c>
      <c r="AK1" s="65" t="s">
        <v>995</v>
      </c>
      <c r="AL1" s="66" t="s">
        <v>996</v>
      </c>
      <c r="AM1" s="66" t="s">
        <v>997</v>
      </c>
      <c r="AN1" s="66" t="s">
        <v>998</v>
      </c>
      <c r="AO1" s="66" t="s">
        <v>999</v>
      </c>
      <c r="AP1" s="66" t="s">
        <v>1000</v>
      </c>
      <c r="AQ1" s="68" t="s">
        <v>1031</v>
      </c>
      <c r="AR1" s="68" t="s">
        <v>1032</v>
      </c>
      <c r="AS1" s="68" t="s">
        <v>1033</v>
      </c>
      <c r="AT1" s="68" t="s">
        <v>1034</v>
      </c>
      <c r="AU1" s="68" t="s">
        <v>1035</v>
      </c>
      <c r="AV1" s="73" t="s">
        <v>1041</v>
      </c>
      <c r="AW1" s="73" t="s">
        <v>1042</v>
      </c>
      <c r="AX1" s="73" t="s">
        <v>1043</v>
      </c>
      <c r="AY1" s="73" t="s">
        <v>1044</v>
      </c>
      <c r="AZ1" s="73" t="s">
        <v>1045</v>
      </c>
      <c r="BA1" s="69" t="s">
        <v>1011</v>
      </c>
      <c r="BB1" s="69" t="s">
        <v>1012</v>
      </c>
      <c r="BC1" s="69" t="s">
        <v>1013</v>
      </c>
      <c r="BD1" s="69" t="s">
        <v>1014</v>
      </c>
      <c r="BE1" s="69" t="s">
        <v>1015</v>
      </c>
      <c r="BF1" s="63" t="s">
        <v>981</v>
      </c>
      <c r="BG1" s="63" t="s">
        <v>982</v>
      </c>
      <c r="BH1" s="63" t="s">
        <v>983</v>
      </c>
      <c r="BI1" s="63" t="s">
        <v>984</v>
      </c>
      <c r="BJ1" s="63" t="s">
        <v>985</v>
      </c>
      <c r="BK1" s="70" t="s">
        <v>1036</v>
      </c>
      <c r="BL1" s="70" t="s">
        <v>1037</v>
      </c>
      <c r="BM1" s="70" t="s">
        <v>1038</v>
      </c>
      <c r="BN1" s="70" t="s">
        <v>1039</v>
      </c>
      <c r="BO1" s="70" t="s">
        <v>1040</v>
      </c>
      <c r="BP1" s="72" t="s">
        <v>1026</v>
      </c>
      <c r="BQ1" s="72" t="s">
        <v>1027</v>
      </c>
      <c r="BR1" s="72" t="s">
        <v>1028</v>
      </c>
      <c r="BS1" s="72" t="s">
        <v>1029</v>
      </c>
      <c r="BT1" s="72" t="s">
        <v>1030</v>
      </c>
      <c r="BU1" s="71" t="s">
        <v>1021</v>
      </c>
      <c r="BV1" s="71" t="s">
        <v>1022</v>
      </c>
      <c r="BW1" s="71" t="s">
        <v>1023</v>
      </c>
      <c r="BX1" s="71" t="s">
        <v>1024</v>
      </c>
      <c r="BY1" s="71" t="s">
        <v>1025</v>
      </c>
      <c r="BZ1" s="61" t="s">
        <v>1231</v>
      </c>
      <c r="CA1" s="61" t="s">
        <v>1232</v>
      </c>
      <c r="CB1" s="61" t="s">
        <v>1233</v>
      </c>
      <c r="CC1" s="61" t="s">
        <v>1234</v>
      </c>
      <c r="CD1" s="61" t="s">
        <v>1235</v>
      </c>
      <c r="CE1" s="86" t="s">
        <v>1057</v>
      </c>
      <c r="CF1" s="75" t="s">
        <v>975</v>
      </c>
      <c r="CG1" s="75" t="s">
        <v>1239</v>
      </c>
      <c r="CH1" s="75" t="s">
        <v>1054</v>
      </c>
      <c r="CI1" s="76" t="s">
        <v>1</v>
      </c>
      <c r="CJ1" s="76" t="s">
        <v>2</v>
      </c>
      <c r="CK1" s="76" t="s">
        <v>3</v>
      </c>
      <c r="CL1" s="76" t="s">
        <v>4</v>
      </c>
      <c r="CM1" s="76" t="s">
        <v>5</v>
      </c>
      <c r="CN1" s="76" t="s">
        <v>1248</v>
      </c>
      <c r="CO1" s="76" t="s">
        <v>1249</v>
      </c>
      <c r="CP1" s="76" t="s">
        <v>1250</v>
      </c>
      <c r="CQ1" s="76" t="s">
        <v>1252</v>
      </c>
      <c r="CR1" s="76" t="s">
        <v>1251</v>
      </c>
      <c r="CS1" s="77" t="s">
        <v>6</v>
      </c>
      <c r="CT1" s="77" t="s">
        <v>7</v>
      </c>
    </row>
    <row r="2" spans="1:98" x14ac:dyDescent="0.3">
      <c r="A2" s="1" t="s">
        <v>1228</v>
      </c>
      <c r="B2" s="3" t="s">
        <v>8</v>
      </c>
      <c r="C2" s="9">
        <v>4</v>
      </c>
      <c r="D2" s="9">
        <v>24</v>
      </c>
      <c r="E2" s="9">
        <v>2</v>
      </c>
      <c r="F2" s="9">
        <v>1090</v>
      </c>
      <c r="G2" s="9">
        <v>475</v>
      </c>
      <c r="H2" s="10">
        <v>15</v>
      </c>
      <c r="I2" s="10">
        <v>9</v>
      </c>
      <c r="J2" s="10">
        <v>49</v>
      </c>
      <c r="K2" s="10">
        <v>24</v>
      </c>
      <c r="L2" s="10">
        <v>510</v>
      </c>
      <c r="M2" s="6">
        <v>13</v>
      </c>
      <c r="N2" s="6">
        <v>3</v>
      </c>
      <c r="O2" s="6">
        <v>534</v>
      </c>
      <c r="P2" s="6">
        <v>740</v>
      </c>
      <c r="Q2" s="6">
        <v>430</v>
      </c>
      <c r="R2" s="4">
        <v>82</v>
      </c>
      <c r="S2" s="4">
        <v>94</v>
      </c>
      <c r="T2" s="4">
        <v>61</v>
      </c>
      <c r="U2" s="4">
        <v>96</v>
      </c>
      <c r="V2" s="4">
        <v>512</v>
      </c>
      <c r="W2" s="12">
        <v>58</v>
      </c>
      <c r="X2" s="12">
        <v>91</v>
      </c>
      <c r="Y2" s="12">
        <v>135</v>
      </c>
      <c r="Z2" s="12">
        <v>162</v>
      </c>
      <c r="AA2" s="12">
        <v>337</v>
      </c>
      <c r="AB2" s="16">
        <v>115</v>
      </c>
      <c r="AC2" s="16">
        <v>74</v>
      </c>
      <c r="AD2" s="16">
        <v>102</v>
      </c>
      <c r="AE2" s="16">
        <v>278</v>
      </c>
      <c r="AF2" s="16">
        <v>145</v>
      </c>
      <c r="AG2" s="7">
        <v>0</v>
      </c>
      <c r="AH2" s="7">
        <v>0</v>
      </c>
      <c r="AI2" s="7">
        <v>9</v>
      </c>
      <c r="AJ2" s="7">
        <v>1</v>
      </c>
      <c r="AK2" s="7">
        <v>0</v>
      </c>
      <c r="AL2" s="8">
        <v>2</v>
      </c>
      <c r="AM2" s="8">
        <v>13</v>
      </c>
      <c r="AN2" s="8">
        <v>5</v>
      </c>
      <c r="AO2" s="8">
        <v>2</v>
      </c>
      <c r="AP2" s="8">
        <v>5</v>
      </c>
      <c r="AQ2" s="10">
        <v>98</v>
      </c>
      <c r="AR2" s="10">
        <v>96</v>
      </c>
      <c r="AS2" s="10">
        <v>129</v>
      </c>
      <c r="AT2" s="10">
        <v>158</v>
      </c>
      <c r="AU2" s="10">
        <v>31</v>
      </c>
      <c r="AV2" s="15">
        <v>325</v>
      </c>
      <c r="AW2" s="15">
        <v>137</v>
      </c>
      <c r="AX2" s="15">
        <v>120</v>
      </c>
      <c r="AY2" s="15">
        <v>1310</v>
      </c>
      <c r="AZ2" s="15">
        <v>1480</v>
      </c>
      <c r="BA2" s="11">
        <v>49</v>
      </c>
      <c r="BB2" s="11">
        <v>318</v>
      </c>
      <c r="BC2" s="11">
        <v>124</v>
      </c>
      <c r="BD2" s="11">
        <v>61</v>
      </c>
      <c r="BE2" s="11">
        <v>101</v>
      </c>
      <c r="BF2" s="5">
        <v>81</v>
      </c>
      <c r="BG2" s="5">
        <v>137</v>
      </c>
      <c r="BH2" s="5">
        <v>92</v>
      </c>
      <c r="BI2" s="5">
        <v>3410</v>
      </c>
      <c r="BJ2" s="5">
        <v>1090</v>
      </c>
      <c r="BK2" s="12">
        <v>56</v>
      </c>
      <c r="BL2" s="12">
        <v>86</v>
      </c>
      <c r="BM2" s="12">
        <v>11</v>
      </c>
      <c r="BN2" s="12">
        <v>478</v>
      </c>
      <c r="BO2" s="12">
        <v>332</v>
      </c>
      <c r="BP2" s="14">
        <v>77</v>
      </c>
      <c r="BQ2" s="14">
        <v>305</v>
      </c>
      <c r="BR2" s="14">
        <v>93</v>
      </c>
      <c r="BS2" s="14">
        <v>194</v>
      </c>
      <c r="BT2" s="14">
        <v>89</v>
      </c>
      <c r="BU2" s="13">
        <v>1110</v>
      </c>
      <c r="BV2" s="13">
        <v>265</v>
      </c>
      <c r="BW2" s="13">
        <v>189</v>
      </c>
      <c r="BX2" s="13">
        <v>62</v>
      </c>
      <c r="BY2" s="13">
        <v>61</v>
      </c>
      <c r="BZ2" s="46">
        <v>490</v>
      </c>
      <c r="CA2" s="46">
        <v>10</v>
      </c>
      <c r="CB2" s="46">
        <v>15</v>
      </c>
      <c r="CC2" s="46">
        <v>9</v>
      </c>
      <c r="CD2" s="46">
        <v>192</v>
      </c>
      <c r="CE2" s="85">
        <f t="shared" ref="CE2:CE5" si="0">SUM(C2:CD2)</f>
        <v>19772</v>
      </c>
      <c r="CH2" s="45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1" t="s">
        <v>1228</v>
      </c>
      <c r="B3" s="3" t="s">
        <v>10</v>
      </c>
      <c r="C3" s="52">
        <v>5</v>
      </c>
      <c r="D3" s="52">
        <v>14</v>
      </c>
      <c r="E3" s="52">
        <v>3</v>
      </c>
      <c r="F3" s="52">
        <v>15</v>
      </c>
      <c r="G3" s="52">
        <v>5</v>
      </c>
      <c r="H3" s="53">
        <v>0</v>
      </c>
      <c r="I3" s="53">
        <v>1</v>
      </c>
      <c r="J3" s="53">
        <v>1</v>
      </c>
      <c r="K3" s="53">
        <v>24</v>
      </c>
      <c r="L3" s="53">
        <v>5</v>
      </c>
      <c r="M3" s="49">
        <v>4</v>
      </c>
      <c r="N3" s="49">
        <v>3</v>
      </c>
      <c r="O3" s="49">
        <v>6</v>
      </c>
      <c r="P3" s="49">
        <v>21</v>
      </c>
      <c r="Q3" s="49">
        <v>11</v>
      </c>
      <c r="R3" s="47">
        <v>62</v>
      </c>
      <c r="S3" s="47">
        <v>49</v>
      </c>
      <c r="T3" s="47">
        <v>78</v>
      </c>
      <c r="U3" s="47">
        <v>355</v>
      </c>
      <c r="V3" s="47">
        <v>97</v>
      </c>
      <c r="W3" s="55">
        <v>170</v>
      </c>
      <c r="X3" s="55">
        <v>71</v>
      </c>
      <c r="Y3" s="55">
        <v>220</v>
      </c>
      <c r="Z3" s="55">
        <v>260</v>
      </c>
      <c r="AA3" s="55">
        <v>93</v>
      </c>
      <c r="AB3" s="59">
        <v>138</v>
      </c>
      <c r="AC3" s="59">
        <v>98</v>
      </c>
      <c r="AD3" s="59">
        <v>86</v>
      </c>
      <c r="AE3" s="59">
        <v>154</v>
      </c>
      <c r="AF3" s="59">
        <v>270</v>
      </c>
      <c r="AG3" s="50">
        <v>42</v>
      </c>
      <c r="AH3" s="50">
        <v>5</v>
      </c>
      <c r="AI3" s="50">
        <v>33</v>
      </c>
      <c r="AJ3" s="50">
        <v>21</v>
      </c>
      <c r="AK3" s="50">
        <v>14</v>
      </c>
      <c r="AL3" s="51">
        <v>37</v>
      </c>
      <c r="AM3" s="51">
        <v>57</v>
      </c>
      <c r="AN3" s="51">
        <v>75</v>
      </c>
      <c r="AO3" s="51">
        <v>73</v>
      </c>
      <c r="AP3" s="51">
        <v>97</v>
      </c>
      <c r="AQ3" s="53">
        <v>240</v>
      </c>
      <c r="AR3" s="53">
        <v>336</v>
      </c>
      <c r="AS3" s="53">
        <v>768</v>
      </c>
      <c r="AT3" s="53">
        <v>137</v>
      </c>
      <c r="AU3" s="53">
        <v>709</v>
      </c>
      <c r="AV3" s="58">
        <v>224</v>
      </c>
      <c r="AW3" s="58">
        <v>168</v>
      </c>
      <c r="AX3" s="58">
        <v>822</v>
      </c>
      <c r="AY3" s="58">
        <v>71</v>
      </c>
      <c r="AZ3" s="58">
        <v>51</v>
      </c>
      <c r="BA3" s="54">
        <v>25</v>
      </c>
      <c r="BB3" s="54">
        <v>123</v>
      </c>
      <c r="BC3" s="54">
        <v>197</v>
      </c>
      <c r="BD3" s="54">
        <v>5</v>
      </c>
      <c r="BE3" s="54">
        <v>22</v>
      </c>
      <c r="BF3" s="48">
        <v>92</v>
      </c>
      <c r="BG3" s="48">
        <v>219</v>
      </c>
      <c r="BH3" s="48">
        <v>88</v>
      </c>
      <c r="BI3" s="48">
        <v>25</v>
      </c>
      <c r="BJ3" s="48">
        <v>11</v>
      </c>
      <c r="BK3" s="55">
        <v>452</v>
      </c>
      <c r="BL3" s="55">
        <v>141</v>
      </c>
      <c r="BM3" s="55">
        <v>309</v>
      </c>
      <c r="BN3" s="55">
        <v>102</v>
      </c>
      <c r="BO3" s="55">
        <v>119</v>
      </c>
      <c r="BP3" s="57">
        <v>285</v>
      </c>
      <c r="BQ3" s="57">
        <v>458</v>
      </c>
      <c r="BR3" s="57">
        <v>891</v>
      </c>
      <c r="BS3" s="57">
        <v>74</v>
      </c>
      <c r="BT3" s="57">
        <v>190</v>
      </c>
      <c r="BU3" s="56">
        <v>83</v>
      </c>
      <c r="BV3" s="56">
        <v>102</v>
      </c>
      <c r="BW3" s="56">
        <v>111</v>
      </c>
      <c r="BX3" s="56">
        <v>39</v>
      </c>
      <c r="BY3" s="56">
        <v>21</v>
      </c>
      <c r="BZ3" s="46">
        <v>16</v>
      </c>
      <c r="CA3" s="46">
        <v>83</v>
      </c>
      <c r="CB3" s="46">
        <v>105</v>
      </c>
      <c r="CC3" s="46">
        <v>43</v>
      </c>
      <c r="CD3" s="46">
        <v>35</v>
      </c>
      <c r="CE3" s="85">
        <f t="shared" si="0"/>
        <v>10765</v>
      </c>
      <c r="CH3" s="45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1" t="s">
        <v>1228</v>
      </c>
      <c r="B4" s="3" t="s">
        <v>1226</v>
      </c>
      <c r="C4" s="52">
        <v>0</v>
      </c>
      <c r="D4" s="52">
        <v>0</v>
      </c>
      <c r="E4" s="52">
        <v>1</v>
      </c>
      <c r="F4" s="52">
        <v>0</v>
      </c>
      <c r="G4" s="52">
        <v>1</v>
      </c>
      <c r="H4" s="53">
        <v>2</v>
      </c>
      <c r="I4" s="53">
        <v>2</v>
      </c>
      <c r="J4" s="53">
        <v>4</v>
      </c>
      <c r="K4" s="53">
        <v>28</v>
      </c>
      <c r="L4" s="53">
        <v>35</v>
      </c>
      <c r="M4" s="49">
        <v>4</v>
      </c>
      <c r="N4" s="49">
        <v>2</v>
      </c>
      <c r="O4" s="49">
        <v>47</v>
      </c>
      <c r="P4" s="49">
        <v>42</v>
      </c>
      <c r="Q4" s="49">
        <v>10</v>
      </c>
      <c r="R4" s="47">
        <v>1</v>
      </c>
      <c r="S4" s="47">
        <v>34</v>
      </c>
      <c r="T4" s="47">
        <v>11</v>
      </c>
      <c r="U4" s="47">
        <v>3</v>
      </c>
      <c r="V4" s="47">
        <v>13</v>
      </c>
      <c r="W4" s="55">
        <v>12</v>
      </c>
      <c r="X4" s="55">
        <v>21</v>
      </c>
      <c r="Y4" s="55">
        <v>46</v>
      </c>
      <c r="Z4" s="55">
        <v>7</v>
      </c>
      <c r="AA4" s="55">
        <v>19</v>
      </c>
      <c r="AB4" s="59">
        <v>23</v>
      </c>
      <c r="AC4" s="59">
        <v>23</v>
      </c>
      <c r="AD4" s="59">
        <v>11</v>
      </c>
      <c r="AE4" s="59">
        <v>20</v>
      </c>
      <c r="AF4" s="59">
        <v>46</v>
      </c>
      <c r="AG4" s="50">
        <v>2</v>
      </c>
      <c r="AH4" s="50">
        <v>1</v>
      </c>
      <c r="AI4" s="50">
        <v>1</v>
      </c>
      <c r="AJ4" s="50">
        <v>2</v>
      </c>
      <c r="AK4" s="50">
        <v>1</v>
      </c>
      <c r="AL4" s="51">
        <v>2</v>
      </c>
      <c r="AM4" s="51">
        <v>2</v>
      </c>
      <c r="AN4" s="51">
        <v>2</v>
      </c>
      <c r="AO4" s="51">
        <v>7</v>
      </c>
      <c r="AP4" s="51">
        <v>2</v>
      </c>
      <c r="AQ4" s="53">
        <v>13</v>
      </c>
      <c r="AR4" s="53">
        <v>8</v>
      </c>
      <c r="AS4" s="53">
        <v>83</v>
      </c>
      <c r="AT4" s="53">
        <v>17</v>
      </c>
      <c r="AU4" s="53">
        <v>72</v>
      </c>
      <c r="AV4" s="58">
        <v>20</v>
      </c>
      <c r="AW4" s="58">
        <v>6</v>
      </c>
      <c r="AX4" s="58">
        <v>11</v>
      </c>
      <c r="AY4" s="58">
        <v>6</v>
      </c>
      <c r="AZ4" s="58">
        <v>11</v>
      </c>
      <c r="BA4" s="54">
        <v>31</v>
      </c>
      <c r="BB4" s="54">
        <v>58</v>
      </c>
      <c r="BC4" s="54">
        <v>19</v>
      </c>
      <c r="BD4" s="54">
        <v>11</v>
      </c>
      <c r="BE4" s="54">
        <v>8</v>
      </c>
      <c r="BF4" s="48">
        <v>21</v>
      </c>
      <c r="BG4" s="48">
        <v>21</v>
      </c>
      <c r="BH4" s="48">
        <v>6</v>
      </c>
      <c r="BI4" s="48">
        <v>5</v>
      </c>
      <c r="BJ4" s="48">
        <v>5</v>
      </c>
      <c r="BK4" s="55">
        <v>4</v>
      </c>
      <c r="BL4" s="55">
        <v>7</v>
      </c>
      <c r="BM4" s="55">
        <v>13</v>
      </c>
      <c r="BN4" s="55">
        <v>13</v>
      </c>
      <c r="BO4" s="55">
        <v>5</v>
      </c>
      <c r="BP4" s="57">
        <v>20</v>
      </c>
      <c r="BQ4" s="57">
        <v>14</v>
      </c>
      <c r="BR4" s="57">
        <v>100</v>
      </c>
      <c r="BS4" s="57">
        <v>10</v>
      </c>
      <c r="BT4" s="57">
        <v>18</v>
      </c>
      <c r="BU4" s="56">
        <v>37</v>
      </c>
      <c r="BV4" s="56">
        <v>33</v>
      </c>
      <c r="BW4" s="56">
        <v>26</v>
      </c>
      <c r="BX4" s="56">
        <v>8</v>
      </c>
      <c r="BY4" s="56">
        <v>13</v>
      </c>
      <c r="BZ4" s="46">
        <v>47</v>
      </c>
      <c r="CA4" s="46">
        <v>1</v>
      </c>
      <c r="CB4" s="46">
        <v>1</v>
      </c>
      <c r="CC4" s="46">
        <v>3</v>
      </c>
      <c r="CD4" s="46">
        <v>31</v>
      </c>
      <c r="CE4" s="85">
        <f t="shared" si="0"/>
        <v>1326</v>
      </c>
      <c r="CH4" s="45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1" t="s">
        <v>1228</v>
      </c>
      <c r="B5" s="3" t="s">
        <v>1227</v>
      </c>
      <c r="C5" s="52">
        <v>1</v>
      </c>
      <c r="D5" s="52">
        <v>0</v>
      </c>
      <c r="E5" s="52">
        <v>1</v>
      </c>
      <c r="F5" s="52">
        <v>0</v>
      </c>
      <c r="G5" s="52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7">
        <v>0</v>
      </c>
      <c r="S5" s="47">
        <v>7</v>
      </c>
      <c r="T5" s="47">
        <v>12</v>
      </c>
      <c r="U5" s="47">
        <v>11</v>
      </c>
      <c r="V5" s="47">
        <v>2</v>
      </c>
      <c r="W5" s="55">
        <v>0</v>
      </c>
      <c r="X5" s="55">
        <v>36</v>
      </c>
      <c r="Y5" s="55">
        <v>78</v>
      </c>
      <c r="Z5" s="55">
        <v>1</v>
      </c>
      <c r="AA5" s="55">
        <v>3</v>
      </c>
      <c r="AB5" s="59">
        <v>2</v>
      </c>
      <c r="AC5" s="59">
        <v>0</v>
      </c>
      <c r="AD5" s="59">
        <v>2</v>
      </c>
      <c r="AE5" s="59">
        <v>6</v>
      </c>
      <c r="AF5" s="59">
        <v>17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  <c r="AL5" s="51">
        <v>1</v>
      </c>
      <c r="AM5" s="51">
        <v>0</v>
      </c>
      <c r="AN5" s="51">
        <v>0</v>
      </c>
      <c r="AO5" s="51">
        <v>0</v>
      </c>
      <c r="AP5" s="51">
        <v>0</v>
      </c>
      <c r="AQ5" s="53">
        <v>0</v>
      </c>
      <c r="AR5" s="53">
        <v>0</v>
      </c>
      <c r="AS5" s="53">
        <v>16</v>
      </c>
      <c r="AT5" s="53">
        <v>0</v>
      </c>
      <c r="AU5" s="53">
        <v>0</v>
      </c>
      <c r="AV5" s="58">
        <v>0</v>
      </c>
      <c r="AW5" s="58">
        <v>0</v>
      </c>
      <c r="AX5" s="58">
        <v>0</v>
      </c>
      <c r="AY5" s="58">
        <v>0</v>
      </c>
      <c r="AZ5" s="58">
        <v>0</v>
      </c>
      <c r="BA5" s="54">
        <v>4</v>
      </c>
      <c r="BB5" s="54">
        <v>2</v>
      </c>
      <c r="BC5" s="54">
        <v>0</v>
      </c>
      <c r="BD5" s="54">
        <v>1</v>
      </c>
      <c r="BE5" s="54">
        <v>1</v>
      </c>
      <c r="BF5" s="48">
        <v>1</v>
      </c>
      <c r="BG5" s="48">
        <v>0</v>
      </c>
      <c r="BH5" s="48">
        <v>0</v>
      </c>
      <c r="BI5" s="48">
        <v>0</v>
      </c>
      <c r="BJ5" s="48">
        <v>0</v>
      </c>
      <c r="BK5" s="55">
        <v>3</v>
      </c>
      <c r="BL5" s="55">
        <v>3</v>
      </c>
      <c r="BM5" s="55">
        <v>1</v>
      </c>
      <c r="BN5" s="55">
        <v>0</v>
      </c>
      <c r="BO5" s="55">
        <v>0</v>
      </c>
      <c r="BP5" s="57">
        <v>1</v>
      </c>
      <c r="BQ5" s="57">
        <v>0</v>
      </c>
      <c r="BR5" s="57">
        <v>0</v>
      </c>
      <c r="BS5" s="57">
        <v>0</v>
      </c>
      <c r="BT5" s="57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46">
        <v>2</v>
      </c>
      <c r="CA5" s="46">
        <v>17</v>
      </c>
      <c r="CB5" s="46">
        <v>8</v>
      </c>
      <c r="CC5" s="46">
        <v>6</v>
      </c>
      <c r="CD5" s="46">
        <v>1</v>
      </c>
      <c r="CE5" s="85">
        <f t="shared" si="0"/>
        <v>247</v>
      </c>
      <c r="CH5" s="45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1" t="s">
        <v>1228</v>
      </c>
      <c r="B6" s="3" t="s">
        <v>1225</v>
      </c>
      <c r="C6" s="52">
        <f t="shared" ref="C6:AH6" si="1">SUM(C7:C9)</f>
        <v>0</v>
      </c>
      <c r="D6" s="52">
        <f t="shared" si="1"/>
        <v>0</v>
      </c>
      <c r="E6" s="52">
        <f t="shared" si="1"/>
        <v>0</v>
      </c>
      <c r="F6" s="52">
        <f t="shared" si="1"/>
        <v>0</v>
      </c>
      <c r="G6" s="52">
        <f t="shared" si="1"/>
        <v>1</v>
      </c>
      <c r="H6" s="53">
        <f t="shared" si="1"/>
        <v>0</v>
      </c>
      <c r="I6" s="53">
        <f t="shared" si="1"/>
        <v>0</v>
      </c>
      <c r="J6" s="53">
        <f t="shared" si="1"/>
        <v>0</v>
      </c>
      <c r="K6" s="53">
        <f t="shared" si="1"/>
        <v>5</v>
      </c>
      <c r="L6" s="53">
        <f t="shared" si="1"/>
        <v>2</v>
      </c>
      <c r="M6" s="49">
        <f t="shared" si="1"/>
        <v>2</v>
      </c>
      <c r="N6" s="49">
        <f t="shared" si="1"/>
        <v>0</v>
      </c>
      <c r="O6" s="49">
        <f t="shared" si="1"/>
        <v>4</v>
      </c>
      <c r="P6" s="49">
        <f t="shared" si="1"/>
        <v>11</v>
      </c>
      <c r="Q6" s="49">
        <f t="shared" si="1"/>
        <v>0</v>
      </c>
      <c r="R6" s="47">
        <f t="shared" si="1"/>
        <v>1</v>
      </c>
      <c r="S6" s="47">
        <f t="shared" si="1"/>
        <v>3</v>
      </c>
      <c r="T6" s="47">
        <f t="shared" si="1"/>
        <v>2</v>
      </c>
      <c r="U6" s="47">
        <f t="shared" si="1"/>
        <v>3</v>
      </c>
      <c r="V6" s="47">
        <f t="shared" si="1"/>
        <v>48</v>
      </c>
      <c r="W6" s="55">
        <f t="shared" si="1"/>
        <v>14</v>
      </c>
      <c r="X6" s="55">
        <f t="shared" si="1"/>
        <v>18</v>
      </c>
      <c r="Y6" s="55">
        <f t="shared" si="1"/>
        <v>23</v>
      </c>
      <c r="Z6" s="55">
        <f t="shared" si="1"/>
        <v>1</v>
      </c>
      <c r="AA6" s="55">
        <f t="shared" si="1"/>
        <v>19</v>
      </c>
      <c r="AB6" s="59">
        <f t="shared" si="1"/>
        <v>80</v>
      </c>
      <c r="AC6" s="59">
        <f t="shared" si="1"/>
        <v>34</v>
      </c>
      <c r="AD6" s="59">
        <f t="shared" si="1"/>
        <v>54</v>
      </c>
      <c r="AE6" s="59">
        <f t="shared" si="1"/>
        <v>89</v>
      </c>
      <c r="AF6" s="59">
        <f t="shared" si="1"/>
        <v>151</v>
      </c>
      <c r="AG6" s="50">
        <f t="shared" si="1"/>
        <v>2</v>
      </c>
      <c r="AH6" s="50">
        <f t="shared" si="1"/>
        <v>3</v>
      </c>
      <c r="AI6" s="50">
        <f t="shared" ref="AI6:BN6" si="2">SUM(AI7:AI9)</f>
        <v>55</v>
      </c>
      <c r="AJ6" s="50">
        <f t="shared" si="2"/>
        <v>1</v>
      </c>
      <c r="AK6" s="50">
        <f t="shared" si="2"/>
        <v>1</v>
      </c>
      <c r="AL6" s="51">
        <f t="shared" si="2"/>
        <v>33</v>
      </c>
      <c r="AM6" s="51">
        <f t="shared" si="2"/>
        <v>26</v>
      </c>
      <c r="AN6" s="51">
        <f t="shared" si="2"/>
        <v>37</v>
      </c>
      <c r="AO6" s="51">
        <f t="shared" si="2"/>
        <v>28</v>
      </c>
      <c r="AP6" s="51">
        <f t="shared" si="2"/>
        <v>29</v>
      </c>
      <c r="AQ6" s="53">
        <f t="shared" si="2"/>
        <v>3</v>
      </c>
      <c r="AR6" s="53">
        <f t="shared" si="2"/>
        <v>179</v>
      </c>
      <c r="AS6" s="53">
        <f t="shared" si="2"/>
        <v>188</v>
      </c>
      <c r="AT6" s="53">
        <f t="shared" si="2"/>
        <v>23</v>
      </c>
      <c r="AU6" s="53">
        <f t="shared" si="2"/>
        <v>144</v>
      </c>
      <c r="AV6" s="58">
        <f t="shared" si="2"/>
        <v>39</v>
      </c>
      <c r="AW6" s="58">
        <f t="shared" si="2"/>
        <v>44</v>
      </c>
      <c r="AX6" s="58">
        <f t="shared" si="2"/>
        <v>4</v>
      </c>
      <c r="AY6" s="58">
        <f t="shared" si="2"/>
        <v>28</v>
      </c>
      <c r="AZ6" s="58">
        <f t="shared" si="2"/>
        <v>72</v>
      </c>
      <c r="BA6" s="54">
        <f t="shared" si="2"/>
        <v>111</v>
      </c>
      <c r="BB6" s="54">
        <f t="shared" si="2"/>
        <v>104</v>
      </c>
      <c r="BC6" s="54">
        <f t="shared" si="2"/>
        <v>49</v>
      </c>
      <c r="BD6" s="54">
        <f t="shared" si="2"/>
        <v>4</v>
      </c>
      <c r="BE6" s="54">
        <f t="shared" si="2"/>
        <v>10</v>
      </c>
      <c r="BF6" s="48">
        <f t="shared" si="2"/>
        <v>122</v>
      </c>
      <c r="BG6" s="48">
        <f t="shared" si="2"/>
        <v>61</v>
      </c>
      <c r="BH6" s="48">
        <f t="shared" si="2"/>
        <v>2</v>
      </c>
      <c r="BI6" s="48">
        <f t="shared" si="2"/>
        <v>59</v>
      </c>
      <c r="BJ6" s="48">
        <f t="shared" si="2"/>
        <v>39</v>
      </c>
      <c r="BK6" s="55">
        <f t="shared" si="2"/>
        <v>94</v>
      </c>
      <c r="BL6" s="55">
        <f t="shared" si="2"/>
        <v>23</v>
      </c>
      <c r="BM6" s="55">
        <f t="shared" si="2"/>
        <v>59</v>
      </c>
      <c r="BN6" s="55">
        <f t="shared" si="2"/>
        <v>79</v>
      </c>
      <c r="BO6" s="55">
        <f t="shared" ref="BO6:CD6" si="3">SUM(BO7:BO9)</f>
        <v>20</v>
      </c>
      <c r="BP6" s="57">
        <f t="shared" si="3"/>
        <v>38</v>
      </c>
      <c r="BQ6" s="57">
        <f t="shared" si="3"/>
        <v>66</v>
      </c>
      <c r="BR6" s="57">
        <f t="shared" si="3"/>
        <v>169</v>
      </c>
      <c r="BS6" s="57">
        <f t="shared" si="3"/>
        <v>1</v>
      </c>
      <c r="BT6" s="57">
        <f t="shared" si="3"/>
        <v>2</v>
      </c>
      <c r="BU6" s="56">
        <f t="shared" si="3"/>
        <v>95</v>
      </c>
      <c r="BV6" s="56">
        <f t="shared" si="3"/>
        <v>8</v>
      </c>
      <c r="BW6" s="56">
        <f t="shared" si="3"/>
        <v>24</v>
      </c>
      <c r="BX6" s="56">
        <f t="shared" si="3"/>
        <v>4</v>
      </c>
      <c r="BY6" s="56">
        <f t="shared" si="3"/>
        <v>2</v>
      </c>
      <c r="BZ6" s="46">
        <f t="shared" si="3"/>
        <v>60</v>
      </c>
      <c r="CA6" s="46">
        <f t="shared" si="3"/>
        <v>71</v>
      </c>
      <c r="CB6" s="46">
        <f t="shared" si="3"/>
        <v>51</v>
      </c>
      <c r="CC6" s="46">
        <f t="shared" si="3"/>
        <v>33</v>
      </c>
      <c r="CD6" s="46">
        <f t="shared" si="3"/>
        <v>167</v>
      </c>
      <c r="CE6" s="85">
        <f>SUM(C6:CD6)</f>
        <v>3131</v>
      </c>
      <c r="CH6" s="45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1" t="s">
        <v>1228</v>
      </c>
      <c r="B7" s="18" t="s">
        <v>1236</v>
      </c>
      <c r="C7" s="52">
        <v>0</v>
      </c>
      <c r="D7" s="52">
        <v>0</v>
      </c>
      <c r="E7" s="52">
        <v>0</v>
      </c>
      <c r="F7" s="52">
        <v>0</v>
      </c>
      <c r="G7" s="52">
        <v>1</v>
      </c>
      <c r="H7" s="53">
        <v>0</v>
      </c>
      <c r="I7" s="53">
        <v>0</v>
      </c>
      <c r="J7" s="53">
        <v>0</v>
      </c>
      <c r="K7" s="53">
        <v>5</v>
      </c>
      <c r="L7" s="53">
        <v>1</v>
      </c>
      <c r="M7" s="49">
        <v>1</v>
      </c>
      <c r="N7" s="49">
        <v>0</v>
      </c>
      <c r="O7" s="49">
        <v>4</v>
      </c>
      <c r="P7" s="49">
        <v>6</v>
      </c>
      <c r="Q7" s="49">
        <v>0</v>
      </c>
      <c r="R7" s="47">
        <v>1</v>
      </c>
      <c r="S7" s="47">
        <v>2</v>
      </c>
      <c r="T7" s="47">
        <v>2</v>
      </c>
      <c r="U7" s="47">
        <v>2</v>
      </c>
      <c r="V7" s="47">
        <v>30</v>
      </c>
      <c r="W7" s="55">
        <v>14</v>
      </c>
      <c r="X7" s="55">
        <v>17</v>
      </c>
      <c r="Y7" s="55">
        <v>9</v>
      </c>
      <c r="Z7" s="55">
        <v>1</v>
      </c>
      <c r="AA7" s="55">
        <v>11</v>
      </c>
      <c r="AB7" s="59">
        <v>70</v>
      </c>
      <c r="AC7" s="59">
        <v>31</v>
      </c>
      <c r="AD7" s="59">
        <v>47</v>
      </c>
      <c r="AE7" s="59">
        <v>71</v>
      </c>
      <c r="AF7" s="59">
        <v>139</v>
      </c>
      <c r="AG7" s="50">
        <v>2</v>
      </c>
      <c r="AH7" s="50">
        <v>1</v>
      </c>
      <c r="AI7" s="50">
        <v>6</v>
      </c>
      <c r="AJ7" s="50">
        <v>0</v>
      </c>
      <c r="AK7" s="50">
        <v>1</v>
      </c>
      <c r="AL7" s="51">
        <v>14</v>
      </c>
      <c r="AM7" s="51">
        <v>12</v>
      </c>
      <c r="AN7" s="51">
        <v>21</v>
      </c>
      <c r="AO7" s="51">
        <v>12</v>
      </c>
      <c r="AP7" s="51">
        <v>17</v>
      </c>
      <c r="AQ7" s="53">
        <v>3</v>
      </c>
      <c r="AR7" s="53">
        <v>136</v>
      </c>
      <c r="AS7" s="53">
        <v>123</v>
      </c>
      <c r="AT7" s="53">
        <v>14</v>
      </c>
      <c r="AU7" s="53">
        <v>40</v>
      </c>
      <c r="AV7" s="58">
        <v>35</v>
      </c>
      <c r="AW7" s="58">
        <v>38</v>
      </c>
      <c r="AX7" s="58">
        <v>3</v>
      </c>
      <c r="AY7" s="58">
        <v>27</v>
      </c>
      <c r="AZ7" s="58">
        <v>66</v>
      </c>
      <c r="BA7" s="54">
        <v>84</v>
      </c>
      <c r="BB7" s="54">
        <v>84</v>
      </c>
      <c r="BC7" s="54">
        <v>37</v>
      </c>
      <c r="BD7" s="54">
        <v>4</v>
      </c>
      <c r="BE7" s="54">
        <v>10</v>
      </c>
      <c r="BF7" s="48">
        <v>122</v>
      </c>
      <c r="BG7" s="48">
        <v>61</v>
      </c>
      <c r="BH7" s="48">
        <v>2</v>
      </c>
      <c r="BI7" s="48">
        <v>59</v>
      </c>
      <c r="BJ7" s="48">
        <v>39</v>
      </c>
      <c r="BK7" s="55">
        <v>91</v>
      </c>
      <c r="BL7" s="55">
        <v>19</v>
      </c>
      <c r="BM7" s="55">
        <v>40</v>
      </c>
      <c r="BN7" s="55">
        <v>65</v>
      </c>
      <c r="BO7" s="55">
        <v>12</v>
      </c>
      <c r="BP7" s="57">
        <v>38</v>
      </c>
      <c r="BQ7" s="57">
        <v>65</v>
      </c>
      <c r="BR7" s="57">
        <v>115</v>
      </c>
      <c r="BS7" s="57">
        <v>1</v>
      </c>
      <c r="BT7" s="57">
        <v>2</v>
      </c>
      <c r="BU7" s="56">
        <v>95</v>
      </c>
      <c r="BV7" s="56">
        <v>8</v>
      </c>
      <c r="BW7" s="56">
        <v>24</v>
      </c>
      <c r="BX7" s="56">
        <v>4</v>
      </c>
      <c r="BY7" s="56">
        <v>2</v>
      </c>
      <c r="BZ7" s="46">
        <v>20</v>
      </c>
      <c r="CA7" s="46">
        <v>31</v>
      </c>
      <c r="CB7" s="46">
        <v>18</v>
      </c>
      <c r="CC7" s="46">
        <v>28</v>
      </c>
      <c r="CD7" s="46">
        <v>165</v>
      </c>
      <c r="CE7" s="85">
        <f>SUM(C7:CD7)</f>
        <v>2381</v>
      </c>
      <c r="CH7" s="45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1" t="s">
        <v>1228</v>
      </c>
      <c r="B8" s="18" t="s">
        <v>1229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49">
        <v>0</v>
      </c>
      <c r="N8" s="49">
        <v>0</v>
      </c>
      <c r="O8" s="49">
        <v>0</v>
      </c>
      <c r="P8" s="49">
        <v>5</v>
      </c>
      <c r="Q8" s="49">
        <v>0</v>
      </c>
      <c r="R8" s="47">
        <v>0</v>
      </c>
      <c r="S8" s="47">
        <v>1</v>
      </c>
      <c r="T8" s="47">
        <v>0</v>
      </c>
      <c r="U8" s="47">
        <v>0</v>
      </c>
      <c r="V8" s="47">
        <v>9</v>
      </c>
      <c r="W8" s="55">
        <v>0</v>
      </c>
      <c r="X8" s="55">
        <v>1</v>
      </c>
      <c r="Y8" s="55">
        <v>13</v>
      </c>
      <c r="Z8" s="55">
        <v>0</v>
      </c>
      <c r="AA8" s="55">
        <v>7</v>
      </c>
      <c r="AB8" s="59">
        <v>6</v>
      </c>
      <c r="AC8" s="59">
        <v>0</v>
      </c>
      <c r="AD8" s="59">
        <v>3</v>
      </c>
      <c r="AE8" s="59">
        <v>14</v>
      </c>
      <c r="AF8" s="59">
        <v>5</v>
      </c>
      <c r="AG8" s="50">
        <v>0</v>
      </c>
      <c r="AH8" s="50">
        <v>2</v>
      </c>
      <c r="AI8" s="50">
        <v>0</v>
      </c>
      <c r="AJ8" s="50">
        <v>0</v>
      </c>
      <c r="AK8" s="50">
        <v>0</v>
      </c>
      <c r="AL8" s="51">
        <v>14</v>
      </c>
      <c r="AM8" s="51">
        <v>14</v>
      </c>
      <c r="AN8" s="51">
        <v>15</v>
      </c>
      <c r="AO8" s="51">
        <v>14</v>
      </c>
      <c r="AP8" s="51">
        <v>11</v>
      </c>
      <c r="AQ8" s="53">
        <v>0</v>
      </c>
      <c r="AR8" s="53">
        <v>39</v>
      </c>
      <c r="AS8" s="53">
        <v>62</v>
      </c>
      <c r="AT8" s="53">
        <v>8</v>
      </c>
      <c r="AU8" s="53">
        <v>6</v>
      </c>
      <c r="AV8" s="58">
        <v>0</v>
      </c>
      <c r="AW8" s="58">
        <v>4</v>
      </c>
      <c r="AX8" s="58">
        <v>1</v>
      </c>
      <c r="AY8" s="58">
        <v>1</v>
      </c>
      <c r="AZ8" s="58">
        <v>3</v>
      </c>
      <c r="BA8" s="54">
        <v>27</v>
      </c>
      <c r="BB8" s="54">
        <v>20</v>
      </c>
      <c r="BC8" s="54">
        <v>12</v>
      </c>
      <c r="BD8" s="54">
        <v>0</v>
      </c>
      <c r="BE8" s="54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55">
        <v>0</v>
      </c>
      <c r="BL8" s="55">
        <v>2</v>
      </c>
      <c r="BM8" s="55">
        <v>19</v>
      </c>
      <c r="BN8" s="55">
        <v>7</v>
      </c>
      <c r="BO8" s="55">
        <v>4</v>
      </c>
      <c r="BP8" s="57">
        <v>0</v>
      </c>
      <c r="BQ8" s="57">
        <v>0</v>
      </c>
      <c r="BR8" s="57">
        <v>52</v>
      </c>
      <c r="BS8" s="57">
        <v>0</v>
      </c>
      <c r="BT8" s="57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46">
        <v>12</v>
      </c>
      <c r="CA8" s="46">
        <v>9</v>
      </c>
      <c r="CB8" s="46">
        <v>8</v>
      </c>
      <c r="CC8" s="46">
        <v>2</v>
      </c>
      <c r="CD8" s="46">
        <v>0</v>
      </c>
      <c r="CE8" s="85">
        <f t="shared" ref="CE8" si="4">SUM(C8:CD8)</f>
        <v>432</v>
      </c>
      <c r="CH8" s="45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1" t="s">
        <v>1228</v>
      </c>
      <c r="B9" s="18" t="s">
        <v>1230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3">
        <v>0</v>
      </c>
      <c r="I9" s="53">
        <v>0</v>
      </c>
      <c r="J9" s="53">
        <v>0</v>
      </c>
      <c r="K9" s="53">
        <v>0</v>
      </c>
      <c r="L9" s="53">
        <v>1</v>
      </c>
      <c r="M9" s="49">
        <v>1</v>
      </c>
      <c r="N9" s="49">
        <v>0</v>
      </c>
      <c r="O9" s="49">
        <v>0</v>
      </c>
      <c r="P9" s="49">
        <v>0</v>
      </c>
      <c r="Q9" s="49">
        <v>0</v>
      </c>
      <c r="R9" s="47">
        <v>0</v>
      </c>
      <c r="S9" s="47">
        <v>0</v>
      </c>
      <c r="T9" s="47">
        <v>0</v>
      </c>
      <c r="U9" s="47">
        <v>1</v>
      </c>
      <c r="V9" s="47">
        <v>9</v>
      </c>
      <c r="W9" s="55">
        <v>0</v>
      </c>
      <c r="X9" s="55">
        <v>0</v>
      </c>
      <c r="Y9" s="55">
        <v>1</v>
      </c>
      <c r="Z9" s="55">
        <v>0</v>
      </c>
      <c r="AA9" s="55">
        <v>1</v>
      </c>
      <c r="AB9" s="59">
        <v>4</v>
      </c>
      <c r="AC9" s="59">
        <v>3</v>
      </c>
      <c r="AD9" s="59">
        <v>4</v>
      </c>
      <c r="AE9" s="59">
        <v>4</v>
      </c>
      <c r="AF9" s="59">
        <v>7</v>
      </c>
      <c r="AG9" s="50">
        <v>0</v>
      </c>
      <c r="AH9" s="50">
        <v>0</v>
      </c>
      <c r="AI9" s="50">
        <v>49</v>
      </c>
      <c r="AJ9" s="50">
        <v>1</v>
      </c>
      <c r="AK9" s="50">
        <v>0</v>
      </c>
      <c r="AL9" s="51">
        <v>5</v>
      </c>
      <c r="AM9" s="51">
        <v>0</v>
      </c>
      <c r="AN9" s="51">
        <v>1</v>
      </c>
      <c r="AO9" s="51">
        <v>2</v>
      </c>
      <c r="AP9" s="51">
        <v>1</v>
      </c>
      <c r="AQ9" s="53">
        <v>0</v>
      </c>
      <c r="AR9" s="53">
        <v>4</v>
      </c>
      <c r="AS9" s="53">
        <v>3</v>
      </c>
      <c r="AT9" s="53">
        <v>1</v>
      </c>
      <c r="AU9" s="53">
        <v>98</v>
      </c>
      <c r="AV9" s="58">
        <v>4</v>
      </c>
      <c r="AW9" s="58">
        <v>2</v>
      </c>
      <c r="AX9" s="58">
        <v>0</v>
      </c>
      <c r="AY9" s="58">
        <v>0</v>
      </c>
      <c r="AZ9" s="58">
        <v>3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55">
        <v>3</v>
      </c>
      <c r="BL9" s="55">
        <v>2</v>
      </c>
      <c r="BM9" s="55">
        <v>0</v>
      </c>
      <c r="BN9" s="55">
        <v>7</v>
      </c>
      <c r="BO9" s="55">
        <v>4</v>
      </c>
      <c r="BP9" s="57">
        <v>0</v>
      </c>
      <c r="BQ9" s="57">
        <v>1</v>
      </c>
      <c r="BR9" s="57">
        <v>2</v>
      </c>
      <c r="BS9" s="57">
        <v>0</v>
      </c>
      <c r="BT9" s="57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46">
        <v>28</v>
      </c>
      <c r="CA9" s="46">
        <v>31</v>
      </c>
      <c r="CB9" s="46">
        <v>25</v>
      </c>
      <c r="CC9" s="46">
        <v>3</v>
      </c>
      <c r="CD9" s="46">
        <v>2</v>
      </c>
      <c r="CE9" s="85">
        <v>318</v>
      </c>
      <c r="CF9" s="79" t="s">
        <v>1237</v>
      </c>
      <c r="CG9" s="79" t="s">
        <v>1238</v>
      </c>
      <c r="CH9" s="45"/>
      <c r="CI9" s="19">
        <v>3</v>
      </c>
      <c r="CJ9" s="19">
        <v>1</v>
      </c>
      <c r="CK9" s="19">
        <v>1</v>
      </c>
      <c r="CL9" s="19">
        <v>1</v>
      </c>
      <c r="CM9" s="19">
        <v>1</v>
      </c>
      <c r="CN9" s="19">
        <v>32</v>
      </c>
      <c r="CO9" s="19">
        <v>39</v>
      </c>
      <c r="CP9" s="19">
        <v>36</v>
      </c>
      <c r="CQ9" s="19">
        <v>11</v>
      </c>
      <c r="CR9" s="19">
        <v>6</v>
      </c>
      <c r="CS9" s="19">
        <v>1</v>
      </c>
      <c r="CT9" s="19">
        <v>0</v>
      </c>
    </row>
    <row r="10" spans="1:98" ht="15" customHeight="1" x14ac:dyDescent="0.3">
      <c r="A10" s="78" t="s">
        <v>668</v>
      </c>
      <c r="B10" s="38" t="s">
        <v>12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1</v>
      </c>
      <c r="CA10" s="19">
        <v>0</v>
      </c>
      <c r="CB10" s="19">
        <v>0</v>
      </c>
      <c r="CC10" s="19">
        <v>0</v>
      </c>
      <c r="CD10" s="19">
        <v>0</v>
      </c>
      <c r="CE10" s="84">
        <v>1</v>
      </c>
      <c r="CF10">
        <v>1</v>
      </c>
      <c r="CG10">
        <v>0</v>
      </c>
      <c r="CI10" s="19" t="s">
        <v>13</v>
      </c>
      <c r="CJ10" s="19" t="s">
        <v>14</v>
      </c>
      <c r="CK10" s="19" t="s">
        <v>14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</row>
    <row r="11" spans="1:98" x14ac:dyDescent="0.3">
      <c r="A11" s="78" t="s">
        <v>668</v>
      </c>
      <c r="B11" s="38" t="s">
        <v>15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2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7</v>
      </c>
      <c r="AC11" s="19">
        <v>0</v>
      </c>
      <c r="AD11" s="19">
        <v>7</v>
      </c>
      <c r="AE11" s="19">
        <v>2</v>
      </c>
      <c r="AF11" s="19">
        <v>0</v>
      </c>
      <c r="AG11" s="19">
        <v>0</v>
      </c>
      <c r="AH11" s="19">
        <v>0</v>
      </c>
      <c r="AI11" s="19">
        <v>5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4</v>
      </c>
      <c r="BB11" s="19">
        <v>21</v>
      </c>
      <c r="BC11" s="19">
        <v>7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84">
        <v>55</v>
      </c>
      <c r="CF11">
        <v>55</v>
      </c>
      <c r="CG11">
        <v>0</v>
      </c>
      <c r="CI11" s="19">
        <v>0</v>
      </c>
      <c r="CJ11" s="19">
        <v>1</v>
      </c>
      <c r="CK11" s="19">
        <v>0</v>
      </c>
      <c r="CL11" s="19">
        <v>1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1</v>
      </c>
      <c r="CS11" s="19">
        <v>0</v>
      </c>
      <c r="CT11" s="19">
        <v>0</v>
      </c>
    </row>
    <row r="12" spans="1:98" x14ac:dyDescent="0.3">
      <c r="A12" s="78" t="s">
        <v>668</v>
      </c>
      <c r="B12" s="38" t="s">
        <v>16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84">
        <v>0</v>
      </c>
      <c r="CF12">
        <v>0</v>
      </c>
      <c r="CG12">
        <v>0</v>
      </c>
      <c r="CI12" s="19">
        <v>0</v>
      </c>
      <c r="CJ12" s="19">
        <v>0</v>
      </c>
      <c r="CK12" s="19">
        <v>0</v>
      </c>
      <c r="CL12" s="19">
        <v>1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</row>
    <row r="13" spans="1:98" x14ac:dyDescent="0.3">
      <c r="A13" s="78" t="s">
        <v>668</v>
      </c>
      <c r="B13" s="38" t="s">
        <v>17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84">
        <v>0</v>
      </c>
      <c r="CF13">
        <v>0</v>
      </c>
      <c r="CG13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1</v>
      </c>
      <c r="CT13" s="19">
        <v>0</v>
      </c>
    </row>
    <row r="14" spans="1:98" x14ac:dyDescent="0.3">
      <c r="A14" s="78" t="s">
        <v>668</v>
      </c>
      <c r="B14" s="38" t="s">
        <v>18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2</v>
      </c>
      <c r="AH14" s="19">
        <v>0</v>
      </c>
      <c r="AI14" s="19">
        <v>0</v>
      </c>
      <c r="AJ14" s="19">
        <v>0</v>
      </c>
      <c r="AK14" s="19">
        <v>1</v>
      </c>
      <c r="AL14" s="19">
        <v>0</v>
      </c>
      <c r="AM14" s="19">
        <v>2</v>
      </c>
      <c r="AN14" s="19">
        <v>1</v>
      </c>
      <c r="AO14" s="19">
        <v>2</v>
      </c>
      <c r="AP14" s="19">
        <v>2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1</v>
      </c>
      <c r="CC14" s="19">
        <v>1</v>
      </c>
      <c r="CD14" s="19">
        <v>1</v>
      </c>
      <c r="CE14" s="84">
        <v>13</v>
      </c>
      <c r="CF14">
        <v>13</v>
      </c>
      <c r="CG14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</row>
    <row r="15" spans="1:98" x14ac:dyDescent="0.3">
      <c r="A15" s="78" t="s">
        <v>668</v>
      </c>
      <c r="B15" s="38" t="s">
        <v>19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84">
        <v>0</v>
      </c>
      <c r="CF15">
        <v>0</v>
      </c>
      <c r="CG15">
        <v>0</v>
      </c>
      <c r="CI15" s="19">
        <v>0</v>
      </c>
      <c r="CJ15" s="19">
        <v>0</v>
      </c>
      <c r="CK15" s="19">
        <v>0</v>
      </c>
      <c r="CL15" s="19">
        <v>1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</row>
    <row r="16" spans="1:98" x14ac:dyDescent="0.3">
      <c r="A16" s="78" t="s">
        <v>668</v>
      </c>
      <c r="B16" s="38" t="s">
        <v>20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1</v>
      </c>
      <c r="T16" s="19">
        <v>1</v>
      </c>
      <c r="U16" s="19">
        <v>0</v>
      </c>
      <c r="V16" s="19">
        <v>1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1</v>
      </c>
      <c r="CD16" s="19">
        <v>0</v>
      </c>
      <c r="CE16" s="84">
        <v>4</v>
      </c>
      <c r="CF16">
        <v>4</v>
      </c>
      <c r="CG16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2</v>
      </c>
      <c r="CO16" s="19">
        <v>2</v>
      </c>
      <c r="CP16" s="19">
        <v>4</v>
      </c>
      <c r="CQ16" s="19">
        <v>2</v>
      </c>
      <c r="CR16" s="19">
        <v>0</v>
      </c>
      <c r="CS16" s="19">
        <v>0</v>
      </c>
      <c r="CT16" s="19">
        <v>0</v>
      </c>
    </row>
    <row r="17" spans="1:98" x14ac:dyDescent="0.3">
      <c r="A17" s="78" t="s">
        <v>668</v>
      </c>
      <c r="B17" s="38" t="s">
        <v>21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1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 t="s">
        <v>22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1</v>
      </c>
      <c r="CE17" s="84">
        <v>16</v>
      </c>
      <c r="CF17">
        <v>14</v>
      </c>
      <c r="CG17">
        <v>2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</row>
    <row r="18" spans="1:98" x14ac:dyDescent="0.3">
      <c r="A18" s="78" t="s">
        <v>668</v>
      </c>
      <c r="B18" s="38" t="s">
        <v>23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1</v>
      </c>
      <c r="AD18" s="19">
        <v>3</v>
      </c>
      <c r="AE18" s="19">
        <v>0</v>
      </c>
      <c r="AF18" s="19">
        <v>8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3</v>
      </c>
      <c r="CA18" s="19">
        <v>0</v>
      </c>
      <c r="CB18" s="19">
        <v>3</v>
      </c>
      <c r="CC18" s="19">
        <v>2</v>
      </c>
      <c r="CD18" s="19">
        <v>0</v>
      </c>
      <c r="CE18" s="84">
        <v>20</v>
      </c>
      <c r="CF18">
        <v>20</v>
      </c>
      <c r="CG18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8</v>
      </c>
      <c r="CO18" s="19">
        <v>5</v>
      </c>
      <c r="CP18" s="19">
        <v>11</v>
      </c>
      <c r="CQ18" s="19">
        <v>9</v>
      </c>
      <c r="CR18" s="19">
        <v>2</v>
      </c>
      <c r="CS18" s="19">
        <v>0</v>
      </c>
      <c r="CT18" s="19">
        <v>0</v>
      </c>
    </row>
    <row r="19" spans="1:98" x14ac:dyDescent="0.3">
      <c r="A19" s="78" t="s">
        <v>668</v>
      </c>
      <c r="B19" s="38" t="s">
        <v>24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1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1</v>
      </c>
      <c r="CD19" s="19">
        <v>0</v>
      </c>
      <c r="CE19" s="84">
        <v>2</v>
      </c>
      <c r="CF19">
        <v>2</v>
      </c>
      <c r="CG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</row>
    <row r="20" spans="1:98" x14ac:dyDescent="0.3">
      <c r="A20" s="78" t="s">
        <v>668</v>
      </c>
      <c r="B20" s="38" t="s">
        <v>25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2</v>
      </c>
      <c r="L20" s="19">
        <v>1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1</v>
      </c>
      <c r="X20" s="19">
        <v>0</v>
      </c>
      <c r="Y20" s="19">
        <v>0</v>
      </c>
      <c r="Z20" s="19">
        <v>0</v>
      </c>
      <c r="AA20" s="19">
        <v>1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1</v>
      </c>
      <c r="AR20" s="19">
        <v>34</v>
      </c>
      <c r="AS20" s="19">
        <v>0</v>
      </c>
      <c r="AT20" s="19">
        <v>0</v>
      </c>
      <c r="AU20" s="19">
        <v>14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1</v>
      </c>
      <c r="CA20" s="19">
        <v>0</v>
      </c>
      <c r="CB20" s="19">
        <v>1</v>
      </c>
      <c r="CC20" s="19">
        <v>0</v>
      </c>
      <c r="CD20" s="19">
        <v>6</v>
      </c>
      <c r="CE20" s="84">
        <v>62</v>
      </c>
      <c r="CF20">
        <v>62</v>
      </c>
      <c r="CG20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</row>
    <row r="21" spans="1:98" x14ac:dyDescent="0.3">
      <c r="A21" s="78" t="s">
        <v>668</v>
      </c>
      <c r="B21" s="38" t="s">
        <v>26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2</v>
      </c>
      <c r="CA21" s="19">
        <v>0</v>
      </c>
      <c r="CB21" s="19">
        <v>0</v>
      </c>
      <c r="CC21" s="19">
        <v>0</v>
      </c>
      <c r="CD21" s="19">
        <v>0</v>
      </c>
      <c r="CE21" s="84">
        <v>2</v>
      </c>
      <c r="CF21">
        <v>2</v>
      </c>
      <c r="CG21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2</v>
      </c>
      <c r="CO21" s="19">
        <v>7</v>
      </c>
      <c r="CP21" s="19">
        <v>6</v>
      </c>
      <c r="CQ21" s="19">
        <v>1</v>
      </c>
      <c r="CR21" s="19">
        <v>0</v>
      </c>
      <c r="CS21" s="19">
        <v>0</v>
      </c>
      <c r="CT21" s="19">
        <v>0</v>
      </c>
    </row>
    <row r="22" spans="1:98" x14ac:dyDescent="0.3">
      <c r="A22" s="78" t="s">
        <v>668</v>
      </c>
      <c r="B22" s="38" t="s">
        <v>27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1</v>
      </c>
      <c r="CD22" s="19">
        <v>0</v>
      </c>
      <c r="CE22" s="84">
        <v>1</v>
      </c>
      <c r="CF22">
        <v>1</v>
      </c>
      <c r="CG22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2</v>
      </c>
      <c r="CP22" s="19">
        <v>0</v>
      </c>
      <c r="CQ22" s="19">
        <v>2</v>
      </c>
      <c r="CR22" s="19">
        <v>1</v>
      </c>
      <c r="CS22" s="19">
        <v>0</v>
      </c>
      <c r="CT22" s="19">
        <v>0</v>
      </c>
    </row>
    <row r="23" spans="1:98" x14ac:dyDescent="0.3">
      <c r="A23" s="78" t="s">
        <v>668</v>
      </c>
      <c r="B23" s="38" t="s">
        <v>28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 t="s">
        <v>13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 t="s">
        <v>37</v>
      </c>
      <c r="AF23" s="19">
        <v>0</v>
      </c>
      <c r="AG23" s="19">
        <v>0</v>
      </c>
      <c r="AH23" s="19" t="s">
        <v>34</v>
      </c>
      <c r="AI23" s="19">
        <v>0</v>
      </c>
      <c r="AJ23" s="19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  <c r="AQ23" s="19">
        <v>0</v>
      </c>
      <c r="AR23" s="19">
        <v>1</v>
      </c>
      <c r="AS23" s="19" t="s">
        <v>35</v>
      </c>
      <c r="AT23" s="19">
        <v>0</v>
      </c>
      <c r="AU23" s="19">
        <v>0</v>
      </c>
      <c r="AV23" s="19">
        <v>0</v>
      </c>
      <c r="AW23" s="19">
        <v>0</v>
      </c>
      <c r="AX23" s="19">
        <v>1</v>
      </c>
      <c r="AY23" s="19">
        <v>0</v>
      </c>
      <c r="AZ23" s="19">
        <v>0</v>
      </c>
      <c r="BA23" s="19">
        <v>14</v>
      </c>
      <c r="BB23" s="19">
        <v>1</v>
      </c>
      <c r="BC23" s="19">
        <v>1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 t="s">
        <v>36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 t="s">
        <v>34</v>
      </c>
      <c r="CC23" s="19">
        <v>1</v>
      </c>
      <c r="CD23" s="19">
        <v>0</v>
      </c>
      <c r="CE23" s="84">
        <v>77</v>
      </c>
      <c r="CF23">
        <v>69</v>
      </c>
      <c r="CG23">
        <v>8</v>
      </c>
      <c r="CI23" s="19">
        <v>0</v>
      </c>
      <c r="CJ23" s="19">
        <v>0</v>
      </c>
      <c r="CK23" s="19">
        <v>0</v>
      </c>
      <c r="CL23" s="19">
        <v>0</v>
      </c>
      <c r="CM23" s="19">
        <v>0</v>
      </c>
      <c r="CN23" s="19" t="s">
        <v>29</v>
      </c>
      <c r="CO23" s="19" t="s">
        <v>30</v>
      </c>
      <c r="CP23" s="19" t="s">
        <v>31</v>
      </c>
      <c r="CQ23" s="19" t="s">
        <v>32</v>
      </c>
      <c r="CR23" s="19" t="s">
        <v>33</v>
      </c>
      <c r="CS23" s="19">
        <v>0</v>
      </c>
      <c r="CT23" s="19">
        <v>0</v>
      </c>
    </row>
    <row r="24" spans="1:98" x14ac:dyDescent="0.3">
      <c r="A24" s="78" t="s">
        <v>668</v>
      </c>
      <c r="B24" s="38" t="s">
        <v>38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3</v>
      </c>
      <c r="AC24" s="19">
        <v>4</v>
      </c>
      <c r="AD24" s="19">
        <v>0</v>
      </c>
      <c r="AE24" s="19">
        <v>3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1</v>
      </c>
      <c r="AT24" s="19">
        <v>0</v>
      </c>
      <c r="AU24" s="19">
        <v>4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84">
        <v>15</v>
      </c>
      <c r="CF24">
        <v>15</v>
      </c>
      <c r="CG24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2</v>
      </c>
      <c r="CP24" s="19">
        <v>2</v>
      </c>
      <c r="CQ24" s="19">
        <v>0</v>
      </c>
      <c r="CR24" s="19">
        <v>1</v>
      </c>
      <c r="CS24" s="19">
        <v>0</v>
      </c>
      <c r="CT24" s="19">
        <v>0</v>
      </c>
    </row>
    <row r="25" spans="1:98" x14ac:dyDescent="0.3">
      <c r="A25" s="78" t="s">
        <v>668</v>
      </c>
      <c r="B25" s="38" t="s">
        <v>39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84">
        <v>0</v>
      </c>
      <c r="CF25">
        <v>0</v>
      </c>
      <c r="CG25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1</v>
      </c>
      <c r="CP25" s="19">
        <v>0</v>
      </c>
      <c r="CQ25" s="19">
        <v>1</v>
      </c>
      <c r="CR25" s="19">
        <v>0</v>
      </c>
      <c r="CS25" s="19">
        <v>0</v>
      </c>
      <c r="CT25" s="19">
        <v>0</v>
      </c>
    </row>
    <row r="26" spans="1:98" x14ac:dyDescent="0.3">
      <c r="A26" s="78" t="s">
        <v>668</v>
      </c>
      <c r="B26" s="38" t="s">
        <v>40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1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  <c r="AQ26" s="19">
        <v>1</v>
      </c>
      <c r="AR26" s="19">
        <v>0</v>
      </c>
      <c r="AS26" s="19">
        <v>0</v>
      </c>
      <c r="AT26" s="19">
        <v>5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1</v>
      </c>
      <c r="CA26" s="19">
        <v>2</v>
      </c>
      <c r="CB26" s="19">
        <v>1</v>
      </c>
      <c r="CC26" s="19">
        <v>2</v>
      </c>
      <c r="CD26" s="19">
        <v>12</v>
      </c>
      <c r="CE26" s="84">
        <v>25</v>
      </c>
      <c r="CF26">
        <v>25</v>
      </c>
      <c r="CG26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 t="s">
        <v>41</v>
      </c>
      <c r="CO26" s="19">
        <v>1</v>
      </c>
      <c r="CP26" s="19" t="s">
        <v>13</v>
      </c>
      <c r="CQ26" s="19">
        <v>1</v>
      </c>
      <c r="CR26" s="19">
        <v>0</v>
      </c>
      <c r="CS26" s="19">
        <v>0</v>
      </c>
      <c r="CT26" s="19">
        <v>0</v>
      </c>
    </row>
    <row r="27" spans="1:98" x14ac:dyDescent="0.3">
      <c r="A27" s="78" t="s">
        <v>668</v>
      </c>
      <c r="B27" s="38" t="s">
        <v>42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84">
        <v>0</v>
      </c>
      <c r="CF27">
        <v>0</v>
      </c>
      <c r="CG27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1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</row>
    <row r="28" spans="1:98" x14ac:dyDescent="0.3">
      <c r="A28" s="78" t="s">
        <v>668</v>
      </c>
      <c r="B28" s="38" t="s">
        <v>43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84">
        <v>0</v>
      </c>
      <c r="CF28">
        <v>0</v>
      </c>
      <c r="CG28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 t="s">
        <v>14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</row>
    <row r="29" spans="1:98" x14ac:dyDescent="0.3">
      <c r="A29" s="78" t="s">
        <v>668</v>
      </c>
      <c r="B29" s="38" t="s">
        <v>44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 t="s">
        <v>48</v>
      </c>
      <c r="AC29" s="19">
        <v>4</v>
      </c>
      <c r="AD29" s="19">
        <v>6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 t="s">
        <v>45</v>
      </c>
      <c r="CA29" s="19" t="s">
        <v>46</v>
      </c>
      <c r="CB29" s="19" t="s">
        <v>36</v>
      </c>
      <c r="CC29" s="19" t="s">
        <v>47</v>
      </c>
      <c r="CD29" s="19">
        <v>0</v>
      </c>
      <c r="CE29" s="84">
        <v>69</v>
      </c>
      <c r="CF29">
        <v>60</v>
      </c>
      <c r="CG29">
        <v>9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</row>
    <row r="30" spans="1:98" x14ac:dyDescent="0.3">
      <c r="A30" s="78" t="s">
        <v>668</v>
      </c>
      <c r="B30" s="38" t="s">
        <v>49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1</v>
      </c>
      <c r="CA30" s="19">
        <v>2</v>
      </c>
      <c r="CB30" s="19">
        <v>1</v>
      </c>
      <c r="CC30" s="19">
        <v>0</v>
      </c>
      <c r="CD30" s="19">
        <v>0</v>
      </c>
      <c r="CE30" s="84">
        <v>4</v>
      </c>
      <c r="CF30">
        <v>4</v>
      </c>
      <c r="CG30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</row>
    <row r="31" spans="1:98" x14ac:dyDescent="0.3">
      <c r="A31" s="78" t="s">
        <v>668</v>
      </c>
      <c r="B31" s="38" t="s">
        <v>50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  <c r="AD31" s="19">
        <v>0</v>
      </c>
      <c r="AE31" s="19" t="s">
        <v>51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1</v>
      </c>
      <c r="CA31" s="19" t="s">
        <v>51</v>
      </c>
      <c r="CB31" s="19" t="s">
        <v>52</v>
      </c>
      <c r="CC31" s="19">
        <v>0</v>
      </c>
      <c r="CD31" s="19">
        <v>0</v>
      </c>
      <c r="CE31" s="84">
        <v>11</v>
      </c>
      <c r="CF31">
        <v>4</v>
      </c>
      <c r="CG31">
        <v>7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</row>
    <row r="32" spans="1:98" x14ac:dyDescent="0.3">
      <c r="A32" s="78" t="s">
        <v>668</v>
      </c>
      <c r="B32" s="38" t="s">
        <v>53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 t="s">
        <v>41</v>
      </c>
      <c r="CB32" s="19" t="s">
        <v>14</v>
      </c>
      <c r="CC32" s="19">
        <v>0</v>
      </c>
      <c r="CD32" s="19">
        <v>0</v>
      </c>
      <c r="CE32" s="84">
        <v>5</v>
      </c>
      <c r="CF32">
        <v>3</v>
      </c>
      <c r="CG32">
        <v>2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</row>
    <row r="33" spans="1:98" x14ac:dyDescent="0.3">
      <c r="A33" s="78" t="s">
        <v>668</v>
      </c>
      <c r="B33" s="38" t="s">
        <v>54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1</v>
      </c>
      <c r="L33" s="19">
        <v>0</v>
      </c>
      <c r="M33" s="19">
        <v>0</v>
      </c>
      <c r="N33" s="19">
        <v>0</v>
      </c>
      <c r="O33" s="19">
        <v>1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0</v>
      </c>
      <c r="V33" s="19">
        <v>1</v>
      </c>
      <c r="W33" s="19">
        <v>1</v>
      </c>
      <c r="X33" s="19">
        <v>3</v>
      </c>
      <c r="Y33" s="19">
        <v>1</v>
      </c>
      <c r="Z33" s="19">
        <v>0</v>
      </c>
      <c r="AA33" s="19">
        <v>4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9">
        <v>0</v>
      </c>
      <c r="BD33" s="19">
        <v>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19">
        <v>0</v>
      </c>
      <c r="BQ33" s="19">
        <v>0</v>
      </c>
      <c r="BR33" s="19">
        <v>0</v>
      </c>
      <c r="BS33" s="19">
        <v>0</v>
      </c>
      <c r="BT33" s="19">
        <v>0</v>
      </c>
      <c r="BU33" s="19">
        <v>0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1</v>
      </c>
      <c r="CB33" s="19">
        <v>0</v>
      </c>
      <c r="CC33" s="19">
        <v>0</v>
      </c>
      <c r="CD33" s="19">
        <v>87</v>
      </c>
      <c r="CE33" s="84">
        <v>101</v>
      </c>
      <c r="CF33">
        <v>101</v>
      </c>
      <c r="CG33">
        <v>0</v>
      </c>
      <c r="CI33" s="19">
        <v>0</v>
      </c>
      <c r="CJ33" s="19">
        <v>0</v>
      </c>
      <c r="CK33" s="19">
        <v>0</v>
      </c>
      <c r="CL33" s="19">
        <v>0</v>
      </c>
      <c r="CM33" s="19">
        <v>0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</row>
    <row r="34" spans="1:98" x14ac:dyDescent="0.3">
      <c r="A34" s="78" t="s">
        <v>668</v>
      </c>
      <c r="B34" s="38" t="s">
        <v>55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7</v>
      </c>
      <c r="CE34" s="84">
        <v>7</v>
      </c>
      <c r="CF34">
        <v>7</v>
      </c>
      <c r="CG34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</row>
    <row r="35" spans="1:98" x14ac:dyDescent="0.3">
      <c r="A35" s="78" t="s">
        <v>668</v>
      </c>
      <c r="B35" s="38" t="s">
        <v>56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1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1</v>
      </c>
      <c r="CA35" s="19">
        <v>0</v>
      </c>
      <c r="CB35" s="19">
        <v>0</v>
      </c>
      <c r="CC35" s="19">
        <v>0</v>
      </c>
      <c r="CD35" s="19">
        <v>0</v>
      </c>
      <c r="CE35" s="84">
        <v>2</v>
      </c>
      <c r="CF35">
        <v>2</v>
      </c>
      <c r="CG35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</row>
    <row r="36" spans="1:98" x14ac:dyDescent="0.3">
      <c r="A36" s="78" t="s">
        <v>668</v>
      </c>
      <c r="B36" s="38" t="s">
        <v>57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1</v>
      </c>
      <c r="AC36" s="19">
        <v>1</v>
      </c>
      <c r="AD36" s="19">
        <v>0</v>
      </c>
      <c r="AE36" s="19">
        <v>2</v>
      </c>
      <c r="AF36" s="19">
        <v>5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1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 t="s">
        <v>58</v>
      </c>
      <c r="CA36" s="19" t="s">
        <v>34</v>
      </c>
      <c r="CB36" s="19" t="s">
        <v>14</v>
      </c>
      <c r="CC36" s="19">
        <v>0</v>
      </c>
      <c r="CD36" s="19">
        <v>0</v>
      </c>
      <c r="CE36" s="84">
        <v>24</v>
      </c>
      <c r="CF36">
        <v>13</v>
      </c>
      <c r="CG36">
        <v>11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</row>
    <row r="37" spans="1:98" x14ac:dyDescent="0.3">
      <c r="A37" s="78" t="s">
        <v>668</v>
      </c>
      <c r="B37" s="38" t="s">
        <v>59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 t="s">
        <v>13</v>
      </c>
      <c r="CA37" s="19" t="s">
        <v>13</v>
      </c>
      <c r="CB37" s="19">
        <v>1</v>
      </c>
      <c r="CC37" s="19">
        <v>0</v>
      </c>
      <c r="CD37" s="19">
        <v>0</v>
      </c>
      <c r="CE37" s="84">
        <v>3</v>
      </c>
      <c r="CF37">
        <v>1</v>
      </c>
      <c r="CG37">
        <v>2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</row>
    <row r="38" spans="1:98" x14ac:dyDescent="0.3">
      <c r="A38" s="78" t="s">
        <v>668</v>
      </c>
      <c r="B38" s="38" t="s">
        <v>60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1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1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5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1</v>
      </c>
      <c r="CD38" s="19">
        <v>1</v>
      </c>
      <c r="CE38" s="84">
        <v>9</v>
      </c>
      <c r="CF38">
        <v>9</v>
      </c>
      <c r="CG38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</row>
    <row r="39" spans="1:98" x14ac:dyDescent="0.3">
      <c r="A39" s="78" t="s">
        <v>668</v>
      </c>
      <c r="B39" s="38" t="s">
        <v>61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 t="s">
        <v>62</v>
      </c>
      <c r="BC39" s="19">
        <v>1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1</v>
      </c>
      <c r="CD39" s="19">
        <v>0</v>
      </c>
      <c r="CE39" s="84">
        <v>30</v>
      </c>
      <c r="CF39">
        <v>29</v>
      </c>
      <c r="CG39">
        <v>1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</row>
    <row r="40" spans="1:98" x14ac:dyDescent="0.3">
      <c r="A40" s="78" t="s">
        <v>668</v>
      </c>
      <c r="B40" s="38" t="s">
        <v>63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 t="s">
        <v>64</v>
      </c>
      <c r="CD40" s="19">
        <v>0</v>
      </c>
      <c r="CE40" s="84">
        <v>14</v>
      </c>
      <c r="CF40">
        <v>13</v>
      </c>
      <c r="CG40">
        <v>1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</row>
    <row r="41" spans="1:98" x14ac:dyDescent="0.3">
      <c r="A41" s="78" t="s">
        <v>668</v>
      </c>
      <c r="B41" s="38" t="s">
        <v>65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1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19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1</v>
      </c>
      <c r="CD41" s="19">
        <v>0</v>
      </c>
      <c r="CE41" s="84">
        <v>2</v>
      </c>
      <c r="CF41">
        <v>2</v>
      </c>
      <c r="CG41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</row>
    <row r="42" spans="1:98" x14ac:dyDescent="0.3">
      <c r="A42" s="78" t="s">
        <v>668</v>
      </c>
      <c r="B42" s="38" t="s">
        <v>66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44</v>
      </c>
      <c r="CE42" s="84">
        <v>44</v>
      </c>
      <c r="CF42">
        <v>44</v>
      </c>
      <c r="CG42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</row>
    <row r="43" spans="1:98" x14ac:dyDescent="0.3">
      <c r="A43" s="78" t="s">
        <v>668</v>
      </c>
      <c r="B43" s="38" t="s">
        <v>67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1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6</v>
      </c>
      <c r="CE43" s="84">
        <v>7</v>
      </c>
      <c r="CF43">
        <v>7</v>
      </c>
      <c r="CG43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</row>
    <row r="44" spans="1:98" x14ac:dyDescent="0.3">
      <c r="A44" s="78" t="s">
        <v>668</v>
      </c>
      <c r="B44" s="39" t="s">
        <v>68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1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19">
        <v>1</v>
      </c>
      <c r="AR44" s="19">
        <v>0</v>
      </c>
      <c r="AS44" s="19">
        <v>0</v>
      </c>
      <c r="AT44" s="19">
        <v>3</v>
      </c>
      <c r="AU44" s="19">
        <v>0</v>
      </c>
      <c r="AV44" s="19">
        <v>28</v>
      </c>
      <c r="AW44" s="19">
        <v>2</v>
      </c>
      <c r="AX44" s="19">
        <v>0</v>
      </c>
      <c r="AY44" s="19">
        <v>3</v>
      </c>
      <c r="AZ44" s="19">
        <v>22</v>
      </c>
      <c r="BA44" s="19">
        <v>0</v>
      </c>
      <c r="BB44" s="19">
        <v>0</v>
      </c>
      <c r="BC44" s="19">
        <v>6</v>
      </c>
      <c r="BD44" s="19">
        <v>3</v>
      </c>
      <c r="BE44" s="19">
        <v>2</v>
      </c>
      <c r="BF44" s="19">
        <v>34</v>
      </c>
      <c r="BG44" s="19">
        <v>19</v>
      </c>
      <c r="BH44" s="19">
        <v>0</v>
      </c>
      <c r="BI44" s="19">
        <v>1</v>
      </c>
      <c r="BJ44" s="19">
        <v>25</v>
      </c>
      <c r="BK44" s="19">
        <v>74</v>
      </c>
      <c r="BL44" s="19">
        <v>0</v>
      </c>
      <c r="BM44" s="19">
        <v>0</v>
      </c>
      <c r="BN44" s="19">
        <v>49</v>
      </c>
      <c r="BO44" s="19">
        <v>0</v>
      </c>
      <c r="BP44" s="19">
        <v>34</v>
      </c>
      <c r="BQ44" s="19">
        <v>55</v>
      </c>
      <c r="BR44" s="19">
        <v>0</v>
      </c>
      <c r="BS44" s="19">
        <v>1</v>
      </c>
      <c r="BT44" s="19">
        <v>0</v>
      </c>
      <c r="BU44" s="19">
        <v>54</v>
      </c>
      <c r="BV44" s="19">
        <v>5</v>
      </c>
      <c r="BW44" s="19">
        <v>20</v>
      </c>
      <c r="BX44" s="19">
        <v>2</v>
      </c>
      <c r="BY44" s="19">
        <v>1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83">
        <v>445</v>
      </c>
      <c r="CF44">
        <v>445</v>
      </c>
      <c r="CG44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</row>
    <row r="45" spans="1:98" x14ac:dyDescent="0.3">
      <c r="A45" s="78" t="s">
        <v>668</v>
      </c>
      <c r="B45" s="39" t="s">
        <v>69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1</v>
      </c>
      <c r="AM45" s="19">
        <v>0</v>
      </c>
      <c r="AN45" s="19">
        <v>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83">
        <v>1</v>
      </c>
      <c r="CF45">
        <v>1</v>
      </c>
      <c r="CG45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</row>
    <row r="46" spans="1:98" x14ac:dyDescent="0.3">
      <c r="A46" s="78" t="s">
        <v>668</v>
      </c>
      <c r="B46" s="39" t="s">
        <v>70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 t="s">
        <v>72</v>
      </c>
      <c r="Q46" s="19">
        <v>0</v>
      </c>
      <c r="R46" s="19">
        <v>0</v>
      </c>
      <c r="S46" s="19" t="s">
        <v>14</v>
      </c>
      <c r="T46" s="19">
        <v>0</v>
      </c>
      <c r="U46" s="19">
        <v>0</v>
      </c>
      <c r="V46" s="19" t="s">
        <v>71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  <c r="AQ46" s="19">
        <v>0</v>
      </c>
      <c r="AR46" s="19">
        <v>0</v>
      </c>
      <c r="AS46" s="19">
        <v>0</v>
      </c>
      <c r="AT46" s="19">
        <v>0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9">
        <v>0</v>
      </c>
      <c r="BD46" s="19">
        <v>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19">
        <v>0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19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83">
        <v>28</v>
      </c>
      <c r="CF46">
        <v>18</v>
      </c>
      <c r="CG46">
        <v>10</v>
      </c>
      <c r="CI46" s="19">
        <v>0</v>
      </c>
      <c r="CJ46" s="19">
        <v>0</v>
      </c>
      <c r="CK46" s="19">
        <v>0</v>
      </c>
      <c r="CL46" s="19">
        <v>0</v>
      </c>
      <c r="CM46" s="19">
        <v>0</v>
      </c>
      <c r="CN46" s="19">
        <v>0</v>
      </c>
      <c r="CO46" s="19">
        <v>0</v>
      </c>
      <c r="CP46" s="19">
        <v>0</v>
      </c>
      <c r="CQ46" s="19">
        <v>0</v>
      </c>
      <c r="CR46" s="19">
        <v>0</v>
      </c>
      <c r="CS46" s="19">
        <v>0</v>
      </c>
      <c r="CT46" s="19">
        <v>0</v>
      </c>
    </row>
    <row r="47" spans="1:98" x14ac:dyDescent="0.3">
      <c r="A47" s="78" t="s">
        <v>668</v>
      </c>
      <c r="B47" s="39" t="s">
        <v>73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 t="s">
        <v>51</v>
      </c>
      <c r="W47" s="19">
        <v>12</v>
      </c>
      <c r="X47" s="19">
        <v>14</v>
      </c>
      <c r="Y47" s="19" t="s">
        <v>36</v>
      </c>
      <c r="Z47" s="19">
        <v>0</v>
      </c>
      <c r="AA47" s="19" t="s">
        <v>78</v>
      </c>
      <c r="AB47" s="19" t="s">
        <v>88</v>
      </c>
      <c r="AC47" s="19">
        <v>0</v>
      </c>
      <c r="AD47" s="19">
        <v>4</v>
      </c>
      <c r="AE47" s="19" t="s">
        <v>89</v>
      </c>
      <c r="AF47" s="19" t="s">
        <v>90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 t="s">
        <v>74</v>
      </c>
      <c r="AM47" s="19" t="s">
        <v>41</v>
      </c>
      <c r="AN47" s="19" t="s">
        <v>75</v>
      </c>
      <c r="AO47" s="19" t="s">
        <v>76</v>
      </c>
      <c r="AP47" s="19" t="s">
        <v>77</v>
      </c>
      <c r="AQ47" s="19">
        <v>0</v>
      </c>
      <c r="AR47" s="19" t="s">
        <v>80</v>
      </c>
      <c r="AS47" s="19" t="s">
        <v>81</v>
      </c>
      <c r="AT47" s="19" t="s">
        <v>82</v>
      </c>
      <c r="AU47" s="19" t="s">
        <v>33</v>
      </c>
      <c r="AV47" s="19">
        <v>1</v>
      </c>
      <c r="AW47" s="19" t="s">
        <v>32</v>
      </c>
      <c r="AX47" s="19" t="s">
        <v>14</v>
      </c>
      <c r="AY47" s="19" t="s">
        <v>13</v>
      </c>
      <c r="AZ47" s="19" t="s">
        <v>87</v>
      </c>
      <c r="BA47" s="19">
        <v>0</v>
      </c>
      <c r="BB47" s="19">
        <v>0</v>
      </c>
      <c r="BC47" s="19">
        <v>0</v>
      </c>
      <c r="BD47" s="19">
        <v>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7</v>
      </c>
      <c r="BL47" s="19" t="s">
        <v>83</v>
      </c>
      <c r="BM47" s="19" t="s">
        <v>84</v>
      </c>
      <c r="BN47" s="19" t="s">
        <v>85</v>
      </c>
      <c r="BO47" s="19" t="s">
        <v>86</v>
      </c>
      <c r="BP47" s="19">
        <v>0</v>
      </c>
      <c r="BQ47" s="19">
        <v>0</v>
      </c>
      <c r="BR47" s="19" t="s">
        <v>79</v>
      </c>
      <c r="BS47" s="19">
        <v>0</v>
      </c>
      <c r="BT47" s="19">
        <v>0</v>
      </c>
      <c r="BU47" s="19">
        <v>0</v>
      </c>
      <c r="BV47" s="19">
        <v>0</v>
      </c>
      <c r="BW47" s="19">
        <v>1</v>
      </c>
      <c r="BX47" s="19">
        <v>0</v>
      </c>
      <c r="BY47" s="19">
        <v>1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83">
        <v>680</v>
      </c>
      <c r="CF47">
        <v>444</v>
      </c>
      <c r="CG47">
        <v>236</v>
      </c>
      <c r="CI47" s="19">
        <v>0</v>
      </c>
      <c r="CJ47" s="19">
        <v>0</v>
      </c>
      <c r="CK47" s="19">
        <v>0</v>
      </c>
      <c r="CL47" s="19">
        <v>0</v>
      </c>
      <c r="CM47" s="19">
        <v>0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0</v>
      </c>
    </row>
    <row r="48" spans="1:98" x14ac:dyDescent="0.3">
      <c r="A48" s="78" t="s">
        <v>668</v>
      </c>
      <c r="B48" s="39" t="s">
        <v>91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 t="s">
        <v>14</v>
      </c>
      <c r="AM48" s="19" t="s">
        <v>92</v>
      </c>
      <c r="AN48" s="19">
        <v>3</v>
      </c>
      <c r="AO48" s="19">
        <v>1</v>
      </c>
      <c r="AP48" s="19" t="s">
        <v>41</v>
      </c>
      <c r="AQ48" s="19">
        <v>0</v>
      </c>
      <c r="AR48" s="19">
        <v>0</v>
      </c>
      <c r="AS48" s="19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0</v>
      </c>
      <c r="CA48" s="19">
        <v>0</v>
      </c>
      <c r="CB48" s="19">
        <v>0</v>
      </c>
      <c r="CC48" s="19">
        <v>0</v>
      </c>
      <c r="CD48" s="19">
        <v>0</v>
      </c>
      <c r="CE48" s="83">
        <v>16</v>
      </c>
      <c r="CF48">
        <v>10</v>
      </c>
      <c r="CG48">
        <v>6</v>
      </c>
      <c r="CI48" s="19">
        <v>0</v>
      </c>
      <c r="CJ48" s="19">
        <v>0</v>
      </c>
      <c r="CK48" s="19">
        <v>0</v>
      </c>
      <c r="CL48" s="19">
        <v>0</v>
      </c>
      <c r="CM48" s="19">
        <v>0</v>
      </c>
      <c r="CN48" s="19">
        <v>0</v>
      </c>
      <c r="CO48" s="19">
        <v>0</v>
      </c>
      <c r="CP48" s="19">
        <v>0</v>
      </c>
      <c r="CQ48" s="19">
        <v>0</v>
      </c>
      <c r="CR48" s="19">
        <v>0</v>
      </c>
      <c r="CS48" s="19">
        <v>0</v>
      </c>
      <c r="CT48" s="19">
        <v>0</v>
      </c>
    </row>
    <row r="49" spans="1:98" x14ac:dyDescent="0.3">
      <c r="A49" s="78" t="s">
        <v>668</v>
      </c>
      <c r="B49" s="39" t="s">
        <v>93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 t="s">
        <v>94</v>
      </c>
      <c r="AM49" s="19" t="s">
        <v>95</v>
      </c>
      <c r="AN49" s="19" t="s">
        <v>96</v>
      </c>
      <c r="AO49" s="19" t="s">
        <v>97</v>
      </c>
      <c r="AP49" s="19" t="s">
        <v>98</v>
      </c>
      <c r="AQ49" s="19">
        <v>0</v>
      </c>
      <c r="AR49" s="19">
        <v>0</v>
      </c>
      <c r="AS49" s="19">
        <v>0</v>
      </c>
      <c r="AT49" s="19">
        <v>0</v>
      </c>
      <c r="AU49" s="19">
        <v>0</v>
      </c>
      <c r="AV49" s="19">
        <v>0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9">
        <v>0</v>
      </c>
      <c r="BD49" s="19">
        <v>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0</v>
      </c>
      <c r="BP49" s="19">
        <v>0</v>
      </c>
      <c r="BQ49" s="19">
        <v>0</v>
      </c>
      <c r="BR49" s="19" t="s">
        <v>99</v>
      </c>
      <c r="BS49" s="19">
        <v>0</v>
      </c>
      <c r="BT49" s="19">
        <v>0</v>
      </c>
      <c r="BU49" s="19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83">
        <v>102</v>
      </c>
      <c r="CF49">
        <v>59</v>
      </c>
      <c r="CG49">
        <v>43</v>
      </c>
      <c r="CI49" s="19">
        <v>0</v>
      </c>
      <c r="CJ49" s="19">
        <v>0</v>
      </c>
      <c r="CK49" s="19">
        <v>0</v>
      </c>
      <c r="CL49" s="19">
        <v>0</v>
      </c>
      <c r="CM49" s="19">
        <v>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0</v>
      </c>
    </row>
    <row r="50" spans="1:98" x14ac:dyDescent="0.3">
      <c r="A50" s="78" t="s">
        <v>668</v>
      </c>
      <c r="B50" s="39" t="s">
        <v>100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4</v>
      </c>
      <c r="AC50" s="19">
        <v>0</v>
      </c>
      <c r="AD50" s="19">
        <v>0</v>
      </c>
      <c r="AE50" s="19">
        <v>0</v>
      </c>
      <c r="AF50" s="19" t="s">
        <v>103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19">
        <v>0</v>
      </c>
      <c r="AR50" s="19">
        <v>0</v>
      </c>
      <c r="AS50" s="19">
        <v>0</v>
      </c>
      <c r="AT50" s="19">
        <v>0</v>
      </c>
      <c r="AU50" s="19">
        <v>0</v>
      </c>
      <c r="AV50" s="19">
        <v>0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 t="s">
        <v>101</v>
      </c>
      <c r="BC50" s="19" t="s">
        <v>102</v>
      </c>
      <c r="BD50" s="19">
        <v>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19">
        <v>0</v>
      </c>
      <c r="BQ50" s="19">
        <v>0</v>
      </c>
      <c r="BR50" s="19">
        <v>0</v>
      </c>
      <c r="BS50" s="19">
        <v>0</v>
      </c>
      <c r="BT50" s="19">
        <v>0</v>
      </c>
      <c r="BU50" s="19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83">
        <v>71</v>
      </c>
      <c r="CF50">
        <v>52</v>
      </c>
      <c r="CG50">
        <v>19</v>
      </c>
      <c r="CI50" s="19">
        <v>0</v>
      </c>
      <c r="CJ50" s="19">
        <v>0</v>
      </c>
      <c r="CK50" s="19">
        <v>0</v>
      </c>
      <c r="CL50" s="19">
        <v>0</v>
      </c>
      <c r="CM50" s="19">
        <v>0</v>
      </c>
      <c r="CN50" s="19">
        <v>0</v>
      </c>
      <c r="CO50" s="19">
        <v>0</v>
      </c>
      <c r="CP50" s="19">
        <v>0</v>
      </c>
      <c r="CQ50" s="19">
        <v>0</v>
      </c>
      <c r="CR50" s="19">
        <v>0</v>
      </c>
      <c r="CS50" s="19">
        <v>0</v>
      </c>
      <c r="CT50" s="19">
        <v>0</v>
      </c>
    </row>
    <row r="51" spans="1:98" x14ac:dyDescent="0.3">
      <c r="A51" s="78" t="s">
        <v>668</v>
      </c>
      <c r="B51" s="39" t="s">
        <v>104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3</v>
      </c>
      <c r="AC51" s="19">
        <v>7</v>
      </c>
      <c r="AD51" s="19">
        <v>1</v>
      </c>
      <c r="AE51" s="19">
        <v>0</v>
      </c>
      <c r="AF51" s="19">
        <v>0</v>
      </c>
      <c r="AG51" s="19">
        <v>0</v>
      </c>
      <c r="AH51" s="19">
        <v>0</v>
      </c>
      <c r="AI51" s="19">
        <v>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13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9">
        <v>0</v>
      </c>
      <c r="BD51" s="19">
        <v>0</v>
      </c>
      <c r="BE51" s="19">
        <v>0</v>
      </c>
      <c r="BF51" s="19">
        <v>0</v>
      </c>
      <c r="BG51" s="19">
        <v>1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83">
        <v>25</v>
      </c>
      <c r="CF51">
        <v>25</v>
      </c>
      <c r="CG51">
        <v>0</v>
      </c>
      <c r="CI51" s="19">
        <v>0</v>
      </c>
      <c r="CJ51" s="19">
        <v>0</v>
      </c>
      <c r="CK51" s="19">
        <v>0</v>
      </c>
      <c r="CL51" s="19">
        <v>0</v>
      </c>
      <c r="CM51" s="19">
        <v>0</v>
      </c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</row>
    <row r="52" spans="1:98" x14ac:dyDescent="0.3">
      <c r="A52" s="78" t="s">
        <v>668</v>
      </c>
      <c r="B52" s="39" t="s">
        <v>105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1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9">
        <v>0</v>
      </c>
      <c r="BD52" s="19">
        <v>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0</v>
      </c>
      <c r="BT52" s="19">
        <v>0</v>
      </c>
      <c r="BU52" s="19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83">
        <v>1</v>
      </c>
      <c r="CF52">
        <v>1</v>
      </c>
      <c r="CG52">
        <v>0</v>
      </c>
      <c r="CI52" s="19">
        <v>0</v>
      </c>
      <c r="CJ52" s="19">
        <v>0</v>
      </c>
      <c r="CK52" s="19">
        <v>0</v>
      </c>
      <c r="CL52" s="19">
        <v>0</v>
      </c>
      <c r="CM52" s="19">
        <v>0</v>
      </c>
      <c r="CN52" s="19">
        <v>0</v>
      </c>
      <c r="CO52" s="19">
        <v>0</v>
      </c>
      <c r="CP52" s="19">
        <v>0</v>
      </c>
      <c r="CQ52" s="19">
        <v>0</v>
      </c>
      <c r="CR52" s="19">
        <v>0</v>
      </c>
      <c r="CS52" s="19">
        <v>0</v>
      </c>
      <c r="CT52" s="19">
        <v>0</v>
      </c>
    </row>
    <row r="53" spans="1:98" x14ac:dyDescent="0.3">
      <c r="A53" s="78" t="s">
        <v>668</v>
      </c>
      <c r="B53" s="39" t="s">
        <v>106</v>
      </c>
      <c r="C53" s="19">
        <v>0</v>
      </c>
      <c r="D53" s="19">
        <v>0</v>
      </c>
      <c r="E53" s="19">
        <v>0</v>
      </c>
      <c r="F53" s="19">
        <v>0</v>
      </c>
      <c r="G53" s="19">
        <v>1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83">
        <v>1</v>
      </c>
      <c r="CF53">
        <v>1</v>
      </c>
      <c r="CG53">
        <v>0</v>
      </c>
      <c r="CI53" s="19">
        <v>0</v>
      </c>
      <c r="CJ53" s="19">
        <v>0</v>
      </c>
      <c r="CK53" s="19">
        <v>0</v>
      </c>
      <c r="CL53" s="19">
        <v>0</v>
      </c>
      <c r="CM53" s="19">
        <v>0</v>
      </c>
      <c r="CN53" s="19">
        <v>0</v>
      </c>
      <c r="CO53" s="19">
        <v>0</v>
      </c>
      <c r="CP53" s="19">
        <v>0</v>
      </c>
      <c r="CQ53" s="19">
        <v>0</v>
      </c>
      <c r="CR53" s="19">
        <v>0</v>
      </c>
      <c r="CS53" s="19">
        <v>0</v>
      </c>
      <c r="CT53" s="19">
        <v>0</v>
      </c>
    </row>
    <row r="54" spans="1:98" x14ac:dyDescent="0.3">
      <c r="A54" s="78" t="s">
        <v>668</v>
      </c>
      <c r="B54" s="39" t="s">
        <v>107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1</v>
      </c>
      <c r="AJ54" s="19">
        <v>0</v>
      </c>
      <c r="AK54" s="19">
        <v>0</v>
      </c>
      <c r="AL54" s="19">
        <v>1</v>
      </c>
      <c r="AM54" s="19">
        <v>0</v>
      </c>
      <c r="AN54" s="19">
        <v>1</v>
      </c>
      <c r="AO54" s="19">
        <v>0</v>
      </c>
      <c r="AP54" s="19">
        <v>0</v>
      </c>
      <c r="AQ54" s="19">
        <v>0</v>
      </c>
      <c r="AR54" s="19">
        <v>0</v>
      </c>
      <c r="AS54" s="19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9">
        <v>0</v>
      </c>
      <c r="BD54" s="19">
        <v>0</v>
      </c>
      <c r="BE54" s="19">
        <v>0</v>
      </c>
      <c r="BF54" s="19">
        <v>0</v>
      </c>
      <c r="BG54" s="19">
        <v>0</v>
      </c>
      <c r="BH54" s="19"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19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83">
        <v>3</v>
      </c>
      <c r="CF54">
        <v>3</v>
      </c>
      <c r="CG54">
        <v>0</v>
      </c>
      <c r="CI54" s="19">
        <v>0</v>
      </c>
      <c r="CJ54" s="19">
        <v>0</v>
      </c>
      <c r="CK54" s="19">
        <v>0</v>
      </c>
      <c r="CL54" s="19">
        <v>0</v>
      </c>
      <c r="CM54" s="19">
        <v>0</v>
      </c>
      <c r="CN54" s="19">
        <v>0</v>
      </c>
      <c r="CO54" s="19">
        <v>0</v>
      </c>
      <c r="CP54" s="19">
        <v>0</v>
      </c>
      <c r="CQ54" s="19">
        <v>0</v>
      </c>
      <c r="CR54" s="19">
        <v>0</v>
      </c>
      <c r="CS54" s="19">
        <v>0</v>
      </c>
      <c r="CT54" s="19">
        <v>0</v>
      </c>
    </row>
    <row r="55" spans="1:98" x14ac:dyDescent="0.3">
      <c r="A55" s="78" t="s">
        <v>668</v>
      </c>
      <c r="B55" s="39" t="s">
        <v>108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1</v>
      </c>
      <c r="AM55" s="19">
        <v>0</v>
      </c>
      <c r="AN55" s="19">
        <v>0</v>
      </c>
      <c r="AO55" s="19">
        <v>0</v>
      </c>
      <c r="AP55" s="19">
        <v>0</v>
      </c>
      <c r="AQ55" s="19">
        <v>0</v>
      </c>
      <c r="AR55" s="19">
        <v>0</v>
      </c>
      <c r="AS55" s="19">
        <v>0</v>
      </c>
      <c r="AT55" s="19">
        <v>0</v>
      </c>
      <c r="AU55" s="19">
        <v>0</v>
      </c>
      <c r="AV55" s="19">
        <v>0</v>
      </c>
      <c r="AW55" s="19">
        <v>0</v>
      </c>
      <c r="AX55" s="19">
        <v>0</v>
      </c>
      <c r="AY55" s="19">
        <v>0</v>
      </c>
      <c r="AZ55" s="19">
        <v>0</v>
      </c>
      <c r="BA55" s="19">
        <v>0</v>
      </c>
      <c r="BB55" s="19">
        <v>0</v>
      </c>
      <c r="BC55" s="19">
        <v>1</v>
      </c>
      <c r="BD55" s="19">
        <v>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19">
        <v>0</v>
      </c>
      <c r="BO55" s="19">
        <v>0</v>
      </c>
      <c r="BP55" s="19">
        <v>0</v>
      </c>
      <c r="BQ55" s="19">
        <v>0</v>
      </c>
      <c r="BR55" s="19">
        <v>0</v>
      </c>
      <c r="BS55" s="19">
        <v>0</v>
      </c>
      <c r="BT55" s="19">
        <v>0</v>
      </c>
      <c r="BU55" s="19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83">
        <v>2</v>
      </c>
      <c r="CF55">
        <v>2</v>
      </c>
      <c r="CG55">
        <v>0</v>
      </c>
      <c r="CI55" s="19">
        <v>0</v>
      </c>
      <c r="CJ55" s="19">
        <v>0</v>
      </c>
      <c r="CK55" s="19">
        <v>0</v>
      </c>
      <c r="CL55" s="19">
        <v>0</v>
      </c>
      <c r="CM55" s="19">
        <v>0</v>
      </c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</row>
    <row r="56" spans="1:98" x14ac:dyDescent="0.3">
      <c r="A56" s="78" t="s">
        <v>668</v>
      </c>
      <c r="B56" s="39" t="s">
        <v>109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0</v>
      </c>
      <c r="AD56" s="19">
        <v>0</v>
      </c>
      <c r="AE56" s="19">
        <v>0</v>
      </c>
      <c r="AF56" s="19">
        <v>2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1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1</v>
      </c>
      <c r="AS56" s="19">
        <v>0</v>
      </c>
      <c r="AT56" s="19">
        <v>0</v>
      </c>
      <c r="AU56" s="19">
        <v>1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9">
        <v>0</v>
      </c>
      <c r="BD56" s="19">
        <v>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83">
        <v>5</v>
      </c>
      <c r="CF56">
        <v>5</v>
      </c>
      <c r="CG56">
        <v>0</v>
      </c>
      <c r="CI56" s="19">
        <v>0</v>
      </c>
      <c r="CJ56" s="19">
        <v>0</v>
      </c>
      <c r="CK56" s="19">
        <v>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</row>
    <row r="57" spans="1:98" x14ac:dyDescent="0.3">
      <c r="A57" s="78" t="s">
        <v>668</v>
      </c>
      <c r="B57" s="39" t="s">
        <v>110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1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1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</v>
      </c>
      <c r="AH57" s="19">
        <v>0</v>
      </c>
      <c r="AI57" s="19">
        <v>0</v>
      </c>
      <c r="AJ57" s="19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1</v>
      </c>
      <c r="AQ57" s="19">
        <v>0</v>
      </c>
      <c r="AR57" s="19">
        <v>0</v>
      </c>
      <c r="AS57" s="19">
        <v>0</v>
      </c>
      <c r="AT57" s="19">
        <v>0</v>
      </c>
      <c r="AU57" s="19">
        <v>0</v>
      </c>
      <c r="AV57" s="19">
        <v>6</v>
      </c>
      <c r="AW57" s="19">
        <v>30</v>
      </c>
      <c r="AX57" s="19">
        <v>1</v>
      </c>
      <c r="AY57" s="19">
        <v>24</v>
      </c>
      <c r="AZ57" s="19">
        <v>41</v>
      </c>
      <c r="BA57" s="19">
        <v>12</v>
      </c>
      <c r="BB57" s="19">
        <v>1</v>
      </c>
      <c r="BC57" s="19">
        <v>0</v>
      </c>
      <c r="BD57" s="19">
        <v>1</v>
      </c>
      <c r="BE57" s="19">
        <v>1</v>
      </c>
      <c r="BF57" s="19">
        <v>88</v>
      </c>
      <c r="BG57" s="19">
        <v>41</v>
      </c>
      <c r="BH57" s="19">
        <v>2</v>
      </c>
      <c r="BI57" s="19">
        <v>58</v>
      </c>
      <c r="BJ57" s="19">
        <v>14</v>
      </c>
      <c r="BK57" s="19">
        <v>10</v>
      </c>
      <c r="BL57" s="19">
        <v>15</v>
      </c>
      <c r="BM57" s="19">
        <v>4</v>
      </c>
      <c r="BN57" s="19">
        <v>0</v>
      </c>
      <c r="BO57" s="19">
        <v>3</v>
      </c>
      <c r="BP57" s="19">
        <v>4</v>
      </c>
      <c r="BQ57" s="19">
        <v>10</v>
      </c>
      <c r="BR57" s="19">
        <v>8</v>
      </c>
      <c r="BS57" s="19">
        <v>0</v>
      </c>
      <c r="BT57" s="19">
        <v>2</v>
      </c>
      <c r="BU57" s="19">
        <v>41</v>
      </c>
      <c r="BV57" s="19">
        <v>3</v>
      </c>
      <c r="BW57" s="19">
        <v>3</v>
      </c>
      <c r="BX57" s="19">
        <v>2</v>
      </c>
      <c r="BY57" s="19">
        <v>0</v>
      </c>
      <c r="BZ57" s="19">
        <v>0</v>
      </c>
      <c r="CA57" s="19">
        <v>0</v>
      </c>
      <c r="CB57" s="19">
        <v>0</v>
      </c>
      <c r="CC57" s="19">
        <v>0</v>
      </c>
      <c r="CD57" s="19">
        <v>0</v>
      </c>
      <c r="CE57" s="83">
        <v>428</v>
      </c>
      <c r="CF57">
        <v>428</v>
      </c>
      <c r="CG57">
        <v>0</v>
      </c>
      <c r="CI57" s="19">
        <v>0</v>
      </c>
      <c r="CJ57" s="19">
        <v>0</v>
      </c>
      <c r="CK57" s="19">
        <v>0</v>
      </c>
      <c r="CL57" s="19">
        <v>0</v>
      </c>
      <c r="CM57" s="19">
        <v>0</v>
      </c>
      <c r="CN57" s="19">
        <v>0</v>
      </c>
      <c r="CO57" s="19">
        <v>0</v>
      </c>
      <c r="CP57" s="19">
        <v>0</v>
      </c>
      <c r="CQ57" s="19">
        <v>0</v>
      </c>
      <c r="CR57" s="19">
        <v>0</v>
      </c>
      <c r="CS57" s="19">
        <v>0</v>
      </c>
      <c r="CT57" s="19">
        <v>0</v>
      </c>
    </row>
    <row r="58" spans="1:98" x14ac:dyDescent="0.3">
      <c r="A58" s="78" t="s">
        <v>668</v>
      </c>
      <c r="B58" s="39" t="s">
        <v>111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1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9">
        <v>0</v>
      </c>
      <c r="BD58" s="19">
        <v>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0</v>
      </c>
      <c r="BQ58" s="19">
        <v>0</v>
      </c>
      <c r="BR58" s="19">
        <v>0</v>
      </c>
      <c r="BS58" s="19">
        <v>0</v>
      </c>
      <c r="BT58" s="19">
        <v>0</v>
      </c>
      <c r="BU58" s="19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83">
        <v>1</v>
      </c>
      <c r="CF58">
        <v>1</v>
      </c>
      <c r="CG58">
        <v>0</v>
      </c>
      <c r="CI58" s="19">
        <v>0</v>
      </c>
      <c r="CJ58" s="19">
        <v>0</v>
      </c>
      <c r="CK58" s="19">
        <v>0</v>
      </c>
      <c r="CL58" s="19">
        <v>0</v>
      </c>
      <c r="CM58" s="19">
        <v>0</v>
      </c>
      <c r="CN58" s="19">
        <v>0</v>
      </c>
      <c r="CO58" s="19">
        <v>0</v>
      </c>
      <c r="CP58" s="19">
        <v>0</v>
      </c>
      <c r="CQ58" s="19">
        <v>0</v>
      </c>
      <c r="CR58" s="19">
        <v>0</v>
      </c>
      <c r="CS58" s="19">
        <v>0</v>
      </c>
      <c r="CT58" s="19">
        <v>0</v>
      </c>
    </row>
    <row r="59" spans="1:98" x14ac:dyDescent="0.3">
      <c r="A59" s="78" t="s">
        <v>668</v>
      </c>
      <c r="B59" s="39" t="s">
        <v>112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19">
        <v>0</v>
      </c>
      <c r="BE59" s="19">
        <v>7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19">
        <v>0</v>
      </c>
      <c r="BQ59" s="19">
        <v>0</v>
      </c>
      <c r="BR59" s="19">
        <v>0</v>
      </c>
      <c r="BS59" s="19">
        <v>0</v>
      </c>
      <c r="BT59" s="19">
        <v>0</v>
      </c>
      <c r="BU59" s="19">
        <v>0</v>
      </c>
      <c r="BV59" s="19">
        <v>0</v>
      </c>
      <c r="BW59" s="19">
        <v>0</v>
      </c>
      <c r="BX59" s="19">
        <v>0</v>
      </c>
      <c r="BY59" s="19">
        <v>0</v>
      </c>
      <c r="BZ59" s="19">
        <v>0</v>
      </c>
      <c r="CA59" s="19">
        <v>0</v>
      </c>
      <c r="CB59" s="19">
        <v>0</v>
      </c>
      <c r="CC59" s="19">
        <v>0</v>
      </c>
      <c r="CD59" s="19">
        <v>0</v>
      </c>
      <c r="CE59" s="83">
        <v>9</v>
      </c>
      <c r="CF59">
        <v>9</v>
      </c>
      <c r="CG59">
        <v>0</v>
      </c>
      <c r="CI59" s="19">
        <v>0</v>
      </c>
      <c r="CJ59" s="19">
        <v>0</v>
      </c>
      <c r="CK59" s="19">
        <v>0</v>
      </c>
      <c r="CL59" s="19">
        <v>0</v>
      </c>
      <c r="CM59" s="19">
        <v>0</v>
      </c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</row>
    <row r="60" spans="1:98" x14ac:dyDescent="0.3">
      <c r="A60" s="78" t="s">
        <v>668</v>
      </c>
      <c r="B60" s="39" t="s">
        <v>113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1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0</v>
      </c>
      <c r="BB60" s="19">
        <v>0</v>
      </c>
      <c r="BC60" s="19">
        <v>0</v>
      </c>
      <c r="BD60" s="19">
        <v>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0</v>
      </c>
      <c r="BQ60" s="19">
        <v>0</v>
      </c>
      <c r="BR60" s="19">
        <v>0</v>
      </c>
      <c r="BS60" s="19">
        <v>0</v>
      </c>
      <c r="BT60" s="19">
        <v>0</v>
      </c>
      <c r="BU60" s="19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0</v>
      </c>
      <c r="CC60" s="19">
        <v>0</v>
      </c>
      <c r="CD60" s="19">
        <v>0</v>
      </c>
      <c r="CE60" s="83">
        <v>1</v>
      </c>
      <c r="CF60">
        <v>1</v>
      </c>
      <c r="CG60">
        <v>0</v>
      </c>
      <c r="CI60" s="19">
        <v>0</v>
      </c>
      <c r="CJ60" s="19">
        <v>0</v>
      </c>
      <c r="CK60" s="19">
        <v>0</v>
      </c>
      <c r="CL60" s="19">
        <v>0</v>
      </c>
      <c r="CM60" s="19">
        <v>0</v>
      </c>
      <c r="CN60" s="19">
        <v>0</v>
      </c>
      <c r="CO60" s="19">
        <v>0</v>
      </c>
      <c r="CP60" s="19">
        <v>0</v>
      </c>
      <c r="CQ60" s="19">
        <v>0</v>
      </c>
      <c r="CR60" s="19">
        <v>0</v>
      </c>
      <c r="CS60" s="19">
        <v>0</v>
      </c>
      <c r="CT60" s="19">
        <v>0</v>
      </c>
    </row>
    <row r="61" spans="1:98" x14ac:dyDescent="0.3">
      <c r="A61" s="78" t="s">
        <v>668</v>
      </c>
      <c r="B61" s="39" t="s">
        <v>114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 t="s">
        <v>13</v>
      </c>
      <c r="Y61" s="19" t="s">
        <v>115</v>
      </c>
      <c r="Z61" s="19">
        <v>0</v>
      </c>
      <c r="AA61" s="19" t="s">
        <v>116</v>
      </c>
      <c r="AB61" s="19">
        <v>0</v>
      </c>
      <c r="AC61" s="19">
        <v>0</v>
      </c>
      <c r="AD61" s="19">
        <v>1</v>
      </c>
      <c r="AE61" s="19">
        <v>6</v>
      </c>
      <c r="AF61" s="19">
        <v>0</v>
      </c>
      <c r="AG61" s="19">
        <v>0</v>
      </c>
      <c r="AH61" s="19">
        <v>0</v>
      </c>
      <c r="AI61" s="19">
        <v>0</v>
      </c>
      <c r="AJ61" s="19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1</v>
      </c>
      <c r="AS61" s="19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9">
        <v>0</v>
      </c>
      <c r="BD61" s="19">
        <v>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19">
        <v>0</v>
      </c>
      <c r="BO61" s="19">
        <v>0</v>
      </c>
      <c r="BP61" s="19">
        <v>0</v>
      </c>
      <c r="BQ61" s="19">
        <v>0</v>
      </c>
      <c r="BR61" s="19">
        <v>0</v>
      </c>
      <c r="BS61" s="19">
        <v>0</v>
      </c>
      <c r="BT61" s="19">
        <v>0</v>
      </c>
      <c r="BU61" s="19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83">
        <v>27</v>
      </c>
      <c r="CF61">
        <v>9</v>
      </c>
      <c r="CG61">
        <v>18</v>
      </c>
      <c r="CI61" s="19">
        <v>0</v>
      </c>
      <c r="CJ61" s="19">
        <v>0</v>
      </c>
      <c r="CK61" s="19">
        <v>0</v>
      </c>
      <c r="CL61" s="19">
        <v>0</v>
      </c>
      <c r="CM61" s="19">
        <v>0</v>
      </c>
      <c r="CN61" s="19">
        <v>0</v>
      </c>
      <c r="CO61" s="19">
        <v>0</v>
      </c>
      <c r="CP61" s="19">
        <v>0</v>
      </c>
      <c r="CQ61" s="19">
        <v>0</v>
      </c>
      <c r="CR61" s="19">
        <v>0</v>
      </c>
      <c r="CS61" s="19">
        <v>0</v>
      </c>
      <c r="CT61" s="19">
        <v>0</v>
      </c>
    </row>
    <row r="62" spans="1:98" x14ac:dyDescent="0.3">
      <c r="A62" s="78" t="s">
        <v>668</v>
      </c>
      <c r="B62" s="39" t="s">
        <v>1051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18</v>
      </c>
      <c r="BB62" s="19">
        <v>0</v>
      </c>
      <c r="BC62" s="19">
        <v>0</v>
      </c>
      <c r="BD62" s="19">
        <v>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0</v>
      </c>
      <c r="BQ62" s="19">
        <v>0</v>
      </c>
      <c r="BR62" s="19">
        <v>0</v>
      </c>
      <c r="BS62" s="19">
        <v>0</v>
      </c>
      <c r="BT62" s="19">
        <v>0</v>
      </c>
      <c r="BU62" s="19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83">
        <v>18</v>
      </c>
      <c r="CF62">
        <v>18</v>
      </c>
      <c r="CG62">
        <v>0</v>
      </c>
      <c r="CI62" s="19">
        <v>0</v>
      </c>
      <c r="CJ62" s="19">
        <v>0</v>
      </c>
      <c r="CK62" s="19">
        <v>0</v>
      </c>
      <c r="CL62" s="19">
        <v>0</v>
      </c>
      <c r="CM62" s="19">
        <v>0</v>
      </c>
      <c r="CN62" s="19">
        <v>0</v>
      </c>
      <c r="CO62" s="19">
        <v>0</v>
      </c>
      <c r="CP62" s="19">
        <v>0</v>
      </c>
      <c r="CQ62" s="19">
        <v>0</v>
      </c>
      <c r="CR62" s="19">
        <v>0</v>
      </c>
      <c r="CS62" s="19">
        <v>0</v>
      </c>
      <c r="CT62" s="19">
        <v>0</v>
      </c>
    </row>
    <row r="63" spans="1:98" x14ac:dyDescent="0.3">
      <c r="A63" s="78" t="s">
        <v>668</v>
      </c>
      <c r="B63" s="39" t="s">
        <v>118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 t="s">
        <v>119</v>
      </c>
      <c r="BB63" s="19" t="s">
        <v>120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83">
        <v>76</v>
      </c>
      <c r="CF63">
        <v>36</v>
      </c>
      <c r="CG63">
        <v>40</v>
      </c>
      <c r="CI63" s="19">
        <v>0</v>
      </c>
      <c r="CJ63" s="19">
        <v>0</v>
      </c>
      <c r="CK63" s="19">
        <v>0</v>
      </c>
      <c r="CL63" s="19">
        <v>0</v>
      </c>
      <c r="CM63" s="19">
        <v>0</v>
      </c>
      <c r="CN63" s="19">
        <v>0</v>
      </c>
      <c r="CO63" s="19">
        <v>0</v>
      </c>
      <c r="CP63" s="19">
        <v>0</v>
      </c>
      <c r="CQ63" s="19">
        <v>0</v>
      </c>
      <c r="CR63" s="19">
        <v>0</v>
      </c>
      <c r="CS63" s="19">
        <v>0</v>
      </c>
      <c r="CT63" s="19">
        <v>0</v>
      </c>
    </row>
    <row r="64" spans="1:98" x14ac:dyDescent="0.3">
      <c r="A64" s="78" t="s">
        <v>668</v>
      </c>
      <c r="B64" s="39" t="s">
        <v>121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1</v>
      </c>
      <c r="AD64" s="19">
        <v>0</v>
      </c>
      <c r="AE64" s="19">
        <v>0</v>
      </c>
      <c r="AF64" s="19">
        <v>0</v>
      </c>
      <c r="AG64" s="19">
        <v>0</v>
      </c>
      <c r="AH64" s="19">
        <v>0</v>
      </c>
      <c r="AI64" s="19">
        <v>0</v>
      </c>
      <c r="AJ64" s="19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 t="s">
        <v>87</v>
      </c>
      <c r="AS64" s="19">
        <v>0</v>
      </c>
      <c r="AT64" s="19">
        <v>0</v>
      </c>
      <c r="AU64" s="19" t="s">
        <v>41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  <c r="BA64" s="19">
        <v>3</v>
      </c>
      <c r="BB64" s="19">
        <v>0</v>
      </c>
      <c r="BC64" s="19">
        <v>0</v>
      </c>
      <c r="BD64" s="19">
        <v>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 t="s">
        <v>13</v>
      </c>
      <c r="BN64" s="19">
        <v>0</v>
      </c>
      <c r="BO64" s="19">
        <v>0</v>
      </c>
      <c r="BP64" s="19">
        <v>0</v>
      </c>
      <c r="BQ64" s="19">
        <v>0</v>
      </c>
      <c r="BR64" s="19">
        <v>0</v>
      </c>
      <c r="BS64" s="19">
        <v>0</v>
      </c>
      <c r="BT64" s="19">
        <v>0</v>
      </c>
      <c r="BU64" s="19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83">
        <v>14</v>
      </c>
      <c r="CF64">
        <v>9</v>
      </c>
      <c r="CG64">
        <v>5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0</v>
      </c>
      <c r="CO64" s="19">
        <v>0</v>
      </c>
      <c r="CP64" s="19">
        <v>0</v>
      </c>
      <c r="CQ64" s="19">
        <v>0</v>
      </c>
      <c r="CR64" s="19">
        <v>0</v>
      </c>
      <c r="CS64" s="19">
        <v>0</v>
      </c>
      <c r="CT64" s="19">
        <v>0</v>
      </c>
    </row>
    <row r="65" spans="1:98" x14ac:dyDescent="0.3">
      <c r="A65" s="78" t="s">
        <v>668</v>
      </c>
      <c r="B65" s="39" t="s">
        <v>122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2</v>
      </c>
      <c r="BB65" s="19">
        <v>3</v>
      </c>
      <c r="BC65" s="19">
        <v>2</v>
      </c>
      <c r="BD65" s="19">
        <v>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19">
        <v>0</v>
      </c>
      <c r="BQ65" s="19">
        <v>0</v>
      </c>
      <c r="BR65" s="19">
        <v>0</v>
      </c>
      <c r="BS65" s="19">
        <v>0</v>
      </c>
      <c r="BT65" s="19">
        <v>0</v>
      </c>
      <c r="BU65" s="19">
        <v>0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0</v>
      </c>
      <c r="CC65" s="19">
        <v>0</v>
      </c>
      <c r="CD65" s="19">
        <v>0</v>
      </c>
      <c r="CE65" s="83">
        <v>7</v>
      </c>
      <c r="CF65">
        <v>7</v>
      </c>
      <c r="CG65">
        <v>0</v>
      </c>
      <c r="CI65" s="19">
        <v>0</v>
      </c>
      <c r="CJ65" s="19">
        <v>0</v>
      </c>
      <c r="CK65" s="19">
        <v>0</v>
      </c>
      <c r="CL65" s="19">
        <v>0</v>
      </c>
      <c r="CM65" s="19">
        <v>0</v>
      </c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</row>
    <row r="66" spans="1:98" x14ac:dyDescent="0.3">
      <c r="A66" s="78" t="s">
        <v>668</v>
      </c>
      <c r="B66" s="39" t="s">
        <v>123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9</v>
      </c>
      <c r="BC66" s="19" t="s">
        <v>124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19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83">
        <v>17</v>
      </c>
      <c r="CF66">
        <v>16</v>
      </c>
      <c r="CG66">
        <v>1</v>
      </c>
      <c r="CI66" s="19">
        <v>0</v>
      </c>
      <c r="CJ66" s="19">
        <v>0</v>
      </c>
      <c r="CK66" s="19">
        <v>0</v>
      </c>
      <c r="CL66" s="19">
        <v>0</v>
      </c>
      <c r="CM66" s="19">
        <v>0</v>
      </c>
      <c r="CN66" s="19">
        <v>0</v>
      </c>
      <c r="CO66" s="19">
        <v>0</v>
      </c>
      <c r="CP66" s="19">
        <v>0</v>
      </c>
      <c r="CQ66" s="19">
        <v>0</v>
      </c>
      <c r="CR66" s="19">
        <v>0</v>
      </c>
      <c r="CS66" s="19">
        <v>0</v>
      </c>
      <c r="CT66" s="19">
        <v>0</v>
      </c>
    </row>
    <row r="67" spans="1:98" x14ac:dyDescent="0.3">
      <c r="A67" s="78" t="s">
        <v>668</v>
      </c>
      <c r="B67" s="40" t="s">
        <v>1052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 t="s">
        <v>99</v>
      </c>
      <c r="AC67" s="19">
        <v>3</v>
      </c>
      <c r="AD67" s="19" t="s">
        <v>126</v>
      </c>
      <c r="AE67" s="19">
        <v>1</v>
      </c>
      <c r="AF67" s="19">
        <v>2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0</v>
      </c>
      <c r="BB67" s="19">
        <v>0</v>
      </c>
      <c r="BC67" s="19">
        <v>0</v>
      </c>
      <c r="BD67" s="19">
        <v>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0</v>
      </c>
      <c r="BT67" s="19">
        <v>0</v>
      </c>
      <c r="BU67" s="19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82">
        <v>49</v>
      </c>
      <c r="CF67">
        <v>42</v>
      </c>
      <c r="CG67">
        <v>7</v>
      </c>
      <c r="CI67" s="19">
        <v>0</v>
      </c>
      <c r="CJ67" s="19">
        <v>0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</row>
    <row r="68" spans="1:98" x14ac:dyDescent="0.3">
      <c r="A68" s="78" t="s">
        <v>668</v>
      </c>
      <c r="B68" s="40" t="s">
        <v>127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9">
        <v>0</v>
      </c>
      <c r="BD68" s="19">
        <v>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19">
        <v>0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0</v>
      </c>
      <c r="CC68" s="19">
        <v>0</v>
      </c>
      <c r="CD68" s="19">
        <v>0</v>
      </c>
      <c r="CE68" s="82">
        <v>1</v>
      </c>
      <c r="CF68">
        <v>1</v>
      </c>
      <c r="CG68">
        <v>0</v>
      </c>
      <c r="CI68" s="19">
        <v>0</v>
      </c>
      <c r="CJ68" s="19">
        <v>0</v>
      </c>
      <c r="CK68" s="19">
        <v>0</v>
      </c>
      <c r="CL68" s="19">
        <v>0</v>
      </c>
      <c r="CM68" s="19">
        <v>0</v>
      </c>
      <c r="CN68" s="19">
        <v>0</v>
      </c>
      <c r="CO68" s="19">
        <v>0</v>
      </c>
      <c r="CP68" s="19">
        <v>0</v>
      </c>
      <c r="CQ68" s="19">
        <v>0</v>
      </c>
      <c r="CR68" s="19">
        <v>0</v>
      </c>
      <c r="CS68" s="19">
        <v>0</v>
      </c>
      <c r="CT68" s="19">
        <v>0</v>
      </c>
    </row>
    <row r="69" spans="1:98" x14ac:dyDescent="0.3">
      <c r="A69" s="78" t="s">
        <v>668</v>
      </c>
      <c r="B69" s="40" t="s">
        <v>128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3</v>
      </c>
      <c r="AC69" s="19">
        <v>0</v>
      </c>
      <c r="AD69" s="19">
        <v>0</v>
      </c>
      <c r="AE69" s="19">
        <v>0</v>
      </c>
      <c r="AF69" s="19">
        <v>2</v>
      </c>
      <c r="AG69" s="19">
        <v>0</v>
      </c>
      <c r="AH69" s="19">
        <v>0</v>
      </c>
      <c r="AI69" s="19">
        <v>0</v>
      </c>
      <c r="AJ69" s="19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129</v>
      </c>
      <c r="AT69" s="19">
        <v>0</v>
      </c>
      <c r="AU69" s="19">
        <v>1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0</v>
      </c>
      <c r="BB69" s="19">
        <v>0</v>
      </c>
      <c r="BC69" s="19">
        <v>0</v>
      </c>
      <c r="BD69" s="19">
        <v>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0</v>
      </c>
      <c r="BT69" s="19">
        <v>0</v>
      </c>
      <c r="BU69" s="19">
        <v>0</v>
      </c>
      <c r="BV69" s="19">
        <v>0</v>
      </c>
      <c r="BW69" s="19">
        <v>0</v>
      </c>
      <c r="BX69" s="19">
        <v>0</v>
      </c>
      <c r="BY69" s="19">
        <v>0</v>
      </c>
      <c r="BZ69" s="19">
        <v>0</v>
      </c>
      <c r="CA69" s="19">
        <v>0</v>
      </c>
      <c r="CB69" s="19">
        <v>0</v>
      </c>
      <c r="CC69" s="19">
        <v>0</v>
      </c>
      <c r="CD69" s="19">
        <v>0</v>
      </c>
      <c r="CE69" s="82">
        <v>24</v>
      </c>
      <c r="CF69">
        <v>20</v>
      </c>
      <c r="CG69">
        <v>4</v>
      </c>
      <c r="CI69" s="19">
        <v>0</v>
      </c>
      <c r="CJ69" s="19">
        <v>0</v>
      </c>
      <c r="CK69" s="19">
        <v>0</v>
      </c>
      <c r="CL69" s="19">
        <v>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</row>
    <row r="70" spans="1:98" x14ac:dyDescent="0.3">
      <c r="A70" s="78" t="s">
        <v>668</v>
      </c>
      <c r="B70" s="40" t="s">
        <v>1053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19">
        <v>0</v>
      </c>
      <c r="AR70" s="19">
        <v>0</v>
      </c>
      <c r="AS70" s="19">
        <v>0</v>
      </c>
      <c r="AT70" s="19">
        <v>0</v>
      </c>
      <c r="AU70" s="19">
        <v>2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0</v>
      </c>
      <c r="BT70" s="19">
        <v>0</v>
      </c>
      <c r="BU70" s="19">
        <v>0</v>
      </c>
      <c r="BV70" s="19">
        <v>0</v>
      </c>
      <c r="BW70" s="19">
        <v>0</v>
      </c>
      <c r="BX70" s="19">
        <v>0</v>
      </c>
      <c r="BY70" s="19">
        <v>0</v>
      </c>
      <c r="BZ70" s="19">
        <v>0</v>
      </c>
      <c r="CA70" s="19">
        <v>0</v>
      </c>
      <c r="CB70" s="19">
        <v>0</v>
      </c>
      <c r="CC70" s="19">
        <v>0</v>
      </c>
      <c r="CD70" s="19">
        <v>0</v>
      </c>
      <c r="CE70" s="82">
        <v>2</v>
      </c>
      <c r="CF70">
        <v>2</v>
      </c>
      <c r="CG70">
        <v>0</v>
      </c>
      <c r="CI70" s="19">
        <v>0</v>
      </c>
      <c r="CJ70" s="19">
        <v>0</v>
      </c>
      <c r="CK70" s="19">
        <v>0</v>
      </c>
      <c r="CL70" s="19">
        <v>0</v>
      </c>
      <c r="CM70" s="19">
        <v>0</v>
      </c>
      <c r="CN70" s="19">
        <v>0</v>
      </c>
      <c r="CO70" s="19">
        <v>0</v>
      </c>
      <c r="CP70" s="19">
        <v>0</v>
      </c>
      <c r="CQ70" s="19">
        <v>0</v>
      </c>
      <c r="CR70" s="19">
        <v>0</v>
      </c>
      <c r="CS70" s="19">
        <v>0</v>
      </c>
      <c r="CT70" s="19">
        <v>0</v>
      </c>
    </row>
    <row r="71" spans="1:98" x14ac:dyDescent="0.3">
      <c r="A71" s="78" t="s">
        <v>668</v>
      </c>
      <c r="B71" s="40" t="s">
        <v>131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  <c r="AD71" s="19">
        <v>2</v>
      </c>
      <c r="AE71" s="19">
        <v>5</v>
      </c>
      <c r="AF71" s="19">
        <v>3</v>
      </c>
      <c r="AG71" s="19">
        <v>0</v>
      </c>
      <c r="AH71" s="19">
        <v>0</v>
      </c>
      <c r="AI71" s="19">
        <v>0</v>
      </c>
      <c r="AJ71" s="19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  <c r="AQ71" s="19">
        <v>0</v>
      </c>
      <c r="AR71" s="19">
        <v>0</v>
      </c>
      <c r="AS71" s="19">
        <v>0</v>
      </c>
      <c r="AT71" s="19">
        <v>0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9">
        <v>0</v>
      </c>
      <c r="BD71" s="19">
        <v>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19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82">
        <v>12</v>
      </c>
      <c r="CF71">
        <v>12</v>
      </c>
      <c r="CG71">
        <v>0</v>
      </c>
      <c r="CI71" s="19">
        <v>0</v>
      </c>
      <c r="CJ71" s="19">
        <v>0</v>
      </c>
      <c r="CK71" s="19">
        <v>0</v>
      </c>
      <c r="CL71" s="19">
        <v>0</v>
      </c>
      <c r="CM71" s="19">
        <v>0</v>
      </c>
      <c r="CN71" s="19">
        <v>0</v>
      </c>
      <c r="CO71" s="19">
        <v>0</v>
      </c>
      <c r="CP71" s="19">
        <v>0</v>
      </c>
      <c r="CQ71" s="19">
        <v>0</v>
      </c>
      <c r="CR71" s="19">
        <v>0</v>
      </c>
      <c r="CS71" s="19">
        <v>0</v>
      </c>
      <c r="CT71" s="19">
        <v>0</v>
      </c>
    </row>
    <row r="72" spans="1:98" x14ac:dyDescent="0.3">
      <c r="A72" s="78" t="s">
        <v>668</v>
      </c>
      <c r="B72" s="40" t="s">
        <v>132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6</v>
      </c>
      <c r="AC72" s="19">
        <v>5</v>
      </c>
      <c r="AD72" s="19">
        <v>6</v>
      </c>
      <c r="AE72" s="19">
        <v>8</v>
      </c>
      <c r="AF72" s="19">
        <v>1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0</v>
      </c>
      <c r="BT72" s="19">
        <v>0</v>
      </c>
      <c r="BU72" s="19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82">
        <v>26</v>
      </c>
      <c r="CF72">
        <v>26</v>
      </c>
      <c r="CG72">
        <v>0</v>
      </c>
      <c r="CI72" s="19">
        <v>0</v>
      </c>
      <c r="CJ72" s="19">
        <v>0</v>
      </c>
      <c r="CK72" s="19">
        <v>0</v>
      </c>
      <c r="CL72" s="19">
        <v>0</v>
      </c>
      <c r="CM72" s="19">
        <v>0</v>
      </c>
      <c r="CN72" s="19">
        <v>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</row>
    <row r="73" spans="1:98" x14ac:dyDescent="0.3">
      <c r="A73" s="78" t="s">
        <v>668</v>
      </c>
      <c r="B73" s="40" t="s">
        <v>133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1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19">
        <v>0</v>
      </c>
      <c r="AR73" s="19">
        <v>0</v>
      </c>
      <c r="AS73" s="19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9">
        <v>0</v>
      </c>
      <c r="BW73" s="19">
        <v>0</v>
      </c>
      <c r="BX73" s="19">
        <v>0</v>
      </c>
      <c r="BY73" s="19">
        <v>0</v>
      </c>
      <c r="BZ73" s="19">
        <v>0</v>
      </c>
      <c r="CA73" s="19">
        <v>0</v>
      </c>
      <c r="CB73" s="19">
        <v>0</v>
      </c>
      <c r="CC73" s="19">
        <v>0</v>
      </c>
      <c r="CD73" s="19">
        <v>0</v>
      </c>
      <c r="CE73" s="82">
        <v>1</v>
      </c>
      <c r="CF73">
        <v>1</v>
      </c>
      <c r="CG73">
        <v>0</v>
      </c>
      <c r="CI73" s="19">
        <v>0</v>
      </c>
      <c r="CJ73" s="19">
        <v>0</v>
      </c>
      <c r="CK73" s="19">
        <v>0</v>
      </c>
      <c r="CL73" s="19">
        <v>0</v>
      </c>
      <c r="CM73" s="19">
        <v>0</v>
      </c>
      <c r="CN73" s="19">
        <v>0</v>
      </c>
      <c r="CO73" s="19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</row>
    <row r="74" spans="1:98" x14ac:dyDescent="0.3">
      <c r="A74" s="78" t="s">
        <v>668</v>
      </c>
      <c r="B74" s="40" t="s">
        <v>134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2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C74" s="19">
        <v>0</v>
      </c>
      <c r="CD74" s="19">
        <v>0</v>
      </c>
      <c r="CE74" s="82">
        <v>2</v>
      </c>
      <c r="CF74">
        <v>2</v>
      </c>
      <c r="CG74">
        <v>0</v>
      </c>
      <c r="CI74" s="19">
        <v>0</v>
      </c>
      <c r="CJ74" s="19">
        <v>0</v>
      </c>
      <c r="CK74" s="19">
        <v>0</v>
      </c>
      <c r="CL74" s="19">
        <v>0</v>
      </c>
      <c r="CM74" s="19">
        <v>0</v>
      </c>
      <c r="CN74" s="19">
        <v>0</v>
      </c>
      <c r="CO74" s="19">
        <v>0</v>
      </c>
      <c r="CP74" s="19">
        <v>0</v>
      </c>
      <c r="CQ74" s="19">
        <v>0</v>
      </c>
      <c r="CR74" s="19">
        <v>0</v>
      </c>
      <c r="CS74" s="19">
        <v>0</v>
      </c>
      <c r="CT74" s="19">
        <v>0</v>
      </c>
    </row>
    <row r="75" spans="1:98" x14ac:dyDescent="0.3">
      <c r="A75" s="78" t="s">
        <v>668</v>
      </c>
      <c r="B75" s="40" t="s">
        <v>135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3</v>
      </c>
      <c r="AC75" s="19">
        <v>4</v>
      </c>
      <c r="AD75" s="19">
        <v>0</v>
      </c>
      <c r="AE75" s="19">
        <v>3</v>
      </c>
      <c r="AF75" s="19">
        <v>82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>
        <v>0</v>
      </c>
      <c r="AT75" s="19">
        <v>0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  <c r="BA75" s="19">
        <v>0</v>
      </c>
      <c r="BB75" s="19">
        <v>0</v>
      </c>
      <c r="BC75" s="19">
        <v>0</v>
      </c>
      <c r="BD75" s="19">
        <v>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19">
        <v>0</v>
      </c>
      <c r="BQ75" s="19">
        <v>0</v>
      </c>
      <c r="BR75" s="19">
        <v>0</v>
      </c>
      <c r="BS75" s="19">
        <v>0</v>
      </c>
      <c r="BT75" s="19">
        <v>0</v>
      </c>
      <c r="BU75" s="19">
        <v>0</v>
      </c>
      <c r="BV75" s="19">
        <v>0</v>
      </c>
      <c r="BW75" s="19">
        <v>0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0</v>
      </c>
      <c r="CD75" s="19">
        <v>0</v>
      </c>
      <c r="CE75" s="82">
        <v>92</v>
      </c>
      <c r="CF75">
        <v>92</v>
      </c>
      <c r="CG75">
        <v>0</v>
      </c>
      <c r="CI75" s="19">
        <v>0</v>
      </c>
      <c r="CJ75" s="19">
        <v>0</v>
      </c>
      <c r="CK75" s="19">
        <v>0</v>
      </c>
      <c r="CL75" s="19">
        <v>0</v>
      </c>
      <c r="CM75" s="19">
        <v>0</v>
      </c>
      <c r="CN75" s="19">
        <v>0</v>
      </c>
      <c r="CO75" s="19">
        <v>0</v>
      </c>
      <c r="CP75" s="19">
        <v>0</v>
      </c>
      <c r="CQ75" s="19">
        <v>0</v>
      </c>
      <c r="CR75" s="19">
        <v>0</v>
      </c>
      <c r="CS75" s="19">
        <v>0</v>
      </c>
      <c r="CT75" s="19">
        <v>0</v>
      </c>
    </row>
    <row r="76" spans="1:98" x14ac:dyDescent="0.3">
      <c r="A76" s="78" t="s">
        <v>668</v>
      </c>
      <c r="B76" s="40" t="s">
        <v>136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1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9">
        <v>0</v>
      </c>
      <c r="BD76" s="19">
        <v>0</v>
      </c>
      <c r="BE76" s="19">
        <v>0</v>
      </c>
      <c r="BF76" s="19">
        <v>0</v>
      </c>
      <c r="BG76" s="19">
        <v>0</v>
      </c>
      <c r="BH76" s="19"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19">
        <v>0</v>
      </c>
      <c r="BQ76" s="19">
        <v>0</v>
      </c>
      <c r="BR76" s="19">
        <v>0</v>
      </c>
      <c r="BS76" s="19">
        <v>0</v>
      </c>
      <c r="BT76" s="19">
        <v>0</v>
      </c>
      <c r="BU76" s="19">
        <v>0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0</v>
      </c>
      <c r="CC76" s="19">
        <v>0</v>
      </c>
      <c r="CD76" s="19">
        <v>0</v>
      </c>
      <c r="CE76" s="82">
        <v>1</v>
      </c>
      <c r="CF76">
        <v>1</v>
      </c>
      <c r="CG76">
        <v>0</v>
      </c>
      <c r="CI76" s="19">
        <v>0</v>
      </c>
      <c r="CJ76" s="19">
        <v>0</v>
      </c>
      <c r="CK76" s="19">
        <v>0</v>
      </c>
      <c r="CL76" s="19">
        <v>0</v>
      </c>
      <c r="CM76" s="19">
        <v>0</v>
      </c>
      <c r="CN76" s="19">
        <v>0</v>
      </c>
      <c r="CO76" s="19">
        <v>0</v>
      </c>
      <c r="CP76" s="19">
        <v>0</v>
      </c>
      <c r="CQ76" s="19">
        <v>0</v>
      </c>
      <c r="CR76" s="19">
        <v>0</v>
      </c>
      <c r="CS76" s="19">
        <v>0</v>
      </c>
      <c r="CT76" s="19">
        <v>0</v>
      </c>
    </row>
    <row r="77" spans="1:98" ht="15" customHeight="1" x14ac:dyDescent="0.3">
      <c r="A77" s="78" t="s">
        <v>11</v>
      </c>
      <c r="B77" s="41" t="s">
        <v>137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9">
        <v>0</v>
      </c>
      <c r="BD77" s="19">
        <v>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0</v>
      </c>
      <c r="BP77" s="19">
        <v>0</v>
      </c>
      <c r="BQ77" s="19">
        <v>0</v>
      </c>
      <c r="BR77" s="19">
        <v>0</v>
      </c>
      <c r="BS77" s="19">
        <v>0</v>
      </c>
      <c r="BT77" s="19">
        <v>0</v>
      </c>
      <c r="BU77" s="19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0</v>
      </c>
      <c r="CC77" s="19">
        <v>0</v>
      </c>
      <c r="CD77" s="19">
        <v>0</v>
      </c>
      <c r="CE77" s="81">
        <f>SUM(C77:CD77)</f>
        <v>0</v>
      </c>
      <c r="CI77" s="19">
        <v>109</v>
      </c>
      <c r="CJ77" s="19">
        <v>2</v>
      </c>
      <c r="CK77" s="19">
        <v>3</v>
      </c>
      <c r="CL77" s="19">
        <v>1</v>
      </c>
      <c r="CM77" s="19">
        <v>0</v>
      </c>
      <c r="CN77" s="19">
        <v>0</v>
      </c>
      <c r="CO77" s="19">
        <v>0</v>
      </c>
      <c r="CP77" s="19">
        <v>0</v>
      </c>
      <c r="CQ77" s="19">
        <v>0</v>
      </c>
      <c r="CR77" s="19">
        <v>0</v>
      </c>
      <c r="CS77" s="19">
        <v>0</v>
      </c>
      <c r="CT77" s="19">
        <v>0</v>
      </c>
    </row>
    <row r="78" spans="1:98" x14ac:dyDescent="0.3">
      <c r="A78" s="78" t="s">
        <v>11</v>
      </c>
      <c r="B78" s="41" t="s">
        <v>138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0</v>
      </c>
      <c r="AW78" s="19">
        <v>0</v>
      </c>
      <c r="AX78" s="19">
        <v>0</v>
      </c>
      <c r="AY78" s="19">
        <v>0</v>
      </c>
      <c r="AZ78" s="19">
        <v>0</v>
      </c>
      <c r="BA78" s="19">
        <v>0</v>
      </c>
      <c r="BB78" s="19">
        <v>0</v>
      </c>
      <c r="BC78" s="19">
        <v>0</v>
      </c>
      <c r="BD78" s="19">
        <v>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0</v>
      </c>
      <c r="BT78" s="19">
        <v>0</v>
      </c>
      <c r="BU78" s="19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0</v>
      </c>
      <c r="CA78" s="19">
        <v>0</v>
      </c>
      <c r="CB78" s="19">
        <v>0</v>
      </c>
      <c r="CC78" s="19">
        <v>0</v>
      </c>
      <c r="CD78" s="19">
        <v>0</v>
      </c>
      <c r="CE78" s="81">
        <f t="shared" ref="CE78:CE141" si="5">SUM(C78:CD78)</f>
        <v>0</v>
      </c>
      <c r="CI78" s="19">
        <v>2</v>
      </c>
      <c r="CJ78" s="19">
        <v>0</v>
      </c>
      <c r="CK78" s="19">
        <v>2</v>
      </c>
      <c r="CL78" s="19">
        <v>0</v>
      </c>
      <c r="CM78" s="19">
        <v>0</v>
      </c>
      <c r="CN78" s="19">
        <v>0</v>
      </c>
      <c r="CO78" s="19">
        <v>0</v>
      </c>
      <c r="CP78" s="19">
        <v>0</v>
      </c>
      <c r="CQ78" s="19">
        <v>0</v>
      </c>
      <c r="CR78" s="19">
        <v>0</v>
      </c>
      <c r="CS78" s="19">
        <v>1</v>
      </c>
      <c r="CT78" s="19">
        <v>0</v>
      </c>
    </row>
    <row r="79" spans="1:98" x14ac:dyDescent="0.3">
      <c r="A79" s="78" t="s">
        <v>11</v>
      </c>
      <c r="B79" s="41" t="s">
        <v>139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2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0</v>
      </c>
      <c r="AR79" s="19">
        <v>0</v>
      </c>
      <c r="AS79" s="19">
        <v>17</v>
      </c>
      <c r="AT79" s="19">
        <v>2</v>
      </c>
      <c r="AU79" s="19">
        <v>18</v>
      </c>
      <c r="AV79" s="19">
        <v>0</v>
      </c>
      <c r="AW79" s="19">
        <v>0</v>
      </c>
      <c r="AX79" s="19">
        <v>0</v>
      </c>
      <c r="AY79" s="19">
        <v>0</v>
      </c>
      <c r="AZ79" s="19">
        <v>0</v>
      </c>
      <c r="BA79" s="19">
        <v>0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19">
        <v>0</v>
      </c>
      <c r="BQ79" s="19">
        <v>0</v>
      </c>
      <c r="BR79" s="19">
        <v>0</v>
      </c>
      <c r="BS79" s="19">
        <v>0</v>
      </c>
      <c r="BT79" s="19">
        <v>0</v>
      </c>
      <c r="BU79" s="19">
        <v>0</v>
      </c>
      <c r="BV79" s="19">
        <v>0</v>
      </c>
      <c r="BW79" s="19">
        <v>0</v>
      </c>
      <c r="BX79" s="19">
        <v>0</v>
      </c>
      <c r="BY79" s="19">
        <v>0</v>
      </c>
      <c r="BZ79" s="19">
        <v>0</v>
      </c>
      <c r="CA79" s="19">
        <v>0</v>
      </c>
      <c r="CB79" s="19">
        <v>0</v>
      </c>
      <c r="CC79" s="19">
        <v>0</v>
      </c>
      <c r="CD79" s="19">
        <v>0</v>
      </c>
      <c r="CE79" s="81">
        <f t="shared" si="5"/>
        <v>39</v>
      </c>
      <c r="CI79" s="19">
        <v>0</v>
      </c>
      <c r="CJ79" s="19">
        <v>0</v>
      </c>
      <c r="CK79" s="19">
        <v>0</v>
      </c>
      <c r="CL79" s="19">
        <v>0</v>
      </c>
      <c r="CM79" s="19">
        <v>0</v>
      </c>
      <c r="CN79" s="19">
        <v>0</v>
      </c>
      <c r="CO79" s="19">
        <v>0</v>
      </c>
      <c r="CP79" s="19">
        <v>0</v>
      </c>
      <c r="CQ79" s="19">
        <v>0</v>
      </c>
      <c r="CR79" s="19">
        <v>0</v>
      </c>
      <c r="CS79" s="19">
        <v>0</v>
      </c>
      <c r="CT79" s="19">
        <v>0</v>
      </c>
    </row>
    <row r="80" spans="1:98" x14ac:dyDescent="0.3">
      <c r="A80" s="78" t="s">
        <v>11</v>
      </c>
      <c r="B80" s="41" t="s">
        <v>140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19">
        <v>0</v>
      </c>
      <c r="BQ80" s="19">
        <v>0</v>
      </c>
      <c r="BR80" s="19">
        <v>0</v>
      </c>
      <c r="BS80" s="19">
        <v>0</v>
      </c>
      <c r="BT80" s="19">
        <v>0</v>
      </c>
      <c r="BU80" s="19">
        <v>0</v>
      </c>
      <c r="BV80" s="19">
        <v>0</v>
      </c>
      <c r="BW80" s="19">
        <v>0</v>
      </c>
      <c r="BX80" s="19">
        <v>0</v>
      </c>
      <c r="BY80" s="19">
        <v>0</v>
      </c>
      <c r="BZ80" s="19">
        <v>0</v>
      </c>
      <c r="CA80" s="19">
        <v>0</v>
      </c>
      <c r="CB80" s="19">
        <v>0</v>
      </c>
      <c r="CC80" s="19">
        <v>0</v>
      </c>
      <c r="CD80" s="19">
        <v>0</v>
      </c>
      <c r="CE80" s="81">
        <f t="shared" si="5"/>
        <v>0</v>
      </c>
      <c r="CH80">
        <v>30</v>
      </c>
      <c r="CI80" s="19">
        <v>0</v>
      </c>
      <c r="CJ80" s="19">
        <v>0</v>
      </c>
      <c r="CK80" s="19">
        <v>0</v>
      </c>
      <c r="CL80" s="19">
        <v>0</v>
      </c>
      <c r="CM80" s="19">
        <v>0</v>
      </c>
      <c r="CN80" s="19">
        <v>0</v>
      </c>
      <c r="CO80" s="19">
        <v>0</v>
      </c>
      <c r="CP80" s="19">
        <v>0</v>
      </c>
      <c r="CQ80" s="19">
        <v>0</v>
      </c>
      <c r="CR80" s="19">
        <v>0</v>
      </c>
      <c r="CS80" s="19">
        <v>0</v>
      </c>
      <c r="CT80" s="19">
        <v>0</v>
      </c>
    </row>
    <row r="81" spans="1:98" x14ac:dyDescent="0.3">
      <c r="A81" s="78" t="s">
        <v>11</v>
      </c>
      <c r="B81" s="41" t="s">
        <v>141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19">
        <v>0</v>
      </c>
      <c r="BQ81" s="19">
        <v>0</v>
      </c>
      <c r="BR81" s="19">
        <v>0</v>
      </c>
      <c r="BS81" s="19">
        <v>0</v>
      </c>
      <c r="BT81" s="19">
        <v>0</v>
      </c>
      <c r="BU81" s="19">
        <v>0</v>
      </c>
      <c r="BV81" s="19">
        <v>0</v>
      </c>
      <c r="BW81" s="19">
        <v>0</v>
      </c>
      <c r="BX81" s="19">
        <v>0</v>
      </c>
      <c r="BY81" s="19">
        <v>0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81">
        <f t="shared" si="5"/>
        <v>0</v>
      </c>
      <c r="CI81" s="19">
        <v>0</v>
      </c>
      <c r="CJ81" s="19">
        <v>0</v>
      </c>
      <c r="CK81" s="19">
        <v>0</v>
      </c>
      <c r="CL81" s="19">
        <v>0</v>
      </c>
      <c r="CM81" s="19">
        <v>0</v>
      </c>
      <c r="CN81" s="19">
        <v>0</v>
      </c>
      <c r="CO81" s="19">
        <v>6</v>
      </c>
      <c r="CP81" s="19">
        <v>3</v>
      </c>
      <c r="CQ81" s="19">
        <v>6</v>
      </c>
      <c r="CR81" s="19">
        <v>0</v>
      </c>
      <c r="CS81" s="19">
        <v>0</v>
      </c>
      <c r="CT81" s="19">
        <v>0</v>
      </c>
    </row>
    <row r="82" spans="1:98" x14ac:dyDescent="0.3">
      <c r="A82" s="78" t="s">
        <v>11</v>
      </c>
      <c r="B82" s="41" t="s">
        <v>142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19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>
        <v>0</v>
      </c>
      <c r="AT82" s="19">
        <v>0</v>
      </c>
      <c r="AU82" s="19">
        <v>0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  <c r="BA82" s="19">
        <v>0</v>
      </c>
      <c r="BB82" s="19">
        <v>0</v>
      </c>
      <c r="BC82" s="19">
        <v>0</v>
      </c>
      <c r="BD82" s="19">
        <v>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19">
        <v>0</v>
      </c>
      <c r="BQ82" s="19">
        <v>0</v>
      </c>
      <c r="BR82" s="19">
        <v>0</v>
      </c>
      <c r="BS82" s="19">
        <v>0</v>
      </c>
      <c r="BT82" s="19">
        <v>0</v>
      </c>
      <c r="BU82" s="19">
        <v>0</v>
      </c>
      <c r="BV82" s="19">
        <v>0</v>
      </c>
      <c r="BW82" s="19">
        <v>0</v>
      </c>
      <c r="BX82" s="19">
        <v>0</v>
      </c>
      <c r="BY82" s="19">
        <v>0</v>
      </c>
      <c r="BZ82" s="19">
        <v>0</v>
      </c>
      <c r="CA82" s="19">
        <v>0</v>
      </c>
      <c r="CB82" s="19">
        <v>0</v>
      </c>
      <c r="CC82" s="19">
        <v>0</v>
      </c>
      <c r="CD82" s="19">
        <v>0</v>
      </c>
      <c r="CE82" s="81">
        <f t="shared" si="5"/>
        <v>0</v>
      </c>
      <c r="CH82">
        <v>2</v>
      </c>
      <c r="CI82" s="19">
        <v>0</v>
      </c>
      <c r="CJ82" s="19">
        <v>0</v>
      </c>
      <c r="CK82" s="19">
        <v>0</v>
      </c>
      <c r="CL82" s="19">
        <v>0</v>
      </c>
      <c r="CM82" s="19">
        <v>0</v>
      </c>
      <c r="CN82" s="19">
        <v>0</v>
      </c>
      <c r="CO82" s="19">
        <v>0</v>
      </c>
      <c r="CP82" s="19">
        <v>0</v>
      </c>
      <c r="CQ82" s="19">
        <v>0</v>
      </c>
      <c r="CR82" s="19">
        <v>0</v>
      </c>
      <c r="CS82" s="19">
        <v>0</v>
      </c>
      <c r="CT82" s="19">
        <v>0</v>
      </c>
    </row>
    <row r="83" spans="1:98" x14ac:dyDescent="0.3">
      <c r="A83" s="78" t="s">
        <v>11</v>
      </c>
      <c r="B83" s="41" t="s">
        <v>143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19">
        <v>0</v>
      </c>
      <c r="BQ83" s="19">
        <v>0</v>
      </c>
      <c r="BR83" s="19">
        <v>0</v>
      </c>
      <c r="BS83" s="19">
        <v>0</v>
      </c>
      <c r="BT83" s="19">
        <v>0</v>
      </c>
      <c r="BU83" s="19">
        <v>0</v>
      </c>
      <c r="BV83" s="19">
        <v>0</v>
      </c>
      <c r="BW83" s="19">
        <v>0</v>
      </c>
      <c r="BX83" s="19">
        <v>0</v>
      </c>
      <c r="BY83" s="19">
        <v>0</v>
      </c>
      <c r="BZ83" s="19">
        <v>0</v>
      </c>
      <c r="CA83" s="19">
        <v>0</v>
      </c>
      <c r="CB83" s="19">
        <v>0</v>
      </c>
      <c r="CC83" s="19">
        <v>0</v>
      </c>
      <c r="CD83" s="19">
        <v>0</v>
      </c>
      <c r="CE83" s="81">
        <f t="shared" si="5"/>
        <v>0</v>
      </c>
      <c r="CH83">
        <v>1</v>
      </c>
      <c r="CI83" s="19">
        <v>0</v>
      </c>
      <c r="CJ83" s="19">
        <v>0</v>
      </c>
      <c r="CK83" s="19">
        <v>0</v>
      </c>
      <c r="CL83" s="19">
        <v>0</v>
      </c>
      <c r="CM83" s="19">
        <v>0</v>
      </c>
      <c r="CN83" s="19">
        <v>0</v>
      </c>
      <c r="CO83" s="19">
        <v>0</v>
      </c>
      <c r="CP83" s="19">
        <v>0</v>
      </c>
      <c r="CQ83" s="19">
        <v>0</v>
      </c>
      <c r="CR83" s="19">
        <v>0</v>
      </c>
      <c r="CS83" s="19">
        <v>0</v>
      </c>
      <c r="CT83" s="19">
        <v>0</v>
      </c>
    </row>
    <row r="84" spans="1:98" x14ac:dyDescent="0.3">
      <c r="A84" s="78" t="s">
        <v>11</v>
      </c>
      <c r="B84" s="41" t="s">
        <v>144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0</v>
      </c>
      <c r="BT84" s="19">
        <v>0</v>
      </c>
      <c r="BU84" s="19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0</v>
      </c>
      <c r="CD84" s="19">
        <v>0</v>
      </c>
      <c r="CE84" s="81">
        <f t="shared" si="5"/>
        <v>0</v>
      </c>
      <c r="CI84" s="19">
        <v>0</v>
      </c>
      <c r="CJ84" s="19">
        <v>0</v>
      </c>
      <c r="CK84" s="19">
        <v>0</v>
      </c>
      <c r="CL84" s="19">
        <v>0</v>
      </c>
      <c r="CM84" s="19">
        <v>0</v>
      </c>
      <c r="CN84" s="19">
        <v>0</v>
      </c>
      <c r="CO84" s="19">
        <v>0</v>
      </c>
      <c r="CP84" s="19">
        <v>1</v>
      </c>
      <c r="CQ84" s="19">
        <v>0</v>
      </c>
      <c r="CR84" s="19">
        <v>0</v>
      </c>
      <c r="CS84" s="19">
        <v>0</v>
      </c>
      <c r="CT84" s="19">
        <v>0</v>
      </c>
    </row>
    <row r="85" spans="1:98" x14ac:dyDescent="0.3">
      <c r="A85" s="78" t="s">
        <v>11</v>
      </c>
      <c r="B85" s="41" t="s">
        <v>145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16</v>
      </c>
      <c r="AF85" s="19">
        <v>29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5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  <c r="BA85" s="19">
        <v>0</v>
      </c>
      <c r="BB85" s="19">
        <v>6</v>
      </c>
      <c r="BC85" s="19">
        <v>13</v>
      </c>
      <c r="BD85" s="19">
        <v>3</v>
      </c>
      <c r="BE85" s="19">
        <v>0</v>
      </c>
      <c r="BF85" s="19">
        <v>0</v>
      </c>
      <c r="BG85" s="19">
        <v>0</v>
      </c>
      <c r="BH85" s="19">
        <v>0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0</v>
      </c>
      <c r="BP85" s="19">
        <v>0</v>
      </c>
      <c r="BQ85" s="19">
        <v>0</v>
      </c>
      <c r="BR85" s="19">
        <v>0</v>
      </c>
      <c r="BS85" s="19">
        <v>0</v>
      </c>
      <c r="BT85" s="19">
        <v>0</v>
      </c>
      <c r="BU85" s="19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0</v>
      </c>
      <c r="CA85" s="19">
        <v>0</v>
      </c>
      <c r="CB85" s="19">
        <v>0</v>
      </c>
      <c r="CC85" s="19">
        <v>0</v>
      </c>
      <c r="CD85" s="19">
        <v>0</v>
      </c>
      <c r="CE85" s="81">
        <f t="shared" si="5"/>
        <v>72</v>
      </c>
      <c r="CI85" s="19">
        <v>0</v>
      </c>
      <c r="CJ85" s="19">
        <v>0</v>
      </c>
      <c r="CK85" s="19">
        <v>0</v>
      </c>
      <c r="CL85" s="19">
        <v>0</v>
      </c>
      <c r="CM85" s="19">
        <v>0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0</v>
      </c>
    </row>
    <row r="86" spans="1:98" x14ac:dyDescent="0.3">
      <c r="A86" s="78" t="s">
        <v>11</v>
      </c>
      <c r="B86" s="41" t="s">
        <v>146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11</v>
      </c>
      <c r="T86" s="19">
        <v>0</v>
      </c>
      <c r="U86" s="19">
        <v>0</v>
      </c>
      <c r="V86" s="19">
        <v>7</v>
      </c>
      <c r="W86" s="19">
        <v>0</v>
      </c>
      <c r="X86" s="19">
        <v>2</v>
      </c>
      <c r="Y86" s="19">
        <v>5</v>
      </c>
      <c r="Z86" s="19">
        <v>3</v>
      </c>
      <c r="AA86" s="19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19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9">
        <v>0</v>
      </c>
      <c r="AY86" s="19">
        <v>0</v>
      </c>
      <c r="AZ86" s="19">
        <v>0</v>
      </c>
      <c r="BA86" s="19">
        <v>0</v>
      </c>
      <c r="BB86" s="19">
        <v>0</v>
      </c>
      <c r="BC86" s="19">
        <v>0</v>
      </c>
      <c r="BD86" s="19">
        <v>0</v>
      </c>
      <c r="BE86" s="19">
        <v>0</v>
      </c>
      <c r="BF86" s="19">
        <v>0</v>
      </c>
      <c r="BG86" s="19">
        <v>0</v>
      </c>
      <c r="BH86" s="19">
        <v>1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0</v>
      </c>
      <c r="BR86" s="19">
        <v>0</v>
      </c>
      <c r="BS86" s="19">
        <v>0</v>
      </c>
      <c r="BT86" s="19">
        <v>0</v>
      </c>
      <c r="BU86" s="19">
        <v>0</v>
      </c>
      <c r="BV86" s="19">
        <v>1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0</v>
      </c>
      <c r="CE86" s="81">
        <f t="shared" si="5"/>
        <v>30</v>
      </c>
      <c r="CI86" s="19">
        <v>0</v>
      </c>
      <c r="CJ86" s="19">
        <v>0</v>
      </c>
      <c r="CK86" s="19">
        <v>0</v>
      </c>
      <c r="CL86" s="19">
        <v>0</v>
      </c>
      <c r="CM86" s="19">
        <v>0</v>
      </c>
      <c r="CN86" s="19">
        <v>0</v>
      </c>
      <c r="CO86" s="19">
        <v>0</v>
      </c>
      <c r="CP86" s="19">
        <v>0</v>
      </c>
      <c r="CQ86" s="19">
        <v>0</v>
      </c>
      <c r="CR86" s="19">
        <v>0</v>
      </c>
      <c r="CS86" s="19">
        <v>0</v>
      </c>
      <c r="CT86" s="19">
        <v>0</v>
      </c>
    </row>
    <row r="87" spans="1:98" x14ac:dyDescent="0.3">
      <c r="A87" s="78" t="s">
        <v>11</v>
      </c>
      <c r="B87" s="41" t="s">
        <v>147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1</v>
      </c>
      <c r="AA87" s="19">
        <v>1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9">
        <v>0</v>
      </c>
      <c r="BD87" s="19">
        <v>0</v>
      </c>
      <c r="BE87" s="19">
        <v>0</v>
      </c>
      <c r="BF87" s="19">
        <v>0</v>
      </c>
      <c r="BG87" s="19">
        <v>0</v>
      </c>
      <c r="BH87" s="19">
        <v>0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0</v>
      </c>
      <c r="CD87" s="19">
        <v>0</v>
      </c>
      <c r="CE87" s="81">
        <f t="shared" si="5"/>
        <v>2</v>
      </c>
      <c r="CI87" s="19">
        <v>0</v>
      </c>
      <c r="CJ87" s="19">
        <v>0</v>
      </c>
      <c r="CK87" s="19">
        <v>0</v>
      </c>
      <c r="CL87" s="19">
        <v>0</v>
      </c>
      <c r="CM87" s="19">
        <v>0</v>
      </c>
      <c r="CN87" s="19">
        <v>0</v>
      </c>
      <c r="CO87" s="19">
        <v>0</v>
      </c>
      <c r="CP87" s="19">
        <v>0</v>
      </c>
      <c r="CQ87" s="19">
        <v>0</v>
      </c>
      <c r="CR87" s="19">
        <v>1</v>
      </c>
      <c r="CS87" s="19">
        <v>0</v>
      </c>
      <c r="CT87" s="19">
        <v>0</v>
      </c>
    </row>
    <row r="88" spans="1:98" x14ac:dyDescent="0.3">
      <c r="A88" s="78" t="s">
        <v>11</v>
      </c>
      <c r="B88" s="41" t="s">
        <v>148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>
        <v>0</v>
      </c>
      <c r="AT88" s="19">
        <v>0</v>
      </c>
      <c r="AU88" s="19">
        <v>0</v>
      </c>
      <c r="AV88" s="19">
        <v>0</v>
      </c>
      <c r="AW88" s="19">
        <v>0</v>
      </c>
      <c r="AX88" s="19">
        <v>1</v>
      </c>
      <c r="AY88" s="19">
        <v>0</v>
      </c>
      <c r="AZ88" s="19">
        <v>0</v>
      </c>
      <c r="BA88" s="19">
        <v>0</v>
      </c>
      <c r="BB88" s="19">
        <v>0</v>
      </c>
      <c r="BC88" s="19">
        <v>0</v>
      </c>
      <c r="BD88" s="19">
        <v>0</v>
      </c>
      <c r="BE88" s="19">
        <v>0</v>
      </c>
      <c r="BF88" s="19">
        <v>0</v>
      </c>
      <c r="BG88" s="19">
        <v>0</v>
      </c>
      <c r="BH88" s="19"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0</v>
      </c>
      <c r="BU88" s="19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0</v>
      </c>
      <c r="CD88" s="19">
        <v>0</v>
      </c>
      <c r="CE88" s="81">
        <f t="shared" si="5"/>
        <v>1</v>
      </c>
      <c r="CI88" s="19">
        <v>0</v>
      </c>
      <c r="CJ88" s="19">
        <v>0</v>
      </c>
      <c r="CK88" s="19">
        <v>0</v>
      </c>
      <c r="CL88" s="19">
        <v>0</v>
      </c>
      <c r="CM88" s="19">
        <v>0</v>
      </c>
      <c r="CN88" s="19">
        <v>0</v>
      </c>
      <c r="CO88" s="19">
        <v>0</v>
      </c>
      <c r="CP88" s="19">
        <v>0</v>
      </c>
      <c r="CQ88" s="19">
        <v>0</v>
      </c>
      <c r="CR88" s="19">
        <v>0</v>
      </c>
      <c r="CS88" s="19">
        <v>0</v>
      </c>
      <c r="CT88" s="19">
        <v>0</v>
      </c>
    </row>
    <row r="89" spans="1:98" x14ac:dyDescent="0.3">
      <c r="A89" s="78" t="s">
        <v>11</v>
      </c>
      <c r="B89" s="41" t="s">
        <v>1061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1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3</v>
      </c>
      <c r="P89" s="19">
        <v>1</v>
      </c>
      <c r="Q89" s="19">
        <v>0</v>
      </c>
      <c r="R89" s="19">
        <v>0</v>
      </c>
      <c r="S89" s="19">
        <v>3</v>
      </c>
      <c r="T89" s="19">
        <v>0</v>
      </c>
      <c r="U89" s="19">
        <v>0</v>
      </c>
      <c r="V89" s="19">
        <v>0</v>
      </c>
      <c r="W89" s="19">
        <v>1</v>
      </c>
      <c r="X89" s="19">
        <v>0</v>
      </c>
      <c r="Y89" s="19">
        <v>1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2</v>
      </c>
      <c r="AW89" s="19">
        <v>0</v>
      </c>
      <c r="AX89" s="19">
        <v>1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3</v>
      </c>
      <c r="BE89" s="19">
        <v>1</v>
      </c>
      <c r="BF89" s="19">
        <v>2</v>
      </c>
      <c r="BG89" s="19">
        <v>2</v>
      </c>
      <c r="BH89" s="19">
        <v>0</v>
      </c>
      <c r="BI89" s="19">
        <v>1</v>
      </c>
      <c r="BJ89" s="19">
        <v>1</v>
      </c>
      <c r="BK89" s="19">
        <v>0</v>
      </c>
      <c r="BL89" s="19">
        <v>0</v>
      </c>
      <c r="BM89" s="19">
        <v>0</v>
      </c>
      <c r="BN89" s="19">
        <v>0</v>
      </c>
      <c r="BO89" s="19">
        <v>0</v>
      </c>
      <c r="BP89" s="19">
        <v>1</v>
      </c>
      <c r="BQ89" s="19">
        <v>0</v>
      </c>
      <c r="BR89" s="19">
        <v>1</v>
      </c>
      <c r="BS89" s="19">
        <v>1</v>
      </c>
      <c r="BT89" s="19">
        <v>2</v>
      </c>
      <c r="BU89" s="19">
        <v>2</v>
      </c>
      <c r="BV89" s="19">
        <v>0</v>
      </c>
      <c r="BW89" s="19">
        <v>1</v>
      </c>
      <c r="BX89" s="19">
        <v>1</v>
      </c>
      <c r="BY89" s="19">
        <v>0</v>
      </c>
      <c r="BZ89" s="19">
        <v>0</v>
      </c>
      <c r="CA89" s="19">
        <v>0</v>
      </c>
      <c r="CB89" s="19">
        <v>0</v>
      </c>
      <c r="CC89" s="19">
        <v>0</v>
      </c>
      <c r="CD89" s="19">
        <v>0</v>
      </c>
      <c r="CE89" s="81">
        <f t="shared" si="5"/>
        <v>32</v>
      </c>
      <c r="CI89" s="19">
        <v>0</v>
      </c>
      <c r="CJ89" s="19">
        <v>0</v>
      </c>
      <c r="CK89" s="19">
        <v>0</v>
      </c>
      <c r="CL89" s="19">
        <v>0</v>
      </c>
      <c r="CM89" s="19">
        <v>0</v>
      </c>
      <c r="CN89" s="19">
        <v>0</v>
      </c>
      <c r="CO89" s="19">
        <v>0</v>
      </c>
      <c r="CP89" s="19">
        <v>0</v>
      </c>
      <c r="CQ89" s="19">
        <v>0</v>
      </c>
      <c r="CR89" s="19">
        <v>0</v>
      </c>
      <c r="CS89" s="19">
        <v>0</v>
      </c>
      <c r="CT89" s="19">
        <v>0</v>
      </c>
    </row>
    <row r="90" spans="1:98" x14ac:dyDescent="0.3">
      <c r="A90" s="78" t="s">
        <v>11</v>
      </c>
      <c r="B90" s="41" t="s">
        <v>1070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1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0</v>
      </c>
      <c r="BA90" s="19">
        <v>0</v>
      </c>
      <c r="BB90" s="19">
        <v>0</v>
      </c>
      <c r="BC90" s="19">
        <v>0</v>
      </c>
      <c r="BD90" s="19">
        <v>0</v>
      </c>
      <c r="BE90" s="19">
        <v>0</v>
      </c>
      <c r="BF90" s="19">
        <v>0</v>
      </c>
      <c r="BG90" s="19">
        <v>0</v>
      </c>
      <c r="BH90" s="19"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19">
        <v>0</v>
      </c>
      <c r="BP90" s="19">
        <v>0</v>
      </c>
      <c r="BQ90" s="19">
        <v>0</v>
      </c>
      <c r="BR90" s="19">
        <v>0</v>
      </c>
      <c r="BS90" s="19">
        <v>0</v>
      </c>
      <c r="BT90" s="19">
        <v>0</v>
      </c>
      <c r="BU90" s="19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81">
        <f t="shared" si="5"/>
        <v>1</v>
      </c>
      <c r="CI90" s="19">
        <v>0</v>
      </c>
      <c r="CJ90" s="19">
        <v>0</v>
      </c>
      <c r="CK90" s="19">
        <v>0</v>
      </c>
      <c r="CL90" s="19">
        <v>0</v>
      </c>
      <c r="CM90" s="19">
        <v>0</v>
      </c>
      <c r="CN90" s="19">
        <v>0</v>
      </c>
      <c r="CO90" s="19">
        <v>0</v>
      </c>
      <c r="CP90" s="19">
        <v>0</v>
      </c>
      <c r="CQ90" s="19">
        <v>0</v>
      </c>
      <c r="CR90" s="19">
        <v>0</v>
      </c>
      <c r="CS90" s="19">
        <v>0</v>
      </c>
      <c r="CT90" s="19">
        <v>0</v>
      </c>
    </row>
    <row r="91" spans="1:98" x14ac:dyDescent="0.3">
      <c r="A91" s="78" t="s">
        <v>11</v>
      </c>
      <c r="B91" s="41" t="s">
        <v>1077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19">
        <v>0</v>
      </c>
      <c r="AR91" s="19">
        <v>0</v>
      </c>
      <c r="AS91" s="19">
        <v>0</v>
      </c>
      <c r="AT91" s="19">
        <v>0</v>
      </c>
      <c r="AU91" s="19">
        <v>0</v>
      </c>
      <c r="AV91" s="19">
        <v>0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1</v>
      </c>
      <c r="BC91" s="19">
        <v>0</v>
      </c>
      <c r="BD91" s="19">
        <v>0</v>
      </c>
      <c r="BE91" s="19">
        <v>0</v>
      </c>
      <c r="BF91" s="19">
        <v>0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19">
        <v>0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0</v>
      </c>
      <c r="BS91" s="19">
        <v>0</v>
      </c>
      <c r="BT91" s="19">
        <v>0</v>
      </c>
      <c r="BU91" s="19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81">
        <f t="shared" si="5"/>
        <v>2</v>
      </c>
      <c r="CI91" s="19">
        <v>0</v>
      </c>
      <c r="CJ91" s="19">
        <v>0</v>
      </c>
      <c r="CK91" s="19">
        <v>0</v>
      </c>
      <c r="CL91" s="19">
        <v>0</v>
      </c>
      <c r="CM91" s="19">
        <v>0</v>
      </c>
      <c r="CN91" s="19">
        <v>0</v>
      </c>
      <c r="CO91" s="19">
        <v>0</v>
      </c>
      <c r="CP91" s="19">
        <v>0</v>
      </c>
      <c r="CQ91" s="19">
        <v>0</v>
      </c>
      <c r="CR91" s="19">
        <v>0</v>
      </c>
      <c r="CS91" s="19">
        <v>0</v>
      </c>
      <c r="CT91" s="19">
        <v>0</v>
      </c>
    </row>
    <row r="92" spans="1:98" x14ac:dyDescent="0.3">
      <c r="A92" s="78" t="s">
        <v>11</v>
      </c>
      <c r="B92" s="41" t="s">
        <v>1080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1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9">
        <v>0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81">
        <f t="shared" si="5"/>
        <v>1</v>
      </c>
      <c r="CI92" s="19">
        <v>0</v>
      </c>
      <c r="CJ92" s="19">
        <v>0</v>
      </c>
      <c r="CK92" s="19">
        <v>0</v>
      </c>
      <c r="CL92" s="19">
        <v>0</v>
      </c>
      <c r="CM92" s="19">
        <v>0</v>
      </c>
      <c r="CN92" s="19">
        <v>0</v>
      </c>
      <c r="CO92" s="19">
        <v>0</v>
      </c>
      <c r="CP92" s="19">
        <v>0</v>
      </c>
      <c r="CQ92" s="19">
        <v>0</v>
      </c>
      <c r="CR92" s="19">
        <v>0</v>
      </c>
      <c r="CS92" s="19">
        <v>0</v>
      </c>
      <c r="CT92" s="19">
        <v>0</v>
      </c>
    </row>
    <row r="93" spans="1:98" x14ac:dyDescent="0.3">
      <c r="A93" s="78" t="s">
        <v>11</v>
      </c>
      <c r="B93" s="41" t="s">
        <v>149</v>
      </c>
      <c r="C93" s="19">
        <v>0</v>
      </c>
      <c r="D93" s="19">
        <v>0</v>
      </c>
      <c r="E93" s="19">
        <v>1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2</v>
      </c>
      <c r="Y93" s="19">
        <v>0</v>
      </c>
      <c r="Z93" s="19">
        <v>0</v>
      </c>
      <c r="AA93" s="19">
        <v>3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8</v>
      </c>
      <c r="AW93" s="19">
        <v>2</v>
      </c>
      <c r="AX93" s="19">
        <v>1</v>
      </c>
      <c r="AY93" s="19">
        <v>1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1</v>
      </c>
      <c r="BG93" s="19">
        <v>8</v>
      </c>
      <c r="BH93" s="19">
        <v>0</v>
      </c>
      <c r="BI93" s="19">
        <v>1</v>
      </c>
      <c r="BJ93" s="19">
        <v>1</v>
      </c>
      <c r="BK93" s="19">
        <v>1</v>
      </c>
      <c r="BL93" s="19">
        <v>4</v>
      </c>
      <c r="BM93" s="19">
        <v>1</v>
      </c>
      <c r="BN93" s="19">
        <v>0</v>
      </c>
      <c r="BO93" s="19">
        <v>0</v>
      </c>
      <c r="BP93" s="19">
        <v>0</v>
      </c>
      <c r="BQ93" s="19">
        <v>1</v>
      </c>
      <c r="BR93" s="19">
        <v>0</v>
      </c>
      <c r="BS93" s="19">
        <v>0</v>
      </c>
      <c r="BT93" s="19">
        <v>0</v>
      </c>
      <c r="BU93" s="19">
        <v>5</v>
      </c>
      <c r="BV93" s="19">
        <v>2</v>
      </c>
      <c r="BW93" s="19">
        <v>8</v>
      </c>
      <c r="BX93" s="19">
        <v>3</v>
      </c>
      <c r="BY93" s="19">
        <v>1</v>
      </c>
      <c r="BZ93" s="19">
        <v>14</v>
      </c>
      <c r="CA93" s="19">
        <v>0</v>
      </c>
      <c r="CB93" s="19">
        <v>0</v>
      </c>
      <c r="CC93" s="19">
        <v>0</v>
      </c>
      <c r="CD93" s="19">
        <v>0</v>
      </c>
      <c r="CE93" s="81">
        <f t="shared" si="5"/>
        <v>69</v>
      </c>
      <c r="CI93" s="19">
        <v>0</v>
      </c>
      <c r="CJ93" s="19">
        <v>0</v>
      </c>
      <c r="CK93" s="19">
        <v>0</v>
      </c>
      <c r="CL93" s="19">
        <v>0</v>
      </c>
      <c r="CM93" s="19">
        <v>0</v>
      </c>
      <c r="CN93" s="19">
        <v>1</v>
      </c>
      <c r="CO93" s="19">
        <v>0</v>
      </c>
      <c r="CP93" s="19">
        <v>0</v>
      </c>
      <c r="CQ93" s="19">
        <v>0</v>
      </c>
      <c r="CR93" s="19">
        <v>0</v>
      </c>
      <c r="CS93" s="19">
        <v>0</v>
      </c>
      <c r="CT93" s="19">
        <v>0</v>
      </c>
    </row>
    <row r="94" spans="1:98" x14ac:dyDescent="0.3">
      <c r="A94" s="78" t="s">
        <v>11</v>
      </c>
      <c r="B94" s="41" t="s">
        <v>150</v>
      </c>
      <c r="C94" s="19">
        <v>0</v>
      </c>
      <c r="D94" s="19">
        <v>0</v>
      </c>
      <c r="E94" s="19">
        <v>0</v>
      </c>
      <c r="F94" s="19">
        <v>0</v>
      </c>
      <c r="G94" s="19">
        <v>1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2</v>
      </c>
      <c r="N94" s="19">
        <v>0</v>
      </c>
      <c r="O94" s="19">
        <v>1</v>
      </c>
      <c r="P94" s="19">
        <v>39</v>
      </c>
      <c r="Q94" s="19">
        <v>8</v>
      </c>
      <c r="R94" s="19">
        <v>0</v>
      </c>
      <c r="S94" s="19">
        <v>0</v>
      </c>
      <c r="T94" s="19">
        <v>0</v>
      </c>
      <c r="U94" s="19">
        <v>0</v>
      </c>
      <c r="V94" s="19">
        <v>1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>
        <v>0</v>
      </c>
      <c r="AT94" s="19">
        <v>0</v>
      </c>
      <c r="AU94" s="19">
        <v>0</v>
      </c>
      <c r="AV94" s="19">
        <v>0</v>
      </c>
      <c r="AW94" s="19">
        <v>0</v>
      </c>
      <c r="AX94" s="19">
        <v>0</v>
      </c>
      <c r="AY94" s="19">
        <v>0</v>
      </c>
      <c r="AZ94" s="19">
        <v>0</v>
      </c>
      <c r="BA94" s="19">
        <v>0</v>
      </c>
      <c r="BB94" s="19">
        <v>0</v>
      </c>
      <c r="BC94" s="19">
        <v>0</v>
      </c>
      <c r="BD94" s="19">
        <v>0</v>
      </c>
      <c r="BE94" s="19">
        <v>0</v>
      </c>
      <c r="BF94" s="19">
        <v>0</v>
      </c>
      <c r="BG94" s="19">
        <v>0</v>
      </c>
      <c r="BH94" s="19"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19">
        <v>1</v>
      </c>
      <c r="BQ94" s="19">
        <v>0</v>
      </c>
      <c r="BR94" s="19">
        <v>0</v>
      </c>
      <c r="BS94" s="19">
        <v>0</v>
      </c>
      <c r="BT94" s="19">
        <v>0</v>
      </c>
      <c r="BU94" s="19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18</v>
      </c>
      <c r="CA94" s="19">
        <v>1</v>
      </c>
      <c r="CB94" s="19">
        <v>0</v>
      </c>
      <c r="CC94" s="19">
        <v>0</v>
      </c>
      <c r="CD94" s="19">
        <v>0</v>
      </c>
      <c r="CE94" s="81">
        <f t="shared" si="5"/>
        <v>72</v>
      </c>
      <c r="CI94" s="19">
        <v>6</v>
      </c>
      <c r="CJ94" s="19">
        <v>0</v>
      </c>
      <c r="CK94" s="19">
        <v>0</v>
      </c>
      <c r="CL94" s="19">
        <v>0</v>
      </c>
      <c r="CM94" s="19">
        <v>0</v>
      </c>
      <c r="CN94" s="19">
        <v>0</v>
      </c>
      <c r="CO94" s="19">
        <v>0</v>
      </c>
      <c r="CP94" s="19">
        <v>0</v>
      </c>
      <c r="CQ94" s="19">
        <v>0</v>
      </c>
      <c r="CR94" s="19">
        <v>0</v>
      </c>
      <c r="CS94" s="19">
        <v>0</v>
      </c>
      <c r="CT94" s="19">
        <v>0</v>
      </c>
    </row>
    <row r="95" spans="1:98" x14ac:dyDescent="0.3">
      <c r="A95" s="78" t="s">
        <v>11</v>
      </c>
      <c r="B95" s="41" t="s">
        <v>151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19">
        <v>0</v>
      </c>
      <c r="AR95" s="19">
        <v>0</v>
      </c>
      <c r="AS95" s="19">
        <v>0</v>
      </c>
      <c r="AT95" s="19">
        <v>0</v>
      </c>
      <c r="AU95" s="19">
        <v>0</v>
      </c>
      <c r="AV95" s="19">
        <v>1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9">
        <v>0</v>
      </c>
      <c r="BD95" s="19">
        <v>0</v>
      </c>
      <c r="BE95" s="19">
        <v>0</v>
      </c>
      <c r="BF95" s="19">
        <v>4</v>
      </c>
      <c r="BG95" s="19">
        <v>0</v>
      </c>
      <c r="BH95" s="19">
        <v>0</v>
      </c>
      <c r="BI95" s="19">
        <v>0</v>
      </c>
      <c r="BJ95" s="19">
        <v>0</v>
      </c>
      <c r="BK95" s="19">
        <v>0</v>
      </c>
      <c r="BL95" s="19">
        <v>0</v>
      </c>
      <c r="BM95" s="19">
        <v>0</v>
      </c>
      <c r="BN95" s="19">
        <v>0</v>
      </c>
      <c r="BO95" s="19">
        <v>0</v>
      </c>
      <c r="BP95" s="19">
        <v>0</v>
      </c>
      <c r="BQ95" s="19">
        <v>0</v>
      </c>
      <c r="BR95" s="19">
        <v>0</v>
      </c>
      <c r="BS95" s="19">
        <v>0</v>
      </c>
      <c r="BT95" s="19">
        <v>0</v>
      </c>
      <c r="BU95" s="19">
        <v>3</v>
      </c>
      <c r="BV95" s="19">
        <v>1</v>
      </c>
      <c r="BW95" s="19">
        <v>0</v>
      </c>
      <c r="BX95" s="19">
        <v>0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81">
        <f t="shared" si="5"/>
        <v>9</v>
      </c>
      <c r="CI95" s="19">
        <v>0</v>
      </c>
      <c r="CJ95" s="19">
        <v>0</v>
      </c>
      <c r="CK95" s="19">
        <v>0</v>
      </c>
      <c r="CL95" s="19">
        <v>0</v>
      </c>
      <c r="CM95" s="19">
        <v>0</v>
      </c>
      <c r="CN95" s="19">
        <v>0</v>
      </c>
      <c r="CO95" s="19">
        <v>0</v>
      </c>
      <c r="CP95" s="19">
        <v>0</v>
      </c>
      <c r="CQ95" s="19">
        <v>0</v>
      </c>
      <c r="CR95" s="19">
        <v>0</v>
      </c>
      <c r="CS95" s="19">
        <v>0</v>
      </c>
      <c r="CT95" s="19">
        <v>0</v>
      </c>
    </row>
    <row r="96" spans="1:98" x14ac:dyDescent="0.3">
      <c r="A96" s="78" t="s">
        <v>11</v>
      </c>
      <c r="B96" s="41" t="s">
        <v>1082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1</v>
      </c>
      <c r="J96" s="19">
        <v>4</v>
      </c>
      <c r="K96" s="19">
        <v>0</v>
      </c>
      <c r="L96" s="19">
        <v>32</v>
      </c>
      <c r="M96" s="19">
        <v>0</v>
      </c>
      <c r="N96" s="19">
        <v>0</v>
      </c>
      <c r="O96" s="19">
        <v>3</v>
      </c>
      <c r="P96" s="19">
        <v>0</v>
      </c>
      <c r="Q96" s="19">
        <v>0</v>
      </c>
      <c r="R96" s="19">
        <v>0</v>
      </c>
      <c r="S96" s="19">
        <v>1</v>
      </c>
      <c r="T96" s="19">
        <v>0</v>
      </c>
      <c r="U96" s="19">
        <v>0</v>
      </c>
      <c r="V96" s="19">
        <v>4</v>
      </c>
      <c r="W96" s="19">
        <v>0</v>
      </c>
      <c r="X96" s="19">
        <v>1</v>
      </c>
      <c r="Y96" s="19">
        <v>1</v>
      </c>
      <c r="Z96" s="19">
        <v>0</v>
      </c>
      <c r="AA96" s="19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0</v>
      </c>
      <c r="AG96" s="19">
        <v>0</v>
      </c>
      <c r="AH96" s="19">
        <v>0</v>
      </c>
      <c r="AI96" s="19">
        <v>0</v>
      </c>
      <c r="AJ96" s="19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  <c r="AQ96" s="19">
        <v>0</v>
      </c>
      <c r="AR96" s="19">
        <v>0</v>
      </c>
      <c r="AS96" s="19">
        <v>0</v>
      </c>
      <c r="AT96" s="19">
        <v>0</v>
      </c>
      <c r="AU96" s="19">
        <v>4</v>
      </c>
      <c r="AV96" s="19">
        <v>0</v>
      </c>
      <c r="AW96" s="19">
        <v>0</v>
      </c>
      <c r="AX96" s="19">
        <v>0</v>
      </c>
      <c r="AY96" s="19">
        <v>0</v>
      </c>
      <c r="AZ96" s="19">
        <v>0</v>
      </c>
      <c r="BA96" s="19">
        <v>0</v>
      </c>
      <c r="BB96" s="19">
        <v>1</v>
      </c>
      <c r="BC96" s="19">
        <v>2</v>
      </c>
      <c r="BD96" s="19">
        <v>0</v>
      </c>
      <c r="BE96" s="19">
        <v>1</v>
      </c>
      <c r="BF96" s="19">
        <v>0</v>
      </c>
      <c r="BG96" s="19">
        <v>0</v>
      </c>
      <c r="BH96" s="19"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19">
        <v>0</v>
      </c>
      <c r="BO96" s="19">
        <v>0</v>
      </c>
      <c r="BP96" s="19">
        <v>3</v>
      </c>
      <c r="BQ96" s="19">
        <v>2</v>
      </c>
      <c r="BR96" s="19">
        <v>0</v>
      </c>
      <c r="BS96" s="19">
        <v>0</v>
      </c>
      <c r="BT96" s="19">
        <v>0</v>
      </c>
      <c r="BU96" s="19">
        <v>0</v>
      </c>
      <c r="BV96" s="19">
        <v>0</v>
      </c>
      <c r="BW96" s="19">
        <v>0</v>
      </c>
      <c r="BX96" s="19">
        <v>0</v>
      </c>
      <c r="BY96" s="19">
        <v>0</v>
      </c>
      <c r="BZ96" s="19">
        <v>3</v>
      </c>
      <c r="CA96" s="19">
        <v>0</v>
      </c>
      <c r="CB96" s="19">
        <v>0</v>
      </c>
      <c r="CC96" s="19">
        <v>0</v>
      </c>
      <c r="CD96" s="19">
        <v>0</v>
      </c>
      <c r="CE96" s="81">
        <f t="shared" si="5"/>
        <v>63</v>
      </c>
      <c r="CI96" s="19">
        <v>0</v>
      </c>
      <c r="CJ96" s="19">
        <v>0</v>
      </c>
      <c r="CK96" s="19">
        <v>0</v>
      </c>
      <c r="CL96" s="19">
        <v>0</v>
      </c>
      <c r="CM96" s="19">
        <v>0</v>
      </c>
      <c r="CN96" s="19">
        <v>0</v>
      </c>
      <c r="CO96" s="19">
        <v>0</v>
      </c>
      <c r="CP96" s="19">
        <v>0</v>
      </c>
      <c r="CQ96" s="19">
        <v>0</v>
      </c>
      <c r="CR96" s="19">
        <v>0</v>
      </c>
      <c r="CS96" s="19">
        <v>0</v>
      </c>
      <c r="CT96" s="19">
        <v>0</v>
      </c>
    </row>
    <row r="97" spans="1:98" x14ac:dyDescent="0.3">
      <c r="A97" s="78" t="s">
        <v>11</v>
      </c>
      <c r="B97" s="41" t="s">
        <v>1084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19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>
        <v>0</v>
      </c>
      <c r="AT97" s="19">
        <v>0</v>
      </c>
      <c r="AU97" s="19">
        <v>0</v>
      </c>
      <c r="AV97" s="19">
        <v>0</v>
      </c>
      <c r="AW97" s="19">
        <v>0</v>
      </c>
      <c r="AX97" s="19">
        <v>0</v>
      </c>
      <c r="AY97" s="19">
        <v>0</v>
      </c>
      <c r="AZ97" s="19">
        <v>0</v>
      </c>
      <c r="BA97" s="19">
        <v>0</v>
      </c>
      <c r="BB97" s="19">
        <v>0</v>
      </c>
      <c r="BC97" s="19">
        <v>0</v>
      </c>
      <c r="BD97" s="19">
        <v>0</v>
      </c>
      <c r="BE97" s="19">
        <v>0</v>
      </c>
      <c r="BF97" s="19">
        <v>0</v>
      </c>
      <c r="BG97" s="19">
        <v>0</v>
      </c>
      <c r="BH97" s="19">
        <v>0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19">
        <v>0</v>
      </c>
      <c r="BQ97" s="19">
        <v>0</v>
      </c>
      <c r="BR97" s="19">
        <v>0</v>
      </c>
      <c r="BS97" s="19">
        <v>0</v>
      </c>
      <c r="BT97" s="19">
        <v>0</v>
      </c>
      <c r="BU97" s="19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0</v>
      </c>
      <c r="CD97" s="19">
        <v>1</v>
      </c>
      <c r="CE97" s="81">
        <f t="shared" si="5"/>
        <v>1</v>
      </c>
      <c r="CI97" s="19">
        <v>0</v>
      </c>
      <c r="CJ97" s="19">
        <v>0</v>
      </c>
      <c r="CK97" s="19">
        <v>0</v>
      </c>
      <c r="CL97" s="19">
        <v>0</v>
      </c>
      <c r="CM97" s="19">
        <v>0</v>
      </c>
      <c r="CN97" s="19">
        <v>0</v>
      </c>
      <c r="CO97" s="19">
        <v>0</v>
      </c>
      <c r="CP97" s="19">
        <v>0</v>
      </c>
      <c r="CQ97" s="19">
        <v>0</v>
      </c>
      <c r="CR97" s="19">
        <v>0</v>
      </c>
      <c r="CS97" s="19">
        <v>0</v>
      </c>
      <c r="CT97" s="19">
        <v>0</v>
      </c>
    </row>
    <row r="98" spans="1:98" x14ac:dyDescent="0.3">
      <c r="A98" s="78" t="s">
        <v>11</v>
      </c>
      <c r="B98" s="41" t="s">
        <v>1076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19">
        <v>0</v>
      </c>
      <c r="AR98" s="19">
        <v>0</v>
      </c>
      <c r="AS98" s="19">
        <v>0</v>
      </c>
      <c r="AT98" s="19">
        <v>0</v>
      </c>
      <c r="AU98" s="19">
        <v>0</v>
      </c>
      <c r="AV98" s="19">
        <v>0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9">
        <v>0</v>
      </c>
      <c r="BD98" s="19">
        <v>0</v>
      </c>
      <c r="BE98" s="19">
        <v>0</v>
      </c>
      <c r="BF98" s="19">
        <v>0</v>
      </c>
      <c r="BG98" s="19">
        <v>0</v>
      </c>
      <c r="BH98" s="19"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19">
        <v>1</v>
      </c>
      <c r="BQ98" s="19">
        <v>0</v>
      </c>
      <c r="BR98" s="19">
        <v>0</v>
      </c>
      <c r="BS98" s="19">
        <v>0</v>
      </c>
      <c r="BT98" s="19">
        <v>0</v>
      </c>
      <c r="BU98" s="19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81">
        <f t="shared" si="5"/>
        <v>1</v>
      </c>
      <c r="CI98" s="19">
        <v>0</v>
      </c>
      <c r="CJ98" s="19">
        <v>0</v>
      </c>
      <c r="CK98" s="19">
        <v>0</v>
      </c>
      <c r="CL98" s="19">
        <v>0</v>
      </c>
      <c r="CM98" s="19">
        <v>0</v>
      </c>
      <c r="CN98" s="19">
        <v>0</v>
      </c>
      <c r="CO98" s="19">
        <v>0</v>
      </c>
      <c r="CP98" s="19">
        <v>0</v>
      </c>
      <c r="CQ98" s="19">
        <v>0</v>
      </c>
      <c r="CR98" s="19">
        <v>0</v>
      </c>
      <c r="CS98" s="19">
        <v>0</v>
      </c>
      <c r="CT98" s="19">
        <v>0</v>
      </c>
    </row>
    <row r="99" spans="1:98" x14ac:dyDescent="0.3">
      <c r="A99" s="78" t="s">
        <v>11</v>
      </c>
      <c r="B99" s="41" t="s">
        <v>1079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  <c r="AQ99" s="19">
        <v>0</v>
      </c>
      <c r="AR99" s="19">
        <v>0</v>
      </c>
      <c r="AS99" s="19">
        <v>0</v>
      </c>
      <c r="AT99" s="19">
        <v>0</v>
      </c>
      <c r="AU99" s="19">
        <v>0</v>
      </c>
      <c r="AV99" s="19">
        <v>0</v>
      </c>
      <c r="AW99" s="19">
        <v>0</v>
      </c>
      <c r="AX99" s="19">
        <v>0</v>
      </c>
      <c r="AY99" s="19">
        <v>0</v>
      </c>
      <c r="AZ99" s="19">
        <v>0</v>
      </c>
      <c r="BA99" s="19">
        <v>0</v>
      </c>
      <c r="BB99" s="19">
        <v>0</v>
      </c>
      <c r="BC99" s="19">
        <v>1</v>
      </c>
      <c r="BD99" s="19">
        <v>0</v>
      </c>
      <c r="BE99" s="19">
        <v>0</v>
      </c>
      <c r="BF99" s="19">
        <v>0</v>
      </c>
      <c r="BG99" s="19">
        <v>0</v>
      </c>
      <c r="BH99" s="19">
        <v>0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0</v>
      </c>
      <c r="BP99" s="19">
        <v>0</v>
      </c>
      <c r="BQ99" s="19">
        <v>0</v>
      </c>
      <c r="BR99" s="19">
        <v>0</v>
      </c>
      <c r="BS99" s="19">
        <v>0</v>
      </c>
      <c r="BT99" s="19">
        <v>0</v>
      </c>
      <c r="BU99" s="19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81">
        <f t="shared" si="5"/>
        <v>1</v>
      </c>
      <c r="CI99" s="19">
        <v>0</v>
      </c>
      <c r="CJ99" s="19">
        <v>0</v>
      </c>
      <c r="CK99" s="19">
        <v>0</v>
      </c>
      <c r="CL99" s="19">
        <v>0</v>
      </c>
      <c r="CM99" s="19">
        <v>0</v>
      </c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</row>
    <row r="100" spans="1:98" x14ac:dyDescent="0.3">
      <c r="A100" s="78" t="s">
        <v>11</v>
      </c>
      <c r="B100" s="41" t="s">
        <v>152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>
        <v>0</v>
      </c>
      <c r="AT100" s="19">
        <v>0</v>
      </c>
      <c r="AU100" s="19">
        <v>0</v>
      </c>
      <c r="AV100" s="19">
        <v>0</v>
      </c>
      <c r="AW100" s="19">
        <v>0</v>
      </c>
      <c r="AX100" s="19">
        <v>0</v>
      </c>
      <c r="AY100" s="19">
        <v>0</v>
      </c>
      <c r="AZ100" s="19">
        <v>0</v>
      </c>
      <c r="BA100" s="19">
        <v>0</v>
      </c>
      <c r="BB100" s="19">
        <v>0</v>
      </c>
      <c r="BC100" s="19">
        <v>0</v>
      </c>
      <c r="BD100" s="19">
        <v>0</v>
      </c>
      <c r="BE100" s="19">
        <v>0</v>
      </c>
      <c r="BF100" s="19">
        <v>0</v>
      </c>
      <c r="BG100" s="19">
        <v>0</v>
      </c>
      <c r="BH100" s="19"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19">
        <v>0</v>
      </c>
      <c r="BP100" s="19">
        <v>0</v>
      </c>
      <c r="BQ100" s="19">
        <v>0</v>
      </c>
      <c r="BR100" s="19">
        <v>0</v>
      </c>
      <c r="BS100" s="19">
        <v>0</v>
      </c>
      <c r="BT100" s="19">
        <v>0</v>
      </c>
      <c r="BU100" s="19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2</v>
      </c>
      <c r="CA100" s="19">
        <v>0</v>
      </c>
      <c r="CB100" s="19">
        <v>0</v>
      </c>
      <c r="CC100" s="19">
        <v>0</v>
      </c>
      <c r="CD100" s="19">
        <v>0</v>
      </c>
      <c r="CE100" s="81">
        <f t="shared" si="5"/>
        <v>2</v>
      </c>
      <c r="CI100" s="19">
        <v>0</v>
      </c>
      <c r="CJ100" s="19">
        <v>0</v>
      </c>
      <c r="CK100" s="19">
        <v>0</v>
      </c>
      <c r="CL100" s="19">
        <v>0</v>
      </c>
      <c r="CM100" s="19">
        <v>0</v>
      </c>
      <c r="CN100" s="19">
        <v>0</v>
      </c>
      <c r="CO100" s="19">
        <v>0</v>
      </c>
      <c r="CP100" s="19">
        <v>0</v>
      </c>
      <c r="CQ100" s="19">
        <v>0</v>
      </c>
      <c r="CR100" s="19">
        <v>0</v>
      </c>
      <c r="CS100" s="19">
        <v>0</v>
      </c>
      <c r="CT100" s="19">
        <v>0</v>
      </c>
    </row>
    <row r="101" spans="1:98" x14ac:dyDescent="0.3">
      <c r="A101" s="78" t="s">
        <v>11</v>
      </c>
      <c r="B101" s="41" t="s">
        <v>153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1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0</v>
      </c>
      <c r="AR101" s="19">
        <v>0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19">
        <v>0</v>
      </c>
      <c r="AY101" s="19">
        <v>0</v>
      </c>
      <c r="AZ101" s="19">
        <v>0</v>
      </c>
      <c r="BA101" s="19">
        <v>0</v>
      </c>
      <c r="BB101" s="19">
        <v>0</v>
      </c>
      <c r="BC101" s="19">
        <v>0</v>
      </c>
      <c r="BD101" s="19">
        <v>0</v>
      </c>
      <c r="BE101" s="19">
        <v>0</v>
      </c>
      <c r="BF101" s="19">
        <v>0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19">
        <v>0</v>
      </c>
      <c r="BT101" s="19">
        <v>0</v>
      </c>
      <c r="BU101" s="19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0</v>
      </c>
      <c r="CA101" s="19">
        <v>0</v>
      </c>
      <c r="CB101" s="19">
        <v>0</v>
      </c>
      <c r="CC101" s="19">
        <v>0</v>
      </c>
      <c r="CD101" s="19">
        <v>0</v>
      </c>
      <c r="CE101" s="81">
        <f t="shared" si="5"/>
        <v>1</v>
      </c>
      <c r="CI101" s="19">
        <v>0</v>
      </c>
      <c r="CJ101" s="19">
        <v>0</v>
      </c>
      <c r="CK101" s="19">
        <v>0</v>
      </c>
      <c r="CL101" s="19">
        <v>0</v>
      </c>
      <c r="CM101" s="19">
        <v>0</v>
      </c>
      <c r="CN101" s="19">
        <v>0</v>
      </c>
      <c r="CO101" s="19">
        <v>0</v>
      </c>
      <c r="CP101" s="19">
        <v>1</v>
      </c>
      <c r="CQ101" s="19">
        <v>0</v>
      </c>
      <c r="CR101" s="19">
        <v>0</v>
      </c>
      <c r="CS101" s="19">
        <v>0</v>
      </c>
      <c r="CT101" s="19">
        <v>0</v>
      </c>
    </row>
    <row r="102" spans="1:98" x14ac:dyDescent="0.3">
      <c r="A102" s="78" t="s">
        <v>11</v>
      </c>
      <c r="B102" s="41" t="s">
        <v>1059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1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  <c r="AQ102" s="19">
        <v>0</v>
      </c>
      <c r="AR102" s="19">
        <v>5</v>
      </c>
      <c r="AS102" s="19">
        <v>20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0</v>
      </c>
      <c r="AZ102" s="19">
        <v>0</v>
      </c>
      <c r="BA102" s="19">
        <v>0</v>
      </c>
      <c r="BB102" s="19">
        <v>0</v>
      </c>
      <c r="BC102" s="19">
        <v>0</v>
      </c>
      <c r="BD102" s="19">
        <v>0</v>
      </c>
      <c r="BE102" s="19">
        <v>0</v>
      </c>
      <c r="BF102" s="19">
        <v>2</v>
      </c>
      <c r="BG102" s="19">
        <v>0</v>
      </c>
      <c r="BH102" s="19"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19">
        <v>0</v>
      </c>
      <c r="BQ102" s="19">
        <v>0</v>
      </c>
      <c r="BR102" s="19">
        <v>0</v>
      </c>
      <c r="BS102" s="19">
        <v>0</v>
      </c>
      <c r="BT102" s="19">
        <v>0</v>
      </c>
      <c r="BU102" s="19">
        <v>0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C102" s="19">
        <v>0</v>
      </c>
      <c r="CD102" s="19">
        <v>0</v>
      </c>
      <c r="CE102" s="81">
        <f t="shared" si="5"/>
        <v>29</v>
      </c>
      <c r="CI102" s="19">
        <v>0</v>
      </c>
      <c r="CJ102" s="19">
        <v>0</v>
      </c>
      <c r="CK102" s="19">
        <v>0</v>
      </c>
      <c r="CL102" s="19">
        <v>0</v>
      </c>
      <c r="CM102" s="19">
        <v>0</v>
      </c>
      <c r="CN102" s="19">
        <v>0</v>
      </c>
      <c r="CO102" s="19">
        <v>0</v>
      </c>
      <c r="CP102" s="19">
        <v>0</v>
      </c>
      <c r="CQ102" s="19">
        <v>0</v>
      </c>
      <c r="CR102" s="19">
        <v>0</v>
      </c>
      <c r="CS102" s="19">
        <v>0</v>
      </c>
      <c r="CT102" s="19">
        <v>0</v>
      </c>
    </row>
    <row r="103" spans="1:98" x14ac:dyDescent="0.3">
      <c r="A103" s="78" t="s">
        <v>11</v>
      </c>
      <c r="B103" s="41" t="s">
        <v>1068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1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>
        <v>0</v>
      </c>
      <c r="AT103" s="19">
        <v>0</v>
      </c>
      <c r="AU103" s="19">
        <v>0</v>
      </c>
      <c r="AV103" s="19">
        <v>0</v>
      </c>
      <c r="AW103" s="19">
        <v>0</v>
      </c>
      <c r="AX103" s="19">
        <v>0</v>
      </c>
      <c r="AY103" s="19">
        <v>0</v>
      </c>
      <c r="AZ103" s="19">
        <v>0</v>
      </c>
      <c r="BA103" s="19">
        <v>0</v>
      </c>
      <c r="BB103" s="19">
        <v>0</v>
      </c>
      <c r="BC103" s="19">
        <v>0</v>
      </c>
      <c r="BD103" s="19">
        <v>0</v>
      </c>
      <c r="BE103" s="19">
        <v>0</v>
      </c>
      <c r="BF103" s="19">
        <v>0</v>
      </c>
      <c r="BG103" s="19">
        <v>0</v>
      </c>
      <c r="BH103" s="19">
        <v>0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19">
        <v>0</v>
      </c>
      <c r="BQ103" s="19">
        <v>0</v>
      </c>
      <c r="BR103" s="19">
        <v>0</v>
      </c>
      <c r="BS103" s="19">
        <v>0</v>
      </c>
      <c r="BT103" s="19">
        <v>0</v>
      </c>
      <c r="BU103" s="19">
        <v>0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C103" s="19">
        <v>0</v>
      </c>
      <c r="CD103" s="19">
        <v>0</v>
      </c>
      <c r="CE103" s="81">
        <f t="shared" si="5"/>
        <v>1</v>
      </c>
      <c r="CI103" s="19">
        <v>0</v>
      </c>
      <c r="CJ103" s="19">
        <v>0</v>
      </c>
      <c r="CK103" s="19">
        <v>0</v>
      </c>
      <c r="CL103" s="19">
        <v>0</v>
      </c>
      <c r="CM103" s="19">
        <v>0</v>
      </c>
      <c r="CN103" s="19">
        <v>0</v>
      </c>
      <c r="CO103" s="19">
        <v>0</v>
      </c>
      <c r="CP103" s="19">
        <v>0</v>
      </c>
      <c r="CQ103" s="19">
        <v>0</v>
      </c>
      <c r="CR103" s="19">
        <v>0</v>
      </c>
      <c r="CS103" s="19">
        <v>0</v>
      </c>
      <c r="CT103" s="19">
        <v>0</v>
      </c>
    </row>
    <row r="104" spans="1:98" x14ac:dyDescent="0.3">
      <c r="A104" s="78" t="s">
        <v>11</v>
      </c>
      <c r="B104" s="41" t="s">
        <v>154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>
        <v>0</v>
      </c>
      <c r="AT104" s="19">
        <v>0</v>
      </c>
      <c r="AU104" s="19">
        <v>0</v>
      </c>
      <c r="AV104" s="19">
        <v>0</v>
      </c>
      <c r="AW104" s="19">
        <v>0</v>
      </c>
      <c r="AX104" s="19">
        <v>0</v>
      </c>
      <c r="AY104" s="19">
        <v>0</v>
      </c>
      <c r="AZ104" s="19">
        <v>0</v>
      </c>
      <c r="BA104" s="19">
        <v>0</v>
      </c>
      <c r="BB104" s="19">
        <v>0</v>
      </c>
      <c r="BC104" s="19">
        <v>0</v>
      </c>
      <c r="BD104" s="19">
        <v>0</v>
      </c>
      <c r="BE104" s="19">
        <v>0</v>
      </c>
      <c r="BF104" s="19">
        <v>0</v>
      </c>
      <c r="BG104" s="19">
        <v>0</v>
      </c>
      <c r="BH104" s="19"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19">
        <v>0</v>
      </c>
      <c r="BQ104" s="19">
        <v>0</v>
      </c>
      <c r="BR104" s="19">
        <v>0</v>
      </c>
      <c r="BS104" s="19">
        <v>0</v>
      </c>
      <c r="BT104" s="19">
        <v>0</v>
      </c>
      <c r="BU104" s="19">
        <v>0</v>
      </c>
      <c r="BV104" s="19">
        <v>0</v>
      </c>
      <c r="BW104" s="19">
        <v>0</v>
      </c>
      <c r="BX104" s="19">
        <v>0</v>
      </c>
      <c r="BY104" s="19">
        <v>0</v>
      </c>
      <c r="BZ104" s="19">
        <v>0</v>
      </c>
      <c r="CA104" s="19">
        <v>0</v>
      </c>
      <c r="CB104" s="19">
        <v>0</v>
      </c>
      <c r="CC104" s="19">
        <v>0</v>
      </c>
      <c r="CD104" s="19">
        <v>0</v>
      </c>
      <c r="CE104" s="81">
        <f t="shared" si="5"/>
        <v>0</v>
      </c>
      <c r="CI104" s="19">
        <v>0</v>
      </c>
      <c r="CJ104" s="19">
        <v>0</v>
      </c>
      <c r="CK104" s="19">
        <v>0</v>
      </c>
      <c r="CL104" s="19">
        <v>0</v>
      </c>
      <c r="CM104" s="19">
        <v>0</v>
      </c>
      <c r="CN104" s="19">
        <v>0</v>
      </c>
      <c r="CO104" s="19">
        <v>0</v>
      </c>
      <c r="CP104" s="19">
        <v>0</v>
      </c>
      <c r="CQ104" s="19">
        <v>0</v>
      </c>
      <c r="CR104" s="19">
        <v>0</v>
      </c>
      <c r="CS104" s="19">
        <v>6</v>
      </c>
      <c r="CT104" s="19">
        <v>0</v>
      </c>
    </row>
    <row r="105" spans="1:98" x14ac:dyDescent="0.3">
      <c r="A105" s="78" t="s">
        <v>11</v>
      </c>
      <c r="B105" s="41" t="s">
        <v>1062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1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1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  <c r="AQ105" s="19">
        <v>0</v>
      </c>
      <c r="AR105" s="19">
        <v>0</v>
      </c>
      <c r="AS105" s="19">
        <v>0</v>
      </c>
      <c r="AT105" s="19">
        <v>0</v>
      </c>
      <c r="AU105" s="19">
        <v>0</v>
      </c>
      <c r="AV105" s="19">
        <v>0</v>
      </c>
      <c r="AW105" s="19">
        <v>0</v>
      </c>
      <c r="AX105" s="19">
        <v>0</v>
      </c>
      <c r="AY105" s="19">
        <v>0</v>
      </c>
      <c r="AZ105" s="19">
        <v>0</v>
      </c>
      <c r="BA105" s="19">
        <v>0</v>
      </c>
      <c r="BB105" s="19">
        <v>0</v>
      </c>
      <c r="BC105" s="19">
        <v>0</v>
      </c>
      <c r="BD105" s="19">
        <v>0</v>
      </c>
      <c r="BE105" s="19">
        <v>0</v>
      </c>
      <c r="BF105" s="19">
        <v>1</v>
      </c>
      <c r="BG105" s="19">
        <v>0</v>
      </c>
      <c r="BH105" s="19">
        <v>1</v>
      </c>
      <c r="BI105" s="19">
        <v>0</v>
      </c>
      <c r="BJ105" s="19">
        <v>1</v>
      </c>
      <c r="BK105" s="19">
        <v>0</v>
      </c>
      <c r="BL105" s="19">
        <v>0</v>
      </c>
      <c r="BM105" s="19">
        <v>0</v>
      </c>
      <c r="BN105" s="19">
        <v>0</v>
      </c>
      <c r="BO105" s="19">
        <v>0</v>
      </c>
      <c r="BP105" s="19">
        <v>0</v>
      </c>
      <c r="BQ105" s="19">
        <v>0</v>
      </c>
      <c r="BR105" s="19">
        <v>0</v>
      </c>
      <c r="BS105" s="19">
        <v>0</v>
      </c>
      <c r="BT105" s="19">
        <v>0</v>
      </c>
      <c r="BU105" s="19">
        <v>2</v>
      </c>
      <c r="BV105" s="19">
        <v>0</v>
      </c>
      <c r="BW105" s="19">
        <v>0</v>
      </c>
      <c r="BX105" s="19">
        <v>0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81">
        <f t="shared" si="5"/>
        <v>7</v>
      </c>
      <c r="CI105" s="19">
        <v>0</v>
      </c>
      <c r="CJ105" s="19">
        <v>0</v>
      </c>
      <c r="CK105" s="19">
        <v>0</v>
      </c>
      <c r="CL105" s="19">
        <v>0</v>
      </c>
      <c r="CM105" s="19">
        <v>0</v>
      </c>
      <c r="CN105" s="19">
        <v>0</v>
      </c>
      <c r="CO105" s="19">
        <v>0</v>
      </c>
      <c r="CP105" s="19">
        <v>0</v>
      </c>
      <c r="CQ105" s="19">
        <v>0</v>
      </c>
      <c r="CR105" s="19">
        <v>0</v>
      </c>
      <c r="CS105" s="19">
        <v>0</v>
      </c>
      <c r="CT105" s="19">
        <v>0</v>
      </c>
    </row>
    <row r="106" spans="1:98" x14ac:dyDescent="0.3">
      <c r="A106" s="78" t="s">
        <v>11</v>
      </c>
      <c r="B106" s="41" t="s">
        <v>1071</v>
      </c>
      <c r="C106" s="19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2</v>
      </c>
      <c r="L106" s="19">
        <v>0</v>
      </c>
      <c r="M106" s="19">
        <v>1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9">
        <v>0</v>
      </c>
      <c r="AY106" s="19">
        <v>0</v>
      </c>
      <c r="AZ106" s="19">
        <v>0</v>
      </c>
      <c r="BA106" s="19">
        <v>0</v>
      </c>
      <c r="BB106" s="19">
        <v>0</v>
      </c>
      <c r="BC106" s="19">
        <v>0</v>
      </c>
      <c r="BD106" s="19">
        <v>0</v>
      </c>
      <c r="BE106" s="19">
        <v>0</v>
      </c>
      <c r="BF106" s="19">
        <v>0</v>
      </c>
      <c r="BG106" s="19">
        <v>0</v>
      </c>
      <c r="BH106" s="19"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19">
        <v>0</v>
      </c>
      <c r="BQ106" s="19">
        <v>0</v>
      </c>
      <c r="BR106" s="19">
        <v>0</v>
      </c>
      <c r="BS106" s="19">
        <v>0</v>
      </c>
      <c r="BT106" s="19">
        <v>0</v>
      </c>
      <c r="BU106" s="19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81">
        <f t="shared" si="5"/>
        <v>3</v>
      </c>
      <c r="CI106" s="19">
        <v>0</v>
      </c>
      <c r="CJ106" s="19">
        <v>0</v>
      </c>
      <c r="CK106" s="19">
        <v>0</v>
      </c>
      <c r="CL106" s="19">
        <v>0</v>
      </c>
      <c r="CM106" s="19">
        <v>0</v>
      </c>
      <c r="CN106" s="19">
        <v>0</v>
      </c>
      <c r="CO106" s="19">
        <v>0</v>
      </c>
      <c r="CP106" s="19">
        <v>0</v>
      </c>
      <c r="CQ106" s="19">
        <v>0</v>
      </c>
      <c r="CR106" s="19">
        <v>0</v>
      </c>
      <c r="CS106" s="19">
        <v>0</v>
      </c>
      <c r="CT106" s="19">
        <v>0</v>
      </c>
    </row>
    <row r="107" spans="1:98" x14ac:dyDescent="0.3">
      <c r="A107" s="78" t="s">
        <v>11</v>
      </c>
      <c r="B107" s="41" t="s">
        <v>1078</v>
      </c>
      <c r="C107" s="19">
        <v>0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>
        <v>0</v>
      </c>
      <c r="AT107" s="19">
        <v>0</v>
      </c>
      <c r="AU107" s="19">
        <v>0</v>
      </c>
      <c r="AV107" s="19">
        <v>2</v>
      </c>
      <c r="AW107" s="19">
        <v>2</v>
      </c>
      <c r="AX107" s="19">
        <v>1</v>
      </c>
      <c r="AY107" s="19">
        <v>1</v>
      </c>
      <c r="AZ107" s="19">
        <v>1</v>
      </c>
      <c r="BA107" s="19">
        <v>0</v>
      </c>
      <c r="BB107" s="19">
        <v>0</v>
      </c>
      <c r="BC107" s="19">
        <v>0</v>
      </c>
      <c r="BD107" s="19">
        <v>0</v>
      </c>
      <c r="BE107" s="19">
        <v>0</v>
      </c>
      <c r="BF107" s="19">
        <v>3</v>
      </c>
      <c r="BG107" s="19">
        <v>0</v>
      </c>
      <c r="BH107" s="19">
        <v>0</v>
      </c>
      <c r="BI107" s="19">
        <v>0</v>
      </c>
      <c r="BJ107" s="19">
        <v>0</v>
      </c>
      <c r="BK107" s="19">
        <v>0</v>
      </c>
      <c r="BL107" s="19">
        <v>1</v>
      </c>
      <c r="BM107" s="19">
        <v>2</v>
      </c>
      <c r="BN107" s="19">
        <v>0</v>
      </c>
      <c r="BO107" s="19">
        <v>0</v>
      </c>
      <c r="BP107" s="19">
        <v>0</v>
      </c>
      <c r="BQ107" s="19">
        <v>0</v>
      </c>
      <c r="BR107" s="19">
        <v>0</v>
      </c>
      <c r="BS107" s="19">
        <v>0</v>
      </c>
      <c r="BT107" s="19">
        <v>0</v>
      </c>
      <c r="BU107" s="19">
        <v>0</v>
      </c>
      <c r="BV107" s="19">
        <v>0</v>
      </c>
      <c r="BW107" s="19">
        <v>0</v>
      </c>
      <c r="BX107" s="19">
        <v>0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81">
        <f t="shared" si="5"/>
        <v>13</v>
      </c>
      <c r="CI107" s="19">
        <v>0</v>
      </c>
      <c r="CJ107" s="19">
        <v>0</v>
      </c>
      <c r="CK107" s="19">
        <v>0</v>
      </c>
      <c r="CL107" s="19">
        <v>0</v>
      </c>
      <c r="CM107" s="19">
        <v>0</v>
      </c>
      <c r="CN107" s="19">
        <v>0</v>
      </c>
      <c r="CO107" s="19">
        <v>0</v>
      </c>
      <c r="CP107" s="19">
        <v>0</v>
      </c>
      <c r="CQ107" s="19">
        <v>0</v>
      </c>
      <c r="CR107" s="19">
        <v>0</v>
      </c>
      <c r="CS107" s="19">
        <v>0</v>
      </c>
      <c r="CT107" s="19">
        <v>0</v>
      </c>
    </row>
    <row r="108" spans="1:98" x14ac:dyDescent="0.3">
      <c r="A108" s="78" t="s">
        <v>11</v>
      </c>
      <c r="B108" s="41" t="s">
        <v>1081</v>
      </c>
      <c r="C108" s="19">
        <v>0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1</v>
      </c>
      <c r="AS108" s="19">
        <v>2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19">
        <v>0</v>
      </c>
      <c r="BV108" s="19">
        <v>0</v>
      </c>
      <c r="BW108" s="19">
        <v>0</v>
      </c>
      <c r="BX108" s="19">
        <v>0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81">
        <f t="shared" si="5"/>
        <v>3</v>
      </c>
      <c r="CI108" s="19">
        <v>0</v>
      </c>
      <c r="CJ108" s="19">
        <v>0</v>
      </c>
      <c r="CK108" s="19">
        <v>0</v>
      </c>
      <c r="CL108" s="19">
        <v>0</v>
      </c>
      <c r="CM108" s="19">
        <v>0</v>
      </c>
      <c r="CN108" s="19">
        <v>0</v>
      </c>
      <c r="CO108" s="19">
        <v>0</v>
      </c>
      <c r="CP108" s="19">
        <v>0</v>
      </c>
      <c r="CQ108" s="19">
        <v>0</v>
      </c>
      <c r="CR108" s="19">
        <v>0</v>
      </c>
      <c r="CS108" s="19">
        <v>0</v>
      </c>
      <c r="CT108" s="19">
        <v>0</v>
      </c>
    </row>
    <row r="109" spans="1:98" x14ac:dyDescent="0.3">
      <c r="A109" s="78" t="s">
        <v>11</v>
      </c>
      <c r="B109" s="41" t="s">
        <v>155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19">
        <v>1</v>
      </c>
      <c r="BV109" s="19">
        <v>0</v>
      </c>
      <c r="BW109" s="19">
        <v>0</v>
      </c>
      <c r="BX109" s="19">
        <v>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81">
        <f t="shared" si="5"/>
        <v>2</v>
      </c>
      <c r="CI109" s="19">
        <v>0</v>
      </c>
      <c r="CJ109" s="19">
        <v>0</v>
      </c>
      <c r="CK109" s="19">
        <v>0</v>
      </c>
      <c r="CL109" s="19">
        <v>0</v>
      </c>
      <c r="CM109" s="19">
        <v>0</v>
      </c>
      <c r="CN109" s="19">
        <v>0</v>
      </c>
      <c r="CO109" s="19">
        <v>0</v>
      </c>
      <c r="CP109" s="19">
        <v>0</v>
      </c>
      <c r="CQ109" s="19">
        <v>0</v>
      </c>
      <c r="CR109" s="19">
        <v>0</v>
      </c>
      <c r="CS109" s="19">
        <v>0</v>
      </c>
      <c r="CT109" s="19">
        <v>0</v>
      </c>
    </row>
    <row r="110" spans="1:98" x14ac:dyDescent="0.3">
      <c r="A110" s="78" t="s">
        <v>11</v>
      </c>
      <c r="B110" s="41" t="s">
        <v>156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19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81">
        <f t="shared" si="5"/>
        <v>0</v>
      </c>
      <c r="CI110" s="19">
        <v>0</v>
      </c>
      <c r="CJ110" s="19">
        <v>0</v>
      </c>
      <c r="CK110" s="19">
        <v>0</v>
      </c>
      <c r="CL110" s="19">
        <v>0</v>
      </c>
      <c r="CM110" s="19">
        <v>0</v>
      </c>
      <c r="CN110" s="19">
        <v>0</v>
      </c>
      <c r="CO110" s="19">
        <v>0</v>
      </c>
      <c r="CP110" s="19">
        <v>0</v>
      </c>
      <c r="CQ110" s="19">
        <v>0</v>
      </c>
      <c r="CR110" s="19">
        <v>0</v>
      </c>
      <c r="CS110" s="19">
        <v>1</v>
      </c>
      <c r="CT110" s="19">
        <v>0</v>
      </c>
    </row>
    <row r="111" spans="1:98" x14ac:dyDescent="0.3">
      <c r="A111" s="78" t="s">
        <v>11</v>
      </c>
      <c r="B111" s="41" t="s">
        <v>157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1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19">
        <v>0</v>
      </c>
      <c r="BV111" s="19">
        <v>0</v>
      </c>
      <c r="BW111" s="19">
        <v>0</v>
      </c>
      <c r="BX111" s="19">
        <v>0</v>
      </c>
      <c r="BY111" s="19">
        <v>0</v>
      </c>
      <c r="BZ111" s="19">
        <v>0</v>
      </c>
      <c r="CA111" s="19">
        <v>0</v>
      </c>
      <c r="CB111" s="19">
        <v>0</v>
      </c>
      <c r="CC111" s="19">
        <v>0</v>
      </c>
      <c r="CD111" s="19">
        <v>0</v>
      </c>
      <c r="CE111" s="81">
        <f t="shared" si="5"/>
        <v>1</v>
      </c>
      <c r="CI111" s="19">
        <v>0</v>
      </c>
      <c r="CJ111" s="19">
        <v>0</v>
      </c>
      <c r="CK111" s="19">
        <v>0</v>
      </c>
      <c r="CL111" s="19">
        <v>0</v>
      </c>
      <c r="CM111" s="19">
        <v>0</v>
      </c>
      <c r="CN111" s="19">
        <v>0</v>
      </c>
      <c r="CO111" s="19">
        <v>0</v>
      </c>
      <c r="CP111" s="19">
        <v>0</v>
      </c>
      <c r="CQ111" s="19">
        <v>0</v>
      </c>
      <c r="CR111" s="19">
        <v>0</v>
      </c>
      <c r="CS111" s="19">
        <v>0</v>
      </c>
      <c r="CT111" s="19">
        <v>0</v>
      </c>
    </row>
    <row r="112" spans="1:98" x14ac:dyDescent="0.3">
      <c r="A112" s="78" t="s">
        <v>11</v>
      </c>
      <c r="B112" s="41" t="s">
        <v>158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16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19">
        <v>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C112" s="19">
        <v>0</v>
      </c>
      <c r="CD112" s="19">
        <v>0</v>
      </c>
      <c r="CE112" s="81">
        <f t="shared" si="5"/>
        <v>17</v>
      </c>
      <c r="CI112" s="19">
        <v>0</v>
      </c>
      <c r="CJ112" s="19">
        <v>0</v>
      </c>
      <c r="CK112" s="19">
        <v>0</v>
      </c>
      <c r="CL112" s="19">
        <v>0</v>
      </c>
      <c r="CM112" s="19">
        <v>0</v>
      </c>
      <c r="CN112" s="19">
        <v>0</v>
      </c>
      <c r="CO112" s="19">
        <v>0</v>
      </c>
      <c r="CP112" s="19">
        <v>0</v>
      </c>
      <c r="CQ112" s="19">
        <v>0</v>
      </c>
      <c r="CR112" s="19">
        <v>0</v>
      </c>
      <c r="CS112" s="19">
        <v>0</v>
      </c>
      <c r="CT112" s="19">
        <v>0</v>
      </c>
    </row>
    <row r="113" spans="1:98" x14ac:dyDescent="0.3">
      <c r="A113" s="78" t="s">
        <v>11</v>
      </c>
      <c r="B113" s="41" t="s">
        <v>1191</v>
      </c>
      <c r="C113" s="19">
        <v>0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3</v>
      </c>
      <c r="BN113" s="19">
        <v>0</v>
      </c>
      <c r="BO113" s="19">
        <v>0</v>
      </c>
      <c r="BP113" s="19">
        <v>2</v>
      </c>
      <c r="BQ113" s="19">
        <v>1</v>
      </c>
      <c r="BR113" s="19">
        <v>0</v>
      </c>
      <c r="BS113" s="19">
        <v>0</v>
      </c>
      <c r="BT113" s="19">
        <v>0</v>
      </c>
      <c r="BU113" s="19">
        <v>0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C113" s="19">
        <v>0</v>
      </c>
      <c r="CD113" s="19">
        <v>0</v>
      </c>
      <c r="CE113" s="81">
        <f t="shared" si="5"/>
        <v>6</v>
      </c>
      <c r="CI113" s="19">
        <v>0</v>
      </c>
      <c r="CJ113" s="19">
        <v>0</v>
      </c>
      <c r="CK113" s="19">
        <v>0</v>
      </c>
      <c r="CL113" s="19">
        <v>0</v>
      </c>
      <c r="CM113" s="19">
        <v>0</v>
      </c>
      <c r="CN113" s="19">
        <v>0</v>
      </c>
      <c r="CO113" s="19">
        <v>0</v>
      </c>
      <c r="CP113" s="19">
        <v>0</v>
      </c>
      <c r="CQ113" s="19">
        <v>0</v>
      </c>
      <c r="CR113" s="19">
        <v>0</v>
      </c>
      <c r="CS113" s="19">
        <v>0</v>
      </c>
      <c r="CT113" s="19">
        <v>0</v>
      </c>
    </row>
    <row r="114" spans="1:98" x14ac:dyDescent="0.3">
      <c r="A114" s="78" t="s">
        <v>11</v>
      </c>
      <c r="B114" s="41" t="s">
        <v>1107</v>
      </c>
      <c r="C114" s="19">
        <v>0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1</v>
      </c>
      <c r="AC114" s="19">
        <v>1</v>
      </c>
      <c r="AD114" s="19">
        <v>1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22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19">
        <v>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C114" s="19">
        <v>0</v>
      </c>
      <c r="CD114" s="19">
        <v>0</v>
      </c>
      <c r="CE114" s="81">
        <f t="shared" si="5"/>
        <v>25</v>
      </c>
      <c r="CI114" s="19">
        <v>0</v>
      </c>
      <c r="CJ114" s="19">
        <v>0</v>
      </c>
      <c r="CK114" s="19">
        <v>0</v>
      </c>
      <c r="CL114" s="19">
        <v>0</v>
      </c>
      <c r="CM114" s="19">
        <v>0</v>
      </c>
      <c r="CN114" s="19">
        <v>0</v>
      </c>
      <c r="CO114" s="19">
        <v>0</v>
      </c>
      <c r="CP114" s="19">
        <v>0</v>
      </c>
      <c r="CQ114" s="19">
        <v>0</v>
      </c>
      <c r="CR114" s="19">
        <v>0</v>
      </c>
      <c r="CS114" s="19">
        <v>0</v>
      </c>
      <c r="CT114" s="19">
        <v>0</v>
      </c>
    </row>
    <row r="115" spans="1:98" x14ac:dyDescent="0.3">
      <c r="A115" s="78" t="s">
        <v>11</v>
      </c>
      <c r="B115" s="41" t="s">
        <v>159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2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1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19">
        <v>0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0</v>
      </c>
      <c r="CC115" s="19">
        <v>0</v>
      </c>
      <c r="CD115" s="19">
        <v>0</v>
      </c>
      <c r="CE115" s="81">
        <f t="shared" si="5"/>
        <v>3</v>
      </c>
      <c r="CH115">
        <v>1</v>
      </c>
      <c r="CI115" s="19">
        <v>0</v>
      </c>
      <c r="CJ115" s="19">
        <v>0</v>
      </c>
      <c r="CK115" s="19">
        <v>0</v>
      </c>
      <c r="CL115" s="19">
        <v>0</v>
      </c>
      <c r="CM115" s="19">
        <v>0</v>
      </c>
      <c r="CN115" s="19">
        <v>0</v>
      </c>
      <c r="CO115" s="19">
        <v>0</v>
      </c>
      <c r="CP115" s="19">
        <v>0</v>
      </c>
      <c r="CQ115" s="19">
        <v>0</v>
      </c>
      <c r="CR115" s="19">
        <v>0</v>
      </c>
      <c r="CS115" s="19">
        <v>0</v>
      </c>
      <c r="CT115" s="19">
        <v>0</v>
      </c>
    </row>
    <row r="116" spans="1:98" x14ac:dyDescent="0.3">
      <c r="A116" s="78" t="s">
        <v>11</v>
      </c>
      <c r="B116" s="41" t="s">
        <v>160</v>
      </c>
      <c r="C116" s="19">
        <v>0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5</v>
      </c>
      <c r="AR116" s="19">
        <v>0</v>
      </c>
      <c r="AS116" s="19">
        <v>1</v>
      </c>
      <c r="AT116" s="19">
        <v>0</v>
      </c>
      <c r="AU116" s="19">
        <v>2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19">
        <v>0</v>
      </c>
      <c r="BV116" s="19">
        <v>0</v>
      </c>
      <c r="BW116" s="19">
        <v>0</v>
      </c>
      <c r="BX116" s="19">
        <v>0</v>
      </c>
      <c r="BY116" s="19">
        <v>0</v>
      </c>
      <c r="BZ116" s="19">
        <v>0</v>
      </c>
      <c r="CA116" s="19">
        <v>0</v>
      </c>
      <c r="CB116" s="19">
        <v>0</v>
      </c>
      <c r="CC116" s="19">
        <v>0</v>
      </c>
      <c r="CD116" s="19">
        <v>0</v>
      </c>
      <c r="CE116" s="81">
        <f t="shared" si="5"/>
        <v>8</v>
      </c>
      <c r="CI116" s="19">
        <v>0</v>
      </c>
      <c r="CJ116" s="19">
        <v>0</v>
      </c>
      <c r="CK116" s="19">
        <v>0</v>
      </c>
      <c r="CL116" s="19">
        <v>0</v>
      </c>
      <c r="CM116" s="19">
        <v>0</v>
      </c>
      <c r="CN116" s="19">
        <v>0</v>
      </c>
      <c r="CO116" s="19">
        <v>0</v>
      </c>
      <c r="CP116" s="19">
        <v>0</v>
      </c>
      <c r="CQ116" s="19">
        <v>0</v>
      </c>
      <c r="CR116" s="19">
        <v>0</v>
      </c>
      <c r="CS116" s="19">
        <v>0</v>
      </c>
      <c r="CT116" s="19">
        <v>0</v>
      </c>
    </row>
    <row r="117" spans="1:98" x14ac:dyDescent="0.3">
      <c r="A117" s="78" t="s">
        <v>11</v>
      </c>
      <c r="B117" s="41" t="s">
        <v>1063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1</v>
      </c>
      <c r="T117" s="19">
        <v>1</v>
      </c>
      <c r="U117" s="19">
        <v>0</v>
      </c>
      <c r="V117" s="19">
        <v>0</v>
      </c>
      <c r="W117" s="19">
        <v>3</v>
      </c>
      <c r="X117" s="19">
        <v>1</v>
      </c>
      <c r="Y117" s="19">
        <v>1</v>
      </c>
      <c r="Z117" s="19">
        <v>0</v>
      </c>
      <c r="AA117" s="19">
        <v>1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6</v>
      </c>
      <c r="BQ117" s="19">
        <v>2</v>
      </c>
      <c r="BR117" s="19">
        <v>0</v>
      </c>
      <c r="BS117" s="19">
        <v>0</v>
      </c>
      <c r="BT117" s="19">
        <v>2</v>
      </c>
      <c r="BU117" s="19">
        <v>0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81">
        <f t="shared" si="5"/>
        <v>18</v>
      </c>
      <c r="CI117" s="19">
        <v>0</v>
      </c>
      <c r="CJ117" s="19">
        <v>0</v>
      </c>
      <c r="CK117" s="19">
        <v>0</v>
      </c>
      <c r="CL117" s="19">
        <v>0</v>
      </c>
      <c r="CM117" s="19">
        <v>0</v>
      </c>
      <c r="CN117" s="19">
        <v>0</v>
      </c>
      <c r="CO117" s="19">
        <v>0</v>
      </c>
      <c r="CP117" s="19">
        <v>0</v>
      </c>
      <c r="CQ117" s="19">
        <v>0</v>
      </c>
      <c r="CR117" s="19">
        <v>0</v>
      </c>
      <c r="CS117" s="19">
        <v>0</v>
      </c>
      <c r="CT117" s="19">
        <v>0</v>
      </c>
    </row>
    <row r="118" spans="1:98" x14ac:dyDescent="0.3">
      <c r="A118" s="78" t="s">
        <v>11</v>
      </c>
      <c r="B118" s="41" t="s">
        <v>1072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1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19">
        <v>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C118" s="19">
        <v>0</v>
      </c>
      <c r="CD118" s="19">
        <v>0</v>
      </c>
      <c r="CE118" s="81">
        <f t="shared" si="5"/>
        <v>1</v>
      </c>
      <c r="CI118" s="19">
        <v>0</v>
      </c>
      <c r="CJ118" s="19">
        <v>0</v>
      </c>
      <c r="CK118" s="19">
        <v>0</v>
      </c>
      <c r="CL118" s="19">
        <v>0</v>
      </c>
      <c r="CM118" s="19">
        <v>0</v>
      </c>
      <c r="CN118" s="19">
        <v>0</v>
      </c>
      <c r="CO118" s="19">
        <v>0</v>
      </c>
      <c r="CP118" s="19">
        <v>0</v>
      </c>
      <c r="CQ118" s="19">
        <v>0</v>
      </c>
      <c r="CR118" s="19">
        <v>0</v>
      </c>
      <c r="CS118" s="19">
        <v>0</v>
      </c>
      <c r="CT118" s="19">
        <v>0</v>
      </c>
    </row>
    <row r="119" spans="1:98" x14ac:dyDescent="0.3">
      <c r="A119" s="78" t="s">
        <v>11</v>
      </c>
      <c r="B119" s="41" t="s">
        <v>161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1</v>
      </c>
      <c r="AR119" s="19">
        <v>0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2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19">
        <v>0</v>
      </c>
      <c r="BV119" s="19">
        <v>0</v>
      </c>
      <c r="BW119" s="19">
        <v>0</v>
      </c>
      <c r="BX119" s="19">
        <v>0</v>
      </c>
      <c r="BY119" s="19">
        <v>0</v>
      </c>
      <c r="BZ119" s="19">
        <v>0</v>
      </c>
      <c r="CA119" s="19">
        <v>0</v>
      </c>
      <c r="CB119" s="19">
        <v>0</v>
      </c>
      <c r="CC119" s="19">
        <v>0</v>
      </c>
      <c r="CD119" s="19">
        <v>0</v>
      </c>
      <c r="CE119" s="81">
        <f t="shared" si="5"/>
        <v>4</v>
      </c>
      <c r="CI119" s="19">
        <v>0</v>
      </c>
      <c r="CJ119" s="19">
        <v>0</v>
      </c>
      <c r="CK119" s="19">
        <v>0</v>
      </c>
      <c r="CL119" s="19">
        <v>0</v>
      </c>
      <c r="CM119" s="19">
        <v>0</v>
      </c>
      <c r="CN119" s="19">
        <v>1</v>
      </c>
      <c r="CO119" s="19">
        <v>0</v>
      </c>
      <c r="CP119" s="19">
        <v>0</v>
      </c>
      <c r="CQ119" s="19">
        <v>0</v>
      </c>
      <c r="CR119" s="19">
        <v>0</v>
      </c>
      <c r="CS119" s="19">
        <v>0</v>
      </c>
      <c r="CT119" s="19">
        <v>0</v>
      </c>
    </row>
    <row r="120" spans="1:98" x14ac:dyDescent="0.3">
      <c r="A120" s="78" t="s">
        <v>11</v>
      </c>
      <c r="B120" s="41" t="s">
        <v>162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  <c r="BA120" s="19">
        <v>0</v>
      </c>
      <c r="BB120" s="19">
        <v>1</v>
      </c>
      <c r="BC120" s="19">
        <v>0</v>
      </c>
      <c r="BD120" s="19">
        <v>0</v>
      </c>
      <c r="BE120" s="19">
        <v>0</v>
      </c>
      <c r="BF120" s="19">
        <v>0</v>
      </c>
      <c r="BG120" s="19">
        <v>0</v>
      </c>
      <c r="BH120" s="19">
        <v>0</v>
      </c>
      <c r="BI120" s="19">
        <v>0</v>
      </c>
      <c r="BJ120" s="19">
        <v>0</v>
      </c>
      <c r="BK120" s="19">
        <v>0</v>
      </c>
      <c r="BL120" s="19">
        <v>0</v>
      </c>
      <c r="BM120" s="19">
        <v>0</v>
      </c>
      <c r="BN120" s="19">
        <v>0</v>
      </c>
      <c r="BO120" s="19">
        <v>0</v>
      </c>
      <c r="BP120" s="19">
        <v>0</v>
      </c>
      <c r="BQ120" s="19">
        <v>0</v>
      </c>
      <c r="BR120" s="19">
        <v>0</v>
      </c>
      <c r="BS120" s="19">
        <v>0</v>
      </c>
      <c r="BT120" s="19">
        <v>0</v>
      </c>
      <c r="BU120" s="19">
        <v>0</v>
      </c>
      <c r="BV120" s="19">
        <v>0</v>
      </c>
      <c r="BW120" s="19">
        <v>0</v>
      </c>
      <c r="BX120" s="19">
        <v>0</v>
      </c>
      <c r="BY120" s="19">
        <v>0</v>
      </c>
      <c r="BZ120" s="19">
        <v>0</v>
      </c>
      <c r="CA120" s="19">
        <v>0</v>
      </c>
      <c r="CB120" s="19">
        <v>0</v>
      </c>
      <c r="CC120" s="19">
        <v>0</v>
      </c>
      <c r="CD120" s="19">
        <v>0</v>
      </c>
      <c r="CE120" s="81">
        <f t="shared" si="5"/>
        <v>1</v>
      </c>
      <c r="CI120" s="19">
        <v>0</v>
      </c>
      <c r="CJ120" s="19">
        <v>0</v>
      </c>
      <c r="CK120" s="19">
        <v>0</v>
      </c>
      <c r="CL120" s="19">
        <v>0</v>
      </c>
      <c r="CM120" s="19">
        <v>0</v>
      </c>
      <c r="CN120" s="19">
        <v>2</v>
      </c>
      <c r="CO120" s="19">
        <v>3</v>
      </c>
      <c r="CP120" s="19">
        <v>1</v>
      </c>
      <c r="CQ120" s="19">
        <v>2</v>
      </c>
      <c r="CR120" s="19">
        <v>1</v>
      </c>
      <c r="CS120" s="19">
        <v>9</v>
      </c>
      <c r="CT120" s="19">
        <v>0</v>
      </c>
    </row>
    <row r="121" spans="1:98" x14ac:dyDescent="0.3">
      <c r="A121" s="78" t="s">
        <v>11</v>
      </c>
      <c r="B121" s="41" t="s">
        <v>163</v>
      </c>
      <c r="C121" s="19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5</v>
      </c>
      <c r="AW121" s="19">
        <v>0</v>
      </c>
      <c r="AX121" s="19">
        <v>0</v>
      </c>
      <c r="AY121" s="19">
        <v>2</v>
      </c>
      <c r="AZ121" s="19">
        <v>10</v>
      </c>
      <c r="BA121" s="19">
        <v>0</v>
      </c>
      <c r="BB121" s="19">
        <v>0</v>
      </c>
      <c r="BC121" s="19">
        <v>0</v>
      </c>
      <c r="BD121" s="19">
        <v>0</v>
      </c>
      <c r="BE121" s="19">
        <v>0</v>
      </c>
      <c r="BF121" s="19">
        <v>0</v>
      </c>
      <c r="BG121" s="19">
        <v>0</v>
      </c>
      <c r="BH121" s="19">
        <v>0</v>
      </c>
      <c r="BI121" s="19">
        <v>0</v>
      </c>
      <c r="BJ121" s="19">
        <v>0</v>
      </c>
      <c r="BK121" s="19">
        <v>1</v>
      </c>
      <c r="BL121" s="19">
        <v>1</v>
      </c>
      <c r="BM121" s="19">
        <v>0</v>
      </c>
      <c r="BN121" s="19">
        <v>13</v>
      </c>
      <c r="BO121" s="19">
        <v>1</v>
      </c>
      <c r="BP121" s="19">
        <v>0</v>
      </c>
      <c r="BQ121" s="19">
        <v>0</v>
      </c>
      <c r="BR121" s="19">
        <v>7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0</v>
      </c>
      <c r="CC121" s="19">
        <v>0</v>
      </c>
      <c r="CD121" s="19">
        <v>0</v>
      </c>
      <c r="CE121" s="81">
        <f t="shared" si="5"/>
        <v>41</v>
      </c>
      <c r="CI121" s="19">
        <v>0</v>
      </c>
      <c r="CJ121" s="19">
        <v>0</v>
      </c>
      <c r="CK121" s="19">
        <v>0</v>
      </c>
      <c r="CL121" s="19">
        <v>0</v>
      </c>
      <c r="CM121" s="19">
        <v>0</v>
      </c>
      <c r="CN121" s="19">
        <v>2</v>
      </c>
      <c r="CO121" s="19">
        <v>2</v>
      </c>
      <c r="CP121" s="19">
        <v>3</v>
      </c>
      <c r="CQ121" s="19">
        <v>2</v>
      </c>
      <c r="CR121" s="19">
        <v>2</v>
      </c>
      <c r="CS121" s="19">
        <v>0</v>
      </c>
      <c r="CT121" s="19">
        <v>0</v>
      </c>
    </row>
    <row r="122" spans="1:98" x14ac:dyDescent="0.3">
      <c r="A122" s="78" t="s">
        <v>11</v>
      </c>
      <c r="B122" s="41" t="s">
        <v>164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2</v>
      </c>
      <c r="U122" s="19">
        <v>0</v>
      </c>
      <c r="V122" s="19">
        <v>0</v>
      </c>
      <c r="W122" s="19">
        <v>5</v>
      </c>
      <c r="X122" s="19">
        <v>9</v>
      </c>
      <c r="Y122" s="19">
        <v>6</v>
      </c>
      <c r="Z122" s="19">
        <v>0</v>
      </c>
      <c r="AA122" s="19">
        <v>1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  <c r="AQ122" s="19">
        <v>0</v>
      </c>
      <c r="AR122" s="19">
        <v>0</v>
      </c>
      <c r="AS122" s="19">
        <v>11</v>
      </c>
      <c r="AT122" s="19">
        <v>0</v>
      </c>
      <c r="AU122" s="19">
        <v>0</v>
      </c>
      <c r="AV122" s="19">
        <v>0</v>
      </c>
      <c r="AW122" s="19">
        <v>0</v>
      </c>
      <c r="AX122" s="19">
        <v>7</v>
      </c>
      <c r="AY122" s="19">
        <v>1</v>
      </c>
      <c r="AZ122" s="19">
        <v>0</v>
      </c>
      <c r="BA122" s="19">
        <v>0</v>
      </c>
      <c r="BB122" s="19">
        <v>0</v>
      </c>
      <c r="BC122" s="19">
        <v>0</v>
      </c>
      <c r="BD122" s="19">
        <v>0</v>
      </c>
      <c r="BE122" s="19">
        <v>0</v>
      </c>
      <c r="BF122" s="19">
        <v>0</v>
      </c>
      <c r="BG122" s="19">
        <v>0</v>
      </c>
      <c r="BH122" s="19">
        <v>0</v>
      </c>
      <c r="BI122" s="19">
        <v>0</v>
      </c>
      <c r="BJ122" s="19">
        <v>0</v>
      </c>
      <c r="BK122" s="19">
        <v>1</v>
      </c>
      <c r="BL122" s="19">
        <v>1</v>
      </c>
      <c r="BM122" s="19">
        <v>0</v>
      </c>
      <c r="BN122" s="19">
        <v>0</v>
      </c>
      <c r="BO122" s="19">
        <v>3</v>
      </c>
      <c r="BP122" s="19">
        <v>0</v>
      </c>
      <c r="BQ122" s="19">
        <v>0</v>
      </c>
      <c r="BR122" s="19">
        <v>2</v>
      </c>
      <c r="BS122" s="19">
        <v>0</v>
      </c>
      <c r="BT122" s="19">
        <v>1</v>
      </c>
      <c r="BU122" s="19">
        <v>0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C122" s="19">
        <v>0</v>
      </c>
      <c r="CD122" s="19">
        <v>4</v>
      </c>
      <c r="CE122" s="81">
        <f t="shared" si="5"/>
        <v>54</v>
      </c>
      <c r="CI122" s="19">
        <v>0</v>
      </c>
      <c r="CJ122" s="19">
        <v>0</v>
      </c>
      <c r="CK122" s="19">
        <v>0</v>
      </c>
      <c r="CL122" s="19">
        <v>0</v>
      </c>
      <c r="CM122" s="19">
        <v>0</v>
      </c>
      <c r="CN122" s="19">
        <v>0</v>
      </c>
      <c r="CO122" s="19">
        <v>0</v>
      </c>
      <c r="CP122" s="19">
        <v>0</v>
      </c>
      <c r="CQ122" s="19">
        <v>0</v>
      </c>
      <c r="CR122" s="19">
        <v>0</v>
      </c>
      <c r="CS122" s="19">
        <v>0</v>
      </c>
      <c r="CT122" s="19">
        <v>0</v>
      </c>
    </row>
    <row r="123" spans="1:98" x14ac:dyDescent="0.3">
      <c r="A123" s="78" t="s">
        <v>11</v>
      </c>
      <c r="B123" s="41" t="s">
        <v>1083</v>
      </c>
      <c r="C123" s="19">
        <v>0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>
        <v>0</v>
      </c>
      <c r="AT123" s="19">
        <v>0</v>
      </c>
      <c r="AU123" s="19">
        <v>0</v>
      </c>
      <c r="AV123" s="19">
        <v>0</v>
      </c>
      <c r="AW123" s="19">
        <v>0</v>
      </c>
      <c r="AX123" s="19">
        <v>0</v>
      </c>
      <c r="AY123" s="19">
        <v>0</v>
      </c>
      <c r="AZ123" s="19">
        <v>0</v>
      </c>
      <c r="BA123" s="19">
        <v>0</v>
      </c>
      <c r="BB123" s="19">
        <v>0</v>
      </c>
      <c r="BC123" s="19">
        <v>0</v>
      </c>
      <c r="BD123" s="19">
        <v>0</v>
      </c>
      <c r="BE123" s="19">
        <v>0</v>
      </c>
      <c r="BF123" s="19">
        <v>0</v>
      </c>
      <c r="BG123" s="19">
        <v>0</v>
      </c>
      <c r="BH123" s="19">
        <v>0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0</v>
      </c>
      <c r="BP123" s="19">
        <v>0</v>
      </c>
      <c r="BQ123" s="19">
        <v>0</v>
      </c>
      <c r="BR123" s="19">
        <v>0</v>
      </c>
      <c r="BS123" s="19">
        <v>0</v>
      </c>
      <c r="BT123" s="19">
        <v>0</v>
      </c>
      <c r="BU123" s="19">
        <v>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C123" s="19">
        <v>0</v>
      </c>
      <c r="CD123" s="19">
        <v>0</v>
      </c>
      <c r="CE123" s="81">
        <f t="shared" si="5"/>
        <v>0</v>
      </c>
      <c r="CI123" s="19">
        <v>0</v>
      </c>
      <c r="CJ123" s="19">
        <v>0</v>
      </c>
      <c r="CK123" s="19">
        <v>0</v>
      </c>
      <c r="CL123" s="19">
        <v>0</v>
      </c>
      <c r="CM123" s="19">
        <v>0</v>
      </c>
      <c r="CN123" s="19">
        <v>0</v>
      </c>
      <c r="CO123" s="19">
        <v>0</v>
      </c>
      <c r="CP123" s="19">
        <v>0</v>
      </c>
      <c r="CQ123" s="19">
        <v>2</v>
      </c>
      <c r="CR123" s="19">
        <v>0</v>
      </c>
      <c r="CS123" s="19">
        <v>0</v>
      </c>
      <c r="CT123" s="19">
        <v>0</v>
      </c>
    </row>
    <row r="124" spans="1:98" x14ac:dyDescent="0.3">
      <c r="A124" s="78" t="s">
        <v>11</v>
      </c>
      <c r="B124" s="41" t="s">
        <v>165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0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19">
        <v>0</v>
      </c>
      <c r="BP124" s="19">
        <v>0</v>
      </c>
      <c r="BQ124" s="19">
        <v>0</v>
      </c>
      <c r="BR124" s="19">
        <v>0</v>
      </c>
      <c r="BS124" s="19">
        <v>0</v>
      </c>
      <c r="BT124" s="19">
        <v>0</v>
      </c>
      <c r="BU124" s="19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C124" s="19">
        <v>0</v>
      </c>
      <c r="CD124" s="19">
        <v>0</v>
      </c>
      <c r="CE124" s="81">
        <f t="shared" si="5"/>
        <v>0</v>
      </c>
      <c r="CH124">
        <v>1</v>
      </c>
      <c r="CI124" s="19">
        <v>0</v>
      </c>
      <c r="CJ124" s="19">
        <v>0</v>
      </c>
      <c r="CK124" s="19">
        <v>0</v>
      </c>
      <c r="CL124" s="19">
        <v>0</v>
      </c>
      <c r="CM124" s="19">
        <v>0</v>
      </c>
      <c r="CN124" s="19">
        <v>0</v>
      </c>
      <c r="CO124" s="19">
        <v>0</v>
      </c>
      <c r="CP124" s="19">
        <v>0</v>
      </c>
      <c r="CQ124" s="19">
        <v>0</v>
      </c>
      <c r="CR124" s="19">
        <v>0</v>
      </c>
      <c r="CS124" s="19">
        <v>0</v>
      </c>
      <c r="CT124" s="19">
        <v>0</v>
      </c>
    </row>
    <row r="125" spans="1:98" x14ac:dyDescent="0.3">
      <c r="A125" s="78" t="s">
        <v>11</v>
      </c>
      <c r="B125" s="41" t="s">
        <v>166</v>
      </c>
      <c r="C125" s="19">
        <v>0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1</v>
      </c>
      <c r="AE125" s="19">
        <v>0</v>
      </c>
      <c r="AF125" s="19">
        <v>2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19">
        <v>0</v>
      </c>
      <c r="AR125" s="19">
        <v>0</v>
      </c>
      <c r="AS125" s="19">
        <v>0</v>
      </c>
      <c r="AT125" s="19">
        <v>0</v>
      </c>
      <c r="AU125" s="19">
        <v>0</v>
      </c>
      <c r="AV125" s="19">
        <v>0</v>
      </c>
      <c r="AW125" s="19">
        <v>0</v>
      </c>
      <c r="AX125" s="19">
        <v>0</v>
      </c>
      <c r="AY125" s="19">
        <v>0</v>
      </c>
      <c r="AZ125" s="19">
        <v>0</v>
      </c>
      <c r="BA125" s="19">
        <v>0</v>
      </c>
      <c r="BB125" s="19">
        <v>0</v>
      </c>
      <c r="BC125" s="19">
        <v>0</v>
      </c>
      <c r="BD125" s="19">
        <v>0</v>
      </c>
      <c r="BE125" s="19">
        <v>0</v>
      </c>
      <c r="BF125" s="19">
        <v>0</v>
      </c>
      <c r="BG125" s="19">
        <v>0</v>
      </c>
      <c r="BH125" s="19">
        <v>0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0</v>
      </c>
      <c r="BP125" s="19">
        <v>0</v>
      </c>
      <c r="BQ125" s="19">
        <v>0</v>
      </c>
      <c r="BR125" s="19">
        <v>0</v>
      </c>
      <c r="BS125" s="19">
        <v>0</v>
      </c>
      <c r="BT125" s="19">
        <v>0</v>
      </c>
      <c r="BU125" s="19">
        <v>0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1</v>
      </c>
      <c r="CC125" s="19">
        <v>0</v>
      </c>
      <c r="CD125" s="19">
        <v>0</v>
      </c>
      <c r="CE125" s="81">
        <f t="shared" si="5"/>
        <v>4</v>
      </c>
      <c r="CI125" s="19">
        <v>0</v>
      </c>
      <c r="CJ125" s="19">
        <v>0</v>
      </c>
      <c r="CK125" s="19">
        <v>0</v>
      </c>
      <c r="CL125" s="19">
        <v>0</v>
      </c>
      <c r="CM125" s="19">
        <v>0</v>
      </c>
      <c r="CN125" s="19">
        <v>0</v>
      </c>
      <c r="CO125" s="19">
        <v>0</v>
      </c>
      <c r="CP125" s="19">
        <v>0</v>
      </c>
      <c r="CQ125" s="19">
        <v>0</v>
      </c>
      <c r="CR125" s="19">
        <v>0</v>
      </c>
      <c r="CS125" s="19">
        <v>0</v>
      </c>
      <c r="CT125" s="19">
        <v>0</v>
      </c>
    </row>
    <row r="126" spans="1:98" x14ac:dyDescent="0.3">
      <c r="A126" s="78" t="s">
        <v>11</v>
      </c>
      <c r="B126" s="41" t="s">
        <v>167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2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9">
        <v>0</v>
      </c>
      <c r="BW126" s="19">
        <v>0</v>
      </c>
      <c r="BX126" s="19">
        <v>0</v>
      </c>
      <c r="BY126" s="19">
        <v>0</v>
      </c>
      <c r="BZ126" s="19">
        <v>0</v>
      </c>
      <c r="CA126" s="19">
        <v>0</v>
      </c>
      <c r="CB126" s="19">
        <v>0</v>
      </c>
      <c r="CC126" s="19">
        <v>0</v>
      </c>
      <c r="CD126" s="19">
        <v>0</v>
      </c>
      <c r="CE126" s="81">
        <f t="shared" si="5"/>
        <v>2</v>
      </c>
      <c r="CI126" s="19">
        <v>0</v>
      </c>
      <c r="CJ126" s="19">
        <v>0</v>
      </c>
      <c r="CK126" s="19">
        <v>0</v>
      </c>
      <c r="CL126" s="19">
        <v>0</v>
      </c>
      <c r="CM126" s="19">
        <v>0</v>
      </c>
      <c r="CN126" s="19">
        <v>0</v>
      </c>
      <c r="CO126" s="19">
        <v>0</v>
      </c>
      <c r="CP126" s="19">
        <v>0</v>
      </c>
      <c r="CQ126" s="19">
        <v>0</v>
      </c>
      <c r="CR126" s="19">
        <v>0</v>
      </c>
      <c r="CS126" s="19">
        <v>0</v>
      </c>
      <c r="CT126" s="19">
        <v>0</v>
      </c>
    </row>
    <row r="127" spans="1:98" x14ac:dyDescent="0.3">
      <c r="A127" s="78" t="s">
        <v>11</v>
      </c>
      <c r="B127" s="41" t="s">
        <v>168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0</v>
      </c>
      <c r="BP127" s="19">
        <v>0</v>
      </c>
      <c r="BQ127" s="19">
        <v>0</v>
      </c>
      <c r="BR127" s="19">
        <v>0</v>
      </c>
      <c r="BS127" s="19">
        <v>0</v>
      </c>
      <c r="BT127" s="19">
        <v>0</v>
      </c>
      <c r="BU127" s="19">
        <v>0</v>
      </c>
      <c r="BV127" s="19">
        <v>0</v>
      </c>
      <c r="BW127" s="19">
        <v>0</v>
      </c>
      <c r="BX127" s="19">
        <v>0</v>
      </c>
      <c r="BY127" s="19">
        <v>0</v>
      </c>
      <c r="BZ127" s="19">
        <v>0</v>
      </c>
      <c r="CA127" s="19">
        <v>0</v>
      </c>
      <c r="CB127" s="19">
        <v>0</v>
      </c>
      <c r="CC127" s="19">
        <v>0</v>
      </c>
      <c r="CD127" s="19">
        <v>0</v>
      </c>
      <c r="CE127" s="81">
        <f t="shared" si="5"/>
        <v>0</v>
      </c>
      <c r="CI127" s="19">
        <v>0</v>
      </c>
      <c r="CJ127" s="19">
        <v>0</v>
      </c>
      <c r="CK127" s="19">
        <v>0</v>
      </c>
      <c r="CL127" s="19">
        <v>0</v>
      </c>
      <c r="CM127" s="19">
        <v>0</v>
      </c>
      <c r="CN127" s="19">
        <v>1</v>
      </c>
      <c r="CO127" s="19">
        <v>1</v>
      </c>
      <c r="CP127" s="19">
        <v>0</v>
      </c>
      <c r="CQ127" s="19">
        <v>1</v>
      </c>
      <c r="CR127" s="19">
        <v>0</v>
      </c>
      <c r="CS127" s="19">
        <v>0</v>
      </c>
      <c r="CT127" s="19">
        <v>0</v>
      </c>
    </row>
    <row r="128" spans="1:98" x14ac:dyDescent="0.3">
      <c r="A128" s="78" t="s">
        <v>11</v>
      </c>
      <c r="B128" s="41" t="s">
        <v>169</v>
      </c>
      <c r="C128" s="19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0</v>
      </c>
      <c r="BG128" s="19">
        <v>0</v>
      </c>
      <c r="BH128" s="19"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19">
        <v>0</v>
      </c>
      <c r="BP128" s="19">
        <v>0</v>
      </c>
      <c r="BQ128" s="19">
        <v>0</v>
      </c>
      <c r="BR128" s="19">
        <v>0</v>
      </c>
      <c r="BS128" s="19">
        <v>0</v>
      </c>
      <c r="BT128" s="19">
        <v>0</v>
      </c>
      <c r="BU128" s="19">
        <v>0</v>
      </c>
      <c r="BV128" s="19">
        <v>0</v>
      </c>
      <c r="BW128" s="19">
        <v>0</v>
      </c>
      <c r="BX128" s="19">
        <v>0</v>
      </c>
      <c r="BY128" s="19">
        <v>0</v>
      </c>
      <c r="BZ128" s="19">
        <v>0</v>
      </c>
      <c r="CA128" s="19">
        <v>0</v>
      </c>
      <c r="CB128" s="19">
        <v>0</v>
      </c>
      <c r="CC128" s="19">
        <v>0</v>
      </c>
      <c r="CD128" s="19">
        <v>0</v>
      </c>
      <c r="CE128" s="81">
        <f t="shared" si="5"/>
        <v>0</v>
      </c>
      <c r="CI128" s="19">
        <v>0</v>
      </c>
      <c r="CJ128" s="19">
        <v>0</v>
      </c>
      <c r="CK128" s="19">
        <v>0</v>
      </c>
      <c r="CL128" s="19">
        <v>0</v>
      </c>
      <c r="CM128" s="19">
        <v>0</v>
      </c>
      <c r="CN128" s="19">
        <v>0</v>
      </c>
      <c r="CO128" s="19">
        <v>0</v>
      </c>
      <c r="CP128" s="19">
        <v>0</v>
      </c>
      <c r="CQ128" s="19">
        <v>1</v>
      </c>
      <c r="CR128" s="19">
        <v>0</v>
      </c>
      <c r="CS128" s="19">
        <v>0</v>
      </c>
      <c r="CT128" s="19">
        <v>0</v>
      </c>
    </row>
    <row r="129" spans="1:98" x14ac:dyDescent="0.3">
      <c r="A129" s="78" t="s">
        <v>11</v>
      </c>
      <c r="B129" s="41" t="s">
        <v>170</v>
      </c>
      <c r="C129" s="19">
        <v>0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11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>
        <v>0</v>
      </c>
      <c r="AT129" s="19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19">
        <v>3</v>
      </c>
      <c r="BB129" s="19">
        <v>4</v>
      </c>
      <c r="BC129" s="19">
        <v>0</v>
      </c>
      <c r="BD129" s="19">
        <v>0</v>
      </c>
      <c r="BE129" s="19">
        <v>1</v>
      </c>
      <c r="BF129" s="19">
        <v>0</v>
      </c>
      <c r="BG129" s="19">
        <v>0</v>
      </c>
      <c r="BH129" s="19">
        <v>0</v>
      </c>
      <c r="BI129" s="19">
        <v>0</v>
      </c>
      <c r="BJ129" s="19">
        <v>0</v>
      </c>
      <c r="BK129" s="19">
        <v>0</v>
      </c>
      <c r="BL129" s="19">
        <v>0</v>
      </c>
      <c r="BM129" s="19">
        <v>0</v>
      </c>
      <c r="BN129" s="19">
        <v>0</v>
      </c>
      <c r="BO129" s="19">
        <v>0</v>
      </c>
      <c r="BP129" s="19">
        <v>0</v>
      </c>
      <c r="BQ129" s="19">
        <v>0</v>
      </c>
      <c r="BR129" s="19">
        <v>0</v>
      </c>
      <c r="BS129" s="19">
        <v>0</v>
      </c>
      <c r="BT129" s="19">
        <v>0</v>
      </c>
      <c r="BU129" s="19">
        <v>0</v>
      </c>
      <c r="BV129" s="19">
        <v>0</v>
      </c>
      <c r="BW129" s="19">
        <v>0</v>
      </c>
      <c r="BX129" s="19">
        <v>0</v>
      </c>
      <c r="BY129" s="19">
        <v>0</v>
      </c>
      <c r="BZ129" s="19">
        <v>0</v>
      </c>
      <c r="CA129" s="19">
        <v>0</v>
      </c>
      <c r="CB129" s="19">
        <v>0</v>
      </c>
      <c r="CC129" s="19">
        <v>0</v>
      </c>
      <c r="CD129" s="19">
        <v>4</v>
      </c>
      <c r="CE129" s="81">
        <f t="shared" si="5"/>
        <v>23</v>
      </c>
      <c r="CI129" s="19">
        <v>0</v>
      </c>
      <c r="CJ129" s="19">
        <v>0</v>
      </c>
      <c r="CK129" s="19">
        <v>0</v>
      </c>
      <c r="CL129" s="19">
        <v>0</v>
      </c>
      <c r="CM129" s="19">
        <v>0</v>
      </c>
      <c r="CN129" s="19">
        <v>0</v>
      </c>
      <c r="CO129" s="19">
        <v>0</v>
      </c>
      <c r="CP129" s="19">
        <v>0</v>
      </c>
      <c r="CQ129" s="19">
        <v>0</v>
      </c>
      <c r="CR129" s="19">
        <v>0</v>
      </c>
      <c r="CS129" s="19">
        <v>0</v>
      </c>
      <c r="CT129" s="19">
        <v>0</v>
      </c>
    </row>
    <row r="130" spans="1:98" x14ac:dyDescent="0.3">
      <c r="A130" s="78" t="s">
        <v>11</v>
      </c>
      <c r="B130" s="41" t="s">
        <v>171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1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8</v>
      </c>
      <c r="BH130" s="19">
        <v>0</v>
      </c>
      <c r="BI130" s="19">
        <v>0</v>
      </c>
      <c r="BJ130" s="19">
        <v>0</v>
      </c>
      <c r="BK130" s="19">
        <v>1</v>
      </c>
      <c r="BL130" s="19">
        <v>0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0</v>
      </c>
      <c r="BS130" s="19">
        <v>0</v>
      </c>
      <c r="BT130" s="19">
        <v>0</v>
      </c>
      <c r="BU130" s="19">
        <v>0</v>
      </c>
      <c r="BV130" s="19">
        <v>0</v>
      </c>
      <c r="BW130" s="19">
        <v>1</v>
      </c>
      <c r="BX130" s="19">
        <v>0</v>
      </c>
      <c r="BY130" s="19">
        <v>0</v>
      </c>
      <c r="BZ130" s="19">
        <v>0</v>
      </c>
      <c r="CA130" s="19">
        <v>0</v>
      </c>
      <c r="CB130" s="19">
        <v>0</v>
      </c>
      <c r="CC130" s="19">
        <v>0</v>
      </c>
      <c r="CD130" s="19">
        <v>0</v>
      </c>
      <c r="CE130" s="81">
        <f t="shared" si="5"/>
        <v>12</v>
      </c>
      <c r="CI130" s="19">
        <v>0</v>
      </c>
      <c r="CJ130" s="19">
        <v>0</v>
      </c>
      <c r="CK130" s="19">
        <v>0</v>
      </c>
      <c r="CL130" s="19">
        <v>0</v>
      </c>
      <c r="CM130" s="19">
        <v>0</v>
      </c>
      <c r="CN130" s="19">
        <v>0</v>
      </c>
      <c r="CO130" s="19">
        <v>0</v>
      </c>
      <c r="CP130" s="19">
        <v>0</v>
      </c>
      <c r="CQ130" s="19">
        <v>0</v>
      </c>
      <c r="CR130" s="19">
        <v>0</v>
      </c>
      <c r="CS130" s="19">
        <v>0</v>
      </c>
      <c r="CT130" s="19">
        <v>0</v>
      </c>
    </row>
    <row r="131" spans="1:98" x14ac:dyDescent="0.3">
      <c r="A131" s="78" t="s">
        <v>11</v>
      </c>
      <c r="B131" s="41" t="s">
        <v>172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19">
        <v>0</v>
      </c>
      <c r="AR131" s="19">
        <v>0</v>
      </c>
      <c r="AS131" s="19">
        <v>0</v>
      </c>
      <c r="AT131" s="19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19">
        <v>0</v>
      </c>
      <c r="BB131" s="19">
        <v>0</v>
      </c>
      <c r="BC131" s="19">
        <v>0</v>
      </c>
      <c r="BD131" s="19">
        <v>0</v>
      </c>
      <c r="BE131" s="19">
        <v>0</v>
      </c>
      <c r="BF131" s="19">
        <v>0</v>
      </c>
      <c r="BG131" s="19">
        <v>0</v>
      </c>
      <c r="BH131" s="19">
        <v>0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0</v>
      </c>
      <c r="BP131" s="19">
        <v>0</v>
      </c>
      <c r="BQ131" s="19">
        <v>0</v>
      </c>
      <c r="BR131" s="19">
        <v>0</v>
      </c>
      <c r="BS131" s="19">
        <v>0</v>
      </c>
      <c r="BT131" s="19">
        <v>0</v>
      </c>
      <c r="BU131" s="19">
        <v>0</v>
      </c>
      <c r="BV131" s="19">
        <v>0</v>
      </c>
      <c r="BW131" s="19">
        <v>0</v>
      </c>
      <c r="BX131" s="19">
        <v>0</v>
      </c>
      <c r="BY131" s="19">
        <v>0</v>
      </c>
      <c r="BZ131" s="19">
        <v>0</v>
      </c>
      <c r="CA131" s="19">
        <v>0</v>
      </c>
      <c r="CB131" s="19">
        <v>0</v>
      </c>
      <c r="CC131" s="19">
        <v>0</v>
      </c>
      <c r="CD131" s="19">
        <v>0</v>
      </c>
      <c r="CE131" s="81">
        <f t="shared" si="5"/>
        <v>0</v>
      </c>
      <c r="CH131">
        <v>1</v>
      </c>
      <c r="CI131" s="19">
        <v>0</v>
      </c>
      <c r="CJ131" s="19">
        <v>0</v>
      </c>
      <c r="CK131" s="19">
        <v>0</v>
      </c>
      <c r="CL131" s="19">
        <v>0</v>
      </c>
      <c r="CM131" s="19">
        <v>0</v>
      </c>
      <c r="CN131" s="19">
        <v>0</v>
      </c>
      <c r="CO131" s="19">
        <v>0</v>
      </c>
      <c r="CP131" s="19">
        <v>0</v>
      </c>
      <c r="CQ131" s="19">
        <v>0</v>
      </c>
      <c r="CR131" s="19">
        <v>0</v>
      </c>
      <c r="CS131" s="19">
        <v>0</v>
      </c>
      <c r="CT131" s="19">
        <v>0</v>
      </c>
    </row>
    <row r="132" spans="1:98" x14ac:dyDescent="0.3">
      <c r="A132" s="78" t="s">
        <v>11</v>
      </c>
      <c r="B132" s="41" t="s">
        <v>173</v>
      </c>
      <c r="C132" s="19">
        <v>0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4</v>
      </c>
      <c r="L132" s="19">
        <v>0</v>
      </c>
      <c r="M132" s="19">
        <v>0</v>
      </c>
      <c r="N132" s="19">
        <v>2</v>
      </c>
      <c r="O132" s="19">
        <v>12</v>
      </c>
      <c r="P132" s="19">
        <v>2</v>
      </c>
      <c r="Q132" s="19">
        <v>1</v>
      </c>
      <c r="R132" s="19">
        <v>0</v>
      </c>
      <c r="S132" s="19">
        <v>3</v>
      </c>
      <c r="T132" s="19">
        <v>3</v>
      </c>
      <c r="U132" s="19">
        <v>2</v>
      </c>
      <c r="V132" s="19">
        <v>0</v>
      </c>
      <c r="W132" s="19">
        <v>1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9">
        <v>2</v>
      </c>
      <c r="BD132" s="19">
        <v>0</v>
      </c>
      <c r="BE132" s="19">
        <v>1</v>
      </c>
      <c r="BF132" s="19">
        <v>0</v>
      </c>
      <c r="BG132" s="19">
        <v>0</v>
      </c>
      <c r="BH132" s="19"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0</v>
      </c>
      <c r="BS132" s="19">
        <v>0</v>
      </c>
      <c r="BT132" s="19">
        <v>1</v>
      </c>
      <c r="BU132" s="19">
        <v>0</v>
      </c>
      <c r="BV132" s="19">
        <v>0</v>
      </c>
      <c r="BW132" s="19">
        <v>1</v>
      </c>
      <c r="BX132" s="19">
        <v>0</v>
      </c>
      <c r="BY132" s="19">
        <v>1</v>
      </c>
      <c r="BZ132" s="19">
        <v>9</v>
      </c>
      <c r="CA132" s="19">
        <v>0</v>
      </c>
      <c r="CB132" s="19">
        <v>0</v>
      </c>
      <c r="CC132" s="19">
        <v>0</v>
      </c>
      <c r="CD132" s="19">
        <v>0</v>
      </c>
      <c r="CE132" s="81">
        <f t="shared" si="5"/>
        <v>46</v>
      </c>
      <c r="CI132" s="19">
        <v>0</v>
      </c>
      <c r="CJ132" s="19">
        <v>0</v>
      </c>
      <c r="CK132" s="19">
        <v>0</v>
      </c>
      <c r="CL132" s="19">
        <v>0</v>
      </c>
      <c r="CM132" s="19">
        <v>0</v>
      </c>
      <c r="CN132" s="19">
        <v>6</v>
      </c>
      <c r="CO132" s="19">
        <v>7</v>
      </c>
      <c r="CP132" s="19">
        <v>5</v>
      </c>
      <c r="CQ132" s="19">
        <v>2</v>
      </c>
      <c r="CR132" s="19">
        <v>1</v>
      </c>
      <c r="CS132" s="19">
        <v>0</v>
      </c>
      <c r="CT132" s="19">
        <v>0</v>
      </c>
    </row>
    <row r="133" spans="1:98" x14ac:dyDescent="0.3">
      <c r="A133" s="78" t="s">
        <v>11</v>
      </c>
      <c r="B133" s="41" t="s">
        <v>174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9">
        <v>0</v>
      </c>
      <c r="BB133" s="19">
        <v>0</v>
      </c>
      <c r="BC133" s="19">
        <v>0</v>
      </c>
      <c r="BD133" s="19">
        <v>0</v>
      </c>
      <c r="BE133" s="19">
        <v>0</v>
      </c>
      <c r="BF133" s="19">
        <v>0</v>
      </c>
      <c r="BG133" s="19">
        <v>0</v>
      </c>
      <c r="BH133" s="19">
        <v>0</v>
      </c>
      <c r="BI133" s="19">
        <v>0</v>
      </c>
      <c r="BJ133" s="19">
        <v>0</v>
      </c>
      <c r="BK133" s="19">
        <v>0</v>
      </c>
      <c r="BL133" s="19">
        <v>0</v>
      </c>
      <c r="BM133" s="19">
        <v>0</v>
      </c>
      <c r="BN133" s="19">
        <v>0</v>
      </c>
      <c r="BO133" s="19">
        <v>0</v>
      </c>
      <c r="BP133" s="19">
        <v>0</v>
      </c>
      <c r="BQ133" s="19">
        <v>0</v>
      </c>
      <c r="BR133" s="19">
        <v>0</v>
      </c>
      <c r="BS133" s="19">
        <v>0</v>
      </c>
      <c r="BT133" s="19">
        <v>0</v>
      </c>
      <c r="BU133" s="19">
        <v>0</v>
      </c>
      <c r="BV133" s="19">
        <v>0</v>
      </c>
      <c r="BW133" s="19">
        <v>0</v>
      </c>
      <c r="BX133" s="19">
        <v>0</v>
      </c>
      <c r="BY133" s="19">
        <v>0</v>
      </c>
      <c r="BZ133" s="19">
        <v>0</v>
      </c>
      <c r="CA133" s="19">
        <v>0</v>
      </c>
      <c r="CB133" s="19">
        <v>0</v>
      </c>
      <c r="CC133" s="19">
        <v>0</v>
      </c>
      <c r="CD133" s="19">
        <v>0</v>
      </c>
      <c r="CE133" s="81">
        <f t="shared" si="5"/>
        <v>0</v>
      </c>
      <c r="CI133" s="19">
        <v>0</v>
      </c>
      <c r="CJ133" s="19">
        <v>0</v>
      </c>
      <c r="CK133" s="19">
        <v>0</v>
      </c>
      <c r="CL133" s="19">
        <v>1</v>
      </c>
      <c r="CM133" s="19">
        <v>0</v>
      </c>
      <c r="CN133" s="19">
        <v>0</v>
      </c>
      <c r="CO133" s="19">
        <v>0</v>
      </c>
      <c r="CP133" s="19">
        <v>0</v>
      </c>
      <c r="CQ133" s="19">
        <v>0</v>
      </c>
      <c r="CR133" s="19">
        <v>0</v>
      </c>
      <c r="CS133" s="19">
        <v>0</v>
      </c>
      <c r="CT133" s="19">
        <v>0</v>
      </c>
    </row>
    <row r="134" spans="1:98" x14ac:dyDescent="0.3">
      <c r="A134" s="78" t="s">
        <v>11</v>
      </c>
      <c r="B134" s="41" t="s">
        <v>175</v>
      </c>
      <c r="C134" s="19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9"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0</v>
      </c>
      <c r="BG134" s="19">
        <v>0</v>
      </c>
      <c r="BH134" s="19">
        <v>0</v>
      </c>
      <c r="BI134" s="19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19">
        <v>0</v>
      </c>
      <c r="BQ134" s="19">
        <v>0</v>
      </c>
      <c r="BR134" s="19">
        <v>0</v>
      </c>
      <c r="BS134" s="19">
        <v>0</v>
      </c>
      <c r="BT134" s="19">
        <v>0</v>
      </c>
      <c r="BU134" s="19">
        <v>0</v>
      </c>
      <c r="BV134" s="19">
        <v>0</v>
      </c>
      <c r="BW134" s="19">
        <v>0</v>
      </c>
      <c r="BX134" s="19">
        <v>0</v>
      </c>
      <c r="BY134" s="19">
        <v>0</v>
      </c>
      <c r="BZ134" s="19">
        <v>0</v>
      </c>
      <c r="CA134" s="19">
        <v>0</v>
      </c>
      <c r="CB134" s="19">
        <v>0</v>
      </c>
      <c r="CC134" s="19">
        <v>0</v>
      </c>
      <c r="CD134" s="19">
        <v>0</v>
      </c>
      <c r="CE134" s="81">
        <f t="shared" si="5"/>
        <v>0</v>
      </c>
      <c r="CI134" s="19">
        <v>41</v>
      </c>
      <c r="CJ134" s="19">
        <v>0</v>
      </c>
      <c r="CK134" s="19">
        <v>0</v>
      </c>
      <c r="CL134" s="19">
        <v>0</v>
      </c>
      <c r="CM134" s="19">
        <v>0</v>
      </c>
      <c r="CN134" s="19">
        <v>0</v>
      </c>
      <c r="CO134" s="19">
        <v>0</v>
      </c>
      <c r="CP134" s="19">
        <v>0</v>
      </c>
      <c r="CQ134" s="19">
        <v>0</v>
      </c>
      <c r="CR134" s="19">
        <v>0</v>
      </c>
      <c r="CS134" s="19">
        <v>0</v>
      </c>
      <c r="CT134" s="19">
        <v>0</v>
      </c>
    </row>
    <row r="135" spans="1:98" x14ac:dyDescent="0.3">
      <c r="A135" s="78" t="s">
        <v>11</v>
      </c>
      <c r="B135" s="41" t="s">
        <v>176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0</v>
      </c>
      <c r="BH135" s="19">
        <v>0</v>
      </c>
      <c r="BI135" s="19">
        <v>0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  <c r="BO135" s="19">
        <v>0</v>
      </c>
      <c r="BP135" s="19">
        <v>0</v>
      </c>
      <c r="BQ135" s="19">
        <v>0</v>
      </c>
      <c r="BR135" s="19">
        <v>0</v>
      </c>
      <c r="BS135" s="19">
        <v>0</v>
      </c>
      <c r="BT135" s="19">
        <v>0</v>
      </c>
      <c r="BU135" s="19">
        <v>0</v>
      </c>
      <c r="BV135" s="19">
        <v>0</v>
      </c>
      <c r="BW135" s="19">
        <v>0</v>
      </c>
      <c r="BX135" s="19">
        <v>0</v>
      </c>
      <c r="BY135" s="19">
        <v>0</v>
      </c>
      <c r="BZ135" s="19">
        <v>0</v>
      </c>
      <c r="CA135" s="19">
        <v>0</v>
      </c>
      <c r="CB135" s="19">
        <v>0</v>
      </c>
      <c r="CC135" s="19">
        <v>0</v>
      </c>
      <c r="CD135" s="19">
        <v>0</v>
      </c>
      <c r="CE135" s="81">
        <f t="shared" si="5"/>
        <v>0</v>
      </c>
      <c r="CI135" s="19">
        <v>3</v>
      </c>
      <c r="CJ135" s="19">
        <v>0</v>
      </c>
      <c r="CK135" s="19">
        <v>0</v>
      </c>
      <c r="CL135" s="19">
        <v>0</v>
      </c>
      <c r="CM135" s="19">
        <v>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</row>
    <row r="136" spans="1:98" x14ac:dyDescent="0.3">
      <c r="A136" s="78" t="s">
        <v>11</v>
      </c>
      <c r="B136" s="41" t="s">
        <v>177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>
        <v>0</v>
      </c>
      <c r="AT136" s="19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19">
        <v>16</v>
      </c>
      <c r="BB136" s="19">
        <v>5</v>
      </c>
      <c r="BC136" s="19">
        <v>0</v>
      </c>
      <c r="BD136" s="19">
        <v>1</v>
      </c>
      <c r="BE136" s="19">
        <v>2</v>
      </c>
      <c r="BF136" s="19">
        <v>0</v>
      </c>
      <c r="BG136" s="19">
        <v>0</v>
      </c>
      <c r="BH136" s="19">
        <v>0</v>
      </c>
      <c r="BI136" s="19">
        <v>0</v>
      </c>
      <c r="BJ136" s="19">
        <v>0</v>
      </c>
      <c r="BK136" s="19">
        <v>0</v>
      </c>
      <c r="BL136" s="19">
        <v>0</v>
      </c>
      <c r="BM136" s="19">
        <v>0</v>
      </c>
      <c r="BN136" s="19">
        <v>0</v>
      </c>
      <c r="BO136" s="19">
        <v>0</v>
      </c>
      <c r="BP136" s="19">
        <v>0</v>
      </c>
      <c r="BQ136" s="19">
        <v>0</v>
      </c>
      <c r="BR136" s="19">
        <v>0</v>
      </c>
      <c r="BS136" s="19">
        <v>0</v>
      </c>
      <c r="BT136" s="19">
        <v>0</v>
      </c>
      <c r="BU136" s="19">
        <v>0</v>
      </c>
      <c r="BV136" s="19">
        <v>0</v>
      </c>
      <c r="BW136" s="19">
        <v>0</v>
      </c>
      <c r="BX136" s="19">
        <v>0</v>
      </c>
      <c r="BY136" s="19">
        <v>0</v>
      </c>
      <c r="BZ136" s="19">
        <v>0</v>
      </c>
      <c r="CA136" s="19">
        <v>0</v>
      </c>
      <c r="CB136" s="19">
        <v>0</v>
      </c>
      <c r="CC136" s="19">
        <v>0</v>
      </c>
      <c r="CD136" s="19">
        <v>0</v>
      </c>
      <c r="CE136" s="81">
        <f t="shared" si="5"/>
        <v>24</v>
      </c>
      <c r="CI136" s="19">
        <v>0</v>
      </c>
      <c r="CJ136" s="19">
        <v>0</v>
      </c>
      <c r="CK136" s="19">
        <v>0</v>
      </c>
      <c r="CL136" s="19">
        <v>0</v>
      </c>
      <c r="CM136" s="19">
        <v>0</v>
      </c>
      <c r="CN136" s="19">
        <v>0</v>
      </c>
      <c r="CO136" s="19">
        <v>0</v>
      </c>
      <c r="CP136" s="19">
        <v>0</v>
      </c>
      <c r="CQ136" s="19">
        <v>0</v>
      </c>
      <c r="CR136" s="19">
        <v>0</v>
      </c>
      <c r="CS136" s="19">
        <v>0</v>
      </c>
      <c r="CT136" s="19">
        <v>0</v>
      </c>
    </row>
    <row r="137" spans="1:98" x14ac:dyDescent="0.3">
      <c r="A137" s="78" t="s">
        <v>11</v>
      </c>
      <c r="B137" s="41" t="s">
        <v>178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9">
        <v>0</v>
      </c>
      <c r="BD137" s="19">
        <v>0</v>
      </c>
      <c r="BE137" s="19">
        <v>0</v>
      </c>
      <c r="BF137" s="19">
        <v>0</v>
      </c>
      <c r="BG137" s="19">
        <v>0</v>
      </c>
      <c r="BH137" s="19">
        <v>0</v>
      </c>
      <c r="BI137" s="19">
        <v>0</v>
      </c>
      <c r="BJ137" s="19">
        <v>0</v>
      </c>
      <c r="BK137" s="19">
        <v>0</v>
      </c>
      <c r="BL137" s="19">
        <v>0</v>
      </c>
      <c r="BM137" s="19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9">
        <v>0</v>
      </c>
      <c r="BW137" s="19">
        <v>0</v>
      </c>
      <c r="BX137" s="19">
        <v>0</v>
      </c>
      <c r="BY137" s="19">
        <v>0</v>
      </c>
      <c r="BZ137" s="19">
        <v>0</v>
      </c>
      <c r="CA137" s="19">
        <v>0</v>
      </c>
      <c r="CB137" s="19">
        <v>0</v>
      </c>
      <c r="CC137" s="19">
        <v>0</v>
      </c>
      <c r="CD137" s="19">
        <v>0</v>
      </c>
      <c r="CE137" s="81">
        <f t="shared" si="5"/>
        <v>1</v>
      </c>
      <c r="CI137" s="19">
        <v>0</v>
      </c>
      <c r="CJ137" s="19">
        <v>0</v>
      </c>
      <c r="CK137" s="19">
        <v>0</v>
      </c>
      <c r="CL137" s="19">
        <v>0</v>
      </c>
      <c r="CM137" s="19">
        <v>0</v>
      </c>
      <c r="CN137" s="19">
        <v>0</v>
      </c>
      <c r="CO137" s="19">
        <v>0</v>
      </c>
      <c r="CP137" s="19">
        <v>0</v>
      </c>
      <c r="CQ137" s="19">
        <v>0</v>
      </c>
      <c r="CR137" s="19">
        <v>0</v>
      </c>
      <c r="CS137" s="19">
        <v>0</v>
      </c>
      <c r="CT137" s="19">
        <v>0</v>
      </c>
    </row>
    <row r="138" spans="1:98" x14ac:dyDescent="0.3">
      <c r="A138" s="78" t="s">
        <v>11</v>
      </c>
      <c r="B138" s="41" t="s">
        <v>179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  <c r="BO138" s="19">
        <v>0</v>
      </c>
      <c r="BP138" s="19">
        <v>0</v>
      </c>
      <c r="BQ138" s="19">
        <v>0</v>
      </c>
      <c r="BR138" s="19">
        <v>0</v>
      </c>
      <c r="BS138" s="19">
        <v>0</v>
      </c>
      <c r="BT138" s="19">
        <v>0</v>
      </c>
      <c r="BU138" s="19">
        <v>0</v>
      </c>
      <c r="BV138" s="19">
        <v>0</v>
      </c>
      <c r="BW138" s="19">
        <v>0</v>
      </c>
      <c r="BX138" s="19">
        <v>0</v>
      </c>
      <c r="BY138" s="19">
        <v>0</v>
      </c>
      <c r="BZ138" s="19">
        <v>0</v>
      </c>
      <c r="CA138" s="19">
        <v>0</v>
      </c>
      <c r="CB138" s="19">
        <v>0</v>
      </c>
      <c r="CC138" s="19">
        <v>0</v>
      </c>
      <c r="CD138" s="19">
        <v>0</v>
      </c>
      <c r="CE138" s="81">
        <f t="shared" si="5"/>
        <v>0</v>
      </c>
      <c r="CI138" s="19">
        <v>15</v>
      </c>
      <c r="CJ138" s="19">
        <v>0</v>
      </c>
      <c r="CK138" s="19">
        <v>0</v>
      </c>
      <c r="CL138" s="19">
        <v>0</v>
      </c>
      <c r="CM138" s="19">
        <v>0</v>
      </c>
      <c r="CN138" s="19">
        <v>0</v>
      </c>
      <c r="CO138" s="19">
        <v>0</v>
      </c>
      <c r="CP138" s="19">
        <v>0</v>
      </c>
      <c r="CQ138" s="19">
        <v>0</v>
      </c>
      <c r="CR138" s="19">
        <v>0</v>
      </c>
      <c r="CS138" s="19">
        <v>0</v>
      </c>
      <c r="CT138" s="19">
        <v>0</v>
      </c>
    </row>
    <row r="139" spans="1:98" x14ac:dyDescent="0.3">
      <c r="A139" s="78" t="s">
        <v>11</v>
      </c>
      <c r="B139" s="41" t="s">
        <v>180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1</v>
      </c>
      <c r="U139" s="19">
        <v>0</v>
      </c>
      <c r="V139" s="19">
        <v>0</v>
      </c>
      <c r="W139" s="19">
        <v>2</v>
      </c>
      <c r="X139" s="19">
        <v>0</v>
      </c>
      <c r="Y139" s="19">
        <v>0</v>
      </c>
      <c r="Z139" s="19">
        <v>0</v>
      </c>
      <c r="AA139" s="19">
        <v>2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  <c r="BO139" s="19">
        <v>0</v>
      </c>
      <c r="BP139" s="19">
        <v>0</v>
      </c>
      <c r="BQ139" s="19">
        <v>0</v>
      </c>
      <c r="BR139" s="19">
        <v>0</v>
      </c>
      <c r="BS139" s="19">
        <v>0</v>
      </c>
      <c r="BT139" s="19">
        <v>0</v>
      </c>
      <c r="BU139" s="19">
        <v>0</v>
      </c>
      <c r="BV139" s="19">
        <v>0</v>
      </c>
      <c r="BW139" s="19">
        <v>0</v>
      </c>
      <c r="BX139" s="19">
        <v>0</v>
      </c>
      <c r="BY139" s="19">
        <v>0</v>
      </c>
      <c r="BZ139" s="19">
        <v>0</v>
      </c>
      <c r="CA139" s="19">
        <v>0</v>
      </c>
      <c r="CB139" s="19">
        <v>0</v>
      </c>
      <c r="CC139" s="19">
        <v>0</v>
      </c>
      <c r="CD139" s="19">
        <v>0</v>
      </c>
      <c r="CE139" s="81">
        <f t="shared" si="5"/>
        <v>5</v>
      </c>
      <c r="CI139" s="19">
        <v>0</v>
      </c>
      <c r="CJ139" s="19">
        <v>0</v>
      </c>
      <c r="CK139" s="19">
        <v>0</v>
      </c>
      <c r="CL139" s="19">
        <v>0</v>
      </c>
      <c r="CM139" s="19">
        <v>0</v>
      </c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0</v>
      </c>
    </row>
    <row r="140" spans="1:98" x14ac:dyDescent="0.3">
      <c r="A140" s="78" t="s">
        <v>11</v>
      </c>
      <c r="B140" s="41" t="s">
        <v>181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19">
        <v>0</v>
      </c>
      <c r="BB140" s="19">
        <v>1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0</v>
      </c>
      <c r="BI140" s="19">
        <v>0</v>
      </c>
      <c r="BJ140" s="19">
        <v>0</v>
      </c>
      <c r="BK140" s="19">
        <v>0</v>
      </c>
      <c r="BL140" s="19">
        <v>0</v>
      </c>
      <c r="BM140" s="19">
        <v>0</v>
      </c>
      <c r="BN140" s="19">
        <v>0</v>
      </c>
      <c r="BO140" s="19">
        <v>0</v>
      </c>
      <c r="BP140" s="19">
        <v>0</v>
      </c>
      <c r="BQ140" s="19">
        <v>0</v>
      </c>
      <c r="BR140" s="19">
        <v>0</v>
      </c>
      <c r="BS140" s="19">
        <v>0</v>
      </c>
      <c r="BT140" s="19">
        <v>0</v>
      </c>
      <c r="BU140" s="19">
        <v>0</v>
      </c>
      <c r="BV140" s="19">
        <v>0</v>
      </c>
      <c r="BW140" s="19">
        <v>0</v>
      </c>
      <c r="BX140" s="19">
        <v>0</v>
      </c>
      <c r="BY140" s="19">
        <v>0</v>
      </c>
      <c r="BZ140" s="19">
        <v>0</v>
      </c>
      <c r="CA140" s="19">
        <v>0</v>
      </c>
      <c r="CB140" s="19">
        <v>0</v>
      </c>
      <c r="CC140" s="19">
        <v>0</v>
      </c>
      <c r="CD140" s="19">
        <v>0</v>
      </c>
      <c r="CE140" s="81">
        <f t="shared" si="5"/>
        <v>1</v>
      </c>
      <c r="CI140" s="19">
        <v>0</v>
      </c>
      <c r="CJ140" s="19">
        <v>0</v>
      </c>
      <c r="CK140" s="19">
        <v>0</v>
      </c>
      <c r="CL140" s="19">
        <v>0</v>
      </c>
      <c r="CM140" s="19">
        <v>0</v>
      </c>
      <c r="CN140" s="19">
        <v>0</v>
      </c>
      <c r="CO140" s="19">
        <v>0</v>
      </c>
      <c r="CP140" s="19">
        <v>0</v>
      </c>
      <c r="CQ140" s="19">
        <v>0</v>
      </c>
      <c r="CR140" s="19">
        <v>0</v>
      </c>
      <c r="CS140" s="19">
        <v>0</v>
      </c>
      <c r="CT140" s="19">
        <v>0</v>
      </c>
    </row>
    <row r="141" spans="1:98" x14ac:dyDescent="0.3">
      <c r="A141" s="78" t="s">
        <v>11</v>
      </c>
      <c r="B141" s="41" t="s">
        <v>182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  <c r="AQ141" s="19">
        <v>0</v>
      </c>
      <c r="AR141" s="19">
        <v>0</v>
      </c>
      <c r="AS141" s="19">
        <v>0</v>
      </c>
      <c r="AT141" s="19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19">
        <v>0</v>
      </c>
      <c r="BB141" s="19">
        <v>0</v>
      </c>
      <c r="BC141" s="19">
        <v>0</v>
      </c>
      <c r="BD141" s="19">
        <v>0</v>
      </c>
      <c r="BE141" s="19">
        <v>0</v>
      </c>
      <c r="BF141" s="19">
        <v>0</v>
      </c>
      <c r="BG141" s="19">
        <v>0</v>
      </c>
      <c r="BH141" s="19">
        <v>0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0</v>
      </c>
      <c r="BP141" s="19">
        <v>0</v>
      </c>
      <c r="BQ141" s="19">
        <v>0</v>
      </c>
      <c r="BR141" s="19">
        <v>0</v>
      </c>
      <c r="BS141" s="19">
        <v>0</v>
      </c>
      <c r="BT141" s="19">
        <v>0</v>
      </c>
      <c r="BU141" s="19">
        <v>0</v>
      </c>
      <c r="BV141" s="19">
        <v>0</v>
      </c>
      <c r="BW141" s="19">
        <v>0</v>
      </c>
      <c r="BX141" s="19">
        <v>0</v>
      </c>
      <c r="BY141" s="19">
        <v>0</v>
      </c>
      <c r="BZ141" s="19">
        <v>0</v>
      </c>
      <c r="CA141" s="19">
        <v>0</v>
      </c>
      <c r="CB141" s="19">
        <v>0</v>
      </c>
      <c r="CC141" s="19">
        <v>0</v>
      </c>
      <c r="CD141" s="19">
        <v>0</v>
      </c>
      <c r="CE141" s="81">
        <f t="shared" si="5"/>
        <v>0</v>
      </c>
      <c r="CI141" s="19">
        <v>3</v>
      </c>
      <c r="CJ141" s="19">
        <v>17</v>
      </c>
      <c r="CK141" s="19">
        <v>7</v>
      </c>
      <c r="CL141" s="19">
        <v>26</v>
      </c>
      <c r="CM141" s="19">
        <v>5</v>
      </c>
      <c r="CN141" s="19">
        <v>0</v>
      </c>
      <c r="CO141" s="19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</row>
    <row r="142" spans="1:98" x14ac:dyDescent="0.3">
      <c r="A142" s="78" t="s">
        <v>11</v>
      </c>
      <c r="B142" s="41" t="s">
        <v>183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8</v>
      </c>
      <c r="BG142" s="19">
        <v>3</v>
      </c>
      <c r="BH142" s="19">
        <v>0</v>
      </c>
      <c r="BI142" s="19">
        <v>2</v>
      </c>
      <c r="BJ142" s="19">
        <v>1</v>
      </c>
      <c r="BK142" s="19">
        <v>0</v>
      </c>
      <c r="BL142" s="19">
        <v>0</v>
      </c>
      <c r="BM142" s="19">
        <v>0</v>
      </c>
      <c r="BN142" s="19">
        <v>0</v>
      </c>
      <c r="BO142" s="19">
        <v>0</v>
      </c>
      <c r="BP142" s="19">
        <v>0</v>
      </c>
      <c r="BQ142" s="19">
        <v>3</v>
      </c>
      <c r="BR142" s="19">
        <v>0</v>
      </c>
      <c r="BS142" s="19">
        <v>1</v>
      </c>
      <c r="BT142" s="19">
        <v>0</v>
      </c>
      <c r="BU142" s="19">
        <v>18</v>
      </c>
      <c r="BV142" s="19">
        <v>5</v>
      </c>
      <c r="BW142" s="19">
        <v>3</v>
      </c>
      <c r="BX142" s="19">
        <v>0</v>
      </c>
      <c r="BY142" s="19">
        <v>2</v>
      </c>
      <c r="BZ142" s="19">
        <v>0</v>
      </c>
      <c r="CA142" s="19">
        <v>0</v>
      </c>
      <c r="CB142" s="19">
        <v>0</v>
      </c>
      <c r="CC142" s="19">
        <v>0</v>
      </c>
      <c r="CD142" s="19">
        <v>0</v>
      </c>
      <c r="CE142" s="81">
        <f t="shared" ref="CE142:CE194" si="6">SUM(C142:CD142)</f>
        <v>46</v>
      </c>
      <c r="CI142" s="19">
        <v>0</v>
      </c>
      <c r="CJ142" s="19">
        <v>0</v>
      </c>
      <c r="CK142" s="19">
        <v>0</v>
      </c>
      <c r="CL142" s="19">
        <v>0</v>
      </c>
      <c r="CM142" s="19">
        <v>0</v>
      </c>
      <c r="CN142" s="19">
        <v>0</v>
      </c>
      <c r="CO142" s="19">
        <v>0</v>
      </c>
      <c r="CP142" s="19">
        <v>0</v>
      </c>
      <c r="CQ142" s="19">
        <v>0</v>
      </c>
      <c r="CR142" s="19">
        <v>0</v>
      </c>
      <c r="CS142" s="19">
        <v>0</v>
      </c>
      <c r="CT142" s="19">
        <v>0</v>
      </c>
    </row>
    <row r="143" spans="1:98" x14ac:dyDescent="0.3">
      <c r="A143" s="78" t="s">
        <v>11</v>
      </c>
      <c r="B143" s="41" t="s">
        <v>184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1</v>
      </c>
      <c r="R143" s="19">
        <v>0</v>
      </c>
      <c r="S143" s="19">
        <v>2</v>
      </c>
      <c r="T143" s="19">
        <v>3</v>
      </c>
      <c r="U143" s="19">
        <v>1</v>
      </c>
      <c r="V143" s="19">
        <v>1</v>
      </c>
      <c r="W143" s="19">
        <v>0</v>
      </c>
      <c r="X143" s="19">
        <v>3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19">
        <v>0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0</v>
      </c>
      <c r="BG143" s="19">
        <v>0</v>
      </c>
      <c r="BH143" s="19">
        <v>0</v>
      </c>
      <c r="BI143" s="19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0</v>
      </c>
      <c r="BP143" s="19">
        <v>0</v>
      </c>
      <c r="BQ143" s="19">
        <v>0</v>
      </c>
      <c r="BR143" s="19">
        <v>0</v>
      </c>
      <c r="BS143" s="19">
        <v>0</v>
      </c>
      <c r="BT143" s="19">
        <v>0</v>
      </c>
      <c r="BU143" s="19">
        <v>0</v>
      </c>
      <c r="BV143" s="19">
        <v>0</v>
      </c>
      <c r="BW143" s="19">
        <v>0</v>
      </c>
      <c r="BX143" s="19">
        <v>0</v>
      </c>
      <c r="BY143" s="19">
        <v>0</v>
      </c>
      <c r="BZ143" s="19">
        <v>0</v>
      </c>
      <c r="CA143" s="19">
        <v>0</v>
      </c>
      <c r="CB143" s="19">
        <v>0</v>
      </c>
      <c r="CC143" s="19">
        <v>0</v>
      </c>
      <c r="CD143" s="19">
        <v>0</v>
      </c>
      <c r="CE143" s="81">
        <f t="shared" si="6"/>
        <v>11</v>
      </c>
      <c r="CI143" s="19">
        <v>0</v>
      </c>
      <c r="CJ143" s="19">
        <v>0</v>
      </c>
      <c r="CK143" s="19">
        <v>0</v>
      </c>
      <c r="CL143" s="19">
        <v>0</v>
      </c>
      <c r="CM143" s="19">
        <v>0</v>
      </c>
      <c r="CN143" s="19">
        <v>0</v>
      </c>
      <c r="CO143" s="19">
        <v>0</v>
      </c>
      <c r="CP143" s="19">
        <v>0</v>
      </c>
      <c r="CQ143" s="19">
        <v>0</v>
      </c>
      <c r="CR143" s="19">
        <v>0</v>
      </c>
      <c r="CS143" s="19">
        <v>0</v>
      </c>
      <c r="CT143" s="19">
        <v>0</v>
      </c>
    </row>
    <row r="144" spans="1:98" x14ac:dyDescent="0.3">
      <c r="A144" s="78" t="s">
        <v>11</v>
      </c>
      <c r="B144" s="41" t="s">
        <v>1219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0</v>
      </c>
      <c r="BG144" s="19">
        <v>0</v>
      </c>
      <c r="BH144" s="19">
        <v>0</v>
      </c>
      <c r="BI144" s="19">
        <v>0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19">
        <v>0</v>
      </c>
      <c r="BQ144" s="19">
        <v>0</v>
      </c>
      <c r="BR144" s="19">
        <v>0</v>
      </c>
      <c r="BS144" s="19">
        <v>0</v>
      </c>
      <c r="BT144" s="19">
        <v>0</v>
      </c>
      <c r="BU144" s="19">
        <v>0</v>
      </c>
      <c r="BV144" s="19">
        <v>0</v>
      </c>
      <c r="BW144" s="19">
        <v>0</v>
      </c>
      <c r="BX144" s="19">
        <v>0</v>
      </c>
      <c r="BY144" s="19">
        <v>0</v>
      </c>
      <c r="BZ144" s="19">
        <v>0</v>
      </c>
      <c r="CA144" s="19">
        <v>0</v>
      </c>
      <c r="CB144" s="19">
        <v>0</v>
      </c>
      <c r="CC144" s="19">
        <v>0</v>
      </c>
      <c r="CD144" s="19">
        <v>0</v>
      </c>
      <c r="CE144" s="81">
        <f t="shared" si="6"/>
        <v>0</v>
      </c>
      <c r="CI144" s="19">
        <v>0</v>
      </c>
      <c r="CJ144" s="19">
        <v>0</v>
      </c>
      <c r="CK144" s="19">
        <v>0</v>
      </c>
      <c r="CL144" s="19">
        <v>0</v>
      </c>
      <c r="CM144" s="19">
        <v>0</v>
      </c>
      <c r="CN144" s="19">
        <v>0</v>
      </c>
      <c r="CO144" s="19">
        <v>3</v>
      </c>
      <c r="CP144" s="19">
        <v>0</v>
      </c>
      <c r="CQ144" s="19">
        <v>0</v>
      </c>
      <c r="CR144" s="19">
        <v>0</v>
      </c>
      <c r="CS144" s="19">
        <v>0</v>
      </c>
      <c r="CT144" s="19">
        <v>0</v>
      </c>
    </row>
    <row r="145" spans="1:98" x14ac:dyDescent="0.3">
      <c r="A145" s="78" t="s">
        <v>11</v>
      </c>
      <c r="B145" s="41" t="s">
        <v>185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9">
        <v>1</v>
      </c>
      <c r="AV145" s="19">
        <v>2</v>
      </c>
      <c r="AW145" s="19">
        <v>1</v>
      </c>
      <c r="AX145" s="19">
        <v>0</v>
      </c>
      <c r="AY145" s="19">
        <v>0</v>
      </c>
      <c r="AZ145" s="19">
        <v>0</v>
      </c>
      <c r="BA145" s="19">
        <v>0</v>
      </c>
      <c r="BB145" s="19">
        <v>0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19">
        <v>0</v>
      </c>
      <c r="BI145" s="19">
        <v>0</v>
      </c>
      <c r="BJ145" s="19">
        <v>0</v>
      </c>
      <c r="BK145" s="19">
        <v>0</v>
      </c>
      <c r="BL145" s="19">
        <v>0</v>
      </c>
      <c r="BM145" s="19">
        <v>1</v>
      </c>
      <c r="BN145" s="19">
        <v>0</v>
      </c>
      <c r="BO145" s="19">
        <v>0</v>
      </c>
      <c r="BP145" s="19">
        <v>6</v>
      </c>
      <c r="BQ145" s="19">
        <v>0</v>
      </c>
      <c r="BR145" s="19">
        <v>32</v>
      </c>
      <c r="BS145" s="19">
        <v>3</v>
      </c>
      <c r="BT145" s="19">
        <v>0</v>
      </c>
      <c r="BU145" s="19">
        <v>0</v>
      </c>
      <c r="BV145" s="19">
        <v>5</v>
      </c>
      <c r="BW145" s="19">
        <v>12</v>
      </c>
      <c r="BX145" s="19">
        <v>3</v>
      </c>
      <c r="BY145" s="19">
        <v>5</v>
      </c>
      <c r="BZ145" s="19">
        <v>0</v>
      </c>
      <c r="CA145" s="19">
        <v>0</v>
      </c>
      <c r="CB145" s="19">
        <v>0</v>
      </c>
      <c r="CC145" s="19">
        <v>0</v>
      </c>
      <c r="CD145" s="19">
        <v>0</v>
      </c>
      <c r="CE145" s="81">
        <f t="shared" si="6"/>
        <v>71</v>
      </c>
      <c r="CI145" s="19">
        <v>0</v>
      </c>
      <c r="CJ145" s="19">
        <v>0</v>
      </c>
      <c r="CK145" s="19">
        <v>0</v>
      </c>
      <c r="CL145" s="19">
        <v>0</v>
      </c>
      <c r="CM145" s="19">
        <v>0</v>
      </c>
      <c r="CN145" s="19">
        <v>10</v>
      </c>
      <c r="CO145" s="19">
        <v>6</v>
      </c>
      <c r="CP145" s="19">
        <v>13</v>
      </c>
      <c r="CQ145" s="19">
        <v>8</v>
      </c>
      <c r="CR145" s="19">
        <v>0</v>
      </c>
      <c r="CS145" s="19">
        <v>0</v>
      </c>
      <c r="CT145" s="19">
        <v>0</v>
      </c>
    </row>
    <row r="146" spans="1:98" x14ac:dyDescent="0.3">
      <c r="A146" s="78" t="s">
        <v>11</v>
      </c>
      <c r="B146" s="41" t="s">
        <v>186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5</v>
      </c>
      <c r="AC146" s="19">
        <v>1</v>
      </c>
      <c r="AD146" s="19">
        <v>1</v>
      </c>
      <c r="AE146" s="19">
        <v>2</v>
      </c>
      <c r="AF146" s="19">
        <v>13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0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  <c r="BO146" s="19">
        <v>0</v>
      </c>
      <c r="BP146" s="19">
        <v>0</v>
      </c>
      <c r="BQ146" s="19">
        <v>0</v>
      </c>
      <c r="BR146" s="19">
        <v>0</v>
      </c>
      <c r="BS146" s="19">
        <v>0</v>
      </c>
      <c r="BT146" s="19">
        <v>0</v>
      </c>
      <c r="BU146" s="19">
        <v>0</v>
      </c>
      <c r="BV146" s="19">
        <v>0</v>
      </c>
      <c r="BW146" s="19">
        <v>0</v>
      </c>
      <c r="BX146" s="19">
        <v>0</v>
      </c>
      <c r="BY146" s="19">
        <v>0</v>
      </c>
      <c r="BZ146" s="19">
        <v>0</v>
      </c>
      <c r="CA146" s="19">
        <v>0</v>
      </c>
      <c r="CB146" s="19">
        <v>0</v>
      </c>
      <c r="CC146" s="19">
        <v>0</v>
      </c>
      <c r="CD146" s="19">
        <v>0</v>
      </c>
      <c r="CE146" s="81">
        <f t="shared" si="6"/>
        <v>22</v>
      </c>
      <c r="CH146">
        <v>3</v>
      </c>
      <c r="CI146" s="19">
        <v>0</v>
      </c>
      <c r="CJ146" s="19">
        <v>0</v>
      </c>
      <c r="CK146" s="19">
        <v>0</v>
      </c>
      <c r="CL146" s="19">
        <v>0</v>
      </c>
      <c r="CM146" s="19">
        <v>0</v>
      </c>
      <c r="CN146" s="19">
        <v>0</v>
      </c>
      <c r="CO146" s="19">
        <v>0</v>
      </c>
      <c r="CP146" s="19">
        <v>0</v>
      </c>
      <c r="CQ146" s="19">
        <v>0</v>
      </c>
      <c r="CR146" s="19">
        <v>0</v>
      </c>
      <c r="CS146" s="19">
        <v>0</v>
      </c>
      <c r="CT146" s="19">
        <v>0</v>
      </c>
    </row>
    <row r="147" spans="1:98" x14ac:dyDescent="0.3">
      <c r="A147" s="78" t="s">
        <v>11</v>
      </c>
      <c r="B147" s="41" t="s">
        <v>187</v>
      </c>
      <c r="C147" s="19">
        <v>0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19">
        <v>0</v>
      </c>
      <c r="AQ147" s="19">
        <v>0</v>
      </c>
      <c r="AR147" s="19">
        <v>0</v>
      </c>
      <c r="AS147" s="19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  <c r="BA147" s="19">
        <v>0</v>
      </c>
      <c r="BB147" s="19">
        <v>0</v>
      </c>
      <c r="BC147" s="19">
        <v>0</v>
      </c>
      <c r="BD147" s="19">
        <v>0</v>
      </c>
      <c r="BE147" s="19">
        <v>0</v>
      </c>
      <c r="BF147" s="19">
        <v>0</v>
      </c>
      <c r="BG147" s="19">
        <v>0</v>
      </c>
      <c r="BH147" s="19">
        <v>0</v>
      </c>
      <c r="BI147" s="19">
        <v>0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  <c r="BT147" s="19">
        <v>0</v>
      </c>
      <c r="BU147" s="19">
        <v>0</v>
      </c>
      <c r="BV147" s="19">
        <v>0</v>
      </c>
      <c r="BW147" s="19">
        <v>0</v>
      </c>
      <c r="BX147" s="19">
        <v>0</v>
      </c>
      <c r="BY147" s="19">
        <v>0</v>
      </c>
      <c r="BZ147" s="19">
        <v>0</v>
      </c>
      <c r="CA147" s="19">
        <v>0</v>
      </c>
      <c r="CB147" s="19">
        <v>0</v>
      </c>
      <c r="CC147" s="19">
        <v>0</v>
      </c>
      <c r="CD147" s="19">
        <v>0</v>
      </c>
      <c r="CE147" s="81">
        <f t="shared" si="6"/>
        <v>0</v>
      </c>
      <c r="CH147">
        <v>5</v>
      </c>
      <c r="CI147" s="19">
        <v>0</v>
      </c>
      <c r="CJ147" s="19">
        <v>0</v>
      </c>
      <c r="CK147" s="19">
        <v>0</v>
      </c>
      <c r="CL147" s="19">
        <v>0</v>
      </c>
      <c r="CM147" s="19">
        <v>0</v>
      </c>
      <c r="CN147" s="19">
        <v>0</v>
      </c>
      <c r="CO147" s="19">
        <v>0</v>
      </c>
      <c r="CP147" s="19">
        <v>0</v>
      </c>
      <c r="CQ147" s="19">
        <v>0</v>
      </c>
      <c r="CR147" s="19">
        <v>0</v>
      </c>
      <c r="CS147" s="19">
        <v>0</v>
      </c>
      <c r="CT147" s="19">
        <v>0</v>
      </c>
    </row>
    <row r="148" spans="1:98" x14ac:dyDescent="0.3">
      <c r="A148" s="78" t="s">
        <v>11</v>
      </c>
      <c r="B148" s="41" t="s">
        <v>188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1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  <c r="BA148" s="19">
        <v>0</v>
      </c>
      <c r="BB148" s="19">
        <v>0</v>
      </c>
      <c r="BC148" s="19">
        <v>0</v>
      </c>
      <c r="BD148" s="19">
        <v>0</v>
      </c>
      <c r="BE148" s="19">
        <v>0</v>
      </c>
      <c r="BF148" s="19">
        <v>0</v>
      </c>
      <c r="BG148" s="19">
        <v>0</v>
      </c>
      <c r="BH148" s="19">
        <v>0</v>
      </c>
      <c r="BI148" s="19">
        <v>0</v>
      </c>
      <c r="BJ148" s="19">
        <v>0</v>
      </c>
      <c r="BK148" s="19">
        <v>0</v>
      </c>
      <c r="BL148" s="19">
        <v>0</v>
      </c>
      <c r="BM148" s="19">
        <v>0</v>
      </c>
      <c r="BN148" s="19">
        <v>0</v>
      </c>
      <c r="BO148" s="19">
        <v>0</v>
      </c>
      <c r="BP148" s="19">
        <v>0</v>
      </c>
      <c r="BQ148" s="19">
        <v>0</v>
      </c>
      <c r="BR148" s="19">
        <v>0</v>
      </c>
      <c r="BS148" s="19">
        <v>0</v>
      </c>
      <c r="BT148" s="19">
        <v>0</v>
      </c>
      <c r="BU148" s="19">
        <v>0</v>
      </c>
      <c r="BV148" s="19">
        <v>0</v>
      </c>
      <c r="BW148" s="19">
        <v>0</v>
      </c>
      <c r="BX148" s="19">
        <v>0</v>
      </c>
      <c r="BY148" s="19">
        <v>0</v>
      </c>
      <c r="BZ148" s="19">
        <v>0</v>
      </c>
      <c r="CA148" s="19">
        <v>0</v>
      </c>
      <c r="CB148" s="19">
        <v>0</v>
      </c>
      <c r="CC148" s="19">
        <v>0</v>
      </c>
      <c r="CD148" s="19">
        <v>0</v>
      </c>
      <c r="CE148" s="81">
        <f t="shared" si="6"/>
        <v>1</v>
      </c>
      <c r="CI148" s="19">
        <v>0</v>
      </c>
      <c r="CJ148" s="19">
        <v>0</v>
      </c>
      <c r="CK148" s="19">
        <v>0</v>
      </c>
      <c r="CL148" s="19">
        <v>0</v>
      </c>
      <c r="CM148" s="19">
        <v>0</v>
      </c>
      <c r="CN148" s="19">
        <v>0</v>
      </c>
      <c r="CO148" s="19">
        <v>0</v>
      </c>
      <c r="CP148" s="19">
        <v>0</v>
      </c>
      <c r="CQ148" s="19">
        <v>0</v>
      </c>
      <c r="CR148" s="19">
        <v>0</v>
      </c>
      <c r="CS148" s="19">
        <v>0</v>
      </c>
      <c r="CT148" s="19">
        <v>0</v>
      </c>
    </row>
    <row r="149" spans="1:98" x14ac:dyDescent="0.3">
      <c r="A149" s="78" t="s">
        <v>11</v>
      </c>
      <c r="B149" s="41" t="s">
        <v>189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4</v>
      </c>
      <c r="AR149" s="19">
        <v>0</v>
      </c>
      <c r="AS149" s="19">
        <v>0</v>
      </c>
      <c r="AT149" s="19">
        <v>3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19"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0</v>
      </c>
      <c r="BG149" s="19">
        <v>0</v>
      </c>
      <c r="BH149" s="19">
        <v>0</v>
      </c>
      <c r="BI149" s="19">
        <v>1</v>
      </c>
      <c r="BJ149" s="19">
        <v>0</v>
      </c>
      <c r="BK149" s="19">
        <v>0</v>
      </c>
      <c r="BL149" s="19">
        <v>0</v>
      </c>
      <c r="BM149" s="19">
        <v>0</v>
      </c>
      <c r="BN149" s="19">
        <v>0</v>
      </c>
      <c r="BO149" s="19">
        <v>0</v>
      </c>
      <c r="BP149" s="19">
        <v>0</v>
      </c>
      <c r="BQ149" s="19">
        <v>2</v>
      </c>
      <c r="BR149" s="19">
        <v>3</v>
      </c>
      <c r="BS149" s="19">
        <v>0</v>
      </c>
      <c r="BT149" s="19">
        <v>12</v>
      </c>
      <c r="BU149" s="19">
        <v>5</v>
      </c>
      <c r="BV149" s="19">
        <v>19</v>
      </c>
      <c r="BW149" s="19">
        <v>0</v>
      </c>
      <c r="BX149" s="19">
        <v>1</v>
      </c>
      <c r="BY149" s="19">
        <v>4</v>
      </c>
      <c r="BZ149" s="19">
        <v>0</v>
      </c>
      <c r="CA149" s="19">
        <v>0</v>
      </c>
      <c r="CB149" s="19">
        <v>0</v>
      </c>
      <c r="CC149" s="19">
        <v>0</v>
      </c>
      <c r="CD149" s="19">
        <v>0</v>
      </c>
      <c r="CE149" s="81">
        <f t="shared" si="6"/>
        <v>54</v>
      </c>
      <c r="CI149" s="19">
        <v>0</v>
      </c>
      <c r="CJ149" s="19">
        <v>0</v>
      </c>
      <c r="CK149" s="19">
        <v>0</v>
      </c>
      <c r="CL149" s="19">
        <v>0</v>
      </c>
      <c r="CM149" s="19">
        <v>0</v>
      </c>
      <c r="CN149" s="19">
        <v>0</v>
      </c>
      <c r="CO149" s="19">
        <v>0</v>
      </c>
      <c r="CP149" s="19">
        <v>0</v>
      </c>
      <c r="CQ149" s="19">
        <v>0</v>
      </c>
      <c r="CR149" s="19">
        <v>0</v>
      </c>
      <c r="CS149" s="19">
        <v>0</v>
      </c>
      <c r="CT149" s="19">
        <v>0</v>
      </c>
    </row>
    <row r="150" spans="1:98" x14ac:dyDescent="0.3">
      <c r="A150" s="78" t="s">
        <v>11</v>
      </c>
      <c r="B150" s="41" t="s">
        <v>190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3</v>
      </c>
      <c r="Y150" s="19">
        <v>30</v>
      </c>
      <c r="Z150" s="19">
        <v>1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1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19">
        <v>0</v>
      </c>
      <c r="BB150" s="19">
        <v>3</v>
      </c>
      <c r="BC150" s="19">
        <v>0</v>
      </c>
      <c r="BD150" s="19">
        <v>0</v>
      </c>
      <c r="BE150" s="19">
        <v>1</v>
      </c>
      <c r="BF150" s="19">
        <v>0</v>
      </c>
      <c r="BG150" s="19">
        <v>0</v>
      </c>
      <c r="BH150" s="19">
        <v>0</v>
      </c>
      <c r="BI150" s="19">
        <v>0</v>
      </c>
      <c r="BJ150" s="19">
        <v>0</v>
      </c>
      <c r="BK150" s="19">
        <v>0</v>
      </c>
      <c r="BL150" s="19">
        <v>0</v>
      </c>
      <c r="BM150" s="19">
        <v>0</v>
      </c>
      <c r="BN150" s="19">
        <v>0</v>
      </c>
      <c r="BO150" s="19">
        <v>0</v>
      </c>
      <c r="BP150" s="19">
        <v>0</v>
      </c>
      <c r="BQ150" s="19">
        <v>0</v>
      </c>
      <c r="BR150" s="19">
        <v>0</v>
      </c>
      <c r="BS150" s="19">
        <v>0</v>
      </c>
      <c r="BT150" s="19">
        <v>0</v>
      </c>
      <c r="BU150" s="19">
        <v>0</v>
      </c>
      <c r="BV150" s="19">
        <v>0</v>
      </c>
      <c r="BW150" s="19">
        <v>0</v>
      </c>
      <c r="BX150" s="19">
        <v>0</v>
      </c>
      <c r="BY150" s="19">
        <v>0</v>
      </c>
      <c r="BZ150" s="19">
        <v>0</v>
      </c>
      <c r="CA150" s="19">
        <v>0</v>
      </c>
      <c r="CB150" s="19">
        <v>0</v>
      </c>
      <c r="CC150" s="19">
        <v>0</v>
      </c>
      <c r="CD150" s="19">
        <v>0</v>
      </c>
      <c r="CE150" s="81">
        <f t="shared" si="6"/>
        <v>39</v>
      </c>
      <c r="CI150" s="19">
        <v>0</v>
      </c>
      <c r="CJ150" s="19">
        <v>0</v>
      </c>
      <c r="CK150" s="19">
        <v>0</v>
      </c>
      <c r="CL150" s="19">
        <v>0</v>
      </c>
      <c r="CM150" s="19">
        <v>0</v>
      </c>
      <c r="CN150" s="19">
        <v>0</v>
      </c>
      <c r="CO150" s="19">
        <v>0</v>
      </c>
      <c r="CP150" s="19">
        <v>0</v>
      </c>
      <c r="CQ150" s="19">
        <v>0</v>
      </c>
      <c r="CR150" s="19">
        <v>0</v>
      </c>
      <c r="CS150" s="19">
        <v>0</v>
      </c>
      <c r="CT150" s="19">
        <v>0</v>
      </c>
    </row>
    <row r="151" spans="1:98" x14ac:dyDescent="0.3">
      <c r="A151" s="78" t="s">
        <v>11</v>
      </c>
      <c r="B151" s="41" t="s">
        <v>191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19">
        <v>0</v>
      </c>
      <c r="BB151" s="19">
        <v>0</v>
      </c>
      <c r="BC151" s="19">
        <v>0</v>
      </c>
      <c r="BD151" s="19">
        <v>0</v>
      </c>
      <c r="BE151" s="19">
        <v>0</v>
      </c>
      <c r="BF151" s="19">
        <v>0</v>
      </c>
      <c r="BG151" s="19">
        <v>0</v>
      </c>
      <c r="BH151" s="19">
        <v>0</v>
      </c>
      <c r="BI151" s="19">
        <v>0</v>
      </c>
      <c r="BJ151" s="19">
        <v>0</v>
      </c>
      <c r="BK151" s="19">
        <v>0</v>
      </c>
      <c r="BL151" s="19">
        <v>0</v>
      </c>
      <c r="BM151" s="19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  <c r="BT151" s="19">
        <v>0</v>
      </c>
      <c r="BU151" s="19">
        <v>0</v>
      </c>
      <c r="BV151" s="19">
        <v>0</v>
      </c>
      <c r="BW151" s="19">
        <v>0</v>
      </c>
      <c r="BX151" s="19">
        <v>0</v>
      </c>
      <c r="BY151" s="19">
        <v>0</v>
      </c>
      <c r="BZ151" s="19">
        <v>0</v>
      </c>
      <c r="CA151" s="19">
        <v>0</v>
      </c>
      <c r="CB151" s="19">
        <v>0</v>
      </c>
      <c r="CC151" s="19">
        <v>0</v>
      </c>
      <c r="CD151" s="19">
        <v>1</v>
      </c>
      <c r="CE151" s="81">
        <f t="shared" si="6"/>
        <v>1</v>
      </c>
      <c r="CI151" s="19">
        <v>0</v>
      </c>
      <c r="CJ151" s="19">
        <v>0</v>
      </c>
      <c r="CK151" s="19">
        <v>0</v>
      </c>
      <c r="CL151" s="19">
        <v>0</v>
      </c>
      <c r="CM151" s="19">
        <v>0</v>
      </c>
      <c r="CN151" s="19">
        <v>0</v>
      </c>
      <c r="CO151" s="19">
        <v>0</v>
      </c>
      <c r="CP151" s="19">
        <v>0</v>
      </c>
      <c r="CQ151" s="19">
        <v>0</v>
      </c>
      <c r="CR151" s="19">
        <v>0</v>
      </c>
      <c r="CS151" s="19">
        <v>0</v>
      </c>
      <c r="CT151" s="19">
        <v>0</v>
      </c>
    </row>
    <row r="152" spans="1:98" x14ac:dyDescent="0.3">
      <c r="A152" s="78" t="s">
        <v>11</v>
      </c>
      <c r="B152" s="41" t="s">
        <v>192</v>
      </c>
      <c r="C152" s="19">
        <v>0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19">
        <v>0</v>
      </c>
      <c r="AR152" s="19">
        <v>0</v>
      </c>
      <c r="AS152" s="19">
        <v>0</v>
      </c>
      <c r="AT152" s="19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19">
        <v>0</v>
      </c>
      <c r="BB152" s="19">
        <v>0</v>
      </c>
      <c r="BC152" s="19">
        <v>0</v>
      </c>
      <c r="BD152" s="19">
        <v>0</v>
      </c>
      <c r="BE152" s="19">
        <v>0</v>
      </c>
      <c r="BF152" s="19">
        <v>0</v>
      </c>
      <c r="BG152" s="19">
        <v>0</v>
      </c>
      <c r="BH152" s="19">
        <v>0</v>
      </c>
      <c r="BI152" s="19">
        <v>0</v>
      </c>
      <c r="BJ152" s="19">
        <v>0</v>
      </c>
      <c r="BK152" s="19">
        <v>0</v>
      </c>
      <c r="BL152" s="19">
        <v>0</v>
      </c>
      <c r="BM152" s="19">
        <v>0</v>
      </c>
      <c r="BN152" s="19">
        <v>0</v>
      </c>
      <c r="BO152" s="19">
        <v>0</v>
      </c>
      <c r="BP152" s="19">
        <v>0</v>
      </c>
      <c r="BQ152" s="19">
        <v>0</v>
      </c>
      <c r="BR152" s="19">
        <v>15</v>
      </c>
      <c r="BS152" s="19">
        <v>0</v>
      </c>
      <c r="BT152" s="19">
        <v>0</v>
      </c>
      <c r="BU152" s="19">
        <v>0</v>
      </c>
      <c r="BV152" s="19">
        <v>0</v>
      </c>
      <c r="BW152" s="19">
        <v>0</v>
      </c>
      <c r="BX152" s="19">
        <v>0</v>
      </c>
      <c r="BY152" s="19">
        <v>0</v>
      </c>
      <c r="BZ152" s="19">
        <v>0</v>
      </c>
      <c r="CA152" s="19">
        <v>0</v>
      </c>
      <c r="CB152" s="19">
        <v>0</v>
      </c>
      <c r="CC152" s="19">
        <v>0</v>
      </c>
      <c r="CD152" s="19">
        <v>0</v>
      </c>
      <c r="CE152" s="81">
        <f t="shared" si="6"/>
        <v>15</v>
      </c>
      <c r="CI152" s="19">
        <v>0</v>
      </c>
      <c r="CJ152" s="19">
        <v>0</v>
      </c>
      <c r="CK152" s="19">
        <v>0</v>
      </c>
      <c r="CL152" s="19">
        <v>0</v>
      </c>
      <c r="CM152" s="19">
        <v>0</v>
      </c>
      <c r="CN152" s="19">
        <v>0</v>
      </c>
      <c r="CO152" s="19">
        <v>0</v>
      </c>
      <c r="CP152" s="19">
        <v>0</v>
      </c>
      <c r="CQ152" s="19">
        <v>0</v>
      </c>
      <c r="CR152" s="19">
        <v>0</v>
      </c>
      <c r="CS152" s="19">
        <v>0</v>
      </c>
      <c r="CT152" s="19">
        <v>0</v>
      </c>
    </row>
    <row r="153" spans="1:98" x14ac:dyDescent="0.3">
      <c r="A153" s="78" t="s">
        <v>11</v>
      </c>
      <c r="B153" s="41" t="s">
        <v>193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1</v>
      </c>
      <c r="AC153" s="19">
        <v>5</v>
      </c>
      <c r="AD153" s="19">
        <v>2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9"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19">
        <v>0</v>
      </c>
      <c r="BI153" s="19">
        <v>0</v>
      </c>
      <c r="BJ153" s="19">
        <v>0</v>
      </c>
      <c r="BK153" s="19">
        <v>0</v>
      </c>
      <c r="BL153" s="19">
        <v>0</v>
      </c>
      <c r="BM153" s="19">
        <v>0</v>
      </c>
      <c r="BN153" s="19">
        <v>0</v>
      </c>
      <c r="BO153" s="19">
        <v>0</v>
      </c>
      <c r="BP153" s="19">
        <v>0</v>
      </c>
      <c r="BQ153" s="19">
        <v>0</v>
      </c>
      <c r="BR153" s="19">
        <v>0</v>
      </c>
      <c r="BS153" s="19">
        <v>0</v>
      </c>
      <c r="BT153" s="19">
        <v>0</v>
      </c>
      <c r="BU153" s="19">
        <v>0</v>
      </c>
      <c r="BV153" s="19">
        <v>0</v>
      </c>
      <c r="BW153" s="19">
        <v>0</v>
      </c>
      <c r="BX153" s="19">
        <v>0</v>
      </c>
      <c r="BY153" s="19">
        <v>0</v>
      </c>
      <c r="BZ153" s="19">
        <v>0</v>
      </c>
      <c r="CA153" s="19">
        <v>0</v>
      </c>
      <c r="CB153" s="19">
        <v>0</v>
      </c>
      <c r="CC153" s="19">
        <v>1</v>
      </c>
      <c r="CD153" s="19">
        <v>0</v>
      </c>
      <c r="CE153" s="81">
        <f t="shared" si="6"/>
        <v>9</v>
      </c>
      <c r="CI153" s="19">
        <v>0</v>
      </c>
      <c r="CJ153" s="19">
        <v>0</v>
      </c>
      <c r="CK153" s="19">
        <v>0</v>
      </c>
      <c r="CL153" s="19">
        <v>0</v>
      </c>
      <c r="CM153" s="19">
        <v>0</v>
      </c>
      <c r="CN153" s="19">
        <v>0</v>
      </c>
      <c r="CO153" s="19">
        <v>0</v>
      </c>
      <c r="CP153" s="19">
        <v>0</v>
      </c>
      <c r="CQ153" s="19">
        <v>0</v>
      </c>
      <c r="CR153" s="19">
        <v>0</v>
      </c>
      <c r="CS153" s="19">
        <v>0</v>
      </c>
      <c r="CT153" s="19">
        <v>0</v>
      </c>
    </row>
    <row r="154" spans="1:98" x14ac:dyDescent="0.3">
      <c r="A154" s="78" t="s">
        <v>11</v>
      </c>
      <c r="B154" s="41" t="s">
        <v>194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1</v>
      </c>
      <c r="AN154" s="19">
        <v>0</v>
      </c>
      <c r="AO154" s="19">
        <v>0</v>
      </c>
      <c r="AP154" s="19">
        <v>0</v>
      </c>
      <c r="AQ154" s="19">
        <v>3</v>
      </c>
      <c r="AR154" s="19">
        <v>1</v>
      </c>
      <c r="AS154" s="19">
        <v>10</v>
      </c>
      <c r="AT154" s="19">
        <v>10</v>
      </c>
      <c r="AU154" s="19">
        <v>0</v>
      </c>
      <c r="AV154" s="19">
        <v>0</v>
      </c>
      <c r="AW154" s="19">
        <v>0</v>
      </c>
      <c r="AX154" s="19">
        <v>0</v>
      </c>
      <c r="AY154" s="19">
        <v>0</v>
      </c>
      <c r="AZ154" s="19">
        <v>0</v>
      </c>
      <c r="BA154" s="19">
        <v>0</v>
      </c>
      <c r="BB154" s="19">
        <v>0</v>
      </c>
      <c r="BC154" s="19">
        <v>0</v>
      </c>
      <c r="BD154" s="19">
        <v>0</v>
      </c>
      <c r="BE154" s="19">
        <v>0</v>
      </c>
      <c r="BF154" s="19">
        <v>0</v>
      </c>
      <c r="BG154" s="19">
        <v>0</v>
      </c>
      <c r="BH154" s="19">
        <v>4</v>
      </c>
      <c r="BI154" s="19">
        <v>0</v>
      </c>
      <c r="BJ154" s="19">
        <v>1</v>
      </c>
      <c r="BK154" s="19">
        <v>0</v>
      </c>
      <c r="BL154" s="19">
        <v>0</v>
      </c>
      <c r="BM154" s="19">
        <v>1</v>
      </c>
      <c r="BN154" s="19">
        <v>0</v>
      </c>
      <c r="BO154" s="19">
        <v>0</v>
      </c>
      <c r="BP154" s="19">
        <v>0</v>
      </c>
      <c r="BQ154" s="19">
        <v>1</v>
      </c>
      <c r="BR154" s="19">
        <v>40</v>
      </c>
      <c r="BS154" s="19">
        <v>4</v>
      </c>
      <c r="BT154" s="19">
        <v>0</v>
      </c>
      <c r="BU154" s="19">
        <v>0</v>
      </c>
      <c r="BV154" s="19">
        <v>0</v>
      </c>
      <c r="BW154" s="19">
        <v>0</v>
      </c>
      <c r="BX154" s="19">
        <v>0</v>
      </c>
      <c r="BY154" s="19">
        <v>0</v>
      </c>
      <c r="BZ154" s="19">
        <v>0</v>
      </c>
      <c r="CA154" s="19">
        <v>0</v>
      </c>
      <c r="CB154" s="19">
        <v>0</v>
      </c>
      <c r="CC154" s="19">
        <v>1</v>
      </c>
      <c r="CD154" s="19">
        <v>0</v>
      </c>
      <c r="CE154" s="81">
        <f t="shared" si="6"/>
        <v>77</v>
      </c>
      <c r="CH154">
        <v>1</v>
      </c>
      <c r="CI154" s="19">
        <v>0</v>
      </c>
      <c r="CJ154" s="19">
        <v>0</v>
      </c>
      <c r="CK154" s="19">
        <v>0</v>
      </c>
      <c r="CL154" s="19">
        <v>0</v>
      </c>
      <c r="CM154" s="19">
        <v>0</v>
      </c>
      <c r="CN154" s="19">
        <v>0</v>
      </c>
      <c r="CO154" s="19">
        <v>0</v>
      </c>
      <c r="CP154" s="19">
        <v>0</v>
      </c>
      <c r="CQ154" s="19">
        <v>0</v>
      </c>
      <c r="CR154" s="19">
        <v>0</v>
      </c>
      <c r="CS154" s="19">
        <v>4</v>
      </c>
      <c r="CT154" s="19">
        <v>0</v>
      </c>
    </row>
    <row r="155" spans="1:98" x14ac:dyDescent="0.3">
      <c r="A155" s="78" t="s">
        <v>11</v>
      </c>
      <c r="B155" s="41" t="s">
        <v>1064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1</v>
      </c>
      <c r="AM155" s="19">
        <v>1</v>
      </c>
      <c r="AN155" s="19">
        <v>0</v>
      </c>
      <c r="AO155" s="19">
        <v>0</v>
      </c>
      <c r="AP155" s="19">
        <v>2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  <c r="BA155" s="19"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0</v>
      </c>
      <c r="BG155" s="19">
        <v>0</v>
      </c>
      <c r="BH155" s="19">
        <v>0</v>
      </c>
      <c r="BI155" s="19">
        <v>0</v>
      </c>
      <c r="BJ155" s="19">
        <v>0</v>
      </c>
      <c r="BK155" s="19">
        <v>0</v>
      </c>
      <c r="BL155" s="19">
        <v>0</v>
      </c>
      <c r="BM155" s="19">
        <v>0</v>
      </c>
      <c r="BN155" s="19">
        <v>0</v>
      </c>
      <c r="BO155" s="19">
        <v>0</v>
      </c>
      <c r="BP155" s="19">
        <v>0</v>
      </c>
      <c r="BQ155" s="19">
        <v>0</v>
      </c>
      <c r="BR155" s="19">
        <v>0</v>
      </c>
      <c r="BS155" s="19">
        <v>0</v>
      </c>
      <c r="BT155" s="19">
        <v>0</v>
      </c>
      <c r="BU155" s="19">
        <v>0</v>
      </c>
      <c r="BV155" s="19">
        <v>0</v>
      </c>
      <c r="BW155" s="19">
        <v>0</v>
      </c>
      <c r="BX155" s="19">
        <v>0</v>
      </c>
      <c r="BY155" s="19">
        <v>0</v>
      </c>
      <c r="BZ155" s="19">
        <v>0</v>
      </c>
      <c r="CA155" s="19">
        <v>0</v>
      </c>
      <c r="CB155" s="19">
        <v>0</v>
      </c>
      <c r="CC155" s="19">
        <v>1</v>
      </c>
      <c r="CD155" s="19">
        <v>0</v>
      </c>
      <c r="CE155" s="81">
        <f t="shared" si="6"/>
        <v>5</v>
      </c>
      <c r="CI155" s="19">
        <v>0</v>
      </c>
      <c r="CJ155" s="19">
        <v>0</v>
      </c>
      <c r="CK155" s="19">
        <v>0</v>
      </c>
      <c r="CL155" s="19">
        <v>0</v>
      </c>
      <c r="CM155" s="19">
        <v>0</v>
      </c>
      <c r="CN155" s="19">
        <v>0</v>
      </c>
      <c r="CO155" s="19">
        <v>0</v>
      </c>
      <c r="CP155" s="19">
        <v>0</v>
      </c>
      <c r="CQ155" s="19">
        <v>0</v>
      </c>
      <c r="CR155" s="19">
        <v>0</v>
      </c>
      <c r="CS155" s="19">
        <v>0</v>
      </c>
      <c r="CT155" s="19">
        <v>0</v>
      </c>
    </row>
    <row r="156" spans="1:98" x14ac:dyDescent="0.3">
      <c r="A156" s="78" t="s">
        <v>11</v>
      </c>
      <c r="B156" s="41" t="s">
        <v>1073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1</v>
      </c>
      <c r="AD156" s="19">
        <v>0</v>
      </c>
      <c r="AE156" s="19">
        <v>0</v>
      </c>
      <c r="AF156" s="19">
        <v>0</v>
      </c>
      <c r="AG156" s="19">
        <v>1</v>
      </c>
      <c r="AH156" s="19">
        <v>0</v>
      </c>
      <c r="AI156" s="19">
        <v>0</v>
      </c>
      <c r="AJ156" s="19">
        <v>0</v>
      </c>
      <c r="AK156" s="19">
        <v>1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  <c r="BA156" s="19">
        <v>0</v>
      </c>
      <c r="BB156" s="19">
        <v>0</v>
      </c>
      <c r="BC156" s="19">
        <v>0</v>
      </c>
      <c r="BD156" s="19">
        <v>0</v>
      </c>
      <c r="BE156" s="19">
        <v>0</v>
      </c>
      <c r="BF156" s="19">
        <v>0</v>
      </c>
      <c r="BG156" s="19">
        <v>0</v>
      </c>
      <c r="BH156" s="19">
        <v>0</v>
      </c>
      <c r="BI156" s="19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  <c r="BO156" s="19">
        <v>0</v>
      </c>
      <c r="BP156" s="19">
        <v>0</v>
      </c>
      <c r="BQ156" s="19">
        <v>0</v>
      </c>
      <c r="BR156" s="19">
        <v>0</v>
      </c>
      <c r="BS156" s="19">
        <v>0</v>
      </c>
      <c r="BT156" s="19">
        <v>0</v>
      </c>
      <c r="BU156" s="19">
        <v>0</v>
      </c>
      <c r="BV156" s="19">
        <v>0</v>
      </c>
      <c r="BW156" s="19">
        <v>0</v>
      </c>
      <c r="BX156" s="19">
        <v>0</v>
      </c>
      <c r="BY156" s="19">
        <v>0</v>
      </c>
      <c r="BZ156" s="19">
        <v>0</v>
      </c>
      <c r="CA156" s="19">
        <v>0</v>
      </c>
      <c r="CB156" s="19">
        <v>0</v>
      </c>
      <c r="CC156" s="19">
        <v>0</v>
      </c>
      <c r="CD156" s="19">
        <v>0</v>
      </c>
      <c r="CE156" s="81">
        <f t="shared" si="6"/>
        <v>3</v>
      </c>
      <c r="CI156" s="19">
        <v>0</v>
      </c>
      <c r="CJ156" s="19">
        <v>0</v>
      </c>
      <c r="CK156" s="19">
        <v>0</v>
      </c>
      <c r="CL156" s="19">
        <v>0</v>
      </c>
      <c r="CM156" s="19">
        <v>0</v>
      </c>
      <c r="CN156" s="19">
        <v>0</v>
      </c>
      <c r="CO156" s="19">
        <v>0</v>
      </c>
      <c r="CP156" s="19">
        <v>0</v>
      </c>
      <c r="CQ156" s="19">
        <v>0</v>
      </c>
      <c r="CR156" s="19">
        <v>0</v>
      </c>
      <c r="CS156" s="19">
        <v>0</v>
      </c>
      <c r="CT156" s="19">
        <v>0</v>
      </c>
    </row>
    <row r="157" spans="1:98" x14ac:dyDescent="0.3">
      <c r="A157" s="78" t="s">
        <v>11</v>
      </c>
      <c r="B157" s="41" t="s">
        <v>1203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1</v>
      </c>
      <c r="J157" s="19">
        <v>0</v>
      </c>
      <c r="K157" s="19">
        <v>16</v>
      </c>
      <c r="L157" s="19">
        <v>0</v>
      </c>
      <c r="M157" s="19">
        <v>0</v>
      </c>
      <c r="N157" s="19">
        <v>0</v>
      </c>
      <c r="O157" s="19">
        <v>16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1</v>
      </c>
      <c r="AA157" s="19">
        <v>1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>
        <v>0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  <c r="AY157" s="19">
        <v>0</v>
      </c>
      <c r="AZ157" s="19">
        <v>0</v>
      </c>
      <c r="BA157" s="19">
        <v>0</v>
      </c>
      <c r="BB157" s="19">
        <v>0</v>
      </c>
      <c r="BC157" s="19">
        <v>0</v>
      </c>
      <c r="BD157" s="19">
        <v>0</v>
      </c>
      <c r="BE157" s="19">
        <v>0</v>
      </c>
      <c r="BF157" s="19">
        <v>0</v>
      </c>
      <c r="BG157" s="19">
        <v>0</v>
      </c>
      <c r="BH157" s="19">
        <v>0</v>
      </c>
      <c r="BI157" s="19">
        <v>0</v>
      </c>
      <c r="BJ157" s="19">
        <v>0</v>
      </c>
      <c r="BK157" s="19">
        <v>0</v>
      </c>
      <c r="BL157" s="19">
        <v>0</v>
      </c>
      <c r="BM157" s="19">
        <v>0</v>
      </c>
      <c r="BN157" s="19">
        <v>0</v>
      </c>
      <c r="BO157" s="19">
        <v>0</v>
      </c>
      <c r="BP157" s="19">
        <v>0</v>
      </c>
      <c r="BQ157" s="19">
        <v>0</v>
      </c>
      <c r="BR157" s="19">
        <v>0</v>
      </c>
      <c r="BS157" s="19">
        <v>0</v>
      </c>
      <c r="BT157" s="19">
        <v>0</v>
      </c>
      <c r="BU157" s="19">
        <v>0</v>
      </c>
      <c r="BV157" s="19">
        <v>0</v>
      </c>
      <c r="BW157" s="19">
        <v>0</v>
      </c>
      <c r="BX157" s="19">
        <v>0</v>
      </c>
      <c r="BY157" s="19">
        <v>0</v>
      </c>
      <c r="BZ157" s="19">
        <v>0</v>
      </c>
      <c r="CA157" s="19">
        <v>0</v>
      </c>
      <c r="CB157" s="19">
        <v>0</v>
      </c>
      <c r="CC157" s="19">
        <v>0</v>
      </c>
      <c r="CD157" s="19">
        <v>0</v>
      </c>
      <c r="CE157" s="81">
        <f t="shared" si="6"/>
        <v>35</v>
      </c>
      <c r="CI157" s="19">
        <v>0</v>
      </c>
      <c r="CJ157" s="19">
        <v>0</v>
      </c>
      <c r="CK157" s="19">
        <v>0</v>
      </c>
      <c r="CL157" s="19">
        <v>0</v>
      </c>
      <c r="CM157" s="19">
        <v>0</v>
      </c>
      <c r="CN157" s="19">
        <v>0</v>
      </c>
      <c r="CO157" s="19">
        <v>0</v>
      </c>
      <c r="CP157" s="19">
        <v>0</v>
      </c>
      <c r="CQ157" s="19">
        <v>0</v>
      </c>
      <c r="CR157" s="19">
        <v>0</v>
      </c>
      <c r="CS157" s="19">
        <v>0</v>
      </c>
      <c r="CT157" s="19">
        <v>0</v>
      </c>
    </row>
    <row r="158" spans="1:98" x14ac:dyDescent="0.3">
      <c r="A158" s="78" t="s">
        <v>11</v>
      </c>
      <c r="B158" s="41" t="s">
        <v>195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  <c r="AY158" s="19">
        <v>0</v>
      </c>
      <c r="AZ158" s="19">
        <v>0</v>
      </c>
      <c r="BA158" s="19">
        <v>0</v>
      </c>
      <c r="BB158" s="19">
        <v>0</v>
      </c>
      <c r="BC158" s="19">
        <v>0</v>
      </c>
      <c r="BD158" s="19">
        <v>0</v>
      </c>
      <c r="BE158" s="19">
        <v>0</v>
      </c>
      <c r="BF158" s="19">
        <v>0</v>
      </c>
      <c r="BG158" s="19">
        <v>0</v>
      </c>
      <c r="BH158" s="19">
        <v>0</v>
      </c>
      <c r="BI158" s="19">
        <v>0</v>
      </c>
      <c r="BJ158" s="19">
        <v>0</v>
      </c>
      <c r="BK158" s="19">
        <v>0</v>
      </c>
      <c r="BL158" s="19">
        <v>0</v>
      </c>
      <c r="BM158" s="19">
        <v>0</v>
      </c>
      <c r="BN158" s="19"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0</v>
      </c>
      <c r="BT158" s="19">
        <v>0</v>
      </c>
      <c r="BU158" s="19">
        <v>1</v>
      </c>
      <c r="BV158" s="19">
        <v>0</v>
      </c>
      <c r="BW158" s="19">
        <v>0</v>
      </c>
      <c r="BX158" s="19">
        <v>0</v>
      </c>
      <c r="BY158" s="19">
        <v>0</v>
      </c>
      <c r="BZ158" s="19">
        <v>0</v>
      </c>
      <c r="CA158" s="19">
        <v>0</v>
      </c>
      <c r="CB158" s="19">
        <v>0</v>
      </c>
      <c r="CC158" s="19">
        <v>0</v>
      </c>
      <c r="CD158" s="19">
        <v>0</v>
      </c>
      <c r="CE158" s="81">
        <f t="shared" si="6"/>
        <v>1</v>
      </c>
      <c r="CI158" s="19">
        <v>478</v>
      </c>
      <c r="CJ158" s="19">
        <v>46</v>
      </c>
      <c r="CK158" s="19">
        <v>39</v>
      </c>
      <c r="CL158" s="19">
        <v>10</v>
      </c>
      <c r="CM158" s="19">
        <v>0</v>
      </c>
      <c r="CN158" s="19">
        <v>0</v>
      </c>
      <c r="CO158" s="19">
        <v>0</v>
      </c>
      <c r="CP158" s="19">
        <v>0</v>
      </c>
      <c r="CQ158" s="19">
        <v>0</v>
      </c>
      <c r="CR158" s="19">
        <v>0</v>
      </c>
      <c r="CS158" s="19">
        <v>23</v>
      </c>
      <c r="CT158" s="19">
        <v>16</v>
      </c>
    </row>
    <row r="159" spans="1:98" x14ac:dyDescent="0.3">
      <c r="A159" s="78" t="s">
        <v>11</v>
      </c>
      <c r="B159" s="41" t="s">
        <v>196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  <c r="BA159" s="19">
        <v>0</v>
      </c>
      <c r="BB159" s="19">
        <v>2</v>
      </c>
      <c r="BC159" s="19">
        <v>0</v>
      </c>
      <c r="BD159" s="19">
        <v>0</v>
      </c>
      <c r="BE159" s="19">
        <v>0</v>
      </c>
      <c r="BF159" s="19">
        <v>0</v>
      </c>
      <c r="BG159" s="19">
        <v>0</v>
      </c>
      <c r="BH159" s="19">
        <v>0</v>
      </c>
      <c r="BI159" s="19">
        <v>0</v>
      </c>
      <c r="BJ159" s="19">
        <v>0</v>
      </c>
      <c r="BK159" s="19">
        <v>0</v>
      </c>
      <c r="BL159" s="19">
        <v>0</v>
      </c>
      <c r="BM159" s="19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0</v>
      </c>
      <c r="BT159" s="19">
        <v>0</v>
      </c>
      <c r="BU159" s="19">
        <v>0</v>
      </c>
      <c r="BV159" s="19">
        <v>0</v>
      </c>
      <c r="BW159" s="19">
        <v>0</v>
      </c>
      <c r="BX159" s="19">
        <v>0</v>
      </c>
      <c r="BY159" s="19">
        <v>0</v>
      </c>
      <c r="BZ159" s="19">
        <v>0</v>
      </c>
      <c r="CA159" s="19">
        <v>0</v>
      </c>
      <c r="CB159" s="19">
        <v>0</v>
      </c>
      <c r="CC159" s="19">
        <v>0</v>
      </c>
      <c r="CD159" s="19">
        <v>0</v>
      </c>
      <c r="CE159" s="81">
        <f t="shared" si="6"/>
        <v>2</v>
      </c>
      <c r="CI159" s="19">
        <v>0</v>
      </c>
      <c r="CJ159" s="19">
        <v>0</v>
      </c>
      <c r="CK159" s="19">
        <v>0</v>
      </c>
      <c r="CL159" s="19">
        <v>0</v>
      </c>
      <c r="CM159" s="19">
        <v>0</v>
      </c>
      <c r="CN159" s="19">
        <v>28</v>
      </c>
      <c r="CO159" s="19">
        <v>27</v>
      </c>
      <c r="CP159" s="19">
        <v>25</v>
      </c>
      <c r="CQ159" s="19">
        <v>24</v>
      </c>
      <c r="CR159" s="19">
        <v>18</v>
      </c>
      <c r="CS159" s="19">
        <v>0</v>
      </c>
      <c r="CT159" s="19">
        <v>0</v>
      </c>
    </row>
    <row r="160" spans="1:98" x14ac:dyDescent="0.3">
      <c r="A160" s="78" t="s">
        <v>11</v>
      </c>
      <c r="B160" s="41" t="s">
        <v>197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9">
        <v>0</v>
      </c>
      <c r="BB160" s="19">
        <v>0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19">
        <v>0</v>
      </c>
      <c r="BI160" s="19">
        <v>0</v>
      </c>
      <c r="BJ160" s="19">
        <v>0</v>
      </c>
      <c r="BK160" s="19">
        <v>0</v>
      </c>
      <c r="BL160" s="19">
        <v>0</v>
      </c>
      <c r="BM160" s="19">
        <v>0</v>
      </c>
      <c r="BN160" s="19">
        <v>0</v>
      </c>
      <c r="BO160" s="19">
        <v>0</v>
      </c>
      <c r="BP160" s="19">
        <v>0</v>
      </c>
      <c r="BQ160" s="19">
        <v>0</v>
      </c>
      <c r="BR160" s="19">
        <v>0</v>
      </c>
      <c r="BS160" s="19">
        <v>0</v>
      </c>
      <c r="BT160" s="19">
        <v>0</v>
      </c>
      <c r="BU160" s="19">
        <v>0</v>
      </c>
      <c r="BV160" s="19">
        <v>0</v>
      </c>
      <c r="BW160" s="19">
        <v>0</v>
      </c>
      <c r="BX160" s="19">
        <v>0</v>
      </c>
      <c r="BY160" s="19">
        <v>0</v>
      </c>
      <c r="BZ160" s="19">
        <v>0</v>
      </c>
      <c r="CA160" s="19">
        <v>0</v>
      </c>
      <c r="CB160" s="19">
        <v>0</v>
      </c>
      <c r="CC160" s="19">
        <v>0</v>
      </c>
      <c r="CD160" s="19">
        <v>0</v>
      </c>
      <c r="CE160" s="81">
        <f t="shared" si="6"/>
        <v>0</v>
      </c>
      <c r="CI160" s="19">
        <v>0</v>
      </c>
      <c r="CJ160" s="19">
        <v>0</v>
      </c>
      <c r="CK160" s="19">
        <v>0</v>
      </c>
      <c r="CL160" s="19">
        <v>0</v>
      </c>
      <c r="CM160" s="19">
        <v>0</v>
      </c>
      <c r="CN160" s="19">
        <v>0</v>
      </c>
      <c r="CO160" s="19">
        <v>0</v>
      </c>
      <c r="CP160" s="19">
        <v>0</v>
      </c>
      <c r="CQ160" s="19">
        <v>0</v>
      </c>
      <c r="CR160" s="19">
        <v>0</v>
      </c>
      <c r="CS160" s="19">
        <v>0</v>
      </c>
      <c r="CT160" s="19">
        <v>2</v>
      </c>
    </row>
    <row r="161" spans="1:98" x14ac:dyDescent="0.3">
      <c r="A161" s="78" t="s">
        <v>11</v>
      </c>
      <c r="B161" s="41" t="s">
        <v>1118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2</v>
      </c>
      <c r="M161" s="19">
        <v>0</v>
      </c>
      <c r="N161" s="19">
        <v>0</v>
      </c>
      <c r="O161" s="19">
        <v>2</v>
      </c>
      <c r="P161" s="19">
        <v>0</v>
      </c>
      <c r="Q161" s="19">
        <v>0</v>
      </c>
      <c r="R161" s="19">
        <v>0</v>
      </c>
      <c r="S161" s="19">
        <v>2</v>
      </c>
      <c r="T161" s="19">
        <v>1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1</v>
      </c>
      <c r="AA161" s="19">
        <v>8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1</v>
      </c>
      <c r="AZ161" s="19">
        <v>0</v>
      </c>
      <c r="BA161" s="19">
        <v>12</v>
      </c>
      <c r="BB161" s="19">
        <v>31</v>
      </c>
      <c r="BC161" s="19">
        <v>0</v>
      </c>
      <c r="BD161" s="19">
        <v>4</v>
      </c>
      <c r="BE161" s="19">
        <v>1</v>
      </c>
      <c r="BF161" s="19">
        <v>0</v>
      </c>
      <c r="BG161" s="19">
        <v>0</v>
      </c>
      <c r="BH161" s="19">
        <v>0</v>
      </c>
      <c r="BI161" s="19">
        <v>0</v>
      </c>
      <c r="BJ161" s="19">
        <v>0</v>
      </c>
      <c r="BK161" s="19">
        <v>0</v>
      </c>
      <c r="BL161" s="19">
        <v>0</v>
      </c>
      <c r="BM161" s="19">
        <v>0</v>
      </c>
      <c r="BN161" s="19">
        <v>0</v>
      </c>
      <c r="BO161" s="19">
        <v>1</v>
      </c>
      <c r="BP161" s="19">
        <v>0</v>
      </c>
      <c r="BQ161" s="19">
        <v>0</v>
      </c>
      <c r="BR161" s="19">
        <v>0</v>
      </c>
      <c r="BS161" s="19">
        <v>0</v>
      </c>
      <c r="BT161" s="19">
        <v>0</v>
      </c>
      <c r="BU161" s="19">
        <v>0</v>
      </c>
      <c r="BV161" s="19">
        <v>0</v>
      </c>
      <c r="BW161" s="19">
        <v>0</v>
      </c>
      <c r="BX161" s="19">
        <v>0</v>
      </c>
      <c r="BY161" s="19">
        <v>0</v>
      </c>
      <c r="BZ161" s="19">
        <v>1</v>
      </c>
      <c r="CA161" s="19">
        <v>0</v>
      </c>
      <c r="CB161" s="19">
        <v>0</v>
      </c>
      <c r="CC161" s="19">
        <v>0</v>
      </c>
      <c r="CD161" s="19">
        <v>18</v>
      </c>
      <c r="CE161" s="81">
        <f t="shared" si="6"/>
        <v>86</v>
      </c>
      <c r="CI161" s="19">
        <v>0</v>
      </c>
      <c r="CJ161" s="19">
        <v>0</v>
      </c>
      <c r="CK161" s="19">
        <v>0</v>
      </c>
      <c r="CL161" s="19">
        <v>0</v>
      </c>
      <c r="CM161" s="19">
        <v>0</v>
      </c>
      <c r="CN161" s="19">
        <v>0</v>
      </c>
      <c r="CO161" s="19">
        <v>0</v>
      </c>
      <c r="CP161" s="19">
        <v>0</v>
      </c>
      <c r="CQ161" s="19">
        <v>0</v>
      </c>
      <c r="CR161" s="19">
        <v>0</v>
      </c>
      <c r="CS161" s="19">
        <v>0</v>
      </c>
      <c r="CT161" s="19">
        <v>0</v>
      </c>
    </row>
    <row r="162" spans="1:98" x14ac:dyDescent="0.3">
      <c r="A162" s="78" t="s">
        <v>11</v>
      </c>
      <c r="B162" s="41" t="s">
        <v>198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1</v>
      </c>
      <c r="I162" s="19">
        <v>0</v>
      </c>
      <c r="J162" s="19">
        <v>0</v>
      </c>
      <c r="K162" s="19">
        <v>6</v>
      </c>
      <c r="L162" s="19">
        <v>0</v>
      </c>
      <c r="M162" s="19">
        <v>0</v>
      </c>
      <c r="N162" s="19">
        <v>0</v>
      </c>
      <c r="O162" s="19">
        <v>3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1</v>
      </c>
      <c r="Z162" s="19">
        <v>0</v>
      </c>
      <c r="AA162" s="19">
        <v>1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  <c r="AQ162" s="19">
        <v>0</v>
      </c>
      <c r="AR162" s="19">
        <v>0</v>
      </c>
      <c r="AS162" s="19">
        <v>0</v>
      </c>
      <c r="AT162" s="19">
        <v>0</v>
      </c>
      <c r="AU162" s="19">
        <v>3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19">
        <v>0</v>
      </c>
      <c r="BB162" s="19">
        <v>0</v>
      </c>
      <c r="BC162" s="19">
        <v>0</v>
      </c>
      <c r="BD162" s="19">
        <v>0</v>
      </c>
      <c r="BE162" s="19">
        <v>0</v>
      </c>
      <c r="BF162" s="19">
        <v>0</v>
      </c>
      <c r="BG162" s="19">
        <v>0</v>
      </c>
      <c r="BH162" s="19">
        <v>0</v>
      </c>
      <c r="BI162" s="19">
        <v>0</v>
      </c>
      <c r="BJ162" s="19">
        <v>0</v>
      </c>
      <c r="BK162" s="19">
        <v>0</v>
      </c>
      <c r="BL162" s="19">
        <v>0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0</v>
      </c>
      <c r="BS162" s="19">
        <v>0</v>
      </c>
      <c r="BT162" s="19">
        <v>0</v>
      </c>
      <c r="BU162" s="19">
        <v>0</v>
      </c>
      <c r="BV162" s="19">
        <v>0</v>
      </c>
      <c r="BW162" s="19">
        <v>0</v>
      </c>
      <c r="BX162" s="19">
        <v>0</v>
      </c>
      <c r="BY162" s="19">
        <v>0</v>
      </c>
      <c r="BZ162" s="19">
        <v>0</v>
      </c>
      <c r="CA162" s="19">
        <v>0</v>
      </c>
      <c r="CB162" s="19">
        <v>0</v>
      </c>
      <c r="CC162" s="19">
        <v>0</v>
      </c>
      <c r="CD162" s="19">
        <v>2</v>
      </c>
      <c r="CE162" s="81">
        <f t="shared" si="6"/>
        <v>18</v>
      </c>
      <c r="CI162" s="19">
        <v>0</v>
      </c>
      <c r="CJ162" s="19">
        <v>0</v>
      </c>
      <c r="CK162" s="19">
        <v>0</v>
      </c>
      <c r="CL162" s="19">
        <v>0</v>
      </c>
      <c r="CM162" s="19">
        <v>0</v>
      </c>
      <c r="CN162" s="19">
        <v>0</v>
      </c>
      <c r="CO162" s="19">
        <v>0</v>
      </c>
      <c r="CP162" s="19">
        <v>0</v>
      </c>
      <c r="CQ162" s="19">
        <v>0</v>
      </c>
      <c r="CR162" s="19">
        <v>0</v>
      </c>
      <c r="CS162" s="19">
        <v>0</v>
      </c>
      <c r="CT162" s="19">
        <v>0</v>
      </c>
    </row>
    <row r="163" spans="1:98" x14ac:dyDescent="0.3">
      <c r="A163" s="78" t="s">
        <v>11</v>
      </c>
      <c r="B163" s="41" t="s">
        <v>199</v>
      </c>
      <c r="C163" s="19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7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>
        <v>0</v>
      </c>
      <c r="AT163" s="19">
        <v>0</v>
      </c>
      <c r="AU163" s="19">
        <v>0</v>
      </c>
      <c r="AV163" s="19">
        <v>0</v>
      </c>
      <c r="AW163" s="19">
        <v>0</v>
      </c>
      <c r="AX163" s="19">
        <v>0</v>
      </c>
      <c r="AY163" s="19">
        <v>0</v>
      </c>
      <c r="AZ163" s="19">
        <v>0</v>
      </c>
      <c r="BA163" s="19">
        <v>0</v>
      </c>
      <c r="BB163" s="19">
        <v>0</v>
      </c>
      <c r="BC163" s="19">
        <v>0</v>
      </c>
      <c r="BD163" s="19">
        <v>0</v>
      </c>
      <c r="BE163" s="19">
        <v>0</v>
      </c>
      <c r="BF163" s="19">
        <v>0</v>
      </c>
      <c r="BG163" s="19">
        <v>0</v>
      </c>
      <c r="BH163" s="19">
        <v>0</v>
      </c>
      <c r="BI163" s="19">
        <v>0</v>
      </c>
      <c r="BJ163" s="19">
        <v>0</v>
      </c>
      <c r="BK163" s="19">
        <v>0</v>
      </c>
      <c r="BL163" s="19">
        <v>0</v>
      </c>
      <c r="BM163" s="19">
        <v>0</v>
      </c>
      <c r="BN163" s="19">
        <v>0</v>
      </c>
      <c r="BO163" s="19">
        <v>0</v>
      </c>
      <c r="BP163" s="19">
        <v>0</v>
      </c>
      <c r="BQ163" s="19">
        <v>0</v>
      </c>
      <c r="BR163" s="19">
        <v>0</v>
      </c>
      <c r="BS163" s="19">
        <v>0</v>
      </c>
      <c r="BT163" s="19">
        <v>0</v>
      </c>
      <c r="BU163" s="19">
        <v>0</v>
      </c>
      <c r="BV163" s="19">
        <v>0</v>
      </c>
      <c r="BW163" s="19">
        <v>0</v>
      </c>
      <c r="BX163" s="19">
        <v>0</v>
      </c>
      <c r="BY163" s="19">
        <v>0</v>
      </c>
      <c r="BZ163" s="19">
        <v>0</v>
      </c>
      <c r="CA163" s="19">
        <v>0</v>
      </c>
      <c r="CB163" s="19">
        <v>0</v>
      </c>
      <c r="CC163" s="19">
        <v>0</v>
      </c>
      <c r="CD163" s="19">
        <v>0</v>
      </c>
      <c r="CE163" s="81">
        <f t="shared" si="6"/>
        <v>7</v>
      </c>
      <c r="CI163" s="19">
        <v>0</v>
      </c>
      <c r="CJ163" s="19">
        <v>0</v>
      </c>
      <c r="CK163" s="19">
        <v>0</v>
      </c>
      <c r="CL163" s="19">
        <v>0</v>
      </c>
      <c r="CM163" s="19">
        <v>0</v>
      </c>
      <c r="CN163" s="19">
        <v>0</v>
      </c>
      <c r="CO163" s="19">
        <v>0</v>
      </c>
      <c r="CP163" s="19">
        <v>0</v>
      </c>
      <c r="CQ163" s="19">
        <v>0</v>
      </c>
      <c r="CR163" s="19">
        <v>0</v>
      </c>
      <c r="CS163" s="19">
        <v>0</v>
      </c>
      <c r="CT163" s="19">
        <v>0</v>
      </c>
    </row>
    <row r="164" spans="1:98" x14ac:dyDescent="0.3">
      <c r="A164" s="78" t="s">
        <v>11</v>
      </c>
      <c r="B164" s="41" t="s">
        <v>200</v>
      </c>
      <c r="C164" s="19">
        <v>0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1</v>
      </c>
      <c r="AH164" s="19">
        <v>1</v>
      </c>
      <c r="AI164" s="19">
        <v>0</v>
      </c>
      <c r="AJ164" s="19">
        <v>2</v>
      </c>
      <c r="AK164" s="19">
        <v>0</v>
      </c>
      <c r="AL164" s="19">
        <v>1</v>
      </c>
      <c r="AM164" s="19">
        <v>0</v>
      </c>
      <c r="AN164" s="19">
        <v>2</v>
      </c>
      <c r="AO164" s="19">
        <v>7</v>
      </c>
      <c r="AP164" s="19">
        <v>0</v>
      </c>
      <c r="AQ164" s="19">
        <v>0</v>
      </c>
      <c r="AR164" s="19">
        <v>0</v>
      </c>
      <c r="AS164" s="19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  <c r="AY164" s="19">
        <v>0</v>
      </c>
      <c r="AZ164" s="19">
        <v>0</v>
      </c>
      <c r="BA164" s="19">
        <v>0</v>
      </c>
      <c r="BB164" s="19">
        <v>0</v>
      </c>
      <c r="BC164" s="19">
        <v>0</v>
      </c>
      <c r="BD164" s="19">
        <v>0</v>
      </c>
      <c r="BE164" s="19">
        <v>0</v>
      </c>
      <c r="BF164" s="19">
        <v>0</v>
      </c>
      <c r="BG164" s="19">
        <v>0</v>
      </c>
      <c r="BH164" s="19">
        <v>0</v>
      </c>
      <c r="BI164" s="19">
        <v>0</v>
      </c>
      <c r="BJ164" s="19">
        <v>0</v>
      </c>
      <c r="BK164" s="19">
        <v>0</v>
      </c>
      <c r="BL164" s="19">
        <v>0</v>
      </c>
      <c r="BM164" s="19">
        <v>0</v>
      </c>
      <c r="BN164" s="19">
        <v>0</v>
      </c>
      <c r="BO164" s="19">
        <v>0</v>
      </c>
      <c r="BP164" s="19">
        <v>0</v>
      </c>
      <c r="BQ164" s="19">
        <v>0</v>
      </c>
      <c r="BR164" s="19">
        <v>0</v>
      </c>
      <c r="BS164" s="19">
        <v>0</v>
      </c>
      <c r="BT164" s="19">
        <v>0</v>
      </c>
      <c r="BU164" s="19">
        <v>0</v>
      </c>
      <c r="BV164" s="19">
        <v>0</v>
      </c>
      <c r="BW164" s="19">
        <v>0</v>
      </c>
      <c r="BX164" s="19">
        <v>0</v>
      </c>
      <c r="BY164" s="19">
        <v>0</v>
      </c>
      <c r="BZ164" s="19">
        <v>0</v>
      </c>
      <c r="CA164" s="19">
        <v>0</v>
      </c>
      <c r="CB164" s="19">
        <v>0</v>
      </c>
      <c r="CC164" s="19">
        <v>0</v>
      </c>
      <c r="CD164" s="19">
        <v>0</v>
      </c>
      <c r="CE164" s="81">
        <f t="shared" si="6"/>
        <v>14</v>
      </c>
      <c r="CI164" s="19">
        <v>0</v>
      </c>
      <c r="CJ164" s="19">
        <v>0</v>
      </c>
      <c r="CK164" s="19">
        <v>0</v>
      </c>
      <c r="CL164" s="19">
        <v>0</v>
      </c>
      <c r="CM164" s="19">
        <v>0</v>
      </c>
      <c r="CN164" s="19">
        <v>1</v>
      </c>
      <c r="CO164" s="19">
        <v>0</v>
      </c>
      <c r="CP164" s="19">
        <v>0</v>
      </c>
      <c r="CQ164" s="19">
        <v>0</v>
      </c>
      <c r="CR164" s="19">
        <v>0</v>
      </c>
      <c r="CS164" s="19">
        <v>0</v>
      </c>
      <c r="CT164" s="19">
        <v>0</v>
      </c>
    </row>
    <row r="165" spans="1:98" x14ac:dyDescent="0.3">
      <c r="A165" s="78" t="s">
        <v>11</v>
      </c>
      <c r="B165" s="41" t="s">
        <v>201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12</v>
      </c>
      <c r="AC165" s="19">
        <v>14</v>
      </c>
      <c r="AD165" s="19">
        <v>6</v>
      </c>
      <c r="AE165" s="19">
        <v>2</v>
      </c>
      <c r="AF165" s="19">
        <v>1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  <c r="BA165" s="19">
        <v>0</v>
      </c>
      <c r="BB165" s="19">
        <v>0</v>
      </c>
      <c r="BC165" s="19">
        <v>0</v>
      </c>
      <c r="BD165" s="19">
        <v>0</v>
      </c>
      <c r="BE165" s="19">
        <v>0</v>
      </c>
      <c r="BF165" s="19">
        <v>0</v>
      </c>
      <c r="BG165" s="19">
        <v>0</v>
      </c>
      <c r="BH165" s="19">
        <v>0</v>
      </c>
      <c r="BI165" s="19">
        <v>0</v>
      </c>
      <c r="BJ165" s="19">
        <v>0</v>
      </c>
      <c r="BK165" s="19">
        <v>0</v>
      </c>
      <c r="BL165" s="19">
        <v>0</v>
      </c>
      <c r="BM165" s="19">
        <v>0</v>
      </c>
      <c r="BN165" s="19">
        <v>0</v>
      </c>
      <c r="BO165" s="19">
        <v>0</v>
      </c>
      <c r="BP165" s="19">
        <v>0</v>
      </c>
      <c r="BQ165" s="19">
        <v>0</v>
      </c>
      <c r="BR165" s="19">
        <v>0</v>
      </c>
      <c r="BS165" s="19">
        <v>0</v>
      </c>
      <c r="BT165" s="19">
        <v>0</v>
      </c>
      <c r="BU165" s="19">
        <v>0</v>
      </c>
      <c r="BV165" s="19">
        <v>0</v>
      </c>
      <c r="BW165" s="19">
        <v>0</v>
      </c>
      <c r="BX165" s="19">
        <v>0</v>
      </c>
      <c r="BY165" s="19">
        <v>0</v>
      </c>
      <c r="BZ165" s="19">
        <v>0</v>
      </c>
      <c r="CA165" s="19">
        <v>0</v>
      </c>
      <c r="CB165" s="19">
        <v>0</v>
      </c>
      <c r="CC165" s="19">
        <v>0</v>
      </c>
      <c r="CD165" s="19">
        <v>0</v>
      </c>
      <c r="CE165" s="81">
        <f t="shared" si="6"/>
        <v>35</v>
      </c>
      <c r="CI165" s="19">
        <v>0</v>
      </c>
      <c r="CJ165" s="19">
        <v>0</v>
      </c>
      <c r="CK165" s="19">
        <v>0</v>
      </c>
      <c r="CL165" s="19">
        <v>0</v>
      </c>
      <c r="CM165" s="19">
        <v>0</v>
      </c>
      <c r="CN165" s="19">
        <v>0</v>
      </c>
      <c r="CO165" s="19">
        <v>0</v>
      </c>
      <c r="CP165" s="19">
        <v>0</v>
      </c>
      <c r="CQ165" s="19">
        <v>0</v>
      </c>
      <c r="CR165" s="19">
        <v>0</v>
      </c>
      <c r="CS165" s="19">
        <v>0</v>
      </c>
      <c r="CT165" s="19">
        <v>0</v>
      </c>
    </row>
    <row r="166" spans="1:98" x14ac:dyDescent="0.3">
      <c r="A166" s="78" t="s">
        <v>11</v>
      </c>
      <c r="B166" s="41" t="s">
        <v>202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  <c r="BA166" s="19">
        <v>0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0</v>
      </c>
      <c r="BH166" s="19">
        <v>0</v>
      </c>
      <c r="BI166" s="19">
        <v>0</v>
      </c>
      <c r="BJ166" s="19">
        <v>0</v>
      </c>
      <c r="BK166" s="19">
        <v>0</v>
      </c>
      <c r="BL166" s="19">
        <v>0</v>
      </c>
      <c r="BM166" s="19">
        <v>0</v>
      </c>
      <c r="BN166" s="19">
        <v>0</v>
      </c>
      <c r="BO166" s="19">
        <v>0</v>
      </c>
      <c r="BP166" s="19">
        <v>0</v>
      </c>
      <c r="BQ166" s="19">
        <v>0</v>
      </c>
      <c r="BR166" s="19">
        <v>0</v>
      </c>
      <c r="BS166" s="19">
        <v>0</v>
      </c>
      <c r="BT166" s="19">
        <v>0</v>
      </c>
      <c r="BU166" s="19">
        <v>0</v>
      </c>
      <c r="BV166" s="19">
        <v>0</v>
      </c>
      <c r="BW166" s="19">
        <v>0</v>
      </c>
      <c r="BX166" s="19">
        <v>0</v>
      </c>
      <c r="BY166" s="19">
        <v>0</v>
      </c>
      <c r="BZ166" s="19">
        <v>0</v>
      </c>
      <c r="CA166" s="19">
        <v>0</v>
      </c>
      <c r="CB166" s="19">
        <v>0</v>
      </c>
      <c r="CC166" s="19">
        <v>0</v>
      </c>
      <c r="CD166" s="19">
        <v>1</v>
      </c>
      <c r="CE166" s="81">
        <f t="shared" si="6"/>
        <v>1</v>
      </c>
      <c r="CH166">
        <v>1</v>
      </c>
      <c r="CI166" s="19">
        <v>0</v>
      </c>
      <c r="CJ166" s="19">
        <v>0</v>
      </c>
      <c r="CK166" s="19">
        <v>0</v>
      </c>
      <c r="CL166" s="19">
        <v>0</v>
      </c>
      <c r="CM166" s="19">
        <v>0</v>
      </c>
      <c r="CN166" s="19">
        <v>0</v>
      </c>
      <c r="CO166" s="19">
        <v>0</v>
      </c>
      <c r="CP166" s="19">
        <v>0</v>
      </c>
      <c r="CQ166" s="19">
        <v>0</v>
      </c>
      <c r="CR166" s="19">
        <v>0</v>
      </c>
      <c r="CS166" s="19">
        <v>0</v>
      </c>
      <c r="CT166" s="19">
        <v>0</v>
      </c>
    </row>
    <row r="167" spans="1:98" x14ac:dyDescent="0.3">
      <c r="A167" s="78" t="s">
        <v>11</v>
      </c>
      <c r="B167" s="41" t="s">
        <v>203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  <c r="BA167" s="19">
        <v>0</v>
      </c>
      <c r="BB167" s="19">
        <v>0</v>
      </c>
      <c r="BC167" s="19">
        <v>0</v>
      </c>
      <c r="BD167" s="19">
        <v>0</v>
      </c>
      <c r="BE167" s="19">
        <v>0</v>
      </c>
      <c r="BF167" s="19">
        <v>0</v>
      </c>
      <c r="BG167" s="19">
        <v>0</v>
      </c>
      <c r="BH167" s="19">
        <v>0</v>
      </c>
      <c r="BI167" s="19">
        <v>0</v>
      </c>
      <c r="BJ167" s="19">
        <v>0</v>
      </c>
      <c r="BK167" s="19">
        <v>0</v>
      </c>
      <c r="BL167" s="19">
        <v>0</v>
      </c>
      <c r="BM167" s="19">
        <v>0</v>
      </c>
      <c r="BN167" s="19">
        <v>0</v>
      </c>
      <c r="BO167" s="19">
        <v>0</v>
      </c>
      <c r="BP167" s="19">
        <v>0</v>
      </c>
      <c r="BQ167" s="19">
        <v>0</v>
      </c>
      <c r="BR167" s="19">
        <v>0</v>
      </c>
      <c r="BS167" s="19">
        <v>0</v>
      </c>
      <c r="BT167" s="19">
        <v>0</v>
      </c>
      <c r="BU167" s="19">
        <v>0</v>
      </c>
      <c r="BV167" s="19">
        <v>0</v>
      </c>
      <c r="BW167" s="19">
        <v>0</v>
      </c>
      <c r="BX167" s="19">
        <v>0</v>
      </c>
      <c r="BY167" s="19">
        <v>0</v>
      </c>
      <c r="BZ167" s="19">
        <v>0</v>
      </c>
      <c r="CA167" s="19">
        <v>0</v>
      </c>
      <c r="CB167" s="19">
        <v>0</v>
      </c>
      <c r="CC167" s="19">
        <v>0</v>
      </c>
      <c r="CD167" s="19">
        <v>0</v>
      </c>
      <c r="CE167" s="81">
        <f t="shared" si="6"/>
        <v>0</v>
      </c>
      <c r="CH167">
        <v>1</v>
      </c>
      <c r="CI167" s="19">
        <v>0</v>
      </c>
      <c r="CJ167" s="19">
        <v>0</v>
      </c>
      <c r="CK167" s="19">
        <v>0</v>
      </c>
      <c r="CL167" s="19">
        <v>0</v>
      </c>
      <c r="CM167" s="19">
        <v>0</v>
      </c>
      <c r="CN167" s="19">
        <v>0</v>
      </c>
      <c r="CO167" s="19">
        <v>0</v>
      </c>
      <c r="CP167" s="19">
        <v>0</v>
      </c>
      <c r="CQ167" s="19">
        <v>0</v>
      </c>
      <c r="CR167" s="19">
        <v>0</v>
      </c>
      <c r="CS167" s="19">
        <v>0</v>
      </c>
      <c r="CT167" s="19">
        <v>0</v>
      </c>
    </row>
    <row r="168" spans="1:98" x14ac:dyDescent="0.3">
      <c r="A168" s="78" t="s">
        <v>11</v>
      </c>
      <c r="B168" s="41" t="s">
        <v>204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9">
        <v>0</v>
      </c>
      <c r="BB168" s="19">
        <v>0</v>
      </c>
      <c r="BC168" s="19">
        <v>0</v>
      </c>
      <c r="BD168" s="19">
        <v>0</v>
      </c>
      <c r="BE168" s="19">
        <v>0</v>
      </c>
      <c r="BF168" s="19">
        <v>0</v>
      </c>
      <c r="BG168" s="19">
        <v>0</v>
      </c>
      <c r="BH168" s="19">
        <v>0</v>
      </c>
      <c r="BI168" s="19">
        <v>0</v>
      </c>
      <c r="BJ168" s="19">
        <v>0</v>
      </c>
      <c r="BK168" s="19">
        <v>0</v>
      </c>
      <c r="BL168" s="19">
        <v>0</v>
      </c>
      <c r="BM168" s="19">
        <v>0</v>
      </c>
      <c r="BN168" s="19">
        <v>0</v>
      </c>
      <c r="BO168" s="19">
        <v>0</v>
      </c>
      <c r="BP168" s="19">
        <v>0</v>
      </c>
      <c r="BQ168" s="19">
        <v>0</v>
      </c>
      <c r="BR168" s="19">
        <v>0</v>
      </c>
      <c r="BS168" s="19">
        <v>0</v>
      </c>
      <c r="BT168" s="19">
        <v>0</v>
      </c>
      <c r="BU168" s="19">
        <v>0</v>
      </c>
      <c r="BV168" s="19">
        <v>0</v>
      </c>
      <c r="BW168" s="19">
        <v>0</v>
      </c>
      <c r="BX168" s="19">
        <v>0</v>
      </c>
      <c r="BY168" s="19">
        <v>0</v>
      </c>
      <c r="BZ168" s="19">
        <v>0</v>
      </c>
      <c r="CA168" s="19">
        <v>0</v>
      </c>
      <c r="CB168" s="19">
        <v>0</v>
      </c>
      <c r="CC168" s="19">
        <v>0</v>
      </c>
      <c r="CD168" s="19">
        <v>0</v>
      </c>
      <c r="CE168" s="81">
        <f t="shared" si="6"/>
        <v>0</v>
      </c>
      <c r="CI168" s="19">
        <v>0</v>
      </c>
      <c r="CJ168" s="19">
        <v>0</v>
      </c>
      <c r="CK168" s="19">
        <v>0</v>
      </c>
      <c r="CL168" s="19">
        <v>0</v>
      </c>
      <c r="CM168" s="19">
        <v>0</v>
      </c>
      <c r="CN168" s="19">
        <v>0</v>
      </c>
      <c r="CO168" s="19">
        <v>0</v>
      </c>
      <c r="CP168" s="19">
        <v>0</v>
      </c>
      <c r="CQ168" s="19">
        <v>0</v>
      </c>
      <c r="CR168" s="19">
        <v>0</v>
      </c>
      <c r="CS168" s="19">
        <v>0</v>
      </c>
      <c r="CT168" s="19">
        <v>1</v>
      </c>
    </row>
    <row r="169" spans="1:98" x14ac:dyDescent="0.3">
      <c r="A169" s="78" t="s">
        <v>11</v>
      </c>
      <c r="B169" s="41" t="s">
        <v>205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19">
        <v>0</v>
      </c>
      <c r="AR169" s="19">
        <v>0</v>
      </c>
      <c r="AS169" s="19">
        <v>1</v>
      </c>
      <c r="AT169" s="19">
        <v>0</v>
      </c>
      <c r="AU169" s="19">
        <v>13</v>
      </c>
      <c r="AV169" s="19">
        <v>0</v>
      </c>
      <c r="AW169" s="19">
        <v>0</v>
      </c>
      <c r="AX169" s="19">
        <v>0</v>
      </c>
      <c r="AY169" s="19">
        <v>0</v>
      </c>
      <c r="AZ169" s="19">
        <v>0</v>
      </c>
      <c r="BA169" s="19">
        <v>0</v>
      </c>
      <c r="BB169" s="19">
        <v>0</v>
      </c>
      <c r="BC169" s="19">
        <v>0</v>
      </c>
      <c r="BD169" s="19">
        <v>0</v>
      </c>
      <c r="BE169" s="19">
        <v>0</v>
      </c>
      <c r="BF169" s="19">
        <v>0</v>
      </c>
      <c r="BG169" s="19">
        <v>0</v>
      </c>
      <c r="BH169" s="19">
        <v>0</v>
      </c>
      <c r="BI169" s="19">
        <v>0</v>
      </c>
      <c r="BJ169" s="19">
        <v>0</v>
      </c>
      <c r="BK169" s="19">
        <v>0</v>
      </c>
      <c r="BL169" s="19">
        <v>0</v>
      </c>
      <c r="BM169" s="19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  <c r="BT169" s="19">
        <v>0</v>
      </c>
      <c r="BU169" s="19">
        <v>0</v>
      </c>
      <c r="BV169" s="19">
        <v>0</v>
      </c>
      <c r="BW169" s="19">
        <v>0</v>
      </c>
      <c r="BX169" s="19">
        <v>0</v>
      </c>
      <c r="BY169" s="19">
        <v>0</v>
      </c>
      <c r="BZ169" s="19">
        <v>0</v>
      </c>
      <c r="CA169" s="19">
        <v>0</v>
      </c>
      <c r="CB169" s="19">
        <v>0</v>
      </c>
      <c r="CC169" s="19">
        <v>0</v>
      </c>
      <c r="CD169" s="19">
        <v>0</v>
      </c>
      <c r="CE169" s="81">
        <f t="shared" si="6"/>
        <v>14</v>
      </c>
      <c r="CI169" s="19">
        <v>0</v>
      </c>
      <c r="CJ169" s="19">
        <v>0</v>
      </c>
      <c r="CK169" s="19">
        <v>0</v>
      </c>
      <c r="CL169" s="19">
        <v>0</v>
      </c>
      <c r="CM169" s="19">
        <v>0</v>
      </c>
      <c r="CN169" s="19">
        <v>0</v>
      </c>
      <c r="CO169" s="19">
        <v>0</v>
      </c>
      <c r="CP169" s="19">
        <v>0</v>
      </c>
      <c r="CQ169" s="19">
        <v>0</v>
      </c>
      <c r="CR169" s="19">
        <v>0</v>
      </c>
      <c r="CS169" s="19">
        <v>0</v>
      </c>
      <c r="CT169" s="19">
        <v>0</v>
      </c>
    </row>
    <row r="170" spans="1:98" x14ac:dyDescent="0.3">
      <c r="A170" s="78" t="s">
        <v>11</v>
      </c>
      <c r="B170" s="41" t="s">
        <v>206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  <c r="BA170" s="19">
        <v>0</v>
      </c>
      <c r="BB170" s="19">
        <v>0</v>
      </c>
      <c r="BC170" s="19">
        <v>0</v>
      </c>
      <c r="BD170" s="19">
        <v>0</v>
      </c>
      <c r="BE170" s="19">
        <v>0</v>
      </c>
      <c r="BF170" s="19">
        <v>0</v>
      </c>
      <c r="BG170" s="19">
        <v>0</v>
      </c>
      <c r="BH170" s="19">
        <v>0</v>
      </c>
      <c r="BI170" s="19">
        <v>0</v>
      </c>
      <c r="BJ170" s="19">
        <v>0</v>
      </c>
      <c r="BK170" s="19">
        <v>0</v>
      </c>
      <c r="BL170" s="19">
        <v>0</v>
      </c>
      <c r="BM170" s="19">
        <v>0</v>
      </c>
      <c r="BN170" s="19">
        <v>0</v>
      </c>
      <c r="BO170" s="19">
        <v>0</v>
      </c>
      <c r="BP170" s="19">
        <v>0</v>
      </c>
      <c r="BQ170" s="19">
        <v>0</v>
      </c>
      <c r="BR170" s="19">
        <v>0</v>
      </c>
      <c r="BS170" s="19">
        <v>0</v>
      </c>
      <c r="BT170" s="19">
        <v>0</v>
      </c>
      <c r="BU170" s="19">
        <v>0</v>
      </c>
      <c r="BV170" s="19">
        <v>0</v>
      </c>
      <c r="BW170" s="19">
        <v>0</v>
      </c>
      <c r="BX170" s="19">
        <v>0</v>
      </c>
      <c r="BY170" s="19">
        <v>0</v>
      </c>
      <c r="BZ170" s="19">
        <v>0</v>
      </c>
      <c r="CA170" s="19">
        <v>0</v>
      </c>
      <c r="CB170" s="19">
        <v>0</v>
      </c>
      <c r="CC170" s="19">
        <v>0</v>
      </c>
      <c r="CD170" s="19">
        <v>0</v>
      </c>
      <c r="CE170" s="81">
        <f t="shared" si="6"/>
        <v>0</v>
      </c>
      <c r="CI170" s="19">
        <v>0</v>
      </c>
      <c r="CJ170" s="19">
        <v>0</v>
      </c>
      <c r="CK170" s="19">
        <v>0</v>
      </c>
      <c r="CL170" s="19">
        <v>0</v>
      </c>
      <c r="CM170" s="19">
        <v>0</v>
      </c>
      <c r="CN170" s="19">
        <v>0</v>
      </c>
      <c r="CO170" s="19">
        <v>0</v>
      </c>
      <c r="CP170" s="19">
        <v>0</v>
      </c>
      <c r="CQ170" s="19">
        <v>1</v>
      </c>
      <c r="CR170" s="19">
        <v>0</v>
      </c>
      <c r="CS170" s="19">
        <v>1</v>
      </c>
      <c r="CT170" s="19">
        <v>0</v>
      </c>
    </row>
    <row r="171" spans="1:98" x14ac:dyDescent="0.3">
      <c r="A171" s="78" t="s">
        <v>11</v>
      </c>
      <c r="B171" s="41" t="s">
        <v>207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1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  <c r="BA171" s="19">
        <v>0</v>
      </c>
      <c r="BB171" s="19">
        <v>1</v>
      </c>
      <c r="BC171" s="19">
        <v>0</v>
      </c>
      <c r="BD171" s="19">
        <v>0</v>
      </c>
      <c r="BE171" s="19">
        <v>0</v>
      </c>
      <c r="BF171" s="19">
        <v>0</v>
      </c>
      <c r="BG171" s="19">
        <v>0</v>
      </c>
      <c r="BH171" s="19">
        <v>0</v>
      </c>
      <c r="BI171" s="19">
        <v>0</v>
      </c>
      <c r="BJ171" s="19">
        <v>0</v>
      </c>
      <c r="BK171" s="19">
        <v>0</v>
      </c>
      <c r="BL171" s="19">
        <v>0</v>
      </c>
      <c r="BM171" s="19">
        <v>0</v>
      </c>
      <c r="BN171" s="19">
        <v>0</v>
      </c>
      <c r="BO171" s="19">
        <v>0</v>
      </c>
      <c r="BP171" s="19">
        <v>0</v>
      </c>
      <c r="BQ171" s="19">
        <v>0</v>
      </c>
      <c r="BR171" s="19">
        <v>0</v>
      </c>
      <c r="BS171" s="19">
        <v>0</v>
      </c>
      <c r="BT171" s="19">
        <v>0</v>
      </c>
      <c r="BU171" s="19">
        <v>0</v>
      </c>
      <c r="BV171" s="19">
        <v>0</v>
      </c>
      <c r="BW171" s="19">
        <v>0</v>
      </c>
      <c r="BX171" s="19">
        <v>0</v>
      </c>
      <c r="BY171" s="19">
        <v>0</v>
      </c>
      <c r="BZ171" s="19">
        <v>0</v>
      </c>
      <c r="CA171" s="19">
        <v>0</v>
      </c>
      <c r="CB171" s="19">
        <v>0</v>
      </c>
      <c r="CC171" s="19">
        <v>0</v>
      </c>
      <c r="CD171" s="19">
        <v>0</v>
      </c>
      <c r="CE171" s="81">
        <f t="shared" si="6"/>
        <v>2</v>
      </c>
      <c r="CI171" s="19">
        <v>0</v>
      </c>
      <c r="CJ171" s="19">
        <v>0</v>
      </c>
      <c r="CK171" s="19">
        <v>0</v>
      </c>
      <c r="CL171" s="19">
        <v>0</v>
      </c>
      <c r="CM171" s="19">
        <v>0</v>
      </c>
      <c r="CN171" s="19">
        <v>0</v>
      </c>
      <c r="CO171" s="19">
        <v>0</v>
      </c>
      <c r="CP171" s="19">
        <v>0</v>
      </c>
      <c r="CQ171" s="19">
        <v>0</v>
      </c>
      <c r="CR171" s="19">
        <v>0</v>
      </c>
      <c r="CS171" s="19">
        <v>0</v>
      </c>
      <c r="CT171" s="19">
        <v>0</v>
      </c>
    </row>
    <row r="172" spans="1:98" x14ac:dyDescent="0.3">
      <c r="A172" s="78" t="s">
        <v>11</v>
      </c>
      <c r="B172" s="41" t="s">
        <v>208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  <c r="BA172" s="19">
        <v>0</v>
      </c>
      <c r="BB172" s="19">
        <v>2</v>
      </c>
      <c r="BC172" s="19">
        <v>0</v>
      </c>
      <c r="BD172" s="19">
        <v>0</v>
      </c>
      <c r="BE172" s="19">
        <v>0</v>
      </c>
      <c r="BF172" s="19">
        <v>0</v>
      </c>
      <c r="BG172" s="19">
        <v>0</v>
      </c>
      <c r="BH172" s="19">
        <v>0</v>
      </c>
      <c r="BI172" s="19">
        <v>0</v>
      </c>
      <c r="BJ172" s="19">
        <v>0</v>
      </c>
      <c r="BK172" s="19">
        <v>0</v>
      </c>
      <c r="BL172" s="19">
        <v>0</v>
      </c>
      <c r="BM172" s="19">
        <v>0</v>
      </c>
      <c r="BN172" s="19">
        <v>0</v>
      </c>
      <c r="BO172" s="19">
        <v>0</v>
      </c>
      <c r="BP172" s="19">
        <v>0</v>
      </c>
      <c r="BQ172" s="19">
        <v>0</v>
      </c>
      <c r="BR172" s="19">
        <v>0</v>
      </c>
      <c r="BS172" s="19">
        <v>0</v>
      </c>
      <c r="BT172" s="19">
        <v>0</v>
      </c>
      <c r="BU172" s="19">
        <v>0</v>
      </c>
      <c r="BV172" s="19">
        <v>0</v>
      </c>
      <c r="BW172" s="19">
        <v>0</v>
      </c>
      <c r="BX172" s="19">
        <v>0</v>
      </c>
      <c r="BY172" s="19">
        <v>0</v>
      </c>
      <c r="BZ172" s="19">
        <v>0</v>
      </c>
      <c r="CA172" s="19">
        <v>0</v>
      </c>
      <c r="CB172" s="19">
        <v>0</v>
      </c>
      <c r="CC172" s="19">
        <v>0</v>
      </c>
      <c r="CD172" s="19">
        <v>0</v>
      </c>
      <c r="CE172" s="81">
        <f t="shared" si="6"/>
        <v>2</v>
      </c>
      <c r="CI172" s="19">
        <v>0</v>
      </c>
      <c r="CJ172" s="19">
        <v>0</v>
      </c>
      <c r="CK172" s="19">
        <v>0</v>
      </c>
      <c r="CL172" s="19">
        <v>0</v>
      </c>
      <c r="CM172" s="19">
        <v>0</v>
      </c>
      <c r="CN172" s="19">
        <v>0</v>
      </c>
      <c r="CO172" s="19">
        <v>0</v>
      </c>
      <c r="CP172" s="19">
        <v>0</v>
      </c>
      <c r="CQ172" s="19">
        <v>0</v>
      </c>
      <c r="CR172" s="19">
        <v>0</v>
      </c>
      <c r="CS172" s="19">
        <v>0</v>
      </c>
      <c r="CT172" s="19">
        <v>0</v>
      </c>
    </row>
    <row r="173" spans="1:98" x14ac:dyDescent="0.3">
      <c r="A173" s="78" t="s">
        <v>11</v>
      </c>
      <c r="B173" s="41" t="s">
        <v>209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1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  <c r="AY173" s="19">
        <v>0</v>
      </c>
      <c r="AZ173" s="19">
        <v>0</v>
      </c>
      <c r="BA173" s="19">
        <v>0</v>
      </c>
      <c r="BB173" s="19">
        <v>0</v>
      </c>
      <c r="BC173" s="19">
        <v>0</v>
      </c>
      <c r="BD173" s="19">
        <v>0</v>
      </c>
      <c r="BE173" s="19">
        <v>0</v>
      </c>
      <c r="BF173" s="19">
        <v>0</v>
      </c>
      <c r="BG173" s="19">
        <v>0</v>
      </c>
      <c r="BH173" s="19">
        <v>0</v>
      </c>
      <c r="BI173" s="19">
        <v>0</v>
      </c>
      <c r="BJ173" s="19">
        <v>0</v>
      </c>
      <c r="BK173" s="19">
        <v>0</v>
      </c>
      <c r="BL173" s="19">
        <v>0</v>
      </c>
      <c r="BM173" s="19">
        <v>0</v>
      </c>
      <c r="BN173" s="19">
        <v>0</v>
      </c>
      <c r="BO173" s="19">
        <v>0</v>
      </c>
      <c r="BP173" s="19">
        <v>0</v>
      </c>
      <c r="BQ173" s="19">
        <v>0</v>
      </c>
      <c r="BR173" s="19">
        <v>0</v>
      </c>
      <c r="BS173" s="19">
        <v>0</v>
      </c>
      <c r="BT173" s="19">
        <v>0</v>
      </c>
      <c r="BU173" s="19">
        <v>0</v>
      </c>
      <c r="BV173" s="19">
        <v>0</v>
      </c>
      <c r="BW173" s="19">
        <v>0</v>
      </c>
      <c r="BX173" s="19">
        <v>0</v>
      </c>
      <c r="BY173" s="19">
        <v>0</v>
      </c>
      <c r="BZ173" s="19">
        <v>0</v>
      </c>
      <c r="CA173" s="19">
        <v>0</v>
      </c>
      <c r="CB173" s="19">
        <v>0</v>
      </c>
      <c r="CC173" s="19">
        <v>0</v>
      </c>
      <c r="CD173" s="19">
        <v>0</v>
      </c>
      <c r="CE173" s="81">
        <f t="shared" si="6"/>
        <v>1</v>
      </c>
      <c r="CI173" s="19">
        <v>0</v>
      </c>
      <c r="CJ173" s="19">
        <v>0</v>
      </c>
      <c r="CK173" s="19">
        <v>0</v>
      </c>
      <c r="CL173" s="19">
        <v>0</v>
      </c>
      <c r="CM173" s="19">
        <v>0</v>
      </c>
      <c r="CN173" s="19">
        <v>0</v>
      </c>
      <c r="CO173" s="19">
        <v>0</v>
      </c>
      <c r="CP173" s="19">
        <v>0</v>
      </c>
      <c r="CQ173" s="19">
        <v>0</v>
      </c>
      <c r="CR173" s="19">
        <v>0</v>
      </c>
      <c r="CS173" s="19">
        <v>0</v>
      </c>
      <c r="CT173" s="19">
        <v>0</v>
      </c>
    </row>
    <row r="174" spans="1:98" x14ac:dyDescent="0.3">
      <c r="A174" s="78" t="s">
        <v>11</v>
      </c>
      <c r="B174" s="41" t="s">
        <v>210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  <c r="BA174" s="19">
        <v>0</v>
      </c>
      <c r="BB174" s="19">
        <v>0</v>
      </c>
      <c r="BC174" s="19">
        <v>0</v>
      </c>
      <c r="BD174" s="19">
        <v>0</v>
      </c>
      <c r="BE174" s="19">
        <v>0</v>
      </c>
      <c r="BF174" s="19">
        <v>0</v>
      </c>
      <c r="BG174" s="19">
        <v>0</v>
      </c>
      <c r="BH174" s="19">
        <v>0</v>
      </c>
      <c r="BI174" s="19">
        <v>0</v>
      </c>
      <c r="BJ174" s="19">
        <v>0</v>
      </c>
      <c r="BK174" s="19">
        <v>0</v>
      </c>
      <c r="BL174" s="19">
        <v>0</v>
      </c>
      <c r="BM174" s="19">
        <v>0</v>
      </c>
      <c r="BN174" s="19">
        <v>0</v>
      </c>
      <c r="BO174" s="19">
        <v>0</v>
      </c>
      <c r="BP174" s="19">
        <v>0</v>
      </c>
      <c r="BQ174" s="19">
        <v>0</v>
      </c>
      <c r="BR174" s="19">
        <v>0</v>
      </c>
      <c r="BS174" s="19">
        <v>0</v>
      </c>
      <c r="BT174" s="19">
        <v>0</v>
      </c>
      <c r="BU174" s="19">
        <v>0</v>
      </c>
      <c r="BV174" s="19">
        <v>0</v>
      </c>
      <c r="BW174" s="19">
        <v>0</v>
      </c>
      <c r="BX174" s="19">
        <v>0</v>
      </c>
      <c r="BY174" s="19">
        <v>0</v>
      </c>
      <c r="BZ174" s="19">
        <v>0</v>
      </c>
      <c r="CA174" s="19">
        <v>0</v>
      </c>
      <c r="CB174" s="19">
        <v>0</v>
      </c>
      <c r="CC174" s="19">
        <v>0</v>
      </c>
      <c r="CD174" s="19">
        <v>0</v>
      </c>
      <c r="CE174" s="81">
        <f t="shared" si="6"/>
        <v>0</v>
      </c>
      <c r="CH174">
        <v>2</v>
      </c>
      <c r="CI174" s="19">
        <v>0</v>
      </c>
      <c r="CJ174" s="19">
        <v>0</v>
      </c>
      <c r="CK174" s="19">
        <v>0</v>
      </c>
      <c r="CL174" s="19">
        <v>0</v>
      </c>
      <c r="CM174" s="19">
        <v>0</v>
      </c>
      <c r="CN174" s="19">
        <v>0</v>
      </c>
      <c r="CO174" s="19">
        <v>0</v>
      </c>
      <c r="CP174" s="19">
        <v>0</v>
      </c>
      <c r="CQ174" s="19">
        <v>0</v>
      </c>
      <c r="CR174" s="19">
        <v>0</v>
      </c>
      <c r="CS174" s="19">
        <v>0</v>
      </c>
      <c r="CT174" s="19">
        <v>0</v>
      </c>
    </row>
    <row r="175" spans="1:98" x14ac:dyDescent="0.3">
      <c r="A175" s="78" t="s">
        <v>11</v>
      </c>
      <c r="B175" s="41" t="s">
        <v>211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  <c r="BA175" s="19">
        <v>0</v>
      </c>
      <c r="BB175" s="19">
        <v>0</v>
      </c>
      <c r="BC175" s="19">
        <v>0</v>
      </c>
      <c r="BD175" s="19">
        <v>0</v>
      </c>
      <c r="BE175" s="19">
        <v>0</v>
      </c>
      <c r="BF175" s="19">
        <v>0</v>
      </c>
      <c r="BG175" s="19">
        <v>0</v>
      </c>
      <c r="BH175" s="19">
        <v>0</v>
      </c>
      <c r="BI175" s="19">
        <v>0</v>
      </c>
      <c r="BJ175" s="19">
        <v>0</v>
      </c>
      <c r="BK175" s="19">
        <v>0</v>
      </c>
      <c r="BL175" s="19">
        <v>0</v>
      </c>
      <c r="BM175" s="19">
        <v>0</v>
      </c>
      <c r="BN175" s="19">
        <v>0</v>
      </c>
      <c r="BO175" s="19">
        <v>0</v>
      </c>
      <c r="BP175" s="19">
        <v>0</v>
      </c>
      <c r="BQ175" s="19">
        <v>0</v>
      </c>
      <c r="BR175" s="19">
        <v>0</v>
      </c>
      <c r="BS175" s="19">
        <v>0</v>
      </c>
      <c r="BT175" s="19">
        <v>0</v>
      </c>
      <c r="BU175" s="19">
        <v>0</v>
      </c>
      <c r="BV175" s="19">
        <v>0</v>
      </c>
      <c r="BW175" s="19">
        <v>0</v>
      </c>
      <c r="BX175" s="19">
        <v>0</v>
      </c>
      <c r="BY175" s="19">
        <v>0</v>
      </c>
      <c r="BZ175" s="19">
        <v>0</v>
      </c>
      <c r="CA175" s="19">
        <v>0</v>
      </c>
      <c r="CB175" s="19">
        <v>0</v>
      </c>
      <c r="CC175" s="19">
        <v>0</v>
      </c>
      <c r="CD175" s="19">
        <v>0</v>
      </c>
      <c r="CE175" s="81">
        <f t="shared" si="6"/>
        <v>0</v>
      </c>
      <c r="CH175">
        <v>3</v>
      </c>
      <c r="CI175" s="19">
        <v>0</v>
      </c>
      <c r="CJ175" s="19">
        <v>0</v>
      </c>
      <c r="CK175" s="19">
        <v>0</v>
      </c>
      <c r="CL175" s="19">
        <v>0</v>
      </c>
      <c r="CM175" s="19">
        <v>0</v>
      </c>
      <c r="CN175" s="19">
        <v>0</v>
      </c>
      <c r="CO175" s="19">
        <v>0</v>
      </c>
      <c r="CP175" s="19">
        <v>0</v>
      </c>
      <c r="CQ175" s="19">
        <v>0</v>
      </c>
      <c r="CR175" s="19">
        <v>0</v>
      </c>
      <c r="CS175" s="19">
        <v>0</v>
      </c>
      <c r="CT175" s="19">
        <v>0</v>
      </c>
    </row>
    <row r="176" spans="1:98" x14ac:dyDescent="0.3">
      <c r="A176" s="78" t="s">
        <v>11</v>
      </c>
      <c r="B176" s="41" t="s">
        <v>212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  <c r="AY176" s="19">
        <v>0</v>
      </c>
      <c r="AZ176" s="19">
        <v>0</v>
      </c>
      <c r="BA176" s="19">
        <v>0</v>
      </c>
      <c r="BB176" s="19">
        <v>0</v>
      </c>
      <c r="BC176" s="19">
        <v>0</v>
      </c>
      <c r="BD176" s="19">
        <v>0</v>
      </c>
      <c r="BE176" s="19">
        <v>0</v>
      </c>
      <c r="BF176" s="19">
        <v>0</v>
      </c>
      <c r="BG176" s="19">
        <v>0</v>
      </c>
      <c r="BH176" s="19">
        <v>0</v>
      </c>
      <c r="BI176" s="19">
        <v>0</v>
      </c>
      <c r="BJ176" s="19">
        <v>0</v>
      </c>
      <c r="BK176" s="19">
        <v>0</v>
      </c>
      <c r="BL176" s="19">
        <v>0</v>
      </c>
      <c r="BM176" s="19">
        <v>0</v>
      </c>
      <c r="BN176" s="19">
        <v>0</v>
      </c>
      <c r="BO176" s="19">
        <v>0</v>
      </c>
      <c r="BP176" s="19">
        <v>0</v>
      </c>
      <c r="BQ176" s="19">
        <v>0</v>
      </c>
      <c r="BR176" s="19">
        <v>0</v>
      </c>
      <c r="BS176" s="19">
        <v>0</v>
      </c>
      <c r="BT176" s="19">
        <v>0</v>
      </c>
      <c r="BU176" s="19">
        <v>0</v>
      </c>
      <c r="BV176" s="19">
        <v>0</v>
      </c>
      <c r="BW176" s="19">
        <v>0</v>
      </c>
      <c r="BX176" s="19">
        <v>0</v>
      </c>
      <c r="BY176" s="19">
        <v>0</v>
      </c>
      <c r="BZ176" s="19">
        <v>0</v>
      </c>
      <c r="CA176" s="19">
        <v>0</v>
      </c>
      <c r="CB176" s="19">
        <v>0</v>
      </c>
      <c r="CC176" s="19">
        <v>0</v>
      </c>
      <c r="CD176" s="19">
        <v>0</v>
      </c>
      <c r="CE176" s="81">
        <f t="shared" si="6"/>
        <v>0</v>
      </c>
      <c r="CH176">
        <v>4</v>
      </c>
      <c r="CI176" s="19">
        <v>0</v>
      </c>
      <c r="CJ176" s="19">
        <v>0</v>
      </c>
      <c r="CK176" s="19">
        <v>0</v>
      </c>
      <c r="CL176" s="19">
        <v>0</v>
      </c>
      <c r="CM176" s="19">
        <v>0</v>
      </c>
      <c r="CN176" s="19">
        <v>0</v>
      </c>
      <c r="CO176" s="19">
        <v>0</v>
      </c>
      <c r="CP176" s="19">
        <v>0</v>
      </c>
      <c r="CQ176" s="19">
        <v>0</v>
      </c>
      <c r="CR176" s="19">
        <v>0</v>
      </c>
      <c r="CS176" s="19">
        <v>0</v>
      </c>
      <c r="CT176" s="19">
        <v>0</v>
      </c>
    </row>
    <row r="177" spans="1:98" x14ac:dyDescent="0.3">
      <c r="A177" s="78" t="s">
        <v>11</v>
      </c>
      <c r="B177" s="41" t="s">
        <v>213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9">
        <v>0</v>
      </c>
      <c r="AO177" s="19">
        <v>0</v>
      </c>
      <c r="AP177" s="19">
        <v>0</v>
      </c>
      <c r="AQ177" s="19">
        <v>0</v>
      </c>
      <c r="AR177" s="19">
        <v>0</v>
      </c>
      <c r="AS177" s="19">
        <v>0</v>
      </c>
      <c r="AT177" s="19">
        <v>0</v>
      </c>
      <c r="AU177" s="19">
        <v>0</v>
      </c>
      <c r="AV177" s="19">
        <v>0</v>
      </c>
      <c r="AW177" s="19">
        <v>0</v>
      </c>
      <c r="AX177" s="19">
        <v>0</v>
      </c>
      <c r="AY177" s="19">
        <v>0</v>
      </c>
      <c r="AZ177" s="19">
        <v>0</v>
      </c>
      <c r="BA177" s="19">
        <v>0</v>
      </c>
      <c r="BB177" s="19">
        <v>0</v>
      </c>
      <c r="BC177" s="19">
        <v>0</v>
      </c>
      <c r="BD177" s="19">
        <v>0</v>
      </c>
      <c r="BE177" s="19">
        <v>0</v>
      </c>
      <c r="BF177" s="19">
        <v>0</v>
      </c>
      <c r="BG177" s="19">
        <v>0</v>
      </c>
      <c r="BH177" s="19">
        <v>0</v>
      </c>
      <c r="BI177" s="19">
        <v>0</v>
      </c>
      <c r="BJ177" s="19">
        <v>0</v>
      </c>
      <c r="BK177" s="19">
        <v>0</v>
      </c>
      <c r="BL177" s="19">
        <v>0</v>
      </c>
      <c r="BM177" s="19">
        <v>0</v>
      </c>
      <c r="BN177" s="19">
        <v>0</v>
      </c>
      <c r="BO177" s="19">
        <v>0</v>
      </c>
      <c r="BP177" s="19">
        <v>0</v>
      </c>
      <c r="BQ177" s="19">
        <v>0</v>
      </c>
      <c r="BR177" s="19">
        <v>0</v>
      </c>
      <c r="BS177" s="19">
        <v>0</v>
      </c>
      <c r="BT177" s="19">
        <v>0</v>
      </c>
      <c r="BU177" s="19">
        <v>0</v>
      </c>
      <c r="BV177" s="19">
        <v>0</v>
      </c>
      <c r="BW177" s="19">
        <v>0</v>
      </c>
      <c r="BX177" s="19">
        <v>0</v>
      </c>
      <c r="BY177" s="19">
        <v>0</v>
      </c>
      <c r="BZ177" s="19">
        <v>0</v>
      </c>
      <c r="CA177" s="19">
        <v>0</v>
      </c>
      <c r="CB177" s="19">
        <v>0</v>
      </c>
      <c r="CC177" s="19">
        <v>0</v>
      </c>
      <c r="CD177" s="19">
        <v>0</v>
      </c>
      <c r="CE177" s="81">
        <f t="shared" si="6"/>
        <v>0</v>
      </c>
      <c r="CH177">
        <v>4</v>
      </c>
      <c r="CI177" s="19">
        <v>0</v>
      </c>
      <c r="CJ177" s="19">
        <v>0</v>
      </c>
      <c r="CK177" s="19">
        <v>0</v>
      </c>
      <c r="CL177" s="19">
        <v>0</v>
      </c>
      <c r="CM177" s="19">
        <v>0</v>
      </c>
      <c r="CN177" s="19">
        <v>0</v>
      </c>
      <c r="CO177" s="19">
        <v>0</v>
      </c>
      <c r="CP177" s="19">
        <v>0</v>
      </c>
      <c r="CQ177" s="19">
        <v>0</v>
      </c>
      <c r="CR177" s="19">
        <v>0</v>
      </c>
      <c r="CS177" s="19">
        <v>0</v>
      </c>
      <c r="CT177" s="19">
        <v>0</v>
      </c>
    </row>
    <row r="178" spans="1:98" x14ac:dyDescent="0.3">
      <c r="A178" s="78" t="s">
        <v>11</v>
      </c>
      <c r="B178" s="41" t="s">
        <v>1066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  <c r="AY178" s="19">
        <v>0</v>
      </c>
      <c r="AZ178" s="19">
        <v>0</v>
      </c>
      <c r="BA178" s="19">
        <v>0</v>
      </c>
      <c r="BB178" s="19">
        <v>0</v>
      </c>
      <c r="BC178" s="19">
        <v>0</v>
      </c>
      <c r="BD178" s="19">
        <v>0</v>
      </c>
      <c r="BE178" s="19">
        <v>0</v>
      </c>
      <c r="BF178" s="19">
        <v>0</v>
      </c>
      <c r="BG178" s="19">
        <v>0</v>
      </c>
      <c r="BH178" s="19">
        <v>0</v>
      </c>
      <c r="BI178" s="19">
        <v>0</v>
      </c>
      <c r="BJ178" s="19">
        <v>0</v>
      </c>
      <c r="BK178" s="19">
        <v>0</v>
      </c>
      <c r="BL178" s="19">
        <v>0</v>
      </c>
      <c r="BM178" s="19">
        <v>0</v>
      </c>
      <c r="BN178" s="19">
        <v>0</v>
      </c>
      <c r="BO178" s="19">
        <v>0</v>
      </c>
      <c r="BP178" s="19">
        <v>0</v>
      </c>
      <c r="BQ178" s="19">
        <v>0</v>
      </c>
      <c r="BR178" s="19">
        <v>0</v>
      </c>
      <c r="BS178" s="19">
        <v>0</v>
      </c>
      <c r="BT178" s="19">
        <v>0</v>
      </c>
      <c r="BU178" s="19">
        <v>0</v>
      </c>
      <c r="BV178" s="19">
        <v>0</v>
      </c>
      <c r="BW178" s="19">
        <v>0</v>
      </c>
      <c r="BX178" s="19">
        <v>0</v>
      </c>
      <c r="BY178" s="19">
        <v>0</v>
      </c>
      <c r="BZ178" s="19">
        <v>0</v>
      </c>
      <c r="CA178" s="19">
        <v>0</v>
      </c>
      <c r="CB178" s="19">
        <v>0</v>
      </c>
      <c r="CC178" s="19">
        <v>0</v>
      </c>
      <c r="CD178" s="19">
        <v>0</v>
      </c>
      <c r="CE178" s="81">
        <f t="shared" si="6"/>
        <v>0</v>
      </c>
      <c r="CH178">
        <v>1</v>
      </c>
      <c r="CI178" s="19">
        <v>0</v>
      </c>
      <c r="CJ178" s="19">
        <v>0</v>
      </c>
      <c r="CK178" s="19">
        <v>0</v>
      </c>
      <c r="CL178" s="19">
        <v>0</v>
      </c>
      <c r="CM178" s="19">
        <v>0</v>
      </c>
      <c r="CN178" s="19">
        <v>0</v>
      </c>
      <c r="CO178" s="19">
        <v>0</v>
      </c>
      <c r="CP178" s="19">
        <v>0</v>
      </c>
      <c r="CQ178" s="19">
        <v>0</v>
      </c>
      <c r="CR178" s="19">
        <v>0</v>
      </c>
      <c r="CS178" s="19">
        <v>0</v>
      </c>
      <c r="CT178" s="19">
        <v>0</v>
      </c>
    </row>
    <row r="179" spans="1:98" x14ac:dyDescent="0.3">
      <c r="A179" s="78" t="s">
        <v>11</v>
      </c>
      <c r="B179" s="41" t="s">
        <v>1075</v>
      </c>
      <c r="C179" s="19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9">
        <v>0</v>
      </c>
      <c r="AO179" s="19">
        <v>0</v>
      </c>
      <c r="AP179" s="19">
        <v>0</v>
      </c>
      <c r="AQ179" s="19">
        <v>0</v>
      </c>
      <c r="AR179" s="19">
        <v>0</v>
      </c>
      <c r="AS179" s="19">
        <v>0</v>
      </c>
      <c r="AT179" s="19">
        <v>0</v>
      </c>
      <c r="AU179" s="19">
        <v>0</v>
      </c>
      <c r="AV179" s="19">
        <v>0</v>
      </c>
      <c r="AW179" s="19">
        <v>0</v>
      </c>
      <c r="AX179" s="19">
        <v>0</v>
      </c>
      <c r="AY179" s="19">
        <v>0</v>
      </c>
      <c r="AZ179" s="19">
        <v>0</v>
      </c>
      <c r="BA179" s="19">
        <v>0</v>
      </c>
      <c r="BB179" s="19">
        <v>0</v>
      </c>
      <c r="BC179" s="19">
        <v>0</v>
      </c>
      <c r="BD179" s="19">
        <v>0</v>
      </c>
      <c r="BE179" s="19">
        <v>0</v>
      </c>
      <c r="BF179" s="19">
        <v>0</v>
      </c>
      <c r="BG179" s="19">
        <v>0</v>
      </c>
      <c r="BH179" s="19">
        <v>0</v>
      </c>
      <c r="BI179" s="19">
        <v>0</v>
      </c>
      <c r="BJ179" s="19">
        <v>0</v>
      </c>
      <c r="BK179" s="19">
        <v>0</v>
      </c>
      <c r="BL179" s="19">
        <v>0</v>
      </c>
      <c r="BM179" s="19">
        <v>0</v>
      </c>
      <c r="BN179" s="19">
        <v>0</v>
      </c>
      <c r="BO179" s="19">
        <v>0</v>
      </c>
      <c r="BP179" s="19">
        <v>0</v>
      </c>
      <c r="BQ179" s="19">
        <v>0</v>
      </c>
      <c r="BR179" s="19">
        <v>0</v>
      </c>
      <c r="BS179" s="19">
        <v>0</v>
      </c>
      <c r="BT179" s="19">
        <v>0</v>
      </c>
      <c r="BU179" s="19">
        <v>0</v>
      </c>
      <c r="BV179" s="19">
        <v>0</v>
      </c>
      <c r="BW179" s="19">
        <v>0</v>
      </c>
      <c r="BX179" s="19">
        <v>0</v>
      </c>
      <c r="BY179" s="19">
        <v>0</v>
      </c>
      <c r="BZ179" s="19">
        <v>0</v>
      </c>
      <c r="CA179" s="19">
        <v>0</v>
      </c>
      <c r="CB179" s="19">
        <v>0</v>
      </c>
      <c r="CC179" s="19">
        <v>0</v>
      </c>
      <c r="CD179" s="19">
        <v>0</v>
      </c>
      <c r="CE179" s="81">
        <f t="shared" si="6"/>
        <v>0</v>
      </c>
      <c r="CH179">
        <v>1</v>
      </c>
      <c r="CI179" s="19">
        <v>0</v>
      </c>
      <c r="CJ179" s="19">
        <v>0</v>
      </c>
      <c r="CK179" s="19">
        <v>0</v>
      </c>
      <c r="CL179" s="19">
        <v>0</v>
      </c>
      <c r="CM179" s="19">
        <v>0</v>
      </c>
      <c r="CN179" s="19">
        <v>0</v>
      </c>
      <c r="CO179" s="19">
        <v>0</v>
      </c>
      <c r="CP179" s="19">
        <v>0</v>
      </c>
      <c r="CQ179" s="19">
        <v>0</v>
      </c>
      <c r="CR179" s="19">
        <v>0</v>
      </c>
      <c r="CS179" s="19">
        <v>0</v>
      </c>
      <c r="CT179" s="19">
        <v>0</v>
      </c>
    </row>
    <row r="180" spans="1:98" x14ac:dyDescent="0.3">
      <c r="A180" s="78" t="s">
        <v>11</v>
      </c>
      <c r="B180" s="41" t="s">
        <v>214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  <c r="AQ180" s="19">
        <v>0</v>
      </c>
      <c r="AR180" s="19">
        <v>0</v>
      </c>
      <c r="AS180" s="19">
        <v>0</v>
      </c>
      <c r="AT180" s="19">
        <v>0</v>
      </c>
      <c r="AU180" s="19">
        <v>0</v>
      </c>
      <c r="AV180" s="19">
        <v>0</v>
      </c>
      <c r="AW180" s="19">
        <v>0</v>
      </c>
      <c r="AX180" s="19">
        <v>0</v>
      </c>
      <c r="AY180" s="19">
        <v>0</v>
      </c>
      <c r="AZ180" s="19">
        <v>0</v>
      </c>
      <c r="BA180" s="19">
        <v>0</v>
      </c>
      <c r="BB180" s="19">
        <v>0</v>
      </c>
      <c r="BC180" s="19">
        <v>0</v>
      </c>
      <c r="BD180" s="19">
        <v>0</v>
      </c>
      <c r="BE180" s="19">
        <v>0</v>
      </c>
      <c r="BF180" s="19">
        <v>0</v>
      </c>
      <c r="BG180" s="19">
        <v>0</v>
      </c>
      <c r="BH180" s="19">
        <v>0</v>
      </c>
      <c r="BI180" s="19">
        <v>0</v>
      </c>
      <c r="BJ180" s="19">
        <v>0</v>
      </c>
      <c r="BK180" s="19">
        <v>0</v>
      </c>
      <c r="BL180" s="19">
        <v>0</v>
      </c>
      <c r="BM180" s="19">
        <v>0</v>
      </c>
      <c r="BN180" s="19">
        <v>0</v>
      </c>
      <c r="BO180" s="19">
        <v>0</v>
      </c>
      <c r="BP180" s="19">
        <v>0</v>
      </c>
      <c r="BQ180" s="19">
        <v>0</v>
      </c>
      <c r="BR180" s="19">
        <v>0</v>
      </c>
      <c r="BS180" s="19">
        <v>0</v>
      </c>
      <c r="BT180" s="19">
        <v>0</v>
      </c>
      <c r="BU180" s="19">
        <v>0</v>
      </c>
      <c r="BV180" s="19">
        <v>0</v>
      </c>
      <c r="BW180" s="19">
        <v>0</v>
      </c>
      <c r="BX180" s="19">
        <v>0</v>
      </c>
      <c r="BY180" s="19">
        <v>0</v>
      </c>
      <c r="BZ180" s="19">
        <v>0</v>
      </c>
      <c r="CA180" s="19">
        <v>0</v>
      </c>
      <c r="CB180" s="19">
        <v>0</v>
      </c>
      <c r="CC180" s="19">
        <v>0</v>
      </c>
      <c r="CD180" s="19">
        <v>0</v>
      </c>
      <c r="CE180" s="81">
        <f t="shared" si="6"/>
        <v>0</v>
      </c>
      <c r="CH180">
        <v>2</v>
      </c>
      <c r="CI180" s="19">
        <v>0</v>
      </c>
      <c r="CJ180" s="19">
        <v>0</v>
      </c>
      <c r="CK180" s="19">
        <v>0</v>
      </c>
      <c r="CL180" s="19">
        <v>0</v>
      </c>
      <c r="CM180" s="19">
        <v>0</v>
      </c>
      <c r="CN180" s="19">
        <v>0</v>
      </c>
      <c r="CO180" s="19">
        <v>0</v>
      </c>
      <c r="CP180" s="19">
        <v>0</v>
      </c>
      <c r="CQ180" s="19">
        <v>0</v>
      </c>
      <c r="CR180" s="19">
        <v>0</v>
      </c>
      <c r="CS180" s="19">
        <v>0</v>
      </c>
      <c r="CT180" s="19">
        <v>0</v>
      </c>
    </row>
    <row r="181" spans="1:98" x14ac:dyDescent="0.3">
      <c r="A181" s="78" t="s">
        <v>11</v>
      </c>
      <c r="B181" s="41" t="s">
        <v>215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0</v>
      </c>
      <c r="AQ181" s="19">
        <v>0</v>
      </c>
      <c r="AR181" s="19">
        <v>0</v>
      </c>
      <c r="AS181" s="19">
        <v>0</v>
      </c>
      <c r="AT181" s="19">
        <v>0</v>
      </c>
      <c r="AU181" s="19">
        <v>0</v>
      </c>
      <c r="AV181" s="19">
        <v>0</v>
      </c>
      <c r="AW181" s="19">
        <v>0</v>
      </c>
      <c r="AX181" s="19">
        <v>0</v>
      </c>
      <c r="AY181" s="19">
        <v>0</v>
      </c>
      <c r="AZ181" s="19">
        <v>0</v>
      </c>
      <c r="BA181" s="19">
        <v>0</v>
      </c>
      <c r="BB181" s="19">
        <v>0</v>
      </c>
      <c r="BC181" s="19">
        <v>0</v>
      </c>
      <c r="BD181" s="19">
        <v>0</v>
      </c>
      <c r="BE181" s="19">
        <v>0</v>
      </c>
      <c r="BF181" s="19">
        <v>0</v>
      </c>
      <c r="BG181" s="19">
        <v>0</v>
      </c>
      <c r="BH181" s="19">
        <v>0</v>
      </c>
      <c r="BI181" s="19">
        <v>0</v>
      </c>
      <c r="BJ181" s="19">
        <v>0</v>
      </c>
      <c r="BK181" s="19">
        <v>0</v>
      </c>
      <c r="BL181" s="19">
        <v>0</v>
      </c>
      <c r="BM181" s="19">
        <v>0</v>
      </c>
      <c r="BN181" s="19">
        <v>0</v>
      </c>
      <c r="BO181" s="19">
        <v>0</v>
      </c>
      <c r="BP181" s="19">
        <v>0</v>
      </c>
      <c r="BQ181" s="19">
        <v>0</v>
      </c>
      <c r="BR181" s="19">
        <v>0</v>
      </c>
      <c r="BS181" s="19">
        <v>0</v>
      </c>
      <c r="BT181" s="19">
        <v>0</v>
      </c>
      <c r="BU181" s="19">
        <v>0</v>
      </c>
      <c r="BV181" s="19">
        <v>0</v>
      </c>
      <c r="BW181" s="19">
        <v>0</v>
      </c>
      <c r="BX181" s="19">
        <v>0</v>
      </c>
      <c r="BY181" s="19">
        <v>0</v>
      </c>
      <c r="BZ181" s="19">
        <v>0</v>
      </c>
      <c r="CA181" s="19">
        <v>0</v>
      </c>
      <c r="CB181" s="19">
        <v>0</v>
      </c>
      <c r="CC181" s="19">
        <v>0</v>
      </c>
      <c r="CD181" s="19">
        <v>0</v>
      </c>
      <c r="CE181" s="81">
        <f t="shared" si="6"/>
        <v>0</v>
      </c>
      <c r="CH181">
        <v>5</v>
      </c>
      <c r="CI181" s="19">
        <v>0</v>
      </c>
      <c r="CJ181" s="19">
        <v>0</v>
      </c>
      <c r="CK181" s="19">
        <v>0</v>
      </c>
      <c r="CL181" s="19">
        <v>0</v>
      </c>
      <c r="CM181" s="19">
        <v>0</v>
      </c>
      <c r="CN181" s="19">
        <v>0</v>
      </c>
      <c r="CO181" s="19">
        <v>0</v>
      </c>
      <c r="CP181" s="19">
        <v>0</v>
      </c>
      <c r="CQ181" s="19">
        <v>0</v>
      </c>
      <c r="CR181" s="19">
        <v>0</v>
      </c>
      <c r="CS181" s="19">
        <v>0</v>
      </c>
      <c r="CT181" s="19">
        <v>0</v>
      </c>
    </row>
    <row r="182" spans="1:98" x14ac:dyDescent="0.3">
      <c r="A182" s="78" t="s">
        <v>11</v>
      </c>
      <c r="B182" s="41" t="s">
        <v>216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0</v>
      </c>
      <c r="AV182" s="19">
        <v>0</v>
      </c>
      <c r="AW182" s="19">
        <v>0</v>
      </c>
      <c r="AX182" s="19">
        <v>0</v>
      </c>
      <c r="AY182" s="19">
        <v>0</v>
      </c>
      <c r="AZ182" s="19">
        <v>0</v>
      </c>
      <c r="BA182" s="19">
        <v>0</v>
      </c>
      <c r="BB182" s="19">
        <v>0</v>
      </c>
      <c r="BC182" s="19">
        <v>0</v>
      </c>
      <c r="BD182" s="19">
        <v>0</v>
      </c>
      <c r="BE182" s="19">
        <v>0</v>
      </c>
      <c r="BF182" s="19">
        <v>0</v>
      </c>
      <c r="BG182" s="19">
        <v>0</v>
      </c>
      <c r="BH182" s="19">
        <v>0</v>
      </c>
      <c r="BI182" s="19">
        <v>0</v>
      </c>
      <c r="BJ182" s="19">
        <v>0</v>
      </c>
      <c r="BK182" s="19">
        <v>0</v>
      </c>
      <c r="BL182" s="19">
        <v>0</v>
      </c>
      <c r="BM182" s="19">
        <v>0</v>
      </c>
      <c r="BN182" s="19">
        <v>0</v>
      </c>
      <c r="BO182" s="19">
        <v>0</v>
      </c>
      <c r="BP182" s="19">
        <v>0</v>
      </c>
      <c r="BQ182" s="19">
        <v>0</v>
      </c>
      <c r="BR182" s="19">
        <v>0</v>
      </c>
      <c r="BS182" s="19">
        <v>0</v>
      </c>
      <c r="BT182" s="19">
        <v>0</v>
      </c>
      <c r="BU182" s="19">
        <v>0</v>
      </c>
      <c r="BV182" s="19">
        <v>0</v>
      </c>
      <c r="BW182" s="19">
        <v>0</v>
      </c>
      <c r="BX182" s="19">
        <v>0</v>
      </c>
      <c r="BY182" s="19">
        <v>0</v>
      </c>
      <c r="BZ182" s="19">
        <v>0</v>
      </c>
      <c r="CA182" s="19">
        <v>0</v>
      </c>
      <c r="CB182" s="19">
        <v>0</v>
      </c>
      <c r="CC182" s="19">
        <v>0</v>
      </c>
      <c r="CD182" s="19">
        <v>0</v>
      </c>
      <c r="CE182" s="81">
        <f t="shared" si="6"/>
        <v>0</v>
      </c>
      <c r="CH182">
        <v>18</v>
      </c>
      <c r="CI182" s="19">
        <v>0</v>
      </c>
      <c r="CJ182" s="19">
        <v>0</v>
      </c>
      <c r="CK182" s="19">
        <v>0</v>
      </c>
      <c r="CL182" s="19">
        <v>0</v>
      </c>
      <c r="CM182" s="19">
        <v>0</v>
      </c>
      <c r="CN182" s="19">
        <v>0</v>
      </c>
      <c r="CO182" s="19">
        <v>0</v>
      </c>
      <c r="CP182" s="19">
        <v>0</v>
      </c>
      <c r="CQ182" s="19">
        <v>0</v>
      </c>
      <c r="CR182" s="19">
        <v>0</v>
      </c>
      <c r="CS182" s="19">
        <v>0</v>
      </c>
      <c r="CT182" s="19">
        <v>0</v>
      </c>
    </row>
    <row r="183" spans="1:98" x14ac:dyDescent="0.3">
      <c r="A183" s="78" t="s">
        <v>11</v>
      </c>
      <c r="B183" s="41" t="s">
        <v>217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>
        <v>0</v>
      </c>
      <c r="AT183" s="19">
        <v>0</v>
      </c>
      <c r="AU183" s="19">
        <v>0</v>
      </c>
      <c r="AV183" s="19">
        <v>0</v>
      </c>
      <c r="AW183" s="19">
        <v>0</v>
      </c>
      <c r="AX183" s="19">
        <v>0</v>
      </c>
      <c r="AY183" s="19">
        <v>0</v>
      </c>
      <c r="AZ183" s="19">
        <v>0</v>
      </c>
      <c r="BA183" s="19">
        <v>0</v>
      </c>
      <c r="BB183" s="19">
        <v>0</v>
      </c>
      <c r="BC183" s="19">
        <v>0</v>
      </c>
      <c r="BD183" s="19">
        <v>0</v>
      </c>
      <c r="BE183" s="19">
        <v>0</v>
      </c>
      <c r="BF183" s="19">
        <v>0</v>
      </c>
      <c r="BG183" s="19">
        <v>0</v>
      </c>
      <c r="BH183" s="19">
        <v>0</v>
      </c>
      <c r="BI183" s="19">
        <v>0</v>
      </c>
      <c r="BJ183" s="19">
        <v>0</v>
      </c>
      <c r="BK183" s="19">
        <v>0</v>
      </c>
      <c r="BL183" s="19">
        <v>0</v>
      </c>
      <c r="BM183" s="19">
        <v>0</v>
      </c>
      <c r="BN183" s="19">
        <v>0</v>
      </c>
      <c r="BO183" s="19">
        <v>0</v>
      </c>
      <c r="BP183" s="19">
        <v>0</v>
      </c>
      <c r="BQ183" s="19">
        <v>0</v>
      </c>
      <c r="BR183" s="19">
        <v>0</v>
      </c>
      <c r="BS183" s="19">
        <v>0</v>
      </c>
      <c r="BT183" s="19">
        <v>0</v>
      </c>
      <c r="BU183" s="19">
        <v>0</v>
      </c>
      <c r="BV183" s="19">
        <v>0</v>
      </c>
      <c r="BW183" s="19">
        <v>0</v>
      </c>
      <c r="BX183" s="19">
        <v>0</v>
      </c>
      <c r="BY183" s="19">
        <v>0</v>
      </c>
      <c r="BZ183" s="19">
        <v>0</v>
      </c>
      <c r="CA183" s="19">
        <v>0</v>
      </c>
      <c r="CB183" s="19">
        <v>0</v>
      </c>
      <c r="CC183" s="19">
        <v>0</v>
      </c>
      <c r="CD183" s="19">
        <v>0</v>
      </c>
      <c r="CE183" s="81">
        <f t="shared" si="6"/>
        <v>0</v>
      </c>
      <c r="CH183">
        <v>1</v>
      </c>
      <c r="CI183" s="19">
        <v>0</v>
      </c>
      <c r="CJ183" s="19">
        <v>0</v>
      </c>
      <c r="CK183" s="19">
        <v>0</v>
      </c>
      <c r="CL183" s="19">
        <v>0</v>
      </c>
      <c r="CM183" s="19">
        <v>0</v>
      </c>
      <c r="CN183" s="19">
        <v>0</v>
      </c>
      <c r="CO183" s="19">
        <v>0</v>
      </c>
      <c r="CP183" s="19">
        <v>0</v>
      </c>
      <c r="CQ183" s="19">
        <v>0</v>
      </c>
      <c r="CR183" s="19">
        <v>0</v>
      </c>
      <c r="CS183" s="19">
        <v>0</v>
      </c>
      <c r="CT183" s="19">
        <v>0</v>
      </c>
    </row>
    <row r="184" spans="1:98" x14ac:dyDescent="0.3">
      <c r="A184" s="78" t="s">
        <v>11</v>
      </c>
      <c r="B184" s="41" t="s">
        <v>218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  <c r="BA184" s="19">
        <v>0</v>
      </c>
      <c r="BB184" s="19">
        <v>0</v>
      </c>
      <c r="BC184" s="19">
        <v>0</v>
      </c>
      <c r="BD184" s="19">
        <v>0</v>
      </c>
      <c r="BE184" s="19">
        <v>0</v>
      </c>
      <c r="BF184" s="19">
        <v>0</v>
      </c>
      <c r="BG184" s="19">
        <v>0</v>
      </c>
      <c r="BH184" s="19">
        <v>0</v>
      </c>
      <c r="BI184" s="19">
        <v>0</v>
      </c>
      <c r="BJ184" s="19">
        <v>0</v>
      </c>
      <c r="BK184" s="19">
        <v>0</v>
      </c>
      <c r="BL184" s="19">
        <v>0</v>
      </c>
      <c r="BM184" s="19">
        <v>0</v>
      </c>
      <c r="BN184" s="19">
        <v>0</v>
      </c>
      <c r="BO184" s="19">
        <v>0</v>
      </c>
      <c r="BP184" s="19">
        <v>0</v>
      </c>
      <c r="BQ184" s="19">
        <v>0</v>
      </c>
      <c r="BR184" s="19">
        <v>0</v>
      </c>
      <c r="BS184" s="19">
        <v>0</v>
      </c>
      <c r="BT184" s="19">
        <v>0</v>
      </c>
      <c r="BU184" s="19">
        <v>0</v>
      </c>
      <c r="BV184" s="19">
        <v>0</v>
      </c>
      <c r="BW184" s="19">
        <v>0</v>
      </c>
      <c r="BX184" s="19">
        <v>0</v>
      </c>
      <c r="BY184" s="19">
        <v>0</v>
      </c>
      <c r="BZ184" s="19">
        <v>0</v>
      </c>
      <c r="CA184" s="19">
        <v>0</v>
      </c>
      <c r="CB184" s="19">
        <v>0</v>
      </c>
      <c r="CC184" s="19">
        <v>0</v>
      </c>
      <c r="CD184" s="19">
        <v>0</v>
      </c>
      <c r="CE184" s="81">
        <f t="shared" si="6"/>
        <v>0</v>
      </c>
      <c r="CH184">
        <v>7</v>
      </c>
      <c r="CI184" s="19">
        <v>0</v>
      </c>
      <c r="CJ184" s="19">
        <v>0</v>
      </c>
      <c r="CK184" s="19">
        <v>0</v>
      </c>
      <c r="CL184" s="19">
        <v>0</v>
      </c>
      <c r="CM184" s="19">
        <v>0</v>
      </c>
      <c r="CN184" s="19">
        <v>0</v>
      </c>
      <c r="CO184" s="19">
        <v>0</v>
      </c>
      <c r="CP184" s="19">
        <v>0</v>
      </c>
      <c r="CQ184" s="19">
        <v>0</v>
      </c>
      <c r="CR184" s="19">
        <v>0</v>
      </c>
      <c r="CS184" s="19">
        <v>0</v>
      </c>
      <c r="CT184" s="19">
        <v>0</v>
      </c>
    </row>
    <row r="185" spans="1:98" x14ac:dyDescent="0.3">
      <c r="A185" s="78" t="s">
        <v>11</v>
      </c>
      <c r="B185" s="41" t="s">
        <v>1091</v>
      </c>
      <c r="C185" s="19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  <c r="AQ185" s="19">
        <v>0</v>
      </c>
      <c r="AR185" s="19">
        <v>0</v>
      </c>
      <c r="AS185" s="19">
        <v>0</v>
      </c>
      <c r="AT185" s="19">
        <v>0</v>
      </c>
      <c r="AU185" s="19">
        <v>0</v>
      </c>
      <c r="AV185" s="19">
        <v>0</v>
      </c>
      <c r="AW185" s="19">
        <v>0</v>
      </c>
      <c r="AX185" s="19">
        <v>0</v>
      </c>
      <c r="AY185" s="19">
        <v>0</v>
      </c>
      <c r="AZ185" s="19">
        <v>0</v>
      </c>
      <c r="BA185" s="19">
        <v>0</v>
      </c>
      <c r="BB185" s="19">
        <v>0</v>
      </c>
      <c r="BC185" s="19">
        <v>0</v>
      </c>
      <c r="BD185" s="19">
        <v>0</v>
      </c>
      <c r="BE185" s="19">
        <v>0</v>
      </c>
      <c r="BF185" s="19">
        <v>0</v>
      </c>
      <c r="BG185" s="19">
        <v>0</v>
      </c>
      <c r="BH185" s="19">
        <v>0</v>
      </c>
      <c r="BI185" s="19">
        <v>0</v>
      </c>
      <c r="BJ185" s="19">
        <v>0</v>
      </c>
      <c r="BK185" s="19">
        <v>0</v>
      </c>
      <c r="BL185" s="19">
        <v>0</v>
      </c>
      <c r="BM185" s="19">
        <v>0</v>
      </c>
      <c r="BN185" s="19">
        <v>0</v>
      </c>
      <c r="BO185" s="19">
        <v>0</v>
      </c>
      <c r="BP185" s="19">
        <v>0</v>
      </c>
      <c r="BQ185" s="19">
        <v>0</v>
      </c>
      <c r="BR185" s="19">
        <v>0</v>
      </c>
      <c r="BS185" s="19">
        <v>0</v>
      </c>
      <c r="BT185" s="19">
        <v>0</v>
      </c>
      <c r="BU185" s="19">
        <v>0</v>
      </c>
      <c r="BV185" s="19">
        <v>0</v>
      </c>
      <c r="BW185" s="19">
        <v>0</v>
      </c>
      <c r="BX185" s="19">
        <v>0</v>
      </c>
      <c r="BY185" s="19">
        <v>0</v>
      </c>
      <c r="BZ185" s="19">
        <v>0</v>
      </c>
      <c r="CA185" s="19">
        <v>0</v>
      </c>
      <c r="CB185" s="19">
        <v>0</v>
      </c>
      <c r="CC185" s="19">
        <v>0</v>
      </c>
      <c r="CD185" s="19">
        <v>0</v>
      </c>
      <c r="CE185" s="81">
        <f t="shared" si="6"/>
        <v>0</v>
      </c>
      <c r="CH185">
        <v>3</v>
      </c>
      <c r="CI185" s="19">
        <v>0</v>
      </c>
      <c r="CJ185" s="19">
        <v>0</v>
      </c>
      <c r="CK185" s="19">
        <v>0</v>
      </c>
      <c r="CL185" s="19">
        <v>0</v>
      </c>
      <c r="CM185" s="19">
        <v>0</v>
      </c>
      <c r="CN185" s="19">
        <v>0</v>
      </c>
      <c r="CO185" s="19">
        <v>0</v>
      </c>
      <c r="CP185" s="19">
        <v>0</v>
      </c>
      <c r="CQ185" s="19">
        <v>0</v>
      </c>
      <c r="CR185" s="19">
        <v>0</v>
      </c>
      <c r="CS185" s="19">
        <v>0</v>
      </c>
      <c r="CT185" s="19">
        <v>0</v>
      </c>
    </row>
    <row r="186" spans="1:98" x14ac:dyDescent="0.3">
      <c r="A186" s="78" t="s">
        <v>11</v>
      </c>
      <c r="B186" s="42" t="s">
        <v>219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  <c r="BA186" s="19">
        <v>0</v>
      </c>
      <c r="BB186" s="19">
        <v>0</v>
      </c>
      <c r="BC186" s="19">
        <v>0</v>
      </c>
      <c r="BD186" s="19">
        <v>0</v>
      </c>
      <c r="BE186" s="19">
        <v>0</v>
      </c>
      <c r="BF186" s="19">
        <v>0</v>
      </c>
      <c r="BG186" s="19">
        <v>0</v>
      </c>
      <c r="BH186" s="19">
        <v>0</v>
      </c>
      <c r="BI186" s="19">
        <v>0</v>
      </c>
      <c r="BJ186" s="19">
        <v>0</v>
      </c>
      <c r="BK186" s="19">
        <v>0</v>
      </c>
      <c r="BL186" s="19">
        <v>0</v>
      </c>
      <c r="BM186" s="19">
        <v>0</v>
      </c>
      <c r="BN186" s="19">
        <v>0</v>
      </c>
      <c r="BO186" s="19">
        <v>0</v>
      </c>
      <c r="BP186" s="19">
        <v>0</v>
      </c>
      <c r="BQ186" s="19">
        <v>0</v>
      </c>
      <c r="BR186" s="19">
        <v>0</v>
      </c>
      <c r="BS186" s="19">
        <v>0</v>
      </c>
      <c r="BT186" s="19">
        <v>0</v>
      </c>
      <c r="BU186" s="19">
        <v>0</v>
      </c>
      <c r="BV186" s="19">
        <v>0</v>
      </c>
      <c r="BW186" s="19">
        <v>0</v>
      </c>
      <c r="BX186" s="19">
        <v>0</v>
      </c>
      <c r="BY186" s="19">
        <v>0</v>
      </c>
      <c r="BZ186" s="19">
        <v>0</v>
      </c>
      <c r="CA186" s="19">
        <v>0</v>
      </c>
      <c r="CB186" s="19">
        <v>0</v>
      </c>
      <c r="CC186" s="19">
        <v>0</v>
      </c>
      <c r="CD186" s="19">
        <v>0</v>
      </c>
      <c r="CE186" s="81">
        <f t="shared" si="6"/>
        <v>0</v>
      </c>
      <c r="CH186">
        <v>1</v>
      </c>
      <c r="CI186" s="19">
        <v>0</v>
      </c>
      <c r="CJ186" s="19">
        <v>0</v>
      </c>
      <c r="CK186" s="19">
        <v>0</v>
      </c>
      <c r="CL186" s="19">
        <v>0</v>
      </c>
      <c r="CM186" s="19">
        <v>0</v>
      </c>
      <c r="CN186" s="19">
        <v>0</v>
      </c>
      <c r="CO186" s="19">
        <v>0</v>
      </c>
      <c r="CP186" s="19">
        <v>0</v>
      </c>
      <c r="CQ186" s="19">
        <v>0</v>
      </c>
      <c r="CR186" s="19">
        <v>0</v>
      </c>
      <c r="CS186" s="19">
        <v>0</v>
      </c>
      <c r="CT186" s="19">
        <v>0</v>
      </c>
    </row>
    <row r="187" spans="1:98" ht="15" customHeight="1" x14ac:dyDescent="0.3">
      <c r="A187" s="78" t="s">
        <v>9</v>
      </c>
      <c r="B187" s="43" t="s">
        <v>1065</v>
      </c>
      <c r="C187" s="19">
        <v>1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6</v>
      </c>
      <c r="T187" s="19">
        <v>2</v>
      </c>
      <c r="U187" s="19">
        <v>4</v>
      </c>
      <c r="V187" s="19">
        <v>0</v>
      </c>
      <c r="W187" s="19">
        <v>0</v>
      </c>
      <c r="X187" s="19">
        <v>18</v>
      </c>
      <c r="Y187" s="19">
        <v>52</v>
      </c>
      <c r="Z187" s="19">
        <v>1</v>
      </c>
      <c r="AA187" s="19">
        <v>1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  <c r="BA187" s="19">
        <v>3</v>
      </c>
      <c r="BB187" s="19">
        <v>1</v>
      </c>
      <c r="BC187" s="19">
        <v>0</v>
      </c>
      <c r="BD187" s="19">
        <v>0</v>
      </c>
      <c r="BE187" s="19">
        <v>1</v>
      </c>
      <c r="BF187" s="19">
        <v>0</v>
      </c>
      <c r="BG187" s="19">
        <v>0</v>
      </c>
      <c r="BH187" s="19">
        <v>0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19">
        <v>0</v>
      </c>
      <c r="BQ187" s="19">
        <v>0</v>
      </c>
      <c r="BR187" s="19">
        <v>0</v>
      </c>
      <c r="BS187" s="19">
        <v>0</v>
      </c>
      <c r="BT187" s="19">
        <v>0</v>
      </c>
      <c r="BU187" s="19">
        <v>0</v>
      </c>
      <c r="BV187" s="19">
        <v>0</v>
      </c>
      <c r="BW187" s="19">
        <v>0</v>
      </c>
      <c r="BX187" s="19">
        <v>0</v>
      </c>
      <c r="BY187" s="19">
        <v>0</v>
      </c>
      <c r="BZ187" s="19">
        <v>0</v>
      </c>
      <c r="CA187" s="19">
        <v>1</v>
      </c>
      <c r="CB187" s="19">
        <v>1</v>
      </c>
      <c r="CC187" s="19">
        <v>0</v>
      </c>
      <c r="CD187" s="19">
        <v>1</v>
      </c>
      <c r="CE187" s="80">
        <f t="shared" si="6"/>
        <v>94</v>
      </c>
      <c r="CI187" s="19">
        <v>0</v>
      </c>
      <c r="CJ187" s="19">
        <v>0</v>
      </c>
      <c r="CK187" s="19">
        <v>0</v>
      </c>
      <c r="CL187" s="19">
        <v>0</v>
      </c>
      <c r="CM187" s="19">
        <v>0</v>
      </c>
      <c r="CN187" s="19">
        <v>0</v>
      </c>
      <c r="CO187" s="19">
        <v>0</v>
      </c>
      <c r="CP187" s="19">
        <v>0</v>
      </c>
      <c r="CQ187" s="19">
        <v>0</v>
      </c>
      <c r="CR187" s="19">
        <v>0</v>
      </c>
      <c r="CS187" s="19">
        <v>0</v>
      </c>
      <c r="CT187" s="19">
        <v>0</v>
      </c>
    </row>
    <row r="188" spans="1:98" x14ac:dyDescent="0.3">
      <c r="A188" s="78" t="s">
        <v>9</v>
      </c>
      <c r="B188" s="43" t="s">
        <v>1074</v>
      </c>
      <c r="C188" s="19">
        <v>0</v>
      </c>
      <c r="D188" s="19">
        <v>0</v>
      </c>
      <c r="E188" s="19">
        <v>1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10</v>
      </c>
      <c r="U188" s="19">
        <v>7</v>
      </c>
      <c r="V188" s="19">
        <v>0</v>
      </c>
      <c r="W188" s="19">
        <v>0</v>
      </c>
      <c r="X188" s="19">
        <v>15</v>
      </c>
      <c r="Y188" s="19">
        <v>26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0</v>
      </c>
      <c r="AU188" s="19">
        <v>0</v>
      </c>
      <c r="AV188" s="19">
        <v>0</v>
      </c>
      <c r="AW188" s="19">
        <v>0</v>
      </c>
      <c r="AX188" s="19">
        <v>0</v>
      </c>
      <c r="AY188" s="19">
        <v>0</v>
      </c>
      <c r="AZ188" s="19">
        <v>0</v>
      </c>
      <c r="BA188" s="19">
        <v>0</v>
      </c>
      <c r="BB188" s="19">
        <v>0</v>
      </c>
      <c r="BC188" s="19">
        <v>0</v>
      </c>
      <c r="BD188" s="19">
        <v>0</v>
      </c>
      <c r="BE188" s="19">
        <v>0</v>
      </c>
      <c r="BF188" s="19">
        <v>1</v>
      </c>
      <c r="BG188" s="19">
        <v>0</v>
      </c>
      <c r="BH188" s="19">
        <v>0</v>
      </c>
      <c r="BI188" s="19">
        <v>0</v>
      </c>
      <c r="BJ188" s="19">
        <v>0</v>
      </c>
      <c r="BK188" s="19">
        <v>0</v>
      </c>
      <c r="BL188" s="19">
        <v>2</v>
      </c>
      <c r="BM188" s="19">
        <v>0</v>
      </c>
      <c r="BN188" s="19">
        <v>0</v>
      </c>
      <c r="BO188" s="19">
        <v>0</v>
      </c>
      <c r="BP188" s="19">
        <v>0</v>
      </c>
      <c r="BQ188" s="19">
        <v>0</v>
      </c>
      <c r="BR188" s="19">
        <v>0</v>
      </c>
      <c r="BS188" s="19">
        <v>0</v>
      </c>
      <c r="BT188" s="19">
        <v>0</v>
      </c>
      <c r="BU188" s="19">
        <v>0</v>
      </c>
      <c r="BV188" s="19">
        <v>0</v>
      </c>
      <c r="BW188" s="19">
        <v>0</v>
      </c>
      <c r="BX188" s="19">
        <v>0</v>
      </c>
      <c r="BY188" s="19">
        <v>0</v>
      </c>
      <c r="BZ188" s="19">
        <v>2</v>
      </c>
      <c r="CA188" s="19">
        <v>0</v>
      </c>
      <c r="CB188" s="19">
        <v>0</v>
      </c>
      <c r="CC188" s="19">
        <v>2</v>
      </c>
      <c r="CD188" s="19">
        <v>0</v>
      </c>
      <c r="CE188" s="80">
        <f t="shared" si="6"/>
        <v>66</v>
      </c>
      <c r="CI188" s="19">
        <v>0</v>
      </c>
      <c r="CJ188" s="19">
        <v>0</v>
      </c>
      <c r="CK188" s="19">
        <v>0</v>
      </c>
      <c r="CL188" s="19">
        <v>0</v>
      </c>
      <c r="CM188" s="19">
        <v>0</v>
      </c>
      <c r="CN188" s="19">
        <v>0</v>
      </c>
      <c r="CO188" s="19">
        <v>0</v>
      </c>
      <c r="CP188" s="19">
        <v>0</v>
      </c>
      <c r="CQ188" s="19">
        <v>0</v>
      </c>
      <c r="CR188" s="19">
        <v>0</v>
      </c>
      <c r="CS188" s="19">
        <v>0</v>
      </c>
      <c r="CT188" s="19">
        <v>0</v>
      </c>
    </row>
    <row r="189" spans="1:98" x14ac:dyDescent="0.3">
      <c r="A189" s="78" t="s">
        <v>9</v>
      </c>
      <c r="B189" s="43" t="s">
        <v>220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1</v>
      </c>
      <c r="T189" s="19">
        <v>0</v>
      </c>
      <c r="U189" s="19">
        <v>0</v>
      </c>
      <c r="V189" s="19">
        <v>2</v>
      </c>
      <c r="W189" s="19">
        <v>0</v>
      </c>
      <c r="X189" s="19">
        <v>3</v>
      </c>
      <c r="Y189" s="19">
        <v>0</v>
      </c>
      <c r="Z189" s="19">
        <v>0</v>
      </c>
      <c r="AA189" s="19">
        <v>2</v>
      </c>
      <c r="AB189" s="19">
        <v>1</v>
      </c>
      <c r="AC189" s="19">
        <v>0</v>
      </c>
      <c r="AD189" s="19">
        <v>1</v>
      </c>
      <c r="AE189" s="19">
        <v>3</v>
      </c>
      <c r="AF189" s="19">
        <v>1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  <c r="BA189" s="19">
        <v>1</v>
      </c>
      <c r="BB189" s="19">
        <v>1</v>
      </c>
      <c r="BC189" s="19">
        <v>0</v>
      </c>
      <c r="BD189" s="19">
        <v>1</v>
      </c>
      <c r="BE189" s="19">
        <v>0</v>
      </c>
      <c r="BF189" s="19">
        <v>0</v>
      </c>
      <c r="BG189" s="19">
        <v>0</v>
      </c>
      <c r="BH189" s="19">
        <v>0</v>
      </c>
      <c r="BI189" s="19">
        <v>0</v>
      </c>
      <c r="BJ189" s="19">
        <v>0</v>
      </c>
      <c r="BK189" s="19">
        <v>0</v>
      </c>
      <c r="BL189" s="19">
        <v>0</v>
      </c>
      <c r="BM189" s="19">
        <v>0</v>
      </c>
      <c r="BN189" s="19">
        <v>0</v>
      </c>
      <c r="BO189" s="19">
        <v>0</v>
      </c>
      <c r="BP189" s="19">
        <v>0</v>
      </c>
      <c r="BQ189" s="19">
        <v>0</v>
      </c>
      <c r="BR189" s="19">
        <v>0</v>
      </c>
      <c r="BS189" s="19">
        <v>0</v>
      </c>
      <c r="BT189" s="19">
        <v>0</v>
      </c>
      <c r="BU189" s="19">
        <v>0</v>
      </c>
      <c r="BV189" s="19">
        <v>0</v>
      </c>
      <c r="BW189" s="19">
        <v>0</v>
      </c>
      <c r="BX189" s="19">
        <v>0</v>
      </c>
      <c r="BY189" s="19">
        <v>0</v>
      </c>
      <c r="BZ189" s="19">
        <v>0</v>
      </c>
      <c r="CA189" s="19">
        <v>13</v>
      </c>
      <c r="CB189" s="19">
        <v>6</v>
      </c>
      <c r="CC189" s="19">
        <v>4</v>
      </c>
      <c r="CD189" s="19">
        <v>0</v>
      </c>
      <c r="CE189" s="80">
        <f t="shared" si="6"/>
        <v>40</v>
      </c>
      <c r="CI189" s="19">
        <v>0</v>
      </c>
      <c r="CJ189" s="19">
        <v>0</v>
      </c>
      <c r="CK189" s="19">
        <v>0</v>
      </c>
      <c r="CL189" s="19">
        <v>0</v>
      </c>
      <c r="CM189" s="19">
        <v>0</v>
      </c>
      <c r="CN189" s="19">
        <v>0</v>
      </c>
      <c r="CO189" s="19">
        <v>0</v>
      </c>
      <c r="CP189" s="19">
        <v>0</v>
      </c>
      <c r="CQ189" s="19">
        <v>0</v>
      </c>
      <c r="CR189" s="19">
        <v>0</v>
      </c>
      <c r="CS189" s="19">
        <v>0</v>
      </c>
      <c r="CT189" s="19">
        <v>0</v>
      </c>
    </row>
    <row r="190" spans="1:98" x14ac:dyDescent="0.3">
      <c r="A190" s="78" t="s">
        <v>9</v>
      </c>
      <c r="B190" s="43" t="s">
        <v>1058</v>
      </c>
      <c r="C190" s="19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1</v>
      </c>
      <c r="AE190" s="19">
        <v>2</v>
      </c>
      <c r="AF190" s="19">
        <v>8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19">
        <v>0</v>
      </c>
      <c r="AR190" s="19">
        <v>0</v>
      </c>
      <c r="AS190" s="19">
        <v>0</v>
      </c>
      <c r="AT190" s="19">
        <v>0</v>
      </c>
      <c r="AU190" s="19">
        <v>0</v>
      </c>
      <c r="AV190" s="19">
        <v>0</v>
      </c>
      <c r="AW190" s="19">
        <v>0</v>
      </c>
      <c r="AX190" s="19">
        <v>0</v>
      </c>
      <c r="AY190" s="19">
        <v>0</v>
      </c>
      <c r="AZ190" s="19">
        <v>0</v>
      </c>
      <c r="BA190" s="19">
        <v>0</v>
      </c>
      <c r="BB190" s="19">
        <v>0</v>
      </c>
      <c r="BC190" s="19">
        <v>0</v>
      </c>
      <c r="BD190" s="19">
        <v>0</v>
      </c>
      <c r="BE190" s="19">
        <v>0</v>
      </c>
      <c r="BF190" s="19">
        <v>0</v>
      </c>
      <c r="BG190" s="19">
        <v>0</v>
      </c>
      <c r="BH190" s="19">
        <v>0</v>
      </c>
      <c r="BI190" s="19">
        <v>0</v>
      </c>
      <c r="BJ190" s="19">
        <v>0</v>
      </c>
      <c r="BK190" s="19">
        <v>1</v>
      </c>
      <c r="BL190" s="19">
        <v>0</v>
      </c>
      <c r="BM190" s="19">
        <v>0</v>
      </c>
      <c r="BN190" s="19">
        <v>0</v>
      </c>
      <c r="BO190" s="19">
        <v>0</v>
      </c>
      <c r="BP190" s="19">
        <v>0</v>
      </c>
      <c r="BQ190" s="19">
        <v>0</v>
      </c>
      <c r="BR190" s="19">
        <v>0</v>
      </c>
      <c r="BS190" s="19">
        <v>0</v>
      </c>
      <c r="BT190" s="19">
        <v>0</v>
      </c>
      <c r="BU190" s="19">
        <v>0</v>
      </c>
      <c r="BV190" s="19">
        <v>0</v>
      </c>
      <c r="BW190" s="19">
        <v>0</v>
      </c>
      <c r="BX190" s="19">
        <v>0</v>
      </c>
      <c r="BY190" s="19">
        <v>0</v>
      </c>
      <c r="BZ190" s="19">
        <v>0</v>
      </c>
      <c r="CA190" s="19">
        <v>3</v>
      </c>
      <c r="CB190" s="19">
        <v>1</v>
      </c>
      <c r="CC190" s="19">
        <v>0</v>
      </c>
      <c r="CD190" s="19">
        <v>0</v>
      </c>
      <c r="CE190" s="80">
        <f t="shared" si="6"/>
        <v>16</v>
      </c>
      <c r="CI190" s="19">
        <v>0</v>
      </c>
      <c r="CJ190" s="19">
        <v>0</v>
      </c>
      <c r="CK190" s="19">
        <v>0</v>
      </c>
      <c r="CL190" s="19">
        <v>0</v>
      </c>
      <c r="CM190" s="19">
        <v>0</v>
      </c>
      <c r="CN190" s="19">
        <v>0</v>
      </c>
      <c r="CO190" s="19">
        <v>0</v>
      </c>
      <c r="CP190" s="19">
        <v>0</v>
      </c>
      <c r="CQ190" s="19">
        <v>0</v>
      </c>
      <c r="CR190" s="19">
        <v>0</v>
      </c>
      <c r="CS190" s="19">
        <v>0</v>
      </c>
      <c r="CT190" s="19">
        <v>0</v>
      </c>
    </row>
    <row r="191" spans="1:98" x14ac:dyDescent="0.3">
      <c r="A191" s="78" t="s">
        <v>9</v>
      </c>
      <c r="B191" s="43" t="s">
        <v>1067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1</v>
      </c>
      <c r="AC191" s="19">
        <v>0</v>
      </c>
      <c r="AD191" s="19">
        <v>0</v>
      </c>
      <c r="AE191" s="19">
        <v>1</v>
      </c>
      <c r="AF191" s="19">
        <v>8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>
        <v>0</v>
      </c>
      <c r="AT191" s="19">
        <v>0</v>
      </c>
      <c r="AU191" s="19">
        <v>0</v>
      </c>
      <c r="AV191" s="19">
        <v>0</v>
      </c>
      <c r="AW191" s="19">
        <v>0</v>
      </c>
      <c r="AX191" s="19">
        <v>0</v>
      </c>
      <c r="AY191" s="19">
        <v>0</v>
      </c>
      <c r="AZ191" s="19">
        <v>0</v>
      </c>
      <c r="BA191" s="19">
        <v>0</v>
      </c>
      <c r="BB191" s="19">
        <v>0</v>
      </c>
      <c r="BC191" s="19">
        <v>0</v>
      </c>
      <c r="BD191" s="19">
        <v>0</v>
      </c>
      <c r="BE191" s="19">
        <v>0</v>
      </c>
      <c r="BF191" s="19">
        <v>0</v>
      </c>
      <c r="BG191" s="19">
        <v>0</v>
      </c>
      <c r="BH191" s="19">
        <v>0</v>
      </c>
      <c r="BI191" s="19">
        <v>0</v>
      </c>
      <c r="BJ191" s="19">
        <v>0</v>
      </c>
      <c r="BK191" s="19">
        <v>1</v>
      </c>
      <c r="BL191" s="19">
        <v>0</v>
      </c>
      <c r="BM191" s="19">
        <v>0</v>
      </c>
      <c r="BN191" s="19">
        <v>0</v>
      </c>
      <c r="BO191" s="19">
        <v>0</v>
      </c>
      <c r="BP191" s="19">
        <v>0</v>
      </c>
      <c r="BQ191" s="19">
        <v>0</v>
      </c>
      <c r="BR191" s="19">
        <v>0</v>
      </c>
      <c r="BS191" s="19">
        <v>0</v>
      </c>
      <c r="BT191" s="19">
        <v>0</v>
      </c>
      <c r="BU191" s="19">
        <v>0</v>
      </c>
      <c r="BV191" s="19">
        <v>0</v>
      </c>
      <c r="BW191" s="19">
        <v>0</v>
      </c>
      <c r="BX191" s="19">
        <v>0</v>
      </c>
      <c r="BY191" s="19">
        <v>0</v>
      </c>
      <c r="BZ191" s="19">
        <v>0</v>
      </c>
      <c r="CA191" s="19">
        <v>0</v>
      </c>
      <c r="CB191" s="19">
        <v>0</v>
      </c>
      <c r="CC191" s="19">
        <v>0</v>
      </c>
      <c r="CD191" s="19">
        <v>0</v>
      </c>
      <c r="CE191" s="80">
        <f t="shared" si="6"/>
        <v>11</v>
      </c>
      <c r="CI191" s="19">
        <v>0</v>
      </c>
      <c r="CJ191" s="19">
        <v>0</v>
      </c>
      <c r="CK191" s="19">
        <v>0</v>
      </c>
      <c r="CL191" s="19">
        <v>0</v>
      </c>
      <c r="CM191" s="19">
        <v>0</v>
      </c>
      <c r="CN191" s="19">
        <v>0</v>
      </c>
      <c r="CO191" s="19">
        <v>0</v>
      </c>
      <c r="CP191" s="19">
        <v>0</v>
      </c>
      <c r="CQ191" s="19">
        <v>0</v>
      </c>
      <c r="CR191" s="19">
        <v>0</v>
      </c>
      <c r="CS191" s="19">
        <v>0</v>
      </c>
      <c r="CT191" s="19">
        <v>0</v>
      </c>
    </row>
    <row r="192" spans="1:98" x14ac:dyDescent="0.3">
      <c r="A192" s="78" t="s">
        <v>9</v>
      </c>
      <c r="B192" s="43" t="s">
        <v>1060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1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  <c r="BA192" s="19">
        <v>0</v>
      </c>
      <c r="BB192" s="19">
        <v>0</v>
      </c>
      <c r="BC192" s="19">
        <v>0</v>
      </c>
      <c r="BD192" s="19">
        <v>0</v>
      </c>
      <c r="BE192" s="19">
        <v>0</v>
      </c>
      <c r="BF192" s="19">
        <v>0</v>
      </c>
      <c r="BG192" s="19">
        <v>0</v>
      </c>
      <c r="BH192" s="19">
        <v>0</v>
      </c>
      <c r="BI192" s="19">
        <v>0</v>
      </c>
      <c r="BJ192" s="19">
        <v>0</v>
      </c>
      <c r="BK192" s="19">
        <v>0</v>
      </c>
      <c r="BL192" s="19">
        <v>0</v>
      </c>
      <c r="BM192" s="19">
        <v>0</v>
      </c>
      <c r="BN192" s="19">
        <v>0</v>
      </c>
      <c r="BO192" s="19">
        <v>0</v>
      </c>
      <c r="BP192" s="19">
        <v>0</v>
      </c>
      <c r="BQ192" s="19">
        <v>0</v>
      </c>
      <c r="BR192" s="19">
        <v>0</v>
      </c>
      <c r="BS192" s="19">
        <v>0</v>
      </c>
      <c r="BT192" s="19">
        <v>0</v>
      </c>
      <c r="BU192" s="19">
        <v>0</v>
      </c>
      <c r="BV192" s="19">
        <v>0</v>
      </c>
      <c r="BW192" s="19">
        <v>0</v>
      </c>
      <c r="BX192" s="19">
        <v>0</v>
      </c>
      <c r="BY192" s="19">
        <v>0</v>
      </c>
      <c r="BZ192" s="19">
        <v>0</v>
      </c>
      <c r="CA192" s="19">
        <v>0</v>
      </c>
      <c r="CB192" s="19">
        <v>0</v>
      </c>
      <c r="CC192" s="19">
        <v>0</v>
      </c>
      <c r="CD192" s="19">
        <v>0</v>
      </c>
      <c r="CE192" s="80">
        <f t="shared" si="6"/>
        <v>1</v>
      </c>
      <c r="CI192" s="19">
        <v>0</v>
      </c>
      <c r="CJ192" s="19">
        <v>0</v>
      </c>
      <c r="CK192" s="19">
        <v>0</v>
      </c>
      <c r="CL192" s="19">
        <v>0</v>
      </c>
      <c r="CM192" s="19">
        <v>0</v>
      </c>
      <c r="CN192" s="19">
        <v>0</v>
      </c>
      <c r="CO192" s="19">
        <v>0</v>
      </c>
      <c r="CP192" s="19">
        <v>0</v>
      </c>
      <c r="CQ192" s="19">
        <v>0</v>
      </c>
      <c r="CR192" s="19">
        <v>0</v>
      </c>
      <c r="CS192" s="19">
        <v>0</v>
      </c>
      <c r="CT192" s="19">
        <v>0</v>
      </c>
    </row>
    <row r="193" spans="1:98" x14ac:dyDescent="0.3">
      <c r="A193" s="78" t="s">
        <v>9</v>
      </c>
      <c r="B193" s="43" t="s">
        <v>1069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  <c r="BA193" s="19">
        <v>0</v>
      </c>
      <c r="BB193" s="19">
        <v>0</v>
      </c>
      <c r="BC193" s="19">
        <v>0</v>
      </c>
      <c r="BD193" s="19">
        <v>0</v>
      </c>
      <c r="BE193" s="19">
        <v>0</v>
      </c>
      <c r="BF193" s="19">
        <v>0</v>
      </c>
      <c r="BG193" s="19">
        <v>0</v>
      </c>
      <c r="BH193" s="19">
        <v>0</v>
      </c>
      <c r="BI193" s="19">
        <v>0</v>
      </c>
      <c r="BJ193" s="19">
        <v>0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1</v>
      </c>
      <c r="BQ193" s="19">
        <v>0</v>
      </c>
      <c r="BR193" s="19">
        <v>0</v>
      </c>
      <c r="BS193" s="19">
        <v>0</v>
      </c>
      <c r="BT193" s="19">
        <v>0</v>
      </c>
      <c r="BU193" s="19">
        <v>0</v>
      </c>
      <c r="BV193" s="19">
        <v>0</v>
      </c>
      <c r="BW193" s="19">
        <v>0</v>
      </c>
      <c r="BX193" s="19">
        <v>0</v>
      </c>
      <c r="BY193" s="19">
        <v>0</v>
      </c>
      <c r="BZ193" s="19">
        <v>0</v>
      </c>
      <c r="CA193" s="19">
        <v>0</v>
      </c>
      <c r="CB193" s="19">
        <v>0</v>
      </c>
      <c r="CC193" s="19">
        <v>0</v>
      </c>
      <c r="CD193" s="19">
        <v>0</v>
      </c>
      <c r="CE193" s="80">
        <f t="shared" si="6"/>
        <v>4</v>
      </c>
      <c r="CI193" s="19">
        <v>0</v>
      </c>
      <c r="CJ193" s="19">
        <v>0</v>
      </c>
      <c r="CK193" s="19">
        <v>0</v>
      </c>
      <c r="CL193" s="19">
        <v>0</v>
      </c>
      <c r="CM193" s="19">
        <v>0</v>
      </c>
      <c r="CN193" s="19">
        <v>0</v>
      </c>
      <c r="CO193" s="19">
        <v>0</v>
      </c>
      <c r="CP193" s="19">
        <v>0</v>
      </c>
      <c r="CQ193" s="19">
        <v>0</v>
      </c>
      <c r="CR193" s="19">
        <v>0</v>
      </c>
      <c r="CS193" s="19">
        <v>0</v>
      </c>
      <c r="CT193" s="19">
        <v>0</v>
      </c>
    </row>
    <row r="194" spans="1:98" x14ac:dyDescent="0.3">
      <c r="A194" s="78" t="s">
        <v>9</v>
      </c>
      <c r="B194" s="43" t="s">
        <v>221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15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  <c r="BA194" s="19">
        <v>0</v>
      </c>
      <c r="BB194" s="19">
        <v>0</v>
      </c>
      <c r="BC194" s="19">
        <v>0</v>
      </c>
      <c r="BD194" s="19">
        <v>0</v>
      </c>
      <c r="BE194" s="19">
        <v>0</v>
      </c>
      <c r="BF194" s="19">
        <v>0</v>
      </c>
      <c r="BG194" s="19">
        <v>0</v>
      </c>
      <c r="BH194" s="19">
        <v>0</v>
      </c>
      <c r="BI194" s="19">
        <v>0</v>
      </c>
      <c r="BJ194" s="19">
        <v>0</v>
      </c>
      <c r="BK194" s="19">
        <v>0</v>
      </c>
      <c r="BL194" s="19">
        <v>0</v>
      </c>
      <c r="BM194" s="19">
        <v>0</v>
      </c>
      <c r="BN194" s="19">
        <v>0</v>
      </c>
      <c r="BO194" s="19">
        <v>0</v>
      </c>
      <c r="BP194" s="19">
        <v>0</v>
      </c>
      <c r="BQ194" s="19">
        <v>0</v>
      </c>
      <c r="BR194" s="19">
        <v>0</v>
      </c>
      <c r="BS194" s="19">
        <v>0</v>
      </c>
      <c r="BT194" s="19">
        <v>0</v>
      </c>
      <c r="BU194" s="19">
        <v>0</v>
      </c>
      <c r="BV194" s="19">
        <v>0</v>
      </c>
      <c r="BW194" s="19">
        <v>0</v>
      </c>
      <c r="BX194" s="19">
        <v>0</v>
      </c>
      <c r="BY194" s="19">
        <v>0</v>
      </c>
      <c r="BZ194" s="19">
        <v>0</v>
      </c>
      <c r="CA194" s="19">
        <v>0</v>
      </c>
      <c r="CB194" s="19">
        <v>0</v>
      </c>
      <c r="CC194" s="19">
        <v>0</v>
      </c>
      <c r="CD194" s="19">
        <v>0</v>
      </c>
      <c r="CE194" s="80">
        <f t="shared" si="6"/>
        <v>15</v>
      </c>
      <c r="CI194" s="19">
        <v>0</v>
      </c>
      <c r="CJ194" s="19">
        <v>0</v>
      </c>
      <c r="CK194" s="19">
        <v>0</v>
      </c>
      <c r="CL194" s="19">
        <v>0</v>
      </c>
      <c r="CM194" s="19">
        <v>0</v>
      </c>
      <c r="CN194" s="19">
        <v>0</v>
      </c>
      <c r="CO194" s="19">
        <v>0</v>
      </c>
      <c r="CP194" s="19">
        <v>0</v>
      </c>
      <c r="CQ194" s="19">
        <v>0</v>
      </c>
      <c r="CR194" s="19">
        <v>0</v>
      </c>
      <c r="CS194" s="19">
        <v>0</v>
      </c>
      <c r="CT194" s="19">
        <v>0</v>
      </c>
    </row>
  </sheetData>
  <autoFilter ref="B1:B194" xr:uid="{063C54F6-9974-4A52-8E50-015E1BA8AE24}"/>
  <conditionalFormatting sqref="CI9:CT194 C10:CD194">
    <cfRule type="cellIs" dxfId="963" priority="1" operator="greaterThan">
      <formula>0</formula>
    </cfRule>
    <cfRule type="cellIs" dxfId="962" priority="2" operator="equal">
      <formula>0</formula>
    </cfRule>
  </conditionalFormatting>
  <conditionalFormatting sqref="BR42">
    <cfRule type="cellIs" dxfId="961" priority="43" operator="greaterThan">
      <formula>0</formula>
    </cfRule>
    <cfRule type="cellIs" dxfId="960" priority="44" operator="equal">
      <formula>0</formula>
    </cfRule>
  </conditionalFormatting>
  <conditionalFormatting sqref="BP12">
    <cfRule type="cellIs" dxfId="959" priority="47" operator="greaterThan">
      <formula>0</formula>
    </cfRule>
    <cfRule type="cellIs" dxfId="958" priority="48" operator="equal">
      <formula>0</formula>
    </cfRule>
  </conditionalFormatting>
  <conditionalFormatting sqref="BP13">
    <cfRule type="cellIs" dxfId="957" priority="49" operator="greaterThan">
      <formula>0</formula>
    </cfRule>
    <cfRule type="cellIs" dxfId="956" priority="50" operator="equal">
      <formula>0</formula>
    </cfRule>
  </conditionalFormatting>
  <conditionalFormatting sqref="BP15">
    <cfRule type="cellIs" dxfId="955" priority="51" operator="greaterThan">
      <formula>0</formula>
    </cfRule>
    <cfRule type="cellIs" dxfId="954" priority="52" operator="equal">
      <formula>0</formula>
    </cfRule>
  </conditionalFormatting>
  <conditionalFormatting sqref="BP18">
    <cfRule type="cellIs" dxfId="953" priority="53" operator="greaterThan">
      <formula>0</formula>
    </cfRule>
    <cfRule type="cellIs" dxfId="952" priority="54" operator="equal">
      <formula>0</formula>
    </cfRule>
  </conditionalFormatting>
  <conditionalFormatting sqref="BP21">
    <cfRule type="cellIs" dxfId="951" priority="55" operator="greaterThan">
      <formula>0</formula>
    </cfRule>
    <cfRule type="cellIs" dxfId="950" priority="56" operator="equal">
      <formula>0</formula>
    </cfRule>
  </conditionalFormatting>
  <conditionalFormatting sqref="BP22">
    <cfRule type="cellIs" dxfId="949" priority="57" operator="greaterThan">
      <formula>0</formula>
    </cfRule>
    <cfRule type="cellIs" dxfId="948" priority="58" operator="equal">
      <formula>0</formula>
    </cfRule>
  </conditionalFormatting>
  <conditionalFormatting sqref="BP42">
    <cfRule type="cellIs" dxfId="947" priority="59" operator="greaterThan">
      <formula>0</formula>
    </cfRule>
    <cfRule type="cellIs" dxfId="946" priority="60" operator="equal">
      <formula>0</formula>
    </cfRule>
  </conditionalFormatting>
  <conditionalFormatting sqref="BP24">
    <cfRule type="cellIs" dxfId="945" priority="61" operator="greaterThan">
      <formula>0</formula>
    </cfRule>
    <cfRule type="cellIs" dxfId="944" priority="62" operator="equal">
      <formula>0</formula>
    </cfRule>
  </conditionalFormatting>
  <conditionalFormatting sqref="BP25">
    <cfRule type="cellIs" dxfId="943" priority="63" operator="greaterThan">
      <formula>0</formula>
    </cfRule>
    <cfRule type="cellIs" dxfId="942" priority="64" operator="equal">
      <formula>0</formula>
    </cfRule>
  </conditionalFormatting>
  <conditionalFormatting sqref="BP26">
    <cfRule type="cellIs" dxfId="941" priority="65" operator="greaterThan">
      <formula>0</formula>
    </cfRule>
    <cfRule type="cellIs" dxfId="940" priority="66" operator="equal">
      <formula>0</formula>
    </cfRule>
  </conditionalFormatting>
  <conditionalFormatting sqref="BP27">
    <cfRule type="cellIs" dxfId="939" priority="67" operator="greaterThan">
      <formula>0</formula>
    </cfRule>
    <cfRule type="cellIs" dxfId="938" priority="68" operator="equal">
      <formula>0</formula>
    </cfRule>
  </conditionalFormatting>
  <conditionalFormatting sqref="BP28">
    <cfRule type="cellIs" dxfId="937" priority="69" operator="greaterThan">
      <formula>0</formula>
    </cfRule>
    <cfRule type="cellIs" dxfId="936" priority="70" operator="equal">
      <formula>0</formula>
    </cfRule>
  </conditionalFormatting>
  <conditionalFormatting sqref="BP29">
    <cfRule type="cellIs" dxfId="935" priority="71" operator="greaterThan">
      <formula>0</formula>
    </cfRule>
    <cfRule type="cellIs" dxfId="934" priority="72" operator="equal">
      <formula>0</formula>
    </cfRule>
  </conditionalFormatting>
  <conditionalFormatting sqref="BP30">
    <cfRule type="cellIs" dxfId="933" priority="73" operator="greaterThan">
      <formula>0</formula>
    </cfRule>
    <cfRule type="cellIs" dxfId="932" priority="74" operator="equal">
      <formula>0</formula>
    </cfRule>
  </conditionalFormatting>
  <conditionalFormatting sqref="BP31">
    <cfRule type="cellIs" dxfId="931" priority="75" operator="greaterThan">
      <formula>0</formula>
    </cfRule>
    <cfRule type="cellIs" dxfId="930" priority="76" operator="equal">
      <formula>0</formula>
    </cfRule>
  </conditionalFormatting>
  <conditionalFormatting sqref="BP32">
    <cfRule type="cellIs" dxfId="929" priority="77" operator="greaterThan">
      <formula>0</formula>
    </cfRule>
    <cfRule type="cellIs" dxfId="928" priority="78" operator="equal">
      <formula>0</formula>
    </cfRule>
  </conditionalFormatting>
  <conditionalFormatting sqref="BP34">
    <cfRule type="cellIs" dxfId="927" priority="79" operator="greaterThan">
      <formula>0</formula>
    </cfRule>
    <cfRule type="cellIs" dxfId="926" priority="80" operator="equal">
      <formula>0</formula>
    </cfRule>
  </conditionalFormatting>
  <conditionalFormatting sqref="BP35">
    <cfRule type="cellIs" dxfId="925" priority="81" operator="greaterThan">
      <formula>0</formula>
    </cfRule>
    <cfRule type="cellIs" dxfId="924" priority="82" operator="equal">
      <formula>0</formula>
    </cfRule>
  </conditionalFormatting>
  <conditionalFormatting sqref="BP37">
    <cfRule type="cellIs" dxfId="923" priority="83" operator="greaterThan">
      <formula>0</formula>
    </cfRule>
    <cfRule type="cellIs" dxfId="922" priority="84" operator="equal">
      <formula>0</formula>
    </cfRule>
  </conditionalFormatting>
  <conditionalFormatting sqref="BP40">
    <cfRule type="cellIs" dxfId="921" priority="85" operator="greaterThan">
      <formula>0</formula>
    </cfRule>
    <cfRule type="cellIs" dxfId="920" priority="86" operator="equal">
      <formula>0</formula>
    </cfRule>
  </conditionalFormatting>
  <conditionalFormatting sqref="BT12">
    <cfRule type="cellIs" dxfId="919" priority="89" operator="greaterThan">
      <formula>0</formula>
    </cfRule>
    <cfRule type="cellIs" dxfId="918" priority="90" operator="equal">
      <formula>0</formula>
    </cfRule>
  </conditionalFormatting>
  <conditionalFormatting sqref="BT13">
    <cfRule type="cellIs" dxfId="917" priority="91" operator="greaterThan">
      <formula>0</formula>
    </cfRule>
    <cfRule type="cellIs" dxfId="916" priority="92" operator="equal">
      <formula>0</formula>
    </cfRule>
  </conditionalFormatting>
  <conditionalFormatting sqref="BT15">
    <cfRule type="cellIs" dxfId="915" priority="93" operator="greaterThan">
      <formula>0</formula>
    </cfRule>
    <cfRule type="cellIs" dxfId="914" priority="94" operator="equal">
      <formula>0</formula>
    </cfRule>
  </conditionalFormatting>
  <conditionalFormatting sqref="BT18">
    <cfRule type="cellIs" dxfId="913" priority="95" operator="greaterThan">
      <formula>0</formula>
    </cfRule>
    <cfRule type="cellIs" dxfId="912" priority="96" operator="equal">
      <formula>0</formula>
    </cfRule>
  </conditionalFormatting>
  <conditionalFormatting sqref="BT21">
    <cfRule type="cellIs" dxfId="911" priority="97" operator="greaterThan">
      <formula>0</formula>
    </cfRule>
    <cfRule type="cellIs" dxfId="910" priority="98" operator="equal">
      <formula>0</formula>
    </cfRule>
  </conditionalFormatting>
  <conditionalFormatting sqref="BT22">
    <cfRule type="cellIs" dxfId="909" priority="99" operator="greaterThan">
      <formula>0</formula>
    </cfRule>
    <cfRule type="cellIs" dxfId="908" priority="100" operator="equal">
      <formula>0</formula>
    </cfRule>
  </conditionalFormatting>
  <conditionalFormatting sqref="BT42">
    <cfRule type="cellIs" dxfId="907" priority="101" operator="greaterThan">
      <formula>0</formula>
    </cfRule>
    <cfRule type="cellIs" dxfId="906" priority="102" operator="equal">
      <formula>0</formula>
    </cfRule>
  </conditionalFormatting>
  <conditionalFormatting sqref="BT24">
    <cfRule type="cellIs" dxfId="905" priority="103" operator="greaterThan">
      <formula>0</formula>
    </cfRule>
    <cfRule type="cellIs" dxfId="904" priority="104" operator="equal">
      <formula>0</formula>
    </cfRule>
  </conditionalFormatting>
  <conditionalFormatting sqref="BT25">
    <cfRule type="cellIs" dxfId="903" priority="105" operator="greaterThan">
      <formula>0</formula>
    </cfRule>
    <cfRule type="cellIs" dxfId="902" priority="106" operator="equal">
      <formula>0</formula>
    </cfRule>
  </conditionalFormatting>
  <conditionalFormatting sqref="BT26">
    <cfRule type="cellIs" dxfId="901" priority="107" operator="greaterThan">
      <formula>0</formula>
    </cfRule>
    <cfRule type="cellIs" dxfId="900" priority="108" operator="equal">
      <formula>0</formula>
    </cfRule>
  </conditionalFormatting>
  <conditionalFormatting sqref="BT27">
    <cfRule type="cellIs" dxfId="899" priority="109" operator="greaterThan">
      <formula>0</formula>
    </cfRule>
    <cfRule type="cellIs" dxfId="898" priority="110" operator="equal">
      <formula>0</formula>
    </cfRule>
  </conditionalFormatting>
  <conditionalFormatting sqref="BT28">
    <cfRule type="cellIs" dxfId="897" priority="111" operator="greaterThan">
      <formula>0</formula>
    </cfRule>
    <cfRule type="cellIs" dxfId="896" priority="112" operator="equal">
      <formula>0</formula>
    </cfRule>
  </conditionalFormatting>
  <conditionalFormatting sqref="BT29">
    <cfRule type="cellIs" dxfId="895" priority="113" operator="greaterThan">
      <formula>0</formula>
    </cfRule>
    <cfRule type="cellIs" dxfId="894" priority="114" operator="equal">
      <formula>0</formula>
    </cfRule>
  </conditionalFormatting>
  <conditionalFormatting sqref="BT30">
    <cfRule type="cellIs" dxfId="893" priority="115" operator="greaterThan">
      <formula>0</formula>
    </cfRule>
    <cfRule type="cellIs" dxfId="892" priority="116" operator="equal">
      <formula>0</formula>
    </cfRule>
  </conditionalFormatting>
  <conditionalFormatting sqref="BT31">
    <cfRule type="cellIs" dxfId="891" priority="117" operator="greaterThan">
      <formula>0</formula>
    </cfRule>
    <cfRule type="cellIs" dxfId="890" priority="118" operator="equal">
      <formula>0</formula>
    </cfRule>
  </conditionalFormatting>
  <conditionalFormatting sqref="BT32">
    <cfRule type="cellIs" dxfId="889" priority="119" operator="greaterThan">
      <formula>0</formula>
    </cfRule>
    <cfRule type="cellIs" dxfId="888" priority="120" operator="equal">
      <formula>0</formula>
    </cfRule>
  </conditionalFormatting>
  <conditionalFormatting sqref="BT34">
    <cfRule type="cellIs" dxfId="887" priority="121" operator="greaterThan">
      <formula>0</formula>
    </cfRule>
    <cfRule type="cellIs" dxfId="886" priority="122" operator="equal">
      <formula>0</formula>
    </cfRule>
  </conditionalFormatting>
  <conditionalFormatting sqref="BT35">
    <cfRule type="cellIs" dxfId="885" priority="123" operator="greaterThan">
      <formula>0</formula>
    </cfRule>
    <cfRule type="cellIs" dxfId="884" priority="124" operator="equal">
      <formula>0</formula>
    </cfRule>
  </conditionalFormatting>
  <conditionalFormatting sqref="BT37">
    <cfRule type="cellIs" dxfId="883" priority="125" operator="greaterThan">
      <formula>0</formula>
    </cfRule>
    <cfRule type="cellIs" dxfId="882" priority="126" operator="equal">
      <formula>0</formula>
    </cfRule>
  </conditionalFormatting>
  <conditionalFormatting sqref="BT40">
    <cfRule type="cellIs" dxfId="881" priority="127" operator="greaterThan">
      <formula>0</formula>
    </cfRule>
    <cfRule type="cellIs" dxfId="880" priority="128" operator="equal">
      <formula>0</formula>
    </cfRule>
  </conditionalFormatting>
  <conditionalFormatting sqref="BS12">
    <cfRule type="cellIs" dxfId="879" priority="131" operator="greaterThan">
      <formula>0</formula>
    </cfRule>
    <cfRule type="cellIs" dxfId="878" priority="132" operator="equal">
      <formula>0</formula>
    </cfRule>
  </conditionalFormatting>
  <conditionalFormatting sqref="BS13">
    <cfRule type="cellIs" dxfId="877" priority="133" operator="greaterThan">
      <formula>0</formula>
    </cfRule>
    <cfRule type="cellIs" dxfId="876" priority="134" operator="equal">
      <formula>0</formula>
    </cfRule>
  </conditionalFormatting>
  <conditionalFormatting sqref="BS15">
    <cfRule type="cellIs" dxfId="875" priority="135" operator="greaterThan">
      <formula>0</formula>
    </cfRule>
    <cfRule type="cellIs" dxfId="874" priority="136" operator="equal">
      <formula>0</formula>
    </cfRule>
  </conditionalFormatting>
  <conditionalFormatting sqref="BS18">
    <cfRule type="cellIs" dxfId="873" priority="137" operator="greaterThan">
      <formula>0</formula>
    </cfRule>
    <cfRule type="cellIs" dxfId="872" priority="138" operator="equal">
      <formula>0</formula>
    </cfRule>
  </conditionalFormatting>
  <conditionalFormatting sqref="BS21">
    <cfRule type="cellIs" dxfId="871" priority="139" operator="greaterThan">
      <formula>0</formula>
    </cfRule>
    <cfRule type="cellIs" dxfId="870" priority="140" operator="equal">
      <formula>0</formula>
    </cfRule>
  </conditionalFormatting>
  <conditionalFormatting sqref="BS22">
    <cfRule type="cellIs" dxfId="869" priority="141" operator="greaterThan">
      <formula>0</formula>
    </cfRule>
    <cfRule type="cellIs" dxfId="868" priority="142" operator="equal">
      <formula>0</formula>
    </cfRule>
  </conditionalFormatting>
  <conditionalFormatting sqref="BS42">
    <cfRule type="cellIs" dxfId="867" priority="143" operator="greaterThan">
      <formula>0</formula>
    </cfRule>
    <cfRule type="cellIs" dxfId="866" priority="144" operator="equal">
      <formula>0</formula>
    </cfRule>
  </conditionalFormatting>
  <conditionalFormatting sqref="BS24">
    <cfRule type="cellIs" dxfId="865" priority="145" operator="greaterThan">
      <formula>0</formula>
    </cfRule>
    <cfRule type="cellIs" dxfId="864" priority="146" operator="equal">
      <formula>0</formula>
    </cfRule>
  </conditionalFormatting>
  <conditionalFormatting sqref="BS25">
    <cfRule type="cellIs" dxfId="863" priority="147" operator="greaterThan">
      <formula>0</formula>
    </cfRule>
    <cfRule type="cellIs" dxfId="862" priority="148" operator="equal">
      <formula>0</formula>
    </cfRule>
  </conditionalFormatting>
  <conditionalFormatting sqref="BS26">
    <cfRule type="cellIs" dxfId="861" priority="149" operator="greaterThan">
      <formula>0</formula>
    </cfRule>
    <cfRule type="cellIs" dxfId="860" priority="150" operator="equal">
      <formula>0</formula>
    </cfRule>
  </conditionalFormatting>
  <conditionalFormatting sqref="BS27">
    <cfRule type="cellIs" dxfId="859" priority="151" operator="greaterThan">
      <formula>0</formula>
    </cfRule>
    <cfRule type="cellIs" dxfId="858" priority="152" operator="equal">
      <formula>0</formula>
    </cfRule>
  </conditionalFormatting>
  <conditionalFormatting sqref="BS28">
    <cfRule type="cellIs" dxfId="857" priority="153" operator="greaterThan">
      <formula>0</formula>
    </cfRule>
    <cfRule type="cellIs" dxfId="856" priority="154" operator="equal">
      <formula>0</formula>
    </cfRule>
  </conditionalFormatting>
  <conditionalFormatting sqref="BS29">
    <cfRule type="cellIs" dxfId="855" priority="155" operator="greaterThan">
      <formula>0</formula>
    </cfRule>
    <cfRule type="cellIs" dxfId="854" priority="156" operator="equal">
      <formula>0</formula>
    </cfRule>
  </conditionalFormatting>
  <conditionalFormatting sqref="BS30">
    <cfRule type="cellIs" dxfId="853" priority="157" operator="greaterThan">
      <formula>0</formula>
    </cfRule>
    <cfRule type="cellIs" dxfId="852" priority="158" operator="equal">
      <formula>0</formula>
    </cfRule>
  </conditionalFormatting>
  <conditionalFormatting sqref="BS31">
    <cfRule type="cellIs" dxfId="851" priority="159" operator="greaterThan">
      <formula>0</formula>
    </cfRule>
    <cfRule type="cellIs" dxfId="850" priority="160" operator="equal">
      <formula>0</formula>
    </cfRule>
  </conditionalFormatting>
  <conditionalFormatting sqref="BS32">
    <cfRule type="cellIs" dxfId="849" priority="161" operator="greaterThan">
      <formula>0</formula>
    </cfRule>
    <cfRule type="cellIs" dxfId="848" priority="162" operator="equal">
      <formula>0</formula>
    </cfRule>
  </conditionalFormatting>
  <conditionalFormatting sqref="BS34">
    <cfRule type="cellIs" dxfId="847" priority="163" operator="greaterThan">
      <formula>0</formula>
    </cfRule>
    <cfRule type="cellIs" dxfId="846" priority="164" operator="equal">
      <formula>0</formula>
    </cfRule>
  </conditionalFormatting>
  <conditionalFormatting sqref="BS35">
    <cfRule type="cellIs" dxfId="845" priority="165" operator="greaterThan">
      <formula>0</formula>
    </cfRule>
    <cfRule type="cellIs" dxfId="844" priority="166" operator="equal">
      <formula>0</formula>
    </cfRule>
  </conditionalFormatting>
  <conditionalFormatting sqref="BS37">
    <cfRule type="cellIs" dxfId="843" priority="167" operator="greaterThan">
      <formula>0</formula>
    </cfRule>
    <cfRule type="cellIs" dxfId="842" priority="168" operator="equal">
      <formula>0</formula>
    </cfRule>
  </conditionalFormatting>
  <conditionalFormatting sqref="BS40">
    <cfRule type="cellIs" dxfId="841" priority="169" operator="greaterThan">
      <formula>0</formula>
    </cfRule>
    <cfRule type="cellIs" dxfId="840" priority="170" operator="equal">
      <formula>0</formula>
    </cfRule>
  </conditionalFormatting>
  <conditionalFormatting sqref="BQ10">
    <cfRule type="cellIs" dxfId="839" priority="171" operator="greaterThan">
      <formula>0</formula>
    </cfRule>
    <cfRule type="cellIs" dxfId="838" priority="172" operator="equal">
      <formula>0</formula>
    </cfRule>
  </conditionalFormatting>
  <conditionalFormatting sqref="BQ12">
    <cfRule type="cellIs" dxfId="837" priority="173" operator="greaterThan">
      <formula>0</formula>
    </cfRule>
    <cfRule type="cellIs" dxfId="836" priority="174" operator="equal">
      <formula>0</formula>
    </cfRule>
  </conditionalFormatting>
  <conditionalFormatting sqref="BQ13">
    <cfRule type="cellIs" dxfId="835" priority="175" operator="greaterThan">
      <formula>0</formula>
    </cfRule>
    <cfRule type="cellIs" dxfId="834" priority="176" operator="equal">
      <formula>0</formula>
    </cfRule>
  </conditionalFormatting>
  <conditionalFormatting sqref="BQ15">
    <cfRule type="cellIs" dxfId="833" priority="177" operator="greaterThan">
      <formula>0</formula>
    </cfRule>
    <cfRule type="cellIs" dxfId="832" priority="178" operator="equal">
      <formula>0</formula>
    </cfRule>
  </conditionalFormatting>
  <conditionalFormatting sqref="BQ18">
    <cfRule type="cellIs" dxfId="831" priority="179" operator="greaterThan">
      <formula>0</formula>
    </cfRule>
    <cfRule type="cellIs" dxfId="830" priority="180" operator="equal">
      <formula>0</formula>
    </cfRule>
  </conditionalFormatting>
  <conditionalFormatting sqref="BQ21">
    <cfRule type="cellIs" dxfId="829" priority="181" operator="greaterThan">
      <formula>0</formula>
    </cfRule>
    <cfRule type="cellIs" dxfId="828" priority="182" operator="equal">
      <formula>0</formula>
    </cfRule>
  </conditionalFormatting>
  <conditionalFormatting sqref="BQ22">
    <cfRule type="cellIs" dxfId="827" priority="183" operator="greaterThan">
      <formula>0</formula>
    </cfRule>
    <cfRule type="cellIs" dxfId="826" priority="184" operator="equal">
      <formula>0</formula>
    </cfRule>
  </conditionalFormatting>
  <conditionalFormatting sqref="BQ42">
    <cfRule type="cellIs" dxfId="825" priority="185" operator="greaterThan">
      <formula>0</formula>
    </cfRule>
    <cfRule type="cellIs" dxfId="824" priority="186" operator="equal">
      <formula>0</formula>
    </cfRule>
  </conditionalFormatting>
  <conditionalFormatting sqref="BQ24">
    <cfRule type="cellIs" dxfId="823" priority="187" operator="greaterThan">
      <formula>0</formula>
    </cfRule>
    <cfRule type="cellIs" dxfId="822" priority="188" operator="equal">
      <formula>0</formula>
    </cfRule>
  </conditionalFormatting>
  <conditionalFormatting sqref="BQ25">
    <cfRule type="cellIs" dxfId="821" priority="189" operator="greaterThan">
      <formula>0</formula>
    </cfRule>
    <cfRule type="cellIs" dxfId="820" priority="190" operator="equal">
      <formula>0</formula>
    </cfRule>
  </conditionalFormatting>
  <conditionalFormatting sqref="BQ26">
    <cfRule type="cellIs" dxfId="819" priority="191" operator="greaterThan">
      <formula>0</formula>
    </cfRule>
    <cfRule type="cellIs" dxfId="818" priority="192" operator="equal">
      <formula>0</formula>
    </cfRule>
  </conditionalFormatting>
  <conditionalFormatting sqref="BQ27">
    <cfRule type="cellIs" dxfId="817" priority="193" operator="greaterThan">
      <formula>0</formula>
    </cfRule>
    <cfRule type="cellIs" dxfId="816" priority="194" operator="equal">
      <formula>0</formula>
    </cfRule>
  </conditionalFormatting>
  <conditionalFormatting sqref="BQ28">
    <cfRule type="cellIs" dxfId="815" priority="195" operator="greaterThan">
      <formula>0</formula>
    </cfRule>
    <cfRule type="cellIs" dxfId="814" priority="196" operator="equal">
      <formula>0</formula>
    </cfRule>
  </conditionalFormatting>
  <conditionalFormatting sqref="BQ29">
    <cfRule type="cellIs" dxfId="813" priority="197" operator="greaterThan">
      <formula>0</formula>
    </cfRule>
    <cfRule type="cellIs" dxfId="812" priority="198" operator="equal">
      <formula>0</formula>
    </cfRule>
  </conditionalFormatting>
  <conditionalFormatting sqref="BQ30">
    <cfRule type="cellIs" dxfId="811" priority="199" operator="greaterThan">
      <formula>0</formula>
    </cfRule>
    <cfRule type="cellIs" dxfId="810" priority="200" operator="equal">
      <formula>0</formula>
    </cfRule>
  </conditionalFormatting>
  <conditionalFormatting sqref="BQ31">
    <cfRule type="cellIs" dxfId="809" priority="201" operator="greaterThan">
      <formula>0</formula>
    </cfRule>
    <cfRule type="cellIs" dxfId="808" priority="202" operator="equal">
      <formula>0</formula>
    </cfRule>
  </conditionalFormatting>
  <conditionalFormatting sqref="BQ32">
    <cfRule type="cellIs" dxfId="807" priority="203" operator="greaterThan">
      <formula>0</formula>
    </cfRule>
    <cfRule type="cellIs" dxfId="806" priority="204" operator="equal">
      <formula>0</formula>
    </cfRule>
  </conditionalFormatting>
  <conditionalFormatting sqref="BQ34">
    <cfRule type="cellIs" dxfId="805" priority="205" operator="greaterThan">
      <formula>0</formula>
    </cfRule>
    <cfRule type="cellIs" dxfId="804" priority="206" operator="equal">
      <formula>0</formula>
    </cfRule>
  </conditionalFormatting>
  <conditionalFormatting sqref="BQ35">
    <cfRule type="cellIs" dxfId="803" priority="207" operator="greaterThan">
      <formula>0</formula>
    </cfRule>
    <cfRule type="cellIs" dxfId="802" priority="208" operator="equal">
      <formula>0</formula>
    </cfRule>
  </conditionalFormatting>
  <conditionalFormatting sqref="BQ37">
    <cfRule type="cellIs" dxfId="801" priority="209" operator="greaterThan">
      <formula>0</formula>
    </cfRule>
    <cfRule type="cellIs" dxfId="800" priority="210" operator="equal">
      <formula>0</formula>
    </cfRule>
  </conditionalFormatting>
  <conditionalFormatting sqref="BQ40">
    <cfRule type="cellIs" dxfId="799" priority="211" operator="greaterThan">
      <formula>0</formula>
    </cfRule>
    <cfRule type="cellIs" dxfId="798" priority="212" operator="equal">
      <formula>0</formula>
    </cfRule>
  </conditionalFormatting>
  <conditionalFormatting sqref="BR12">
    <cfRule type="cellIs" dxfId="797" priority="215" operator="greaterThan">
      <formula>0</formula>
    </cfRule>
    <cfRule type="cellIs" dxfId="796" priority="216" operator="equal">
      <formula>0</formula>
    </cfRule>
  </conditionalFormatting>
  <conditionalFormatting sqref="BR13">
    <cfRule type="cellIs" dxfId="795" priority="217" operator="greaterThan">
      <formula>0</formula>
    </cfRule>
    <cfRule type="cellIs" dxfId="794" priority="218" operator="equal">
      <formula>0</formula>
    </cfRule>
  </conditionalFormatting>
  <conditionalFormatting sqref="BR15">
    <cfRule type="cellIs" dxfId="793" priority="219" operator="greaterThan">
      <formula>0</formula>
    </cfRule>
    <cfRule type="cellIs" dxfId="792" priority="220" operator="equal">
      <formula>0</formula>
    </cfRule>
  </conditionalFormatting>
  <conditionalFormatting sqref="BR18">
    <cfRule type="cellIs" dxfId="791" priority="221" operator="greaterThan">
      <formula>0</formula>
    </cfRule>
    <cfRule type="cellIs" dxfId="790" priority="222" operator="equal">
      <formula>0</formula>
    </cfRule>
  </conditionalFormatting>
  <conditionalFormatting sqref="BR21">
    <cfRule type="cellIs" dxfId="789" priority="223" operator="greaterThan">
      <formula>0</formula>
    </cfRule>
    <cfRule type="cellIs" dxfId="788" priority="224" operator="equal">
      <formula>0</formula>
    </cfRule>
  </conditionalFormatting>
  <conditionalFormatting sqref="BR22">
    <cfRule type="cellIs" dxfId="787" priority="225" operator="greaterThan">
      <formula>0</formula>
    </cfRule>
    <cfRule type="cellIs" dxfId="786" priority="226" operator="equal">
      <formula>0</formula>
    </cfRule>
  </conditionalFormatting>
  <conditionalFormatting sqref="BR24">
    <cfRule type="cellIs" dxfId="785" priority="227" operator="greaterThan">
      <formula>0</formula>
    </cfRule>
    <cfRule type="cellIs" dxfId="784" priority="228" operator="equal">
      <formula>0</formula>
    </cfRule>
  </conditionalFormatting>
  <conditionalFormatting sqref="BR25">
    <cfRule type="cellIs" dxfId="783" priority="229" operator="greaterThan">
      <formula>0</formula>
    </cfRule>
    <cfRule type="cellIs" dxfId="782" priority="230" operator="equal">
      <formula>0</formula>
    </cfRule>
  </conditionalFormatting>
  <conditionalFormatting sqref="BR26">
    <cfRule type="cellIs" dxfId="781" priority="231" operator="greaterThan">
      <formula>0</formula>
    </cfRule>
    <cfRule type="cellIs" dxfId="780" priority="232" operator="equal">
      <formula>0</formula>
    </cfRule>
  </conditionalFormatting>
  <conditionalFormatting sqref="BR27">
    <cfRule type="cellIs" dxfId="779" priority="233" operator="greaterThan">
      <formula>0</formula>
    </cfRule>
    <cfRule type="cellIs" dxfId="778" priority="234" operator="equal">
      <formula>0</formula>
    </cfRule>
  </conditionalFormatting>
  <conditionalFormatting sqref="BR28">
    <cfRule type="cellIs" dxfId="777" priority="235" operator="greaterThan">
      <formula>0</formula>
    </cfRule>
    <cfRule type="cellIs" dxfId="776" priority="236" operator="equal">
      <formula>0</formula>
    </cfRule>
  </conditionalFormatting>
  <conditionalFormatting sqref="BR29">
    <cfRule type="cellIs" dxfId="775" priority="237" operator="greaterThan">
      <formula>0</formula>
    </cfRule>
    <cfRule type="cellIs" dxfId="774" priority="238" operator="equal">
      <formula>0</formula>
    </cfRule>
  </conditionalFormatting>
  <conditionalFormatting sqref="BR30">
    <cfRule type="cellIs" dxfId="773" priority="239" operator="greaterThan">
      <formula>0</formula>
    </cfRule>
    <cfRule type="cellIs" dxfId="772" priority="240" operator="equal">
      <formula>0</formula>
    </cfRule>
  </conditionalFormatting>
  <conditionalFormatting sqref="BR31">
    <cfRule type="cellIs" dxfId="771" priority="241" operator="greaterThan">
      <formula>0</formula>
    </cfRule>
    <cfRule type="cellIs" dxfId="770" priority="242" operator="equal">
      <formula>0</formula>
    </cfRule>
  </conditionalFormatting>
  <conditionalFormatting sqref="BR32">
    <cfRule type="cellIs" dxfId="769" priority="243" operator="greaterThan">
      <formula>0</formula>
    </cfRule>
    <cfRule type="cellIs" dxfId="768" priority="244" operator="equal">
      <formula>0</formula>
    </cfRule>
  </conditionalFormatting>
  <conditionalFormatting sqref="BR34">
    <cfRule type="cellIs" dxfId="767" priority="245" operator="greaterThan">
      <formula>0</formula>
    </cfRule>
    <cfRule type="cellIs" dxfId="766" priority="246" operator="equal">
      <formula>0</formula>
    </cfRule>
  </conditionalFormatting>
  <conditionalFormatting sqref="BR35">
    <cfRule type="cellIs" dxfId="765" priority="247" operator="greaterThan">
      <formula>0</formula>
    </cfRule>
    <cfRule type="cellIs" dxfId="764" priority="248" operator="equal">
      <formula>0</formula>
    </cfRule>
  </conditionalFormatting>
  <conditionalFormatting sqref="BR37">
    <cfRule type="cellIs" dxfId="763" priority="249" operator="greaterThan">
      <formula>0</formula>
    </cfRule>
    <cfRule type="cellIs" dxfId="762" priority="250" operator="equal">
      <formula>0</formula>
    </cfRule>
  </conditionalFormatting>
  <conditionalFormatting sqref="BR40">
    <cfRule type="cellIs" dxfId="761" priority="251" operator="greaterThan">
      <formula>0</formula>
    </cfRule>
    <cfRule type="cellIs" dxfId="760" priority="252" operator="equal">
      <formula>0</formula>
    </cfRule>
  </conditionalFormatting>
  <conditionalFormatting sqref="AT42">
    <cfRule type="cellIs" dxfId="759" priority="253" operator="greaterThan">
      <formula>0</formula>
    </cfRule>
    <cfRule type="cellIs" dxfId="758" priority="254" operator="equal">
      <formula>0</formula>
    </cfRule>
  </conditionalFormatting>
  <conditionalFormatting sqref="BK12">
    <cfRule type="cellIs" dxfId="757" priority="257" operator="greaterThan">
      <formula>0</formula>
    </cfRule>
    <cfRule type="cellIs" dxfId="756" priority="258" operator="equal">
      <formula>0</formula>
    </cfRule>
  </conditionalFormatting>
  <conditionalFormatting sqref="BK13">
    <cfRule type="cellIs" dxfId="755" priority="259" operator="greaterThan">
      <formula>0</formula>
    </cfRule>
    <cfRule type="cellIs" dxfId="754" priority="260" operator="equal">
      <formula>0</formula>
    </cfRule>
  </conditionalFormatting>
  <conditionalFormatting sqref="BK15">
    <cfRule type="cellIs" dxfId="753" priority="261" operator="greaterThan">
      <formula>0</formula>
    </cfRule>
    <cfRule type="cellIs" dxfId="752" priority="262" operator="equal">
      <formula>0</formula>
    </cfRule>
  </conditionalFormatting>
  <conditionalFormatting sqref="BK18">
    <cfRule type="cellIs" dxfId="751" priority="263" operator="greaterThan">
      <formula>0</formula>
    </cfRule>
    <cfRule type="cellIs" dxfId="750" priority="264" operator="equal">
      <formula>0</formula>
    </cfRule>
  </conditionalFormatting>
  <conditionalFormatting sqref="BK21">
    <cfRule type="cellIs" dxfId="749" priority="265" operator="greaterThan">
      <formula>0</formula>
    </cfRule>
    <cfRule type="cellIs" dxfId="748" priority="266" operator="equal">
      <formula>0</formula>
    </cfRule>
  </conditionalFormatting>
  <conditionalFormatting sqref="BK22">
    <cfRule type="cellIs" dxfId="747" priority="267" operator="greaterThan">
      <formula>0</formula>
    </cfRule>
    <cfRule type="cellIs" dxfId="746" priority="268" operator="equal">
      <formula>0</formula>
    </cfRule>
  </conditionalFormatting>
  <conditionalFormatting sqref="BK42">
    <cfRule type="cellIs" dxfId="745" priority="269" operator="greaterThan">
      <formula>0</formula>
    </cfRule>
    <cfRule type="cellIs" dxfId="744" priority="270" operator="equal">
      <formula>0</formula>
    </cfRule>
  </conditionalFormatting>
  <conditionalFormatting sqref="BK24">
    <cfRule type="cellIs" dxfId="743" priority="271" operator="greaterThan">
      <formula>0</formula>
    </cfRule>
    <cfRule type="cellIs" dxfId="742" priority="272" operator="equal">
      <formula>0</formula>
    </cfRule>
  </conditionalFormatting>
  <conditionalFormatting sqref="BK25">
    <cfRule type="cellIs" dxfId="741" priority="273" operator="greaterThan">
      <formula>0</formula>
    </cfRule>
    <cfRule type="cellIs" dxfId="740" priority="274" operator="equal">
      <formula>0</formula>
    </cfRule>
  </conditionalFormatting>
  <conditionalFormatting sqref="BK26">
    <cfRule type="cellIs" dxfId="739" priority="275" operator="greaterThan">
      <formula>0</formula>
    </cfRule>
    <cfRule type="cellIs" dxfId="738" priority="276" operator="equal">
      <formula>0</formula>
    </cfRule>
  </conditionalFormatting>
  <conditionalFormatting sqref="BK27">
    <cfRule type="cellIs" dxfId="737" priority="277" operator="greaterThan">
      <formula>0</formula>
    </cfRule>
    <cfRule type="cellIs" dxfId="736" priority="278" operator="equal">
      <formula>0</formula>
    </cfRule>
  </conditionalFormatting>
  <conditionalFormatting sqref="BK28">
    <cfRule type="cellIs" dxfId="735" priority="279" operator="greaterThan">
      <formula>0</formula>
    </cfRule>
    <cfRule type="cellIs" dxfId="734" priority="280" operator="equal">
      <formula>0</formula>
    </cfRule>
  </conditionalFormatting>
  <conditionalFormatting sqref="BK29">
    <cfRule type="cellIs" dxfId="733" priority="281" operator="greaterThan">
      <formula>0</formula>
    </cfRule>
    <cfRule type="cellIs" dxfId="732" priority="282" operator="equal">
      <formula>0</formula>
    </cfRule>
  </conditionalFormatting>
  <conditionalFormatting sqref="BK30">
    <cfRule type="cellIs" dxfId="731" priority="283" operator="greaterThan">
      <formula>0</formula>
    </cfRule>
    <cfRule type="cellIs" dxfId="730" priority="284" operator="equal">
      <formula>0</formula>
    </cfRule>
  </conditionalFormatting>
  <conditionalFormatting sqref="BK31">
    <cfRule type="cellIs" dxfId="729" priority="285" operator="greaterThan">
      <formula>0</formula>
    </cfRule>
    <cfRule type="cellIs" dxfId="728" priority="286" operator="equal">
      <formula>0</formula>
    </cfRule>
  </conditionalFormatting>
  <conditionalFormatting sqref="BK32">
    <cfRule type="cellIs" dxfId="727" priority="287" operator="greaterThan">
      <formula>0</formula>
    </cfRule>
    <cfRule type="cellIs" dxfId="726" priority="288" operator="equal">
      <formula>0</formula>
    </cfRule>
  </conditionalFormatting>
  <conditionalFormatting sqref="BK34">
    <cfRule type="cellIs" dxfId="725" priority="289" operator="greaterThan">
      <formula>0</formula>
    </cfRule>
    <cfRule type="cellIs" dxfId="724" priority="290" operator="equal">
      <formula>0</formula>
    </cfRule>
  </conditionalFormatting>
  <conditionalFormatting sqref="BK35">
    <cfRule type="cellIs" dxfId="723" priority="291" operator="greaterThan">
      <formula>0</formula>
    </cfRule>
    <cfRule type="cellIs" dxfId="722" priority="292" operator="equal">
      <formula>0</formula>
    </cfRule>
  </conditionalFormatting>
  <conditionalFormatting sqref="BK37">
    <cfRule type="cellIs" dxfId="721" priority="293" operator="greaterThan">
      <formula>0</formula>
    </cfRule>
    <cfRule type="cellIs" dxfId="720" priority="294" operator="equal">
      <formula>0</formula>
    </cfRule>
  </conditionalFormatting>
  <conditionalFormatting sqref="BK40">
    <cfRule type="cellIs" dxfId="719" priority="295" operator="greaterThan">
      <formula>0</formula>
    </cfRule>
    <cfRule type="cellIs" dxfId="718" priority="296" operator="equal">
      <formula>0</formula>
    </cfRule>
  </conditionalFormatting>
  <conditionalFormatting sqref="AT12">
    <cfRule type="cellIs" dxfId="717" priority="299" operator="greaterThan">
      <formula>0</formula>
    </cfRule>
    <cfRule type="cellIs" dxfId="716" priority="300" operator="equal">
      <formula>0</formula>
    </cfRule>
  </conditionalFormatting>
  <conditionalFormatting sqref="AT13">
    <cfRule type="cellIs" dxfId="715" priority="301" operator="greaterThan">
      <formula>0</formula>
    </cfRule>
    <cfRule type="cellIs" dxfId="714" priority="302" operator="equal">
      <formula>0</formula>
    </cfRule>
  </conditionalFormatting>
  <conditionalFormatting sqref="AT15">
    <cfRule type="cellIs" dxfId="713" priority="303" operator="greaterThan">
      <formula>0</formula>
    </cfRule>
    <cfRule type="cellIs" dxfId="712" priority="304" operator="equal">
      <formula>0</formula>
    </cfRule>
  </conditionalFormatting>
  <conditionalFormatting sqref="AT18">
    <cfRule type="cellIs" dxfId="711" priority="305" operator="greaterThan">
      <formula>0</formula>
    </cfRule>
    <cfRule type="cellIs" dxfId="710" priority="306" operator="equal">
      <formula>0</formula>
    </cfRule>
  </conditionalFormatting>
  <conditionalFormatting sqref="AT21">
    <cfRule type="cellIs" dxfId="709" priority="307" operator="greaterThan">
      <formula>0</formula>
    </cfRule>
    <cfRule type="cellIs" dxfId="708" priority="308" operator="equal">
      <formula>0</formula>
    </cfRule>
  </conditionalFormatting>
  <conditionalFormatting sqref="AT22">
    <cfRule type="cellIs" dxfId="707" priority="309" operator="greaterThan">
      <formula>0</formula>
    </cfRule>
    <cfRule type="cellIs" dxfId="706" priority="310" operator="equal">
      <formula>0</formula>
    </cfRule>
  </conditionalFormatting>
  <conditionalFormatting sqref="AT24">
    <cfRule type="cellIs" dxfId="705" priority="311" operator="greaterThan">
      <formula>0</formula>
    </cfRule>
    <cfRule type="cellIs" dxfId="704" priority="312" operator="equal">
      <formula>0</formula>
    </cfRule>
  </conditionalFormatting>
  <conditionalFormatting sqref="AT25">
    <cfRule type="cellIs" dxfId="703" priority="313" operator="greaterThan">
      <formula>0</formula>
    </cfRule>
    <cfRule type="cellIs" dxfId="702" priority="314" operator="equal">
      <formula>0</formula>
    </cfRule>
  </conditionalFormatting>
  <conditionalFormatting sqref="AT26">
    <cfRule type="cellIs" dxfId="701" priority="315" operator="greaterThan">
      <formula>0</formula>
    </cfRule>
    <cfRule type="cellIs" dxfId="700" priority="316" operator="equal">
      <formula>0</formula>
    </cfRule>
  </conditionalFormatting>
  <conditionalFormatting sqref="AT27">
    <cfRule type="cellIs" dxfId="699" priority="317" operator="greaterThan">
      <formula>0</formula>
    </cfRule>
    <cfRule type="cellIs" dxfId="698" priority="318" operator="equal">
      <formula>0</formula>
    </cfRule>
  </conditionalFormatting>
  <conditionalFormatting sqref="AT28">
    <cfRule type="cellIs" dxfId="697" priority="319" operator="greaterThan">
      <formula>0</formula>
    </cfRule>
    <cfRule type="cellIs" dxfId="696" priority="320" operator="equal">
      <formula>0</formula>
    </cfRule>
  </conditionalFormatting>
  <conditionalFormatting sqref="AT29">
    <cfRule type="cellIs" dxfId="695" priority="321" operator="greaterThan">
      <formula>0</formula>
    </cfRule>
    <cfRule type="cellIs" dxfId="694" priority="322" operator="equal">
      <formula>0</formula>
    </cfRule>
  </conditionalFormatting>
  <conditionalFormatting sqref="AT30">
    <cfRule type="cellIs" dxfId="693" priority="323" operator="greaterThan">
      <formula>0</formula>
    </cfRule>
    <cfRule type="cellIs" dxfId="692" priority="324" operator="equal">
      <formula>0</formula>
    </cfRule>
  </conditionalFormatting>
  <conditionalFormatting sqref="AT31">
    <cfRule type="cellIs" dxfId="691" priority="325" operator="greaterThan">
      <formula>0</formula>
    </cfRule>
    <cfRule type="cellIs" dxfId="690" priority="326" operator="equal">
      <formula>0</formula>
    </cfRule>
  </conditionalFormatting>
  <conditionalFormatting sqref="AT32">
    <cfRule type="cellIs" dxfId="689" priority="327" operator="greaterThan">
      <formula>0</formula>
    </cfRule>
    <cfRule type="cellIs" dxfId="688" priority="328" operator="equal">
      <formula>0</formula>
    </cfRule>
  </conditionalFormatting>
  <conditionalFormatting sqref="AT34">
    <cfRule type="cellIs" dxfId="687" priority="329" operator="greaterThan">
      <formula>0</formula>
    </cfRule>
    <cfRule type="cellIs" dxfId="686" priority="330" operator="equal">
      <formula>0</formula>
    </cfRule>
  </conditionalFormatting>
  <conditionalFormatting sqref="AT35">
    <cfRule type="cellIs" dxfId="685" priority="331" operator="greaterThan">
      <formula>0</formula>
    </cfRule>
    <cfRule type="cellIs" dxfId="684" priority="332" operator="equal">
      <formula>0</formula>
    </cfRule>
  </conditionalFormatting>
  <conditionalFormatting sqref="AT37">
    <cfRule type="cellIs" dxfId="683" priority="333" operator="greaterThan">
      <formula>0</formula>
    </cfRule>
    <cfRule type="cellIs" dxfId="682" priority="334" operator="equal">
      <formula>0</formula>
    </cfRule>
  </conditionalFormatting>
  <conditionalFormatting sqref="AT40">
    <cfRule type="cellIs" dxfId="681" priority="335" operator="greaterThan">
      <formula>0</formula>
    </cfRule>
    <cfRule type="cellIs" dxfId="680" priority="336" operator="equal">
      <formula>0</formula>
    </cfRule>
  </conditionalFormatting>
  <conditionalFormatting sqref="AQ12">
    <cfRule type="cellIs" dxfId="679" priority="339" operator="greaterThan">
      <formula>0</formula>
    </cfRule>
    <cfRule type="cellIs" dxfId="678" priority="340" operator="equal">
      <formula>0</formula>
    </cfRule>
  </conditionalFormatting>
  <conditionalFormatting sqref="AQ13">
    <cfRule type="cellIs" dxfId="677" priority="341" operator="greaterThan">
      <formula>0</formula>
    </cfRule>
    <cfRule type="cellIs" dxfId="676" priority="342" operator="equal">
      <formula>0</formula>
    </cfRule>
  </conditionalFormatting>
  <conditionalFormatting sqref="AQ15">
    <cfRule type="cellIs" dxfId="675" priority="343" operator="greaterThan">
      <formula>0</formula>
    </cfRule>
    <cfRule type="cellIs" dxfId="674" priority="344" operator="equal">
      <formula>0</formula>
    </cfRule>
  </conditionalFormatting>
  <conditionalFormatting sqref="AQ18">
    <cfRule type="cellIs" dxfId="673" priority="345" operator="greaterThan">
      <formula>0</formula>
    </cfRule>
    <cfRule type="cellIs" dxfId="672" priority="346" operator="equal">
      <formula>0</formula>
    </cfRule>
  </conditionalFormatting>
  <conditionalFormatting sqref="AQ21">
    <cfRule type="cellIs" dxfId="671" priority="347" operator="greaterThan">
      <formula>0</formula>
    </cfRule>
    <cfRule type="cellIs" dxfId="670" priority="348" operator="equal">
      <formula>0</formula>
    </cfRule>
  </conditionalFormatting>
  <conditionalFormatting sqref="AQ22">
    <cfRule type="cellIs" dxfId="669" priority="349" operator="greaterThan">
      <formula>0</formula>
    </cfRule>
    <cfRule type="cellIs" dxfId="668" priority="350" operator="equal">
      <formula>0</formula>
    </cfRule>
  </conditionalFormatting>
  <conditionalFormatting sqref="AQ42">
    <cfRule type="cellIs" dxfId="667" priority="351" operator="greaterThan">
      <formula>0</formula>
    </cfRule>
    <cfRule type="cellIs" dxfId="666" priority="352" operator="equal">
      <formula>0</formula>
    </cfRule>
  </conditionalFormatting>
  <conditionalFormatting sqref="AQ24">
    <cfRule type="cellIs" dxfId="665" priority="353" operator="greaterThan">
      <formula>0</formula>
    </cfRule>
    <cfRule type="cellIs" dxfId="664" priority="354" operator="equal">
      <formula>0</formula>
    </cfRule>
  </conditionalFormatting>
  <conditionalFormatting sqref="AQ25">
    <cfRule type="cellIs" dxfId="663" priority="355" operator="greaterThan">
      <formula>0</formula>
    </cfRule>
    <cfRule type="cellIs" dxfId="662" priority="356" operator="equal">
      <formula>0</formula>
    </cfRule>
  </conditionalFormatting>
  <conditionalFormatting sqref="AQ26">
    <cfRule type="cellIs" dxfId="661" priority="357" operator="greaterThan">
      <formula>0</formula>
    </cfRule>
    <cfRule type="cellIs" dxfId="660" priority="358" operator="equal">
      <formula>0</formula>
    </cfRule>
  </conditionalFormatting>
  <conditionalFormatting sqref="AQ27">
    <cfRule type="cellIs" dxfId="659" priority="359" operator="greaterThan">
      <formula>0</formula>
    </cfRule>
    <cfRule type="cellIs" dxfId="658" priority="360" operator="equal">
      <formula>0</formula>
    </cfRule>
  </conditionalFormatting>
  <conditionalFormatting sqref="AQ28">
    <cfRule type="cellIs" dxfId="657" priority="361" operator="greaterThan">
      <formula>0</formula>
    </cfRule>
    <cfRule type="cellIs" dxfId="656" priority="362" operator="equal">
      <formula>0</formula>
    </cfRule>
  </conditionalFormatting>
  <conditionalFormatting sqref="AQ29">
    <cfRule type="cellIs" dxfId="655" priority="363" operator="greaterThan">
      <formula>0</formula>
    </cfRule>
    <cfRule type="cellIs" dxfId="654" priority="364" operator="equal">
      <formula>0</formula>
    </cfRule>
  </conditionalFormatting>
  <conditionalFormatting sqref="AQ30">
    <cfRule type="cellIs" dxfId="653" priority="365" operator="greaterThan">
      <formula>0</formula>
    </cfRule>
    <cfRule type="cellIs" dxfId="652" priority="366" operator="equal">
      <formula>0</formula>
    </cfRule>
  </conditionalFormatting>
  <conditionalFormatting sqref="AQ31">
    <cfRule type="cellIs" dxfId="651" priority="367" operator="greaterThan">
      <formula>0</formula>
    </cfRule>
    <cfRule type="cellIs" dxfId="650" priority="368" operator="equal">
      <formula>0</formula>
    </cfRule>
  </conditionalFormatting>
  <conditionalFormatting sqref="AQ32">
    <cfRule type="cellIs" dxfId="649" priority="369" operator="greaterThan">
      <formula>0</formula>
    </cfRule>
    <cfRule type="cellIs" dxfId="648" priority="370" operator="equal">
      <formula>0</formula>
    </cfRule>
  </conditionalFormatting>
  <conditionalFormatting sqref="AQ34">
    <cfRule type="cellIs" dxfId="647" priority="371" operator="greaterThan">
      <formula>0</formula>
    </cfRule>
    <cfRule type="cellIs" dxfId="646" priority="372" operator="equal">
      <formula>0</formula>
    </cfRule>
  </conditionalFormatting>
  <conditionalFormatting sqref="AQ35">
    <cfRule type="cellIs" dxfId="645" priority="373" operator="greaterThan">
      <formula>0</formula>
    </cfRule>
    <cfRule type="cellIs" dxfId="644" priority="374" operator="equal">
      <formula>0</formula>
    </cfRule>
  </conditionalFormatting>
  <conditionalFormatting sqref="AQ37">
    <cfRule type="cellIs" dxfId="643" priority="375" operator="greaterThan">
      <formula>0</formula>
    </cfRule>
    <cfRule type="cellIs" dxfId="642" priority="376" operator="equal">
      <formula>0</formula>
    </cfRule>
  </conditionalFormatting>
  <conditionalFormatting sqref="AQ40">
    <cfRule type="cellIs" dxfId="641" priority="377" operator="greaterThan">
      <formula>0</formula>
    </cfRule>
    <cfRule type="cellIs" dxfId="640" priority="378" operator="equal">
      <formula>0</formula>
    </cfRule>
  </conditionalFormatting>
  <conditionalFormatting sqref="AR12">
    <cfRule type="cellIs" dxfId="639" priority="381" operator="greaterThan">
      <formula>0</formula>
    </cfRule>
    <cfRule type="cellIs" dxfId="638" priority="382" operator="equal">
      <formula>0</formula>
    </cfRule>
  </conditionalFormatting>
  <conditionalFormatting sqref="AR13">
    <cfRule type="cellIs" dxfId="637" priority="383" operator="greaterThan">
      <formula>0</formula>
    </cfRule>
    <cfRule type="cellIs" dxfId="636" priority="384" operator="equal">
      <formula>0</formula>
    </cfRule>
  </conditionalFormatting>
  <conditionalFormatting sqref="AR15">
    <cfRule type="cellIs" dxfId="635" priority="385" operator="greaterThan">
      <formula>0</formula>
    </cfRule>
    <cfRule type="cellIs" dxfId="634" priority="386" operator="equal">
      <formula>0</formula>
    </cfRule>
  </conditionalFormatting>
  <conditionalFormatting sqref="AR18">
    <cfRule type="cellIs" dxfId="633" priority="387" operator="greaterThan">
      <formula>0</formula>
    </cfRule>
    <cfRule type="cellIs" dxfId="632" priority="388" operator="equal">
      <formula>0</formula>
    </cfRule>
  </conditionalFormatting>
  <conditionalFormatting sqref="AR21">
    <cfRule type="cellIs" dxfId="631" priority="389" operator="greaterThan">
      <formula>0</formula>
    </cfRule>
    <cfRule type="cellIs" dxfId="630" priority="390" operator="equal">
      <formula>0</formula>
    </cfRule>
  </conditionalFormatting>
  <conditionalFormatting sqref="AR22">
    <cfRule type="cellIs" dxfId="629" priority="391" operator="greaterThan">
      <formula>0</formula>
    </cfRule>
    <cfRule type="cellIs" dxfId="628" priority="392" operator="equal">
      <formula>0</formula>
    </cfRule>
  </conditionalFormatting>
  <conditionalFormatting sqref="AR42">
    <cfRule type="cellIs" dxfId="627" priority="393" operator="greaterThan">
      <formula>0</formula>
    </cfRule>
    <cfRule type="cellIs" dxfId="626" priority="394" operator="equal">
      <formula>0</formula>
    </cfRule>
  </conditionalFormatting>
  <conditionalFormatting sqref="AR24">
    <cfRule type="cellIs" dxfId="625" priority="395" operator="greaterThan">
      <formula>0</formula>
    </cfRule>
    <cfRule type="cellIs" dxfId="624" priority="396" operator="equal">
      <formula>0</formula>
    </cfRule>
  </conditionalFormatting>
  <conditionalFormatting sqref="AR25">
    <cfRule type="cellIs" dxfId="623" priority="397" operator="greaterThan">
      <formula>0</formula>
    </cfRule>
    <cfRule type="cellIs" dxfId="622" priority="398" operator="equal">
      <formula>0</formula>
    </cfRule>
  </conditionalFormatting>
  <conditionalFormatting sqref="AR26">
    <cfRule type="cellIs" dxfId="621" priority="399" operator="greaterThan">
      <formula>0</formula>
    </cfRule>
    <cfRule type="cellIs" dxfId="620" priority="400" operator="equal">
      <formula>0</formula>
    </cfRule>
  </conditionalFormatting>
  <conditionalFormatting sqref="AR27">
    <cfRule type="cellIs" dxfId="619" priority="401" operator="greaterThan">
      <formula>0</formula>
    </cfRule>
    <cfRule type="cellIs" dxfId="618" priority="402" operator="equal">
      <formula>0</formula>
    </cfRule>
  </conditionalFormatting>
  <conditionalFormatting sqref="AR28">
    <cfRule type="cellIs" dxfId="617" priority="403" operator="greaterThan">
      <formula>0</formula>
    </cfRule>
    <cfRule type="cellIs" dxfId="616" priority="404" operator="equal">
      <formula>0</formula>
    </cfRule>
  </conditionalFormatting>
  <conditionalFormatting sqref="AR29">
    <cfRule type="cellIs" dxfId="615" priority="405" operator="greaterThan">
      <formula>0</formula>
    </cfRule>
    <cfRule type="cellIs" dxfId="614" priority="406" operator="equal">
      <formula>0</formula>
    </cfRule>
  </conditionalFormatting>
  <conditionalFormatting sqref="AR30">
    <cfRule type="cellIs" dxfId="613" priority="407" operator="greaterThan">
      <formula>0</formula>
    </cfRule>
    <cfRule type="cellIs" dxfId="612" priority="408" operator="equal">
      <formula>0</formula>
    </cfRule>
  </conditionalFormatting>
  <conditionalFormatting sqref="AR31">
    <cfRule type="cellIs" dxfId="611" priority="409" operator="greaterThan">
      <formula>0</formula>
    </cfRule>
    <cfRule type="cellIs" dxfId="610" priority="410" operator="equal">
      <formula>0</formula>
    </cfRule>
  </conditionalFormatting>
  <conditionalFormatting sqref="AR32">
    <cfRule type="cellIs" dxfId="609" priority="411" operator="greaterThan">
      <formula>0</formula>
    </cfRule>
    <cfRule type="cellIs" dxfId="608" priority="412" operator="equal">
      <formula>0</formula>
    </cfRule>
  </conditionalFormatting>
  <conditionalFormatting sqref="AR34">
    <cfRule type="cellIs" dxfId="607" priority="413" operator="greaterThan">
      <formula>0</formula>
    </cfRule>
    <cfRule type="cellIs" dxfId="606" priority="414" operator="equal">
      <formula>0</formula>
    </cfRule>
  </conditionalFormatting>
  <conditionalFormatting sqref="AR35">
    <cfRule type="cellIs" dxfId="605" priority="415" operator="greaterThan">
      <formula>0</formula>
    </cfRule>
    <cfRule type="cellIs" dxfId="604" priority="416" operator="equal">
      <formula>0</formula>
    </cfRule>
  </conditionalFormatting>
  <conditionalFormatting sqref="AR37">
    <cfRule type="cellIs" dxfId="603" priority="417" operator="greaterThan">
      <formula>0</formula>
    </cfRule>
    <cfRule type="cellIs" dxfId="602" priority="418" operator="equal">
      <formula>0</formula>
    </cfRule>
  </conditionalFormatting>
  <conditionalFormatting sqref="AR40">
    <cfRule type="cellIs" dxfId="601" priority="419" operator="greaterThan">
      <formula>0</formula>
    </cfRule>
    <cfRule type="cellIs" dxfId="600" priority="420" operator="equal">
      <formula>0</formula>
    </cfRule>
  </conditionalFormatting>
  <conditionalFormatting sqref="AS12">
    <cfRule type="cellIs" dxfId="599" priority="423" operator="greaterThan">
      <formula>0</formula>
    </cfRule>
    <cfRule type="cellIs" dxfId="598" priority="424" operator="equal">
      <formula>0</formula>
    </cfRule>
  </conditionalFormatting>
  <conditionalFormatting sqref="AS13">
    <cfRule type="cellIs" dxfId="597" priority="425" operator="greaterThan">
      <formula>0</formula>
    </cfRule>
    <cfRule type="cellIs" dxfId="596" priority="426" operator="equal">
      <formula>0</formula>
    </cfRule>
  </conditionalFormatting>
  <conditionalFormatting sqref="AS15">
    <cfRule type="cellIs" dxfId="595" priority="427" operator="greaterThan">
      <formula>0</formula>
    </cfRule>
    <cfRule type="cellIs" dxfId="594" priority="428" operator="equal">
      <formula>0</formula>
    </cfRule>
  </conditionalFormatting>
  <conditionalFormatting sqref="AS18">
    <cfRule type="cellIs" dxfId="593" priority="429" operator="greaterThan">
      <formula>0</formula>
    </cfRule>
    <cfRule type="cellIs" dxfId="592" priority="430" operator="equal">
      <formula>0</formula>
    </cfRule>
  </conditionalFormatting>
  <conditionalFormatting sqref="AS21">
    <cfRule type="cellIs" dxfId="591" priority="431" operator="greaterThan">
      <formula>0</formula>
    </cfRule>
    <cfRule type="cellIs" dxfId="590" priority="432" operator="equal">
      <formula>0</formula>
    </cfRule>
  </conditionalFormatting>
  <conditionalFormatting sqref="AS22">
    <cfRule type="cellIs" dxfId="589" priority="433" operator="greaterThan">
      <formula>0</formula>
    </cfRule>
    <cfRule type="cellIs" dxfId="588" priority="434" operator="equal">
      <formula>0</formula>
    </cfRule>
  </conditionalFormatting>
  <conditionalFormatting sqref="AS42">
    <cfRule type="cellIs" dxfId="587" priority="435" operator="greaterThan">
      <formula>0</formula>
    </cfRule>
    <cfRule type="cellIs" dxfId="586" priority="436" operator="equal">
      <formula>0</formula>
    </cfRule>
  </conditionalFormatting>
  <conditionalFormatting sqref="AS24">
    <cfRule type="cellIs" dxfId="585" priority="437" operator="greaterThan">
      <formula>0</formula>
    </cfRule>
    <cfRule type="cellIs" dxfId="584" priority="438" operator="equal">
      <formula>0</formula>
    </cfRule>
  </conditionalFormatting>
  <conditionalFormatting sqref="AS25">
    <cfRule type="cellIs" dxfId="583" priority="439" operator="greaterThan">
      <formula>0</formula>
    </cfRule>
    <cfRule type="cellIs" dxfId="582" priority="440" operator="equal">
      <formula>0</formula>
    </cfRule>
  </conditionalFormatting>
  <conditionalFormatting sqref="AS26">
    <cfRule type="cellIs" dxfId="581" priority="441" operator="greaterThan">
      <formula>0</formula>
    </cfRule>
    <cfRule type="cellIs" dxfId="580" priority="442" operator="equal">
      <formula>0</formula>
    </cfRule>
  </conditionalFormatting>
  <conditionalFormatting sqref="AS27">
    <cfRule type="cellIs" dxfId="579" priority="443" operator="greaterThan">
      <formula>0</formula>
    </cfRule>
    <cfRule type="cellIs" dxfId="578" priority="444" operator="equal">
      <formula>0</formula>
    </cfRule>
  </conditionalFormatting>
  <conditionalFormatting sqref="AS28">
    <cfRule type="cellIs" dxfId="577" priority="445" operator="greaterThan">
      <formula>0</formula>
    </cfRule>
    <cfRule type="cellIs" dxfId="576" priority="446" operator="equal">
      <formula>0</formula>
    </cfRule>
  </conditionalFormatting>
  <conditionalFormatting sqref="AS29">
    <cfRule type="cellIs" dxfId="575" priority="447" operator="greaterThan">
      <formula>0</formula>
    </cfRule>
    <cfRule type="cellIs" dxfId="574" priority="448" operator="equal">
      <formula>0</formula>
    </cfRule>
  </conditionalFormatting>
  <conditionalFormatting sqref="AS30">
    <cfRule type="cellIs" dxfId="573" priority="449" operator="greaterThan">
      <formula>0</formula>
    </cfRule>
    <cfRule type="cellIs" dxfId="572" priority="450" operator="equal">
      <formula>0</formula>
    </cfRule>
  </conditionalFormatting>
  <conditionalFormatting sqref="AS31">
    <cfRule type="cellIs" dxfId="571" priority="451" operator="greaterThan">
      <formula>0</formula>
    </cfRule>
    <cfRule type="cellIs" dxfId="570" priority="452" operator="equal">
      <formula>0</formula>
    </cfRule>
  </conditionalFormatting>
  <conditionalFormatting sqref="AS32">
    <cfRule type="cellIs" dxfId="569" priority="453" operator="greaterThan">
      <formula>0</formula>
    </cfRule>
    <cfRule type="cellIs" dxfId="568" priority="454" operator="equal">
      <formula>0</formula>
    </cfRule>
  </conditionalFormatting>
  <conditionalFormatting sqref="AS34">
    <cfRule type="cellIs" dxfId="567" priority="455" operator="greaterThan">
      <formula>0</formula>
    </cfRule>
    <cfRule type="cellIs" dxfId="566" priority="456" operator="equal">
      <formula>0</formula>
    </cfRule>
  </conditionalFormatting>
  <conditionalFormatting sqref="AS35">
    <cfRule type="cellIs" dxfId="565" priority="457" operator="greaterThan">
      <formula>0</formula>
    </cfRule>
    <cfRule type="cellIs" dxfId="564" priority="458" operator="equal">
      <formula>0</formula>
    </cfRule>
  </conditionalFormatting>
  <conditionalFormatting sqref="AS37">
    <cfRule type="cellIs" dxfId="563" priority="459" operator="greaterThan">
      <formula>0</formula>
    </cfRule>
    <cfRule type="cellIs" dxfId="562" priority="460" operator="equal">
      <formula>0</formula>
    </cfRule>
  </conditionalFormatting>
  <conditionalFormatting sqref="AS40">
    <cfRule type="cellIs" dxfId="561" priority="461" operator="greaterThan">
      <formula>0</formula>
    </cfRule>
    <cfRule type="cellIs" dxfId="560" priority="462" operator="equal">
      <formula>0</formula>
    </cfRule>
  </conditionalFormatting>
  <conditionalFormatting sqref="AU12">
    <cfRule type="cellIs" dxfId="559" priority="465" operator="greaterThan">
      <formula>0</formula>
    </cfRule>
    <cfRule type="cellIs" dxfId="558" priority="466" operator="equal">
      <formula>0</formula>
    </cfRule>
  </conditionalFormatting>
  <conditionalFormatting sqref="AU13">
    <cfRule type="cellIs" dxfId="557" priority="467" operator="greaterThan">
      <formula>0</formula>
    </cfRule>
    <cfRule type="cellIs" dxfId="556" priority="468" operator="equal">
      <formula>0</formula>
    </cfRule>
  </conditionalFormatting>
  <conditionalFormatting sqref="AU15">
    <cfRule type="cellIs" dxfId="555" priority="469" operator="greaterThan">
      <formula>0</formula>
    </cfRule>
    <cfRule type="cellIs" dxfId="554" priority="470" operator="equal">
      <formula>0</formula>
    </cfRule>
  </conditionalFormatting>
  <conditionalFormatting sqref="AU18">
    <cfRule type="cellIs" dxfId="553" priority="471" operator="greaterThan">
      <formula>0</formula>
    </cfRule>
    <cfRule type="cellIs" dxfId="552" priority="472" operator="equal">
      <formula>0</formula>
    </cfRule>
  </conditionalFormatting>
  <conditionalFormatting sqref="AU21">
    <cfRule type="cellIs" dxfId="551" priority="473" operator="greaterThan">
      <formula>0</formula>
    </cfRule>
    <cfRule type="cellIs" dxfId="550" priority="474" operator="equal">
      <formula>0</formula>
    </cfRule>
  </conditionalFormatting>
  <conditionalFormatting sqref="AU22">
    <cfRule type="cellIs" dxfId="549" priority="475" operator="greaterThan">
      <formula>0</formula>
    </cfRule>
    <cfRule type="cellIs" dxfId="548" priority="476" operator="equal">
      <formula>0</formula>
    </cfRule>
  </conditionalFormatting>
  <conditionalFormatting sqref="AU42">
    <cfRule type="cellIs" dxfId="547" priority="477" operator="greaterThan">
      <formula>0</formula>
    </cfRule>
    <cfRule type="cellIs" dxfId="546" priority="478" operator="equal">
      <formula>0</formula>
    </cfRule>
  </conditionalFormatting>
  <conditionalFormatting sqref="AU24">
    <cfRule type="cellIs" dxfId="545" priority="479" operator="greaterThan">
      <formula>0</formula>
    </cfRule>
    <cfRule type="cellIs" dxfId="544" priority="480" operator="equal">
      <formula>0</formula>
    </cfRule>
  </conditionalFormatting>
  <conditionalFormatting sqref="AU25">
    <cfRule type="cellIs" dxfId="543" priority="481" operator="greaterThan">
      <formula>0</formula>
    </cfRule>
    <cfRule type="cellIs" dxfId="542" priority="482" operator="equal">
      <formula>0</formula>
    </cfRule>
  </conditionalFormatting>
  <conditionalFormatting sqref="AU26">
    <cfRule type="cellIs" dxfId="541" priority="483" operator="greaterThan">
      <formula>0</formula>
    </cfRule>
    <cfRule type="cellIs" dxfId="540" priority="484" operator="equal">
      <formula>0</formula>
    </cfRule>
  </conditionalFormatting>
  <conditionalFormatting sqref="AU27">
    <cfRule type="cellIs" dxfId="539" priority="485" operator="greaterThan">
      <formula>0</formula>
    </cfRule>
    <cfRule type="cellIs" dxfId="538" priority="486" operator="equal">
      <formula>0</formula>
    </cfRule>
  </conditionalFormatting>
  <conditionalFormatting sqref="AU28">
    <cfRule type="cellIs" dxfId="537" priority="487" operator="greaterThan">
      <formula>0</formula>
    </cfRule>
    <cfRule type="cellIs" dxfId="536" priority="488" operator="equal">
      <formula>0</formula>
    </cfRule>
  </conditionalFormatting>
  <conditionalFormatting sqref="AU29">
    <cfRule type="cellIs" dxfId="535" priority="489" operator="greaterThan">
      <formula>0</formula>
    </cfRule>
    <cfRule type="cellIs" dxfId="534" priority="490" operator="equal">
      <formula>0</formula>
    </cfRule>
  </conditionalFormatting>
  <conditionalFormatting sqref="AU30">
    <cfRule type="cellIs" dxfId="533" priority="491" operator="greaterThan">
      <formula>0</formula>
    </cfRule>
    <cfRule type="cellIs" dxfId="532" priority="492" operator="equal">
      <formula>0</formula>
    </cfRule>
  </conditionalFormatting>
  <conditionalFormatting sqref="AU31">
    <cfRule type="cellIs" dxfId="531" priority="493" operator="greaterThan">
      <formula>0</formula>
    </cfRule>
    <cfRule type="cellIs" dxfId="530" priority="494" operator="equal">
      <formula>0</formula>
    </cfRule>
  </conditionalFormatting>
  <conditionalFormatting sqref="AU32">
    <cfRule type="cellIs" dxfId="529" priority="495" operator="greaterThan">
      <formula>0</formula>
    </cfRule>
    <cfRule type="cellIs" dxfId="528" priority="496" operator="equal">
      <formula>0</formula>
    </cfRule>
  </conditionalFormatting>
  <conditionalFormatting sqref="AU34">
    <cfRule type="cellIs" dxfId="527" priority="497" operator="greaterThan">
      <formula>0</formula>
    </cfRule>
    <cfRule type="cellIs" dxfId="526" priority="498" operator="equal">
      <formula>0</formula>
    </cfRule>
  </conditionalFormatting>
  <conditionalFormatting sqref="AU35">
    <cfRule type="cellIs" dxfId="525" priority="499" operator="greaterThan">
      <formula>0</formula>
    </cfRule>
    <cfRule type="cellIs" dxfId="524" priority="500" operator="equal">
      <formula>0</formula>
    </cfRule>
  </conditionalFormatting>
  <conditionalFormatting sqref="AU37">
    <cfRule type="cellIs" dxfId="523" priority="501" operator="greaterThan">
      <formula>0</formula>
    </cfRule>
    <cfRule type="cellIs" dxfId="522" priority="502" operator="equal">
      <formula>0</formula>
    </cfRule>
  </conditionalFormatting>
  <conditionalFormatting sqref="AU40">
    <cfRule type="cellIs" dxfId="521" priority="503" operator="greaterThan">
      <formula>0</formula>
    </cfRule>
    <cfRule type="cellIs" dxfId="520" priority="504" operator="equal">
      <formula>0</formula>
    </cfRule>
  </conditionalFormatting>
  <conditionalFormatting sqref="BL12">
    <cfRule type="cellIs" dxfId="519" priority="507" operator="greaterThan">
      <formula>0</formula>
    </cfRule>
    <cfRule type="cellIs" dxfId="518" priority="508" operator="equal">
      <formula>0</formula>
    </cfRule>
  </conditionalFormatting>
  <conditionalFormatting sqref="BL13">
    <cfRule type="cellIs" dxfId="517" priority="509" operator="greaterThan">
      <formula>0</formula>
    </cfRule>
    <cfRule type="cellIs" dxfId="516" priority="510" operator="equal">
      <formula>0</formula>
    </cfRule>
  </conditionalFormatting>
  <conditionalFormatting sqref="BL15">
    <cfRule type="cellIs" dxfId="515" priority="511" operator="greaterThan">
      <formula>0</formula>
    </cfRule>
    <cfRule type="cellIs" dxfId="514" priority="512" operator="equal">
      <formula>0</formula>
    </cfRule>
  </conditionalFormatting>
  <conditionalFormatting sqref="BL18">
    <cfRule type="cellIs" dxfId="513" priority="513" operator="greaterThan">
      <formula>0</formula>
    </cfRule>
    <cfRule type="cellIs" dxfId="512" priority="514" operator="equal">
      <formula>0</formula>
    </cfRule>
  </conditionalFormatting>
  <conditionalFormatting sqref="BL21">
    <cfRule type="cellIs" dxfId="511" priority="515" operator="greaterThan">
      <formula>0</formula>
    </cfRule>
    <cfRule type="cellIs" dxfId="510" priority="516" operator="equal">
      <formula>0</formula>
    </cfRule>
  </conditionalFormatting>
  <conditionalFormatting sqref="BL22">
    <cfRule type="cellIs" dxfId="509" priority="517" operator="greaterThan">
      <formula>0</formula>
    </cfRule>
    <cfRule type="cellIs" dxfId="508" priority="518" operator="equal">
      <formula>0</formula>
    </cfRule>
  </conditionalFormatting>
  <conditionalFormatting sqref="BL42">
    <cfRule type="cellIs" dxfId="507" priority="519" operator="greaterThan">
      <formula>0</formula>
    </cfRule>
    <cfRule type="cellIs" dxfId="506" priority="520" operator="equal">
      <formula>0</formula>
    </cfRule>
  </conditionalFormatting>
  <conditionalFormatting sqref="BL24">
    <cfRule type="cellIs" dxfId="505" priority="521" operator="greaterThan">
      <formula>0</formula>
    </cfRule>
    <cfRule type="cellIs" dxfId="504" priority="522" operator="equal">
      <formula>0</formula>
    </cfRule>
  </conditionalFormatting>
  <conditionalFormatting sqref="BL25">
    <cfRule type="cellIs" dxfId="503" priority="523" operator="greaterThan">
      <formula>0</formula>
    </cfRule>
    <cfRule type="cellIs" dxfId="502" priority="524" operator="equal">
      <formula>0</formula>
    </cfRule>
  </conditionalFormatting>
  <conditionalFormatting sqref="BL26">
    <cfRule type="cellIs" dxfId="501" priority="525" operator="greaterThan">
      <formula>0</formula>
    </cfRule>
    <cfRule type="cellIs" dxfId="500" priority="526" operator="equal">
      <formula>0</formula>
    </cfRule>
  </conditionalFormatting>
  <conditionalFormatting sqref="BL27">
    <cfRule type="cellIs" dxfId="499" priority="527" operator="greaterThan">
      <formula>0</formula>
    </cfRule>
    <cfRule type="cellIs" dxfId="498" priority="528" operator="equal">
      <formula>0</formula>
    </cfRule>
  </conditionalFormatting>
  <conditionalFormatting sqref="BL28">
    <cfRule type="cellIs" dxfId="497" priority="529" operator="greaterThan">
      <formula>0</formula>
    </cfRule>
    <cfRule type="cellIs" dxfId="496" priority="530" operator="equal">
      <formula>0</formula>
    </cfRule>
  </conditionalFormatting>
  <conditionalFormatting sqref="BL29">
    <cfRule type="cellIs" dxfId="495" priority="531" operator="greaterThan">
      <formula>0</formula>
    </cfRule>
    <cfRule type="cellIs" dxfId="494" priority="532" operator="equal">
      <formula>0</formula>
    </cfRule>
  </conditionalFormatting>
  <conditionalFormatting sqref="BL30">
    <cfRule type="cellIs" dxfId="493" priority="533" operator="greaterThan">
      <formula>0</formula>
    </cfRule>
    <cfRule type="cellIs" dxfId="492" priority="534" operator="equal">
      <formula>0</formula>
    </cfRule>
  </conditionalFormatting>
  <conditionalFormatting sqref="BL31">
    <cfRule type="cellIs" dxfId="491" priority="535" operator="greaterThan">
      <formula>0</formula>
    </cfRule>
    <cfRule type="cellIs" dxfId="490" priority="536" operator="equal">
      <formula>0</formula>
    </cfRule>
  </conditionalFormatting>
  <conditionalFormatting sqref="BL32">
    <cfRule type="cellIs" dxfId="489" priority="537" operator="greaterThan">
      <formula>0</formula>
    </cfRule>
    <cfRule type="cellIs" dxfId="488" priority="538" operator="equal">
      <formula>0</formula>
    </cfRule>
  </conditionalFormatting>
  <conditionalFormatting sqref="BL34">
    <cfRule type="cellIs" dxfId="487" priority="539" operator="greaterThan">
      <formula>0</formula>
    </cfRule>
    <cfRule type="cellIs" dxfId="486" priority="540" operator="equal">
      <formula>0</formula>
    </cfRule>
  </conditionalFormatting>
  <conditionalFormatting sqref="BL35">
    <cfRule type="cellIs" dxfId="485" priority="541" operator="greaterThan">
      <formula>0</formula>
    </cfRule>
    <cfRule type="cellIs" dxfId="484" priority="542" operator="equal">
      <formula>0</formula>
    </cfRule>
  </conditionalFormatting>
  <conditionalFormatting sqref="BL37">
    <cfRule type="cellIs" dxfId="483" priority="543" operator="greaterThan">
      <formula>0</formula>
    </cfRule>
    <cfRule type="cellIs" dxfId="482" priority="544" operator="equal">
      <formula>0</formula>
    </cfRule>
  </conditionalFormatting>
  <conditionalFormatting sqref="BL40">
    <cfRule type="cellIs" dxfId="481" priority="545" operator="greaterThan">
      <formula>0</formula>
    </cfRule>
    <cfRule type="cellIs" dxfId="480" priority="546" operator="equal">
      <formula>0</formula>
    </cfRule>
  </conditionalFormatting>
  <conditionalFormatting sqref="BM12">
    <cfRule type="cellIs" dxfId="479" priority="549" operator="greaterThan">
      <formula>0</formula>
    </cfRule>
    <cfRule type="cellIs" dxfId="478" priority="550" operator="equal">
      <formula>0</formula>
    </cfRule>
  </conditionalFormatting>
  <conditionalFormatting sqref="BM13">
    <cfRule type="cellIs" dxfId="477" priority="551" operator="greaterThan">
      <formula>0</formula>
    </cfRule>
    <cfRule type="cellIs" dxfId="476" priority="552" operator="equal">
      <formula>0</formula>
    </cfRule>
  </conditionalFormatting>
  <conditionalFormatting sqref="BM15">
    <cfRule type="cellIs" dxfId="475" priority="553" operator="greaterThan">
      <formula>0</formula>
    </cfRule>
    <cfRule type="cellIs" dxfId="474" priority="554" operator="equal">
      <formula>0</formula>
    </cfRule>
  </conditionalFormatting>
  <conditionalFormatting sqref="BM18">
    <cfRule type="cellIs" dxfId="473" priority="555" operator="greaterThan">
      <formula>0</formula>
    </cfRule>
    <cfRule type="cellIs" dxfId="472" priority="556" operator="equal">
      <formula>0</formula>
    </cfRule>
  </conditionalFormatting>
  <conditionalFormatting sqref="BM21">
    <cfRule type="cellIs" dxfId="471" priority="557" operator="greaterThan">
      <formula>0</formula>
    </cfRule>
    <cfRule type="cellIs" dxfId="470" priority="558" operator="equal">
      <formula>0</formula>
    </cfRule>
  </conditionalFormatting>
  <conditionalFormatting sqref="BM22">
    <cfRule type="cellIs" dxfId="469" priority="559" operator="greaterThan">
      <formula>0</formula>
    </cfRule>
    <cfRule type="cellIs" dxfId="468" priority="560" operator="equal">
      <formula>0</formula>
    </cfRule>
  </conditionalFormatting>
  <conditionalFormatting sqref="BM42">
    <cfRule type="cellIs" dxfId="467" priority="561" operator="greaterThan">
      <formula>0</formula>
    </cfRule>
    <cfRule type="cellIs" dxfId="466" priority="562" operator="equal">
      <formula>0</formula>
    </cfRule>
  </conditionalFormatting>
  <conditionalFormatting sqref="BM24">
    <cfRule type="cellIs" dxfId="465" priority="563" operator="greaterThan">
      <formula>0</formula>
    </cfRule>
    <cfRule type="cellIs" dxfId="464" priority="564" operator="equal">
      <formula>0</formula>
    </cfRule>
  </conditionalFormatting>
  <conditionalFormatting sqref="BM25">
    <cfRule type="cellIs" dxfId="463" priority="565" operator="greaterThan">
      <formula>0</formula>
    </cfRule>
    <cfRule type="cellIs" dxfId="462" priority="566" operator="equal">
      <formula>0</formula>
    </cfRule>
  </conditionalFormatting>
  <conditionalFormatting sqref="BM26">
    <cfRule type="cellIs" dxfId="461" priority="567" operator="greaterThan">
      <formula>0</formula>
    </cfRule>
    <cfRule type="cellIs" dxfId="460" priority="568" operator="equal">
      <formula>0</formula>
    </cfRule>
  </conditionalFormatting>
  <conditionalFormatting sqref="BM27">
    <cfRule type="cellIs" dxfId="459" priority="569" operator="greaterThan">
      <formula>0</formula>
    </cfRule>
    <cfRule type="cellIs" dxfId="458" priority="570" operator="equal">
      <formula>0</formula>
    </cfRule>
  </conditionalFormatting>
  <conditionalFormatting sqref="BM28">
    <cfRule type="cellIs" dxfId="457" priority="571" operator="greaterThan">
      <formula>0</formula>
    </cfRule>
    <cfRule type="cellIs" dxfId="456" priority="572" operator="equal">
      <formula>0</formula>
    </cfRule>
  </conditionalFormatting>
  <conditionalFormatting sqref="BM29">
    <cfRule type="cellIs" dxfId="455" priority="573" operator="greaterThan">
      <formula>0</formula>
    </cfRule>
    <cfRule type="cellIs" dxfId="454" priority="574" operator="equal">
      <formula>0</formula>
    </cfRule>
  </conditionalFormatting>
  <conditionalFormatting sqref="BM30">
    <cfRule type="cellIs" dxfId="453" priority="575" operator="greaterThan">
      <formula>0</formula>
    </cfRule>
    <cfRule type="cellIs" dxfId="452" priority="576" operator="equal">
      <formula>0</formula>
    </cfRule>
  </conditionalFormatting>
  <conditionalFormatting sqref="BM31">
    <cfRule type="cellIs" dxfId="451" priority="577" operator="greaterThan">
      <formula>0</formula>
    </cfRule>
    <cfRule type="cellIs" dxfId="450" priority="578" operator="equal">
      <formula>0</formula>
    </cfRule>
  </conditionalFormatting>
  <conditionalFormatting sqref="BM32">
    <cfRule type="cellIs" dxfId="449" priority="579" operator="greaterThan">
      <formula>0</formula>
    </cfRule>
    <cfRule type="cellIs" dxfId="448" priority="580" operator="equal">
      <formula>0</formula>
    </cfRule>
  </conditionalFormatting>
  <conditionalFormatting sqref="BM34">
    <cfRule type="cellIs" dxfId="447" priority="581" operator="greaterThan">
      <formula>0</formula>
    </cfRule>
    <cfRule type="cellIs" dxfId="446" priority="582" operator="equal">
      <formula>0</formula>
    </cfRule>
  </conditionalFormatting>
  <conditionalFormatting sqref="BM35">
    <cfRule type="cellIs" dxfId="445" priority="583" operator="greaterThan">
      <formula>0</formula>
    </cfRule>
    <cfRule type="cellIs" dxfId="444" priority="584" operator="equal">
      <formula>0</formula>
    </cfRule>
  </conditionalFormatting>
  <conditionalFormatting sqref="BM37">
    <cfRule type="cellIs" dxfId="443" priority="585" operator="greaterThan">
      <formula>0</formula>
    </cfRule>
    <cfRule type="cellIs" dxfId="442" priority="586" operator="equal">
      <formula>0</formula>
    </cfRule>
  </conditionalFormatting>
  <conditionalFormatting sqref="BM40">
    <cfRule type="cellIs" dxfId="441" priority="587" operator="greaterThan">
      <formula>0</formula>
    </cfRule>
    <cfRule type="cellIs" dxfId="440" priority="588" operator="equal">
      <formula>0</formula>
    </cfRule>
  </conditionalFormatting>
  <conditionalFormatting sqref="BN12">
    <cfRule type="cellIs" dxfId="439" priority="591" operator="greaterThan">
      <formula>0</formula>
    </cfRule>
    <cfRule type="cellIs" dxfId="438" priority="592" operator="equal">
      <formula>0</formula>
    </cfRule>
  </conditionalFormatting>
  <conditionalFormatting sqref="BN13">
    <cfRule type="cellIs" dxfId="437" priority="593" operator="greaterThan">
      <formula>0</formula>
    </cfRule>
    <cfRule type="cellIs" dxfId="436" priority="594" operator="equal">
      <formula>0</formula>
    </cfRule>
  </conditionalFormatting>
  <conditionalFormatting sqref="BN15">
    <cfRule type="cellIs" dxfId="435" priority="595" operator="greaterThan">
      <formula>0</formula>
    </cfRule>
    <cfRule type="cellIs" dxfId="434" priority="596" operator="equal">
      <formula>0</formula>
    </cfRule>
  </conditionalFormatting>
  <conditionalFormatting sqref="BN18">
    <cfRule type="cellIs" dxfId="433" priority="597" operator="greaterThan">
      <formula>0</formula>
    </cfRule>
    <cfRule type="cellIs" dxfId="432" priority="598" operator="equal">
      <formula>0</formula>
    </cfRule>
  </conditionalFormatting>
  <conditionalFormatting sqref="BN21">
    <cfRule type="cellIs" dxfId="431" priority="599" operator="greaterThan">
      <formula>0</formula>
    </cfRule>
    <cfRule type="cellIs" dxfId="430" priority="600" operator="equal">
      <formula>0</formula>
    </cfRule>
  </conditionalFormatting>
  <conditionalFormatting sqref="BN22">
    <cfRule type="cellIs" dxfId="429" priority="601" operator="greaterThan">
      <formula>0</formula>
    </cfRule>
    <cfRule type="cellIs" dxfId="428" priority="602" operator="equal">
      <formula>0</formula>
    </cfRule>
  </conditionalFormatting>
  <conditionalFormatting sqref="BN42">
    <cfRule type="cellIs" dxfId="427" priority="603" operator="greaterThan">
      <formula>0</formula>
    </cfRule>
    <cfRule type="cellIs" dxfId="426" priority="604" operator="equal">
      <formula>0</formula>
    </cfRule>
  </conditionalFormatting>
  <conditionalFormatting sqref="BN24">
    <cfRule type="cellIs" dxfId="425" priority="605" operator="greaterThan">
      <formula>0</formula>
    </cfRule>
    <cfRule type="cellIs" dxfId="424" priority="606" operator="equal">
      <formula>0</formula>
    </cfRule>
  </conditionalFormatting>
  <conditionalFormatting sqref="BN25">
    <cfRule type="cellIs" dxfId="423" priority="607" operator="greaterThan">
      <formula>0</formula>
    </cfRule>
    <cfRule type="cellIs" dxfId="422" priority="608" operator="equal">
      <formula>0</formula>
    </cfRule>
  </conditionalFormatting>
  <conditionalFormatting sqref="BN26">
    <cfRule type="cellIs" dxfId="421" priority="609" operator="greaterThan">
      <formula>0</formula>
    </cfRule>
    <cfRule type="cellIs" dxfId="420" priority="610" operator="equal">
      <formula>0</formula>
    </cfRule>
  </conditionalFormatting>
  <conditionalFormatting sqref="BN27">
    <cfRule type="cellIs" dxfId="419" priority="611" operator="greaterThan">
      <formula>0</formula>
    </cfRule>
    <cfRule type="cellIs" dxfId="418" priority="612" operator="equal">
      <formula>0</formula>
    </cfRule>
  </conditionalFormatting>
  <conditionalFormatting sqref="BN28">
    <cfRule type="cellIs" dxfId="417" priority="613" operator="greaterThan">
      <formula>0</formula>
    </cfRule>
    <cfRule type="cellIs" dxfId="416" priority="614" operator="equal">
      <formula>0</formula>
    </cfRule>
  </conditionalFormatting>
  <conditionalFormatting sqref="BN29">
    <cfRule type="cellIs" dxfId="415" priority="615" operator="greaterThan">
      <formula>0</formula>
    </cfRule>
    <cfRule type="cellIs" dxfId="414" priority="616" operator="equal">
      <formula>0</formula>
    </cfRule>
  </conditionalFormatting>
  <conditionalFormatting sqref="BN30">
    <cfRule type="cellIs" dxfId="413" priority="617" operator="greaterThan">
      <formula>0</formula>
    </cfRule>
    <cfRule type="cellIs" dxfId="412" priority="618" operator="equal">
      <formula>0</formula>
    </cfRule>
  </conditionalFormatting>
  <conditionalFormatting sqref="BN31">
    <cfRule type="cellIs" dxfId="411" priority="619" operator="greaterThan">
      <formula>0</formula>
    </cfRule>
    <cfRule type="cellIs" dxfId="410" priority="620" operator="equal">
      <formula>0</formula>
    </cfRule>
  </conditionalFormatting>
  <conditionalFormatting sqref="BN32">
    <cfRule type="cellIs" dxfId="409" priority="621" operator="greaterThan">
      <formula>0</formula>
    </cfRule>
    <cfRule type="cellIs" dxfId="408" priority="622" operator="equal">
      <formula>0</formula>
    </cfRule>
  </conditionalFormatting>
  <conditionalFormatting sqref="BN34">
    <cfRule type="cellIs" dxfId="407" priority="623" operator="greaterThan">
      <formula>0</formula>
    </cfRule>
    <cfRule type="cellIs" dxfId="406" priority="624" operator="equal">
      <formula>0</formula>
    </cfRule>
  </conditionalFormatting>
  <conditionalFormatting sqref="BN35">
    <cfRule type="cellIs" dxfId="405" priority="625" operator="greaterThan">
      <formula>0</formula>
    </cfRule>
    <cfRule type="cellIs" dxfId="404" priority="626" operator="equal">
      <formula>0</formula>
    </cfRule>
  </conditionalFormatting>
  <conditionalFormatting sqref="BN37">
    <cfRule type="cellIs" dxfId="403" priority="627" operator="greaterThan">
      <formula>0</formula>
    </cfRule>
    <cfRule type="cellIs" dxfId="402" priority="628" operator="equal">
      <formula>0</formula>
    </cfRule>
  </conditionalFormatting>
  <conditionalFormatting sqref="BN40">
    <cfRule type="cellIs" dxfId="401" priority="629" operator="greaterThan">
      <formula>0</formula>
    </cfRule>
    <cfRule type="cellIs" dxfId="400" priority="630" operator="equal">
      <formula>0</formula>
    </cfRule>
  </conditionalFormatting>
  <conditionalFormatting sqref="BO12">
    <cfRule type="cellIs" dxfId="399" priority="633" operator="greaterThan">
      <formula>0</formula>
    </cfRule>
    <cfRule type="cellIs" dxfId="398" priority="634" operator="equal">
      <formula>0</formula>
    </cfRule>
  </conditionalFormatting>
  <conditionalFormatting sqref="BO13">
    <cfRule type="cellIs" dxfId="397" priority="635" operator="greaterThan">
      <formula>0</formula>
    </cfRule>
    <cfRule type="cellIs" dxfId="396" priority="636" operator="equal">
      <formula>0</formula>
    </cfRule>
  </conditionalFormatting>
  <conditionalFormatting sqref="BO15">
    <cfRule type="cellIs" dxfId="395" priority="637" operator="greaterThan">
      <formula>0</formula>
    </cfRule>
    <cfRule type="cellIs" dxfId="394" priority="638" operator="equal">
      <formula>0</formula>
    </cfRule>
  </conditionalFormatting>
  <conditionalFormatting sqref="BO18">
    <cfRule type="cellIs" dxfId="393" priority="639" operator="greaterThan">
      <formula>0</formula>
    </cfRule>
    <cfRule type="cellIs" dxfId="392" priority="640" operator="equal">
      <formula>0</formula>
    </cfRule>
  </conditionalFormatting>
  <conditionalFormatting sqref="BO21">
    <cfRule type="cellIs" dxfId="391" priority="641" operator="greaterThan">
      <formula>0</formula>
    </cfRule>
    <cfRule type="cellIs" dxfId="390" priority="642" operator="equal">
      <formula>0</formula>
    </cfRule>
  </conditionalFormatting>
  <conditionalFormatting sqref="BO22">
    <cfRule type="cellIs" dxfId="389" priority="643" operator="greaterThan">
      <formula>0</formula>
    </cfRule>
    <cfRule type="cellIs" dxfId="388" priority="644" operator="equal">
      <formula>0</formula>
    </cfRule>
  </conditionalFormatting>
  <conditionalFormatting sqref="BO42">
    <cfRule type="cellIs" dxfId="387" priority="645" operator="greaterThan">
      <formula>0</formula>
    </cfRule>
    <cfRule type="cellIs" dxfId="386" priority="646" operator="equal">
      <formula>0</formula>
    </cfRule>
  </conditionalFormatting>
  <conditionalFormatting sqref="BO24">
    <cfRule type="cellIs" dxfId="385" priority="647" operator="greaterThan">
      <formula>0</formula>
    </cfRule>
    <cfRule type="cellIs" dxfId="384" priority="648" operator="equal">
      <formula>0</formula>
    </cfRule>
  </conditionalFormatting>
  <conditionalFormatting sqref="BO25">
    <cfRule type="cellIs" dxfId="383" priority="649" operator="greaterThan">
      <formula>0</formula>
    </cfRule>
    <cfRule type="cellIs" dxfId="382" priority="650" operator="equal">
      <formula>0</formula>
    </cfRule>
  </conditionalFormatting>
  <conditionalFormatting sqref="BO26">
    <cfRule type="cellIs" dxfId="381" priority="651" operator="greaterThan">
      <formula>0</formula>
    </cfRule>
    <cfRule type="cellIs" dxfId="380" priority="652" operator="equal">
      <formula>0</formula>
    </cfRule>
  </conditionalFormatting>
  <conditionalFormatting sqref="BO27">
    <cfRule type="cellIs" dxfId="379" priority="653" operator="greaterThan">
      <formula>0</formula>
    </cfRule>
    <cfRule type="cellIs" dxfId="378" priority="654" operator="equal">
      <formula>0</formula>
    </cfRule>
  </conditionalFormatting>
  <conditionalFormatting sqref="BO28">
    <cfRule type="cellIs" dxfId="377" priority="655" operator="greaterThan">
      <formula>0</formula>
    </cfRule>
    <cfRule type="cellIs" dxfId="376" priority="656" operator="equal">
      <formula>0</formula>
    </cfRule>
  </conditionalFormatting>
  <conditionalFormatting sqref="BO29">
    <cfRule type="cellIs" dxfId="375" priority="657" operator="greaterThan">
      <formula>0</formula>
    </cfRule>
    <cfRule type="cellIs" dxfId="374" priority="658" operator="equal">
      <formula>0</formula>
    </cfRule>
  </conditionalFormatting>
  <conditionalFormatting sqref="BO30">
    <cfRule type="cellIs" dxfId="373" priority="659" operator="greaterThan">
      <formula>0</formula>
    </cfRule>
    <cfRule type="cellIs" dxfId="372" priority="660" operator="equal">
      <formula>0</formula>
    </cfRule>
  </conditionalFormatting>
  <conditionalFormatting sqref="BO31">
    <cfRule type="cellIs" dxfId="371" priority="661" operator="greaterThan">
      <formula>0</formula>
    </cfRule>
    <cfRule type="cellIs" dxfId="370" priority="662" operator="equal">
      <formula>0</formula>
    </cfRule>
  </conditionalFormatting>
  <conditionalFormatting sqref="BO32">
    <cfRule type="cellIs" dxfId="369" priority="663" operator="greaterThan">
      <formula>0</formula>
    </cfRule>
    <cfRule type="cellIs" dxfId="368" priority="664" operator="equal">
      <formula>0</formula>
    </cfRule>
  </conditionalFormatting>
  <conditionalFormatting sqref="BO34">
    <cfRule type="cellIs" dxfId="367" priority="665" operator="greaterThan">
      <formula>0</formula>
    </cfRule>
    <cfRule type="cellIs" dxfId="366" priority="666" operator="equal">
      <formula>0</formula>
    </cfRule>
  </conditionalFormatting>
  <conditionalFormatting sqref="BO35">
    <cfRule type="cellIs" dxfId="365" priority="667" operator="greaterThan">
      <formula>0</formula>
    </cfRule>
    <cfRule type="cellIs" dxfId="364" priority="668" operator="equal">
      <formula>0</formula>
    </cfRule>
  </conditionalFormatting>
  <conditionalFormatting sqref="BO37">
    <cfRule type="cellIs" dxfId="363" priority="669" operator="greaterThan">
      <formula>0</formula>
    </cfRule>
    <cfRule type="cellIs" dxfId="362" priority="670" operator="equal">
      <formula>0</formula>
    </cfRule>
  </conditionalFormatting>
  <conditionalFormatting sqref="BO40">
    <cfRule type="cellIs" dxfId="361" priority="671" operator="greaterThan">
      <formula>0</formula>
    </cfRule>
    <cfRule type="cellIs" dxfId="360" priority="672" operator="equal">
      <formula>0</formula>
    </cfRule>
  </conditionalFormatting>
  <conditionalFormatting sqref="AV12">
    <cfRule type="cellIs" dxfId="359" priority="675" operator="greaterThan">
      <formula>0</formula>
    </cfRule>
    <cfRule type="cellIs" dxfId="358" priority="676" operator="equal">
      <formula>0</formula>
    </cfRule>
  </conditionalFormatting>
  <conditionalFormatting sqref="AV13">
    <cfRule type="cellIs" dxfId="357" priority="677" operator="greaterThan">
      <formula>0</formula>
    </cfRule>
    <cfRule type="cellIs" dxfId="356" priority="678" operator="equal">
      <formula>0</formula>
    </cfRule>
  </conditionalFormatting>
  <conditionalFormatting sqref="AV15">
    <cfRule type="cellIs" dxfId="355" priority="679" operator="greaterThan">
      <formula>0</formula>
    </cfRule>
    <cfRule type="cellIs" dxfId="354" priority="680" operator="equal">
      <formula>0</formula>
    </cfRule>
  </conditionalFormatting>
  <conditionalFormatting sqref="AV18">
    <cfRule type="cellIs" dxfId="353" priority="681" operator="greaterThan">
      <formula>0</formula>
    </cfRule>
    <cfRule type="cellIs" dxfId="352" priority="682" operator="equal">
      <formula>0</formula>
    </cfRule>
  </conditionalFormatting>
  <conditionalFormatting sqref="AV21">
    <cfRule type="cellIs" dxfId="351" priority="683" operator="greaterThan">
      <formula>0</formula>
    </cfRule>
    <cfRule type="cellIs" dxfId="350" priority="684" operator="equal">
      <formula>0</formula>
    </cfRule>
  </conditionalFormatting>
  <conditionalFormatting sqref="AV22">
    <cfRule type="cellIs" dxfId="349" priority="685" operator="greaterThan">
      <formula>0</formula>
    </cfRule>
    <cfRule type="cellIs" dxfId="348" priority="686" operator="equal">
      <formula>0</formula>
    </cfRule>
  </conditionalFormatting>
  <conditionalFormatting sqref="AV42">
    <cfRule type="cellIs" dxfId="347" priority="687" operator="greaterThan">
      <formula>0</formula>
    </cfRule>
    <cfRule type="cellIs" dxfId="346" priority="688" operator="equal">
      <formula>0</formula>
    </cfRule>
  </conditionalFormatting>
  <conditionalFormatting sqref="AV24">
    <cfRule type="cellIs" dxfId="345" priority="689" operator="greaterThan">
      <formula>0</formula>
    </cfRule>
    <cfRule type="cellIs" dxfId="344" priority="690" operator="equal">
      <formula>0</formula>
    </cfRule>
  </conditionalFormatting>
  <conditionalFormatting sqref="AV25">
    <cfRule type="cellIs" dxfId="343" priority="691" operator="greaterThan">
      <formula>0</formula>
    </cfRule>
    <cfRule type="cellIs" dxfId="342" priority="692" operator="equal">
      <formula>0</formula>
    </cfRule>
  </conditionalFormatting>
  <conditionalFormatting sqref="AV26">
    <cfRule type="cellIs" dxfId="341" priority="693" operator="greaterThan">
      <formula>0</formula>
    </cfRule>
    <cfRule type="cellIs" dxfId="340" priority="694" operator="equal">
      <formula>0</formula>
    </cfRule>
  </conditionalFormatting>
  <conditionalFormatting sqref="AV27">
    <cfRule type="cellIs" dxfId="339" priority="695" operator="greaterThan">
      <formula>0</formula>
    </cfRule>
    <cfRule type="cellIs" dxfId="338" priority="696" operator="equal">
      <formula>0</formula>
    </cfRule>
  </conditionalFormatting>
  <conditionalFormatting sqref="AV28">
    <cfRule type="cellIs" dxfId="337" priority="697" operator="greaterThan">
      <formula>0</formula>
    </cfRule>
    <cfRule type="cellIs" dxfId="336" priority="698" operator="equal">
      <formula>0</formula>
    </cfRule>
  </conditionalFormatting>
  <conditionalFormatting sqref="AV29">
    <cfRule type="cellIs" dxfId="335" priority="699" operator="greaterThan">
      <formula>0</formula>
    </cfRule>
    <cfRule type="cellIs" dxfId="334" priority="700" operator="equal">
      <formula>0</formula>
    </cfRule>
  </conditionalFormatting>
  <conditionalFormatting sqref="AV30">
    <cfRule type="cellIs" dxfId="333" priority="701" operator="greaterThan">
      <formula>0</formula>
    </cfRule>
    <cfRule type="cellIs" dxfId="332" priority="702" operator="equal">
      <formula>0</formula>
    </cfRule>
  </conditionalFormatting>
  <conditionalFormatting sqref="AV31">
    <cfRule type="cellIs" dxfId="331" priority="703" operator="greaterThan">
      <formula>0</formula>
    </cfRule>
    <cfRule type="cellIs" dxfId="330" priority="704" operator="equal">
      <formula>0</formula>
    </cfRule>
  </conditionalFormatting>
  <conditionalFormatting sqref="AV32">
    <cfRule type="cellIs" dxfId="329" priority="705" operator="greaterThan">
      <formula>0</formula>
    </cfRule>
    <cfRule type="cellIs" dxfId="328" priority="706" operator="equal">
      <formula>0</formula>
    </cfRule>
  </conditionalFormatting>
  <conditionalFormatting sqref="AV34">
    <cfRule type="cellIs" dxfId="327" priority="707" operator="greaterThan">
      <formula>0</formula>
    </cfRule>
    <cfRule type="cellIs" dxfId="326" priority="708" operator="equal">
      <formula>0</formula>
    </cfRule>
  </conditionalFormatting>
  <conditionalFormatting sqref="AV35">
    <cfRule type="cellIs" dxfId="325" priority="709" operator="greaterThan">
      <formula>0</formula>
    </cfRule>
    <cfRule type="cellIs" dxfId="324" priority="710" operator="equal">
      <formula>0</formula>
    </cfRule>
  </conditionalFormatting>
  <conditionalFormatting sqref="AV37">
    <cfRule type="cellIs" dxfId="323" priority="711" operator="greaterThan">
      <formula>0</formula>
    </cfRule>
    <cfRule type="cellIs" dxfId="322" priority="712" operator="equal">
      <formula>0</formula>
    </cfRule>
  </conditionalFormatting>
  <conditionalFormatting sqref="AV40">
    <cfRule type="cellIs" dxfId="321" priority="713" operator="greaterThan">
      <formula>0</formula>
    </cfRule>
    <cfRule type="cellIs" dxfId="320" priority="714" operator="equal">
      <formula>0</formula>
    </cfRule>
  </conditionalFormatting>
  <conditionalFormatting sqref="AW12">
    <cfRule type="cellIs" dxfId="319" priority="717" operator="greaterThan">
      <formula>0</formula>
    </cfRule>
    <cfRule type="cellIs" dxfId="318" priority="718" operator="equal">
      <formula>0</formula>
    </cfRule>
  </conditionalFormatting>
  <conditionalFormatting sqref="AW13">
    <cfRule type="cellIs" dxfId="317" priority="719" operator="greaterThan">
      <formula>0</formula>
    </cfRule>
    <cfRule type="cellIs" dxfId="316" priority="720" operator="equal">
      <formula>0</formula>
    </cfRule>
  </conditionalFormatting>
  <conditionalFormatting sqref="AW15">
    <cfRule type="cellIs" dxfId="315" priority="721" operator="greaterThan">
      <formula>0</formula>
    </cfRule>
    <cfRule type="cellIs" dxfId="314" priority="722" operator="equal">
      <formula>0</formula>
    </cfRule>
  </conditionalFormatting>
  <conditionalFormatting sqref="AW18">
    <cfRule type="cellIs" dxfId="313" priority="723" operator="greaterThan">
      <formula>0</formula>
    </cfRule>
    <cfRule type="cellIs" dxfId="312" priority="724" operator="equal">
      <formula>0</formula>
    </cfRule>
  </conditionalFormatting>
  <conditionalFormatting sqref="AW21">
    <cfRule type="cellIs" dxfId="311" priority="725" operator="greaterThan">
      <formula>0</formula>
    </cfRule>
    <cfRule type="cellIs" dxfId="310" priority="726" operator="equal">
      <formula>0</formula>
    </cfRule>
  </conditionalFormatting>
  <conditionalFormatting sqref="AW22">
    <cfRule type="cellIs" dxfId="309" priority="727" operator="greaterThan">
      <formula>0</formula>
    </cfRule>
    <cfRule type="cellIs" dxfId="308" priority="728" operator="equal">
      <formula>0</formula>
    </cfRule>
  </conditionalFormatting>
  <conditionalFormatting sqref="AW42">
    <cfRule type="cellIs" dxfId="307" priority="729" operator="greaterThan">
      <formula>0</formula>
    </cfRule>
    <cfRule type="cellIs" dxfId="306" priority="730" operator="equal">
      <formula>0</formula>
    </cfRule>
  </conditionalFormatting>
  <conditionalFormatting sqref="AW24">
    <cfRule type="cellIs" dxfId="305" priority="731" operator="greaterThan">
      <formula>0</formula>
    </cfRule>
    <cfRule type="cellIs" dxfId="304" priority="732" operator="equal">
      <formula>0</formula>
    </cfRule>
  </conditionalFormatting>
  <conditionalFormatting sqref="AW25">
    <cfRule type="cellIs" dxfId="303" priority="733" operator="greaterThan">
      <formula>0</formula>
    </cfRule>
    <cfRule type="cellIs" dxfId="302" priority="734" operator="equal">
      <formula>0</formula>
    </cfRule>
  </conditionalFormatting>
  <conditionalFormatting sqref="AW26">
    <cfRule type="cellIs" dxfId="301" priority="735" operator="greaterThan">
      <formula>0</formula>
    </cfRule>
    <cfRule type="cellIs" dxfId="300" priority="736" operator="equal">
      <formula>0</formula>
    </cfRule>
  </conditionalFormatting>
  <conditionalFormatting sqref="AW27">
    <cfRule type="cellIs" dxfId="299" priority="737" operator="greaterThan">
      <formula>0</formula>
    </cfRule>
    <cfRule type="cellIs" dxfId="298" priority="738" operator="equal">
      <formula>0</formula>
    </cfRule>
  </conditionalFormatting>
  <conditionalFormatting sqref="AW28">
    <cfRule type="cellIs" dxfId="297" priority="739" operator="greaterThan">
      <formula>0</formula>
    </cfRule>
    <cfRule type="cellIs" dxfId="296" priority="740" operator="equal">
      <formula>0</formula>
    </cfRule>
  </conditionalFormatting>
  <conditionalFormatting sqref="AW29">
    <cfRule type="cellIs" dxfId="295" priority="741" operator="greaterThan">
      <formula>0</formula>
    </cfRule>
    <cfRule type="cellIs" dxfId="294" priority="742" operator="equal">
      <formula>0</formula>
    </cfRule>
  </conditionalFormatting>
  <conditionalFormatting sqref="AW30">
    <cfRule type="cellIs" dxfId="293" priority="743" operator="greaterThan">
      <formula>0</formula>
    </cfRule>
    <cfRule type="cellIs" dxfId="292" priority="744" operator="equal">
      <formula>0</formula>
    </cfRule>
  </conditionalFormatting>
  <conditionalFormatting sqref="AW31">
    <cfRule type="cellIs" dxfId="291" priority="745" operator="greaterThan">
      <formula>0</formula>
    </cfRule>
    <cfRule type="cellIs" dxfId="290" priority="746" operator="equal">
      <formula>0</formula>
    </cfRule>
  </conditionalFormatting>
  <conditionalFormatting sqref="AW32">
    <cfRule type="cellIs" dxfId="289" priority="747" operator="greaterThan">
      <formula>0</formula>
    </cfRule>
    <cfRule type="cellIs" dxfId="288" priority="748" operator="equal">
      <formula>0</formula>
    </cfRule>
  </conditionalFormatting>
  <conditionalFormatting sqref="AW34">
    <cfRule type="cellIs" dxfId="287" priority="749" operator="greaterThan">
      <formula>0</formula>
    </cfRule>
    <cfRule type="cellIs" dxfId="286" priority="750" operator="equal">
      <formula>0</formula>
    </cfRule>
  </conditionalFormatting>
  <conditionalFormatting sqref="AW35">
    <cfRule type="cellIs" dxfId="285" priority="751" operator="greaterThan">
      <formula>0</formula>
    </cfRule>
    <cfRule type="cellIs" dxfId="284" priority="752" operator="equal">
      <formula>0</formula>
    </cfRule>
  </conditionalFormatting>
  <conditionalFormatting sqref="AW37">
    <cfRule type="cellIs" dxfId="283" priority="753" operator="greaterThan">
      <formula>0</formula>
    </cfRule>
    <cfRule type="cellIs" dxfId="282" priority="754" operator="equal">
      <formula>0</formula>
    </cfRule>
  </conditionalFormatting>
  <conditionalFormatting sqref="AW40">
    <cfRule type="cellIs" dxfId="281" priority="755" operator="greaterThan">
      <formula>0</formula>
    </cfRule>
    <cfRule type="cellIs" dxfId="280" priority="756" operator="equal">
      <formula>0</formula>
    </cfRule>
  </conditionalFormatting>
  <conditionalFormatting sqref="AX12">
    <cfRule type="cellIs" dxfId="279" priority="759" operator="greaterThan">
      <formula>0</formula>
    </cfRule>
    <cfRule type="cellIs" dxfId="278" priority="760" operator="equal">
      <formula>0</formula>
    </cfRule>
  </conditionalFormatting>
  <conditionalFormatting sqref="AX13">
    <cfRule type="cellIs" dxfId="277" priority="761" operator="greaterThan">
      <formula>0</formula>
    </cfRule>
    <cfRule type="cellIs" dxfId="276" priority="762" operator="equal">
      <formula>0</formula>
    </cfRule>
  </conditionalFormatting>
  <conditionalFormatting sqref="AX15">
    <cfRule type="cellIs" dxfId="275" priority="763" operator="greaterThan">
      <formula>0</formula>
    </cfRule>
    <cfRule type="cellIs" dxfId="274" priority="764" operator="equal">
      <formula>0</formula>
    </cfRule>
  </conditionalFormatting>
  <conditionalFormatting sqref="AX18">
    <cfRule type="cellIs" dxfId="273" priority="765" operator="greaterThan">
      <formula>0</formula>
    </cfRule>
    <cfRule type="cellIs" dxfId="272" priority="766" operator="equal">
      <formula>0</formula>
    </cfRule>
  </conditionalFormatting>
  <conditionalFormatting sqref="AX21">
    <cfRule type="cellIs" dxfId="271" priority="767" operator="greaterThan">
      <formula>0</formula>
    </cfRule>
    <cfRule type="cellIs" dxfId="270" priority="768" operator="equal">
      <formula>0</formula>
    </cfRule>
  </conditionalFormatting>
  <conditionalFormatting sqref="AX22">
    <cfRule type="cellIs" dxfId="269" priority="769" operator="greaterThan">
      <formula>0</formula>
    </cfRule>
    <cfRule type="cellIs" dxfId="268" priority="770" operator="equal">
      <formula>0</formula>
    </cfRule>
  </conditionalFormatting>
  <conditionalFormatting sqref="AX42">
    <cfRule type="cellIs" dxfId="267" priority="771" operator="greaterThan">
      <formula>0</formula>
    </cfRule>
    <cfRule type="cellIs" dxfId="266" priority="772" operator="equal">
      <formula>0</formula>
    </cfRule>
  </conditionalFormatting>
  <conditionalFormatting sqref="AX24">
    <cfRule type="cellIs" dxfId="265" priority="773" operator="greaterThan">
      <formula>0</formula>
    </cfRule>
    <cfRule type="cellIs" dxfId="264" priority="774" operator="equal">
      <formula>0</formula>
    </cfRule>
  </conditionalFormatting>
  <conditionalFormatting sqref="AX25">
    <cfRule type="cellIs" dxfId="263" priority="775" operator="greaterThan">
      <formula>0</formula>
    </cfRule>
    <cfRule type="cellIs" dxfId="262" priority="776" operator="equal">
      <formula>0</formula>
    </cfRule>
  </conditionalFormatting>
  <conditionalFormatting sqref="AX26">
    <cfRule type="cellIs" dxfId="261" priority="777" operator="greaterThan">
      <formula>0</formula>
    </cfRule>
    <cfRule type="cellIs" dxfId="260" priority="778" operator="equal">
      <formula>0</formula>
    </cfRule>
  </conditionalFormatting>
  <conditionalFormatting sqref="AX27">
    <cfRule type="cellIs" dxfId="259" priority="779" operator="greaterThan">
      <formula>0</formula>
    </cfRule>
    <cfRule type="cellIs" dxfId="258" priority="780" operator="equal">
      <formula>0</formula>
    </cfRule>
  </conditionalFormatting>
  <conditionalFormatting sqref="AX28">
    <cfRule type="cellIs" dxfId="257" priority="781" operator="greaterThan">
      <formula>0</formula>
    </cfRule>
    <cfRule type="cellIs" dxfId="256" priority="782" operator="equal">
      <formula>0</formula>
    </cfRule>
  </conditionalFormatting>
  <conditionalFormatting sqref="AX29">
    <cfRule type="cellIs" dxfId="255" priority="783" operator="greaterThan">
      <formula>0</formula>
    </cfRule>
    <cfRule type="cellIs" dxfId="254" priority="784" operator="equal">
      <formula>0</formula>
    </cfRule>
  </conditionalFormatting>
  <conditionalFormatting sqref="AX30">
    <cfRule type="cellIs" dxfId="253" priority="785" operator="greaterThan">
      <formula>0</formula>
    </cfRule>
    <cfRule type="cellIs" dxfId="252" priority="786" operator="equal">
      <formula>0</formula>
    </cfRule>
  </conditionalFormatting>
  <conditionalFormatting sqref="AX31">
    <cfRule type="cellIs" dxfId="251" priority="787" operator="greaterThan">
      <formula>0</formula>
    </cfRule>
    <cfRule type="cellIs" dxfId="250" priority="788" operator="equal">
      <formula>0</formula>
    </cfRule>
  </conditionalFormatting>
  <conditionalFormatting sqref="AX32">
    <cfRule type="cellIs" dxfId="249" priority="789" operator="greaterThan">
      <formula>0</formula>
    </cfRule>
    <cfRule type="cellIs" dxfId="248" priority="790" operator="equal">
      <formula>0</formula>
    </cfRule>
  </conditionalFormatting>
  <conditionalFormatting sqref="AX34">
    <cfRule type="cellIs" dxfId="247" priority="791" operator="greaterThan">
      <formula>0</formula>
    </cfRule>
    <cfRule type="cellIs" dxfId="246" priority="792" operator="equal">
      <formula>0</formula>
    </cfRule>
  </conditionalFormatting>
  <conditionalFormatting sqref="AX35">
    <cfRule type="cellIs" dxfId="245" priority="793" operator="greaterThan">
      <formula>0</formula>
    </cfRule>
    <cfRule type="cellIs" dxfId="244" priority="794" operator="equal">
      <formula>0</formula>
    </cfRule>
  </conditionalFormatting>
  <conditionalFormatting sqref="AX37">
    <cfRule type="cellIs" dxfId="243" priority="795" operator="greaterThan">
      <formula>0</formula>
    </cfRule>
    <cfRule type="cellIs" dxfId="242" priority="796" operator="equal">
      <formula>0</formula>
    </cfRule>
  </conditionalFormatting>
  <conditionalFormatting sqref="AX40">
    <cfRule type="cellIs" dxfId="241" priority="797" operator="greaterThan">
      <formula>0</formula>
    </cfRule>
    <cfRule type="cellIs" dxfId="240" priority="798" operator="equal">
      <formula>0</formula>
    </cfRule>
  </conditionalFormatting>
  <conditionalFormatting sqref="AY12">
    <cfRule type="cellIs" dxfId="239" priority="801" operator="greaterThan">
      <formula>0</formula>
    </cfRule>
    <cfRule type="cellIs" dxfId="238" priority="802" operator="equal">
      <formula>0</formula>
    </cfRule>
  </conditionalFormatting>
  <conditionalFormatting sqref="AY13">
    <cfRule type="cellIs" dxfId="237" priority="803" operator="greaterThan">
      <formula>0</formula>
    </cfRule>
    <cfRule type="cellIs" dxfId="236" priority="804" operator="equal">
      <formula>0</formula>
    </cfRule>
  </conditionalFormatting>
  <conditionalFormatting sqref="AY15">
    <cfRule type="cellIs" dxfId="235" priority="805" operator="greaterThan">
      <formula>0</formula>
    </cfRule>
    <cfRule type="cellIs" dxfId="234" priority="806" operator="equal">
      <formula>0</formula>
    </cfRule>
  </conditionalFormatting>
  <conditionalFormatting sqref="AY18">
    <cfRule type="cellIs" dxfId="233" priority="807" operator="greaterThan">
      <formula>0</formula>
    </cfRule>
    <cfRule type="cellIs" dxfId="232" priority="808" operator="equal">
      <formula>0</formula>
    </cfRule>
  </conditionalFormatting>
  <conditionalFormatting sqref="AY21">
    <cfRule type="cellIs" dxfId="231" priority="809" operator="greaterThan">
      <formula>0</formula>
    </cfRule>
    <cfRule type="cellIs" dxfId="230" priority="810" operator="equal">
      <formula>0</formula>
    </cfRule>
  </conditionalFormatting>
  <conditionalFormatting sqref="AY22">
    <cfRule type="cellIs" dxfId="229" priority="811" operator="greaterThan">
      <formula>0</formula>
    </cfRule>
    <cfRule type="cellIs" dxfId="228" priority="812" operator="equal">
      <formula>0</formula>
    </cfRule>
  </conditionalFormatting>
  <conditionalFormatting sqref="AY42">
    <cfRule type="cellIs" dxfId="227" priority="813" operator="greaterThan">
      <formula>0</formula>
    </cfRule>
    <cfRule type="cellIs" dxfId="226" priority="814" operator="equal">
      <formula>0</formula>
    </cfRule>
  </conditionalFormatting>
  <conditionalFormatting sqref="AY24">
    <cfRule type="cellIs" dxfId="225" priority="815" operator="greaterThan">
      <formula>0</formula>
    </cfRule>
    <cfRule type="cellIs" dxfId="224" priority="816" operator="equal">
      <formula>0</formula>
    </cfRule>
  </conditionalFormatting>
  <conditionalFormatting sqref="AY25">
    <cfRule type="cellIs" dxfId="223" priority="817" operator="greaterThan">
      <formula>0</formula>
    </cfRule>
    <cfRule type="cellIs" dxfId="222" priority="818" operator="equal">
      <formula>0</formula>
    </cfRule>
  </conditionalFormatting>
  <conditionalFormatting sqref="AY26">
    <cfRule type="cellIs" dxfId="221" priority="819" operator="greaterThan">
      <formula>0</formula>
    </cfRule>
    <cfRule type="cellIs" dxfId="220" priority="820" operator="equal">
      <formula>0</formula>
    </cfRule>
  </conditionalFormatting>
  <conditionalFormatting sqref="AY27">
    <cfRule type="cellIs" dxfId="219" priority="821" operator="greaterThan">
      <formula>0</formula>
    </cfRule>
    <cfRule type="cellIs" dxfId="218" priority="822" operator="equal">
      <formula>0</formula>
    </cfRule>
  </conditionalFormatting>
  <conditionalFormatting sqref="AY28">
    <cfRule type="cellIs" dxfId="217" priority="823" operator="greaterThan">
      <formula>0</formula>
    </cfRule>
    <cfRule type="cellIs" dxfId="216" priority="824" operator="equal">
      <formula>0</formula>
    </cfRule>
  </conditionalFormatting>
  <conditionalFormatting sqref="AY29">
    <cfRule type="cellIs" dxfId="215" priority="825" operator="greaterThan">
      <formula>0</formula>
    </cfRule>
    <cfRule type="cellIs" dxfId="214" priority="826" operator="equal">
      <formula>0</formula>
    </cfRule>
  </conditionalFormatting>
  <conditionalFormatting sqref="AY30">
    <cfRule type="cellIs" dxfId="213" priority="827" operator="greaterThan">
      <formula>0</formula>
    </cfRule>
    <cfRule type="cellIs" dxfId="212" priority="828" operator="equal">
      <formula>0</formula>
    </cfRule>
  </conditionalFormatting>
  <conditionalFormatting sqref="AY31">
    <cfRule type="cellIs" dxfId="211" priority="829" operator="greaterThan">
      <formula>0</formula>
    </cfRule>
    <cfRule type="cellIs" dxfId="210" priority="830" operator="equal">
      <formula>0</formula>
    </cfRule>
  </conditionalFormatting>
  <conditionalFormatting sqref="AY32">
    <cfRule type="cellIs" dxfId="209" priority="831" operator="greaterThan">
      <formula>0</formula>
    </cfRule>
    <cfRule type="cellIs" dxfId="208" priority="832" operator="equal">
      <formula>0</formula>
    </cfRule>
  </conditionalFormatting>
  <conditionalFormatting sqref="AY34">
    <cfRule type="cellIs" dxfId="207" priority="833" operator="greaterThan">
      <formula>0</formula>
    </cfRule>
    <cfRule type="cellIs" dxfId="206" priority="834" operator="equal">
      <formula>0</formula>
    </cfRule>
  </conditionalFormatting>
  <conditionalFormatting sqref="AY35">
    <cfRule type="cellIs" dxfId="205" priority="835" operator="greaterThan">
      <formula>0</formula>
    </cfRule>
    <cfRule type="cellIs" dxfId="204" priority="836" operator="equal">
      <formula>0</formula>
    </cfRule>
  </conditionalFormatting>
  <conditionalFormatting sqref="AY37">
    <cfRule type="cellIs" dxfId="203" priority="837" operator="greaterThan">
      <formula>0</formula>
    </cfRule>
    <cfRule type="cellIs" dxfId="202" priority="838" operator="equal">
      <formula>0</formula>
    </cfRule>
  </conditionalFormatting>
  <conditionalFormatting sqref="AY40">
    <cfRule type="cellIs" dxfId="201" priority="839" operator="greaterThan">
      <formula>0</formula>
    </cfRule>
    <cfRule type="cellIs" dxfId="200" priority="840" operator="equal">
      <formula>0</formula>
    </cfRule>
  </conditionalFormatting>
  <conditionalFormatting sqref="AZ12">
    <cfRule type="cellIs" dxfId="199" priority="843" operator="greaterThan">
      <formula>0</formula>
    </cfRule>
    <cfRule type="cellIs" dxfId="198" priority="844" operator="equal">
      <formula>0</formula>
    </cfRule>
  </conditionalFormatting>
  <conditionalFormatting sqref="AZ13">
    <cfRule type="cellIs" dxfId="197" priority="845" operator="greaterThan">
      <formula>0</formula>
    </cfRule>
    <cfRule type="cellIs" dxfId="196" priority="846" operator="equal">
      <formula>0</formula>
    </cfRule>
  </conditionalFormatting>
  <conditionalFormatting sqref="AZ15">
    <cfRule type="cellIs" dxfId="195" priority="847" operator="greaterThan">
      <formula>0</formula>
    </cfRule>
    <cfRule type="cellIs" dxfId="194" priority="848" operator="equal">
      <formula>0</formula>
    </cfRule>
  </conditionalFormatting>
  <conditionalFormatting sqref="AZ18">
    <cfRule type="cellIs" dxfId="193" priority="849" operator="greaterThan">
      <formula>0</formula>
    </cfRule>
    <cfRule type="cellIs" dxfId="192" priority="850" operator="equal">
      <formula>0</formula>
    </cfRule>
  </conditionalFormatting>
  <conditionalFormatting sqref="AZ21">
    <cfRule type="cellIs" dxfId="191" priority="851" operator="greaterThan">
      <formula>0</formula>
    </cfRule>
    <cfRule type="cellIs" dxfId="190" priority="852" operator="equal">
      <formula>0</formula>
    </cfRule>
  </conditionalFormatting>
  <conditionalFormatting sqref="AZ22">
    <cfRule type="cellIs" dxfId="189" priority="853" operator="greaterThan">
      <formula>0</formula>
    </cfRule>
    <cfRule type="cellIs" dxfId="188" priority="854" operator="equal">
      <formula>0</formula>
    </cfRule>
  </conditionalFormatting>
  <conditionalFormatting sqref="AZ42">
    <cfRule type="cellIs" dxfId="187" priority="855" operator="greaterThan">
      <formula>0</formula>
    </cfRule>
    <cfRule type="cellIs" dxfId="186" priority="856" operator="equal">
      <formula>0</formula>
    </cfRule>
  </conditionalFormatting>
  <conditionalFormatting sqref="AZ24">
    <cfRule type="cellIs" dxfId="185" priority="857" operator="greaterThan">
      <formula>0</formula>
    </cfRule>
    <cfRule type="cellIs" dxfId="184" priority="858" operator="equal">
      <formula>0</formula>
    </cfRule>
  </conditionalFormatting>
  <conditionalFormatting sqref="AZ25">
    <cfRule type="cellIs" dxfId="183" priority="859" operator="greaterThan">
      <formula>0</formula>
    </cfRule>
    <cfRule type="cellIs" dxfId="182" priority="860" operator="equal">
      <formula>0</formula>
    </cfRule>
  </conditionalFormatting>
  <conditionalFormatting sqref="AZ26">
    <cfRule type="cellIs" dxfId="181" priority="861" operator="greaterThan">
      <formula>0</formula>
    </cfRule>
    <cfRule type="cellIs" dxfId="180" priority="862" operator="equal">
      <formula>0</formula>
    </cfRule>
  </conditionalFormatting>
  <conditionalFormatting sqref="AZ27">
    <cfRule type="cellIs" dxfId="179" priority="863" operator="greaterThan">
      <formula>0</formula>
    </cfRule>
    <cfRule type="cellIs" dxfId="178" priority="864" operator="equal">
      <formula>0</formula>
    </cfRule>
  </conditionalFormatting>
  <conditionalFormatting sqref="AZ28">
    <cfRule type="cellIs" dxfId="177" priority="865" operator="greaterThan">
      <formula>0</formula>
    </cfRule>
    <cfRule type="cellIs" dxfId="176" priority="866" operator="equal">
      <formula>0</formula>
    </cfRule>
  </conditionalFormatting>
  <conditionalFormatting sqref="AZ29">
    <cfRule type="cellIs" dxfId="175" priority="867" operator="greaterThan">
      <formula>0</formula>
    </cfRule>
    <cfRule type="cellIs" dxfId="174" priority="868" operator="equal">
      <formula>0</formula>
    </cfRule>
  </conditionalFormatting>
  <conditionalFormatting sqref="AZ30">
    <cfRule type="cellIs" dxfId="173" priority="869" operator="greaterThan">
      <formula>0</formula>
    </cfRule>
    <cfRule type="cellIs" dxfId="172" priority="870" operator="equal">
      <formula>0</formula>
    </cfRule>
  </conditionalFormatting>
  <conditionalFormatting sqref="AZ31">
    <cfRule type="cellIs" dxfId="171" priority="871" operator="greaterThan">
      <formula>0</formula>
    </cfRule>
    <cfRule type="cellIs" dxfId="170" priority="872" operator="equal">
      <formula>0</formula>
    </cfRule>
  </conditionalFormatting>
  <conditionalFormatting sqref="AZ32">
    <cfRule type="cellIs" dxfId="169" priority="873" operator="greaterThan">
      <formula>0</formula>
    </cfRule>
    <cfRule type="cellIs" dxfId="168" priority="874" operator="equal">
      <formula>0</formula>
    </cfRule>
  </conditionalFormatting>
  <conditionalFormatting sqref="AZ34">
    <cfRule type="cellIs" dxfId="167" priority="875" operator="greaterThan">
      <formula>0</formula>
    </cfRule>
    <cfRule type="cellIs" dxfId="166" priority="876" operator="equal">
      <formula>0</formula>
    </cfRule>
  </conditionalFormatting>
  <conditionalFormatting sqref="AZ35">
    <cfRule type="cellIs" dxfId="165" priority="877" operator="greaterThan">
      <formula>0</formula>
    </cfRule>
    <cfRule type="cellIs" dxfId="164" priority="878" operator="equal">
      <formula>0</formula>
    </cfRule>
  </conditionalFormatting>
  <conditionalFormatting sqref="AZ37">
    <cfRule type="cellIs" dxfId="163" priority="879" operator="greaterThan">
      <formula>0</formula>
    </cfRule>
    <cfRule type="cellIs" dxfId="162" priority="880" operator="equal">
      <formula>0</formula>
    </cfRule>
  </conditionalFormatting>
  <conditionalFormatting sqref="AZ40">
    <cfRule type="cellIs" dxfId="161" priority="881" operator="greaterThan">
      <formula>0</formula>
    </cfRule>
    <cfRule type="cellIs" dxfId="160" priority="882" operator="equal">
      <formula>0</formula>
    </cfRule>
  </conditionalFormatting>
  <conditionalFormatting sqref="AB12">
    <cfRule type="cellIs" dxfId="159" priority="885" operator="greaterThan">
      <formula>0</formula>
    </cfRule>
    <cfRule type="cellIs" dxfId="158" priority="886" operator="equal">
      <formula>0</formula>
    </cfRule>
  </conditionalFormatting>
  <conditionalFormatting sqref="AB13">
    <cfRule type="cellIs" dxfId="157" priority="887" operator="greaterThan">
      <formula>0</formula>
    </cfRule>
    <cfRule type="cellIs" dxfId="156" priority="888" operator="equal">
      <formula>0</formula>
    </cfRule>
  </conditionalFormatting>
  <conditionalFormatting sqref="AB15">
    <cfRule type="cellIs" dxfId="155" priority="889" operator="greaterThan">
      <formula>0</formula>
    </cfRule>
    <cfRule type="cellIs" dxfId="154" priority="890" operator="equal">
      <formula>0</formula>
    </cfRule>
  </conditionalFormatting>
  <conditionalFormatting sqref="AB18">
    <cfRule type="cellIs" dxfId="153" priority="891" operator="greaterThan">
      <formula>0</formula>
    </cfRule>
    <cfRule type="cellIs" dxfId="152" priority="892" operator="equal">
      <formula>0</formula>
    </cfRule>
  </conditionalFormatting>
  <conditionalFormatting sqref="AB21">
    <cfRule type="cellIs" dxfId="151" priority="893" operator="greaterThan">
      <formula>0</formula>
    </cfRule>
    <cfRule type="cellIs" dxfId="150" priority="894" operator="equal">
      <formula>0</formula>
    </cfRule>
  </conditionalFormatting>
  <conditionalFormatting sqref="AB22">
    <cfRule type="cellIs" dxfId="149" priority="895" operator="greaterThan">
      <formula>0</formula>
    </cfRule>
    <cfRule type="cellIs" dxfId="148" priority="896" operator="equal">
      <formula>0</formula>
    </cfRule>
  </conditionalFormatting>
  <conditionalFormatting sqref="AB42">
    <cfRule type="cellIs" dxfId="147" priority="897" operator="greaterThan">
      <formula>0</formula>
    </cfRule>
    <cfRule type="cellIs" dxfId="146" priority="898" operator="equal">
      <formula>0</formula>
    </cfRule>
  </conditionalFormatting>
  <conditionalFormatting sqref="AB24">
    <cfRule type="cellIs" dxfId="145" priority="899" operator="greaterThan">
      <formula>0</formula>
    </cfRule>
    <cfRule type="cellIs" dxfId="144" priority="900" operator="equal">
      <formula>0</formula>
    </cfRule>
  </conditionalFormatting>
  <conditionalFormatting sqref="AB25">
    <cfRule type="cellIs" dxfId="143" priority="901" operator="greaterThan">
      <formula>0</formula>
    </cfRule>
    <cfRule type="cellIs" dxfId="142" priority="902" operator="equal">
      <formula>0</formula>
    </cfRule>
  </conditionalFormatting>
  <conditionalFormatting sqref="AB26">
    <cfRule type="cellIs" dxfId="141" priority="903" operator="greaterThan">
      <formula>0</formula>
    </cfRule>
    <cfRule type="cellIs" dxfId="140" priority="904" operator="equal">
      <formula>0</formula>
    </cfRule>
  </conditionalFormatting>
  <conditionalFormatting sqref="AB27">
    <cfRule type="cellIs" dxfId="139" priority="905" operator="greaterThan">
      <formula>0</formula>
    </cfRule>
    <cfRule type="cellIs" dxfId="138" priority="906" operator="equal">
      <formula>0</formula>
    </cfRule>
  </conditionalFormatting>
  <conditionalFormatting sqref="AB28">
    <cfRule type="cellIs" dxfId="137" priority="907" operator="greaterThan">
      <formula>0</formula>
    </cfRule>
    <cfRule type="cellIs" dxfId="136" priority="908" operator="equal">
      <formula>0</formula>
    </cfRule>
  </conditionalFormatting>
  <conditionalFormatting sqref="AB29">
    <cfRule type="cellIs" dxfId="135" priority="909" operator="greaterThan">
      <formula>0</formula>
    </cfRule>
    <cfRule type="cellIs" dxfId="134" priority="910" operator="equal">
      <formula>0</formula>
    </cfRule>
  </conditionalFormatting>
  <conditionalFormatting sqref="AB30">
    <cfRule type="cellIs" dxfId="133" priority="911" operator="greaterThan">
      <formula>0</formula>
    </cfRule>
    <cfRule type="cellIs" dxfId="132" priority="912" operator="equal">
      <formula>0</formula>
    </cfRule>
  </conditionalFormatting>
  <conditionalFormatting sqref="AB31">
    <cfRule type="cellIs" dxfId="131" priority="913" operator="greaterThan">
      <formula>0</formula>
    </cfRule>
    <cfRule type="cellIs" dxfId="130" priority="914" operator="equal">
      <formula>0</formula>
    </cfRule>
  </conditionalFormatting>
  <conditionalFormatting sqref="AB32">
    <cfRule type="cellIs" dxfId="129" priority="915" operator="greaterThan">
      <formula>0</formula>
    </cfRule>
    <cfRule type="cellIs" dxfId="128" priority="916" operator="equal">
      <formula>0</formula>
    </cfRule>
  </conditionalFormatting>
  <conditionalFormatting sqref="AB34">
    <cfRule type="cellIs" dxfId="127" priority="917" operator="greaterThan">
      <formula>0</formula>
    </cfRule>
    <cfRule type="cellIs" dxfId="126" priority="918" operator="equal">
      <formula>0</formula>
    </cfRule>
  </conditionalFormatting>
  <conditionalFormatting sqref="AB35">
    <cfRule type="cellIs" dxfId="125" priority="919" operator="greaterThan">
      <formula>0</formula>
    </cfRule>
    <cfRule type="cellIs" dxfId="124" priority="920" operator="equal">
      <formula>0</formula>
    </cfRule>
  </conditionalFormatting>
  <conditionalFormatting sqref="AB37">
    <cfRule type="cellIs" dxfId="123" priority="921" operator="greaterThan">
      <formula>0</formula>
    </cfRule>
    <cfRule type="cellIs" dxfId="122" priority="922" operator="equal">
      <formula>0</formula>
    </cfRule>
  </conditionalFormatting>
  <conditionalFormatting sqref="AB40">
    <cfRule type="cellIs" dxfId="121" priority="923" operator="greaterThan">
      <formula>0</formula>
    </cfRule>
    <cfRule type="cellIs" dxfId="120" priority="924" operator="equal">
      <formula>0</formula>
    </cfRule>
  </conditionalFormatting>
  <conditionalFormatting sqref="AC12">
    <cfRule type="cellIs" dxfId="119" priority="927" operator="greaterThan">
      <formula>0</formula>
    </cfRule>
    <cfRule type="cellIs" dxfId="118" priority="928" operator="equal">
      <formula>0</formula>
    </cfRule>
  </conditionalFormatting>
  <conditionalFormatting sqref="AC13">
    <cfRule type="cellIs" dxfId="117" priority="929" operator="greaterThan">
      <formula>0</formula>
    </cfRule>
    <cfRule type="cellIs" dxfId="116" priority="930" operator="equal">
      <formula>0</formula>
    </cfRule>
  </conditionalFormatting>
  <conditionalFormatting sqref="AC15">
    <cfRule type="cellIs" dxfId="115" priority="931" operator="greaterThan">
      <formula>0</formula>
    </cfRule>
    <cfRule type="cellIs" dxfId="114" priority="932" operator="equal">
      <formula>0</formula>
    </cfRule>
  </conditionalFormatting>
  <conditionalFormatting sqref="AC18">
    <cfRule type="cellIs" dxfId="113" priority="933" operator="greaterThan">
      <formula>0</formula>
    </cfRule>
    <cfRule type="cellIs" dxfId="112" priority="934" operator="equal">
      <formula>0</formula>
    </cfRule>
  </conditionalFormatting>
  <conditionalFormatting sqref="AC21">
    <cfRule type="cellIs" dxfId="111" priority="935" operator="greaterThan">
      <formula>0</formula>
    </cfRule>
    <cfRule type="cellIs" dxfId="110" priority="936" operator="equal">
      <formula>0</formula>
    </cfRule>
  </conditionalFormatting>
  <conditionalFormatting sqref="AC22">
    <cfRule type="cellIs" dxfId="109" priority="937" operator="greaterThan">
      <formula>0</formula>
    </cfRule>
    <cfRule type="cellIs" dxfId="108" priority="938" operator="equal">
      <formula>0</formula>
    </cfRule>
  </conditionalFormatting>
  <conditionalFormatting sqref="AC42">
    <cfRule type="cellIs" dxfId="107" priority="939" operator="greaterThan">
      <formula>0</formula>
    </cfRule>
    <cfRule type="cellIs" dxfId="106" priority="940" operator="equal">
      <formula>0</formula>
    </cfRule>
  </conditionalFormatting>
  <conditionalFormatting sqref="AC24">
    <cfRule type="cellIs" dxfId="105" priority="941" operator="greaterThan">
      <formula>0</formula>
    </cfRule>
    <cfRule type="cellIs" dxfId="104" priority="942" operator="equal">
      <formula>0</formula>
    </cfRule>
  </conditionalFormatting>
  <conditionalFormatting sqref="AC25">
    <cfRule type="cellIs" dxfId="103" priority="943" operator="greaterThan">
      <formula>0</formula>
    </cfRule>
    <cfRule type="cellIs" dxfId="102" priority="944" operator="equal">
      <formula>0</formula>
    </cfRule>
  </conditionalFormatting>
  <conditionalFormatting sqref="AC26">
    <cfRule type="cellIs" dxfId="101" priority="945" operator="greaterThan">
      <formula>0</formula>
    </cfRule>
    <cfRule type="cellIs" dxfId="100" priority="946" operator="equal">
      <formula>0</formula>
    </cfRule>
  </conditionalFormatting>
  <conditionalFormatting sqref="AC27">
    <cfRule type="cellIs" dxfId="99" priority="947" operator="greaterThan">
      <formula>0</formula>
    </cfRule>
    <cfRule type="cellIs" dxfId="98" priority="948" operator="equal">
      <formula>0</formula>
    </cfRule>
  </conditionalFormatting>
  <conditionalFormatting sqref="AC28">
    <cfRule type="cellIs" dxfId="97" priority="949" operator="greaterThan">
      <formula>0</formula>
    </cfRule>
    <cfRule type="cellIs" dxfId="96" priority="950" operator="equal">
      <formula>0</formula>
    </cfRule>
  </conditionalFormatting>
  <conditionalFormatting sqref="AC29">
    <cfRule type="cellIs" dxfId="95" priority="951" operator="greaterThan">
      <formula>0</formula>
    </cfRule>
    <cfRule type="cellIs" dxfId="94" priority="952" operator="equal">
      <formula>0</formula>
    </cfRule>
  </conditionalFormatting>
  <conditionalFormatting sqref="AC30">
    <cfRule type="cellIs" dxfId="93" priority="953" operator="greaterThan">
      <formula>0</formula>
    </cfRule>
    <cfRule type="cellIs" dxfId="92" priority="954" operator="equal">
      <formula>0</formula>
    </cfRule>
  </conditionalFormatting>
  <conditionalFormatting sqref="AC31">
    <cfRule type="cellIs" dxfId="91" priority="955" operator="greaterThan">
      <formula>0</formula>
    </cfRule>
    <cfRule type="cellIs" dxfId="90" priority="956" operator="equal">
      <formula>0</formula>
    </cfRule>
  </conditionalFormatting>
  <conditionalFormatting sqref="AC32">
    <cfRule type="cellIs" dxfId="89" priority="957" operator="greaterThan">
      <formula>0</formula>
    </cfRule>
    <cfRule type="cellIs" dxfId="88" priority="958" operator="equal">
      <formula>0</formula>
    </cfRule>
  </conditionalFormatting>
  <conditionalFormatting sqref="AC34">
    <cfRule type="cellIs" dxfId="87" priority="959" operator="greaterThan">
      <formula>0</formula>
    </cfRule>
    <cfRule type="cellIs" dxfId="86" priority="960" operator="equal">
      <formula>0</formula>
    </cfRule>
  </conditionalFormatting>
  <conditionalFormatting sqref="AC35">
    <cfRule type="cellIs" dxfId="85" priority="961" operator="greaterThan">
      <formula>0</formula>
    </cfRule>
    <cfRule type="cellIs" dxfId="84" priority="962" operator="equal">
      <formula>0</formula>
    </cfRule>
  </conditionalFormatting>
  <conditionalFormatting sqref="AC37">
    <cfRule type="cellIs" dxfId="83" priority="963" operator="greaterThan">
      <formula>0</formula>
    </cfRule>
    <cfRule type="cellIs" dxfId="82" priority="964" operator="equal">
      <formula>0</formula>
    </cfRule>
  </conditionalFormatting>
  <conditionalFormatting sqref="AC40">
    <cfRule type="cellIs" dxfId="81" priority="965" operator="greaterThan">
      <formula>0</formula>
    </cfRule>
    <cfRule type="cellIs" dxfId="80" priority="966" operator="equal">
      <formula>0</formula>
    </cfRule>
  </conditionalFormatting>
  <conditionalFormatting sqref="AD12">
    <cfRule type="cellIs" dxfId="79" priority="969" operator="greaterThan">
      <formula>0</formula>
    </cfRule>
    <cfRule type="cellIs" dxfId="78" priority="970" operator="equal">
      <formula>0</formula>
    </cfRule>
  </conditionalFormatting>
  <conditionalFormatting sqref="AD13">
    <cfRule type="cellIs" dxfId="77" priority="971" operator="greaterThan">
      <formula>0</formula>
    </cfRule>
    <cfRule type="cellIs" dxfId="76" priority="972" operator="equal">
      <formula>0</formula>
    </cfRule>
  </conditionalFormatting>
  <conditionalFormatting sqref="AD15">
    <cfRule type="cellIs" dxfId="75" priority="973" operator="greaterThan">
      <formula>0</formula>
    </cfRule>
    <cfRule type="cellIs" dxfId="74" priority="974" operator="equal">
      <formula>0</formula>
    </cfRule>
  </conditionalFormatting>
  <conditionalFormatting sqref="AD18">
    <cfRule type="cellIs" dxfId="73" priority="975" operator="greaterThan">
      <formula>0</formula>
    </cfRule>
    <cfRule type="cellIs" dxfId="72" priority="976" operator="equal">
      <formula>0</formula>
    </cfRule>
  </conditionalFormatting>
  <conditionalFormatting sqref="AD21">
    <cfRule type="cellIs" dxfId="71" priority="977" operator="greaterThan">
      <formula>0</formula>
    </cfRule>
    <cfRule type="cellIs" dxfId="70" priority="978" operator="equal">
      <formula>0</formula>
    </cfRule>
  </conditionalFormatting>
  <conditionalFormatting sqref="AD22">
    <cfRule type="cellIs" dxfId="69" priority="979" operator="greaterThan">
      <formula>0</formula>
    </cfRule>
    <cfRule type="cellIs" dxfId="68" priority="980" operator="equal">
      <formula>0</formula>
    </cfRule>
  </conditionalFormatting>
  <conditionalFormatting sqref="AD42">
    <cfRule type="cellIs" dxfId="67" priority="981" operator="greaterThan">
      <formula>0</formula>
    </cfRule>
    <cfRule type="cellIs" dxfId="66" priority="982" operator="equal">
      <formula>0</formula>
    </cfRule>
  </conditionalFormatting>
  <conditionalFormatting sqref="AD24">
    <cfRule type="cellIs" dxfId="65" priority="983" operator="greaterThan">
      <formula>0</formula>
    </cfRule>
    <cfRule type="cellIs" dxfId="64" priority="984" operator="equal">
      <formula>0</formula>
    </cfRule>
  </conditionalFormatting>
  <conditionalFormatting sqref="AD25">
    <cfRule type="cellIs" dxfId="63" priority="985" operator="greaterThan">
      <formula>0</formula>
    </cfRule>
    <cfRule type="cellIs" dxfId="62" priority="986" operator="equal">
      <formula>0</formula>
    </cfRule>
  </conditionalFormatting>
  <conditionalFormatting sqref="AD26">
    <cfRule type="cellIs" dxfId="61" priority="987" operator="greaterThan">
      <formula>0</formula>
    </cfRule>
    <cfRule type="cellIs" dxfId="60" priority="988" operator="equal">
      <formula>0</formula>
    </cfRule>
  </conditionalFormatting>
  <conditionalFormatting sqref="AD27">
    <cfRule type="cellIs" dxfId="59" priority="989" operator="greaterThan">
      <formula>0</formula>
    </cfRule>
    <cfRule type="cellIs" dxfId="58" priority="990" operator="equal">
      <formula>0</formula>
    </cfRule>
  </conditionalFormatting>
  <conditionalFormatting sqref="AD28">
    <cfRule type="cellIs" dxfId="57" priority="991" operator="greaterThan">
      <formula>0</formula>
    </cfRule>
    <cfRule type="cellIs" dxfId="56" priority="992" operator="equal">
      <formula>0</formula>
    </cfRule>
  </conditionalFormatting>
  <conditionalFormatting sqref="AD29">
    <cfRule type="cellIs" dxfId="55" priority="993" operator="greaterThan">
      <formula>0</formula>
    </cfRule>
    <cfRule type="cellIs" dxfId="54" priority="994" operator="equal">
      <formula>0</formula>
    </cfRule>
  </conditionalFormatting>
  <conditionalFormatting sqref="AD30">
    <cfRule type="cellIs" dxfId="53" priority="995" operator="greaterThan">
      <formula>0</formula>
    </cfRule>
    <cfRule type="cellIs" dxfId="52" priority="996" operator="equal">
      <formula>0</formula>
    </cfRule>
  </conditionalFormatting>
  <conditionalFormatting sqref="AD31">
    <cfRule type="cellIs" dxfId="51" priority="997" operator="greaterThan">
      <formula>0</formula>
    </cfRule>
    <cfRule type="cellIs" dxfId="50" priority="998" operator="equal">
      <formula>0</formula>
    </cfRule>
  </conditionalFormatting>
  <conditionalFormatting sqref="AD32">
    <cfRule type="cellIs" dxfId="49" priority="999" operator="greaterThan">
      <formula>0</formula>
    </cfRule>
    <cfRule type="cellIs" dxfId="48" priority="1000" operator="equal">
      <formula>0</formula>
    </cfRule>
  </conditionalFormatting>
  <conditionalFormatting sqref="AD34">
    <cfRule type="cellIs" dxfId="47" priority="1001" operator="greaterThan">
      <formula>0</formula>
    </cfRule>
    <cfRule type="cellIs" dxfId="46" priority="1002" operator="equal">
      <formula>0</formula>
    </cfRule>
  </conditionalFormatting>
  <conditionalFormatting sqref="AD35">
    <cfRule type="cellIs" dxfId="45" priority="1003" operator="greaterThan">
      <formula>0</formula>
    </cfRule>
    <cfRule type="cellIs" dxfId="44" priority="1004" operator="equal">
      <formula>0</formula>
    </cfRule>
  </conditionalFormatting>
  <conditionalFormatting sqref="AD37">
    <cfRule type="cellIs" dxfId="43" priority="1005" operator="greaterThan">
      <formula>0</formula>
    </cfRule>
    <cfRule type="cellIs" dxfId="42" priority="1006" operator="equal">
      <formula>0</formula>
    </cfRule>
  </conditionalFormatting>
  <conditionalFormatting sqref="AD40">
    <cfRule type="cellIs" dxfId="41" priority="1007" operator="greaterThan">
      <formula>0</formula>
    </cfRule>
    <cfRule type="cellIs" dxfId="40" priority="1008" operator="equal">
      <formula>0</formula>
    </cfRule>
  </conditionalFormatting>
  <conditionalFormatting sqref="AE12">
    <cfRule type="cellIs" dxfId="39" priority="1011" operator="greaterThan">
      <formula>0</formula>
    </cfRule>
    <cfRule type="cellIs" dxfId="38" priority="1012" operator="equal">
      <formula>0</formula>
    </cfRule>
  </conditionalFormatting>
  <conditionalFormatting sqref="AE13">
    <cfRule type="cellIs" dxfId="37" priority="1013" operator="greaterThan">
      <formula>0</formula>
    </cfRule>
    <cfRule type="cellIs" dxfId="36" priority="1014" operator="equal">
      <formula>0</formula>
    </cfRule>
  </conditionalFormatting>
  <conditionalFormatting sqref="AE15">
    <cfRule type="cellIs" dxfId="35" priority="1015" operator="greaterThan">
      <formula>0</formula>
    </cfRule>
    <cfRule type="cellIs" dxfId="34" priority="1016" operator="equal">
      <formula>0</formula>
    </cfRule>
  </conditionalFormatting>
  <conditionalFormatting sqref="AE18">
    <cfRule type="cellIs" dxfId="33" priority="1017" operator="greaterThan">
      <formula>0</formula>
    </cfRule>
    <cfRule type="cellIs" dxfId="32" priority="1018" operator="equal">
      <formula>0</formula>
    </cfRule>
  </conditionalFormatting>
  <conditionalFormatting sqref="AE21">
    <cfRule type="cellIs" dxfId="31" priority="1019" operator="greaterThan">
      <formula>0</formula>
    </cfRule>
    <cfRule type="cellIs" dxfId="30" priority="1020" operator="equal">
      <formula>0</formula>
    </cfRule>
  </conditionalFormatting>
  <conditionalFormatting sqref="AE22">
    <cfRule type="cellIs" dxfId="29" priority="1021" operator="greaterThan">
      <formula>0</formula>
    </cfRule>
    <cfRule type="cellIs" dxfId="28" priority="1022" operator="equal">
      <formula>0</formula>
    </cfRule>
  </conditionalFormatting>
  <conditionalFormatting sqref="AE42">
    <cfRule type="cellIs" dxfId="27" priority="1023" operator="greaterThan">
      <formula>0</formula>
    </cfRule>
    <cfRule type="cellIs" dxfId="26" priority="1024" operator="equal">
      <formula>0</formula>
    </cfRule>
  </conditionalFormatting>
  <conditionalFormatting sqref="AE24">
    <cfRule type="cellIs" dxfId="25" priority="1025" operator="greaterThan">
      <formula>0</formula>
    </cfRule>
    <cfRule type="cellIs" dxfId="24" priority="1026" operator="equal">
      <formula>0</formula>
    </cfRule>
  </conditionalFormatting>
  <conditionalFormatting sqref="AE25">
    <cfRule type="cellIs" dxfId="23" priority="1027" operator="greaterThan">
      <formula>0</formula>
    </cfRule>
    <cfRule type="cellIs" dxfId="22" priority="1028" operator="equal">
      <formula>0</formula>
    </cfRule>
  </conditionalFormatting>
  <conditionalFormatting sqref="AE26">
    <cfRule type="cellIs" dxfId="21" priority="1029" operator="greaterThan">
      <formula>0</formula>
    </cfRule>
    <cfRule type="cellIs" dxfId="20" priority="1030" operator="equal">
      <formula>0</formula>
    </cfRule>
  </conditionalFormatting>
  <conditionalFormatting sqref="AE27">
    <cfRule type="cellIs" dxfId="19" priority="1031" operator="greaterThan">
      <formula>0</formula>
    </cfRule>
    <cfRule type="cellIs" dxfId="18" priority="1032" operator="equal">
      <formula>0</formula>
    </cfRule>
  </conditionalFormatting>
  <conditionalFormatting sqref="AE28">
    <cfRule type="cellIs" dxfId="17" priority="1033" operator="greaterThan">
      <formula>0</formula>
    </cfRule>
    <cfRule type="cellIs" dxfId="16" priority="1034" operator="equal">
      <formula>0</formula>
    </cfRule>
  </conditionalFormatting>
  <conditionalFormatting sqref="AE29">
    <cfRule type="cellIs" dxfId="15" priority="1035" operator="greaterThan">
      <formula>0</formula>
    </cfRule>
    <cfRule type="cellIs" dxfId="14" priority="1036" operator="equal">
      <formula>0</formula>
    </cfRule>
  </conditionalFormatting>
  <conditionalFormatting sqref="AE30">
    <cfRule type="cellIs" dxfId="13" priority="1037" operator="greaterThan">
      <formula>0</formula>
    </cfRule>
    <cfRule type="cellIs" dxfId="12" priority="1038" operator="equal">
      <formula>0</formula>
    </cfRule>
  </conditionalFormatting>
  <conditionalFormatting sqref="AE31">
    <cfRule type="cellIs" dxfId="11" priority="1039" operator="greaterThan">
      <formula>0</formula>
    </cfRule>
    <cfRule type="cellIs" dxfId="10" priority="1040" operator="equal">
      <formula>0</formula>
    </cfRule>
  </conditionalFormatting>
  <conditionalFormatting sqref="AE32">
    <cfRule type="cellIs" dxfId="9" priority="1041" operator="greaterThan">
      <formula>0</formula>
    </cfRule>
    <cfRule type="cellIs" dxfId="8" priority="1042" operator="equal">
      <formula>0</formula>
    </cfRule>
  </conditionalFormatting>
  <conditionalFormatting sqref="AE34">
    <cfRule type="cellIs" dxfId="7" priority="1043" operator="greaterThan">
      <formula>0</formula>
    </cfRule>
    <cfRule type="cellIs" dxfId="6" priority="1044" operator="equal">
      <formula>0</formula>
    </cfRule>
  </conditionalFormatting>
  <conditionalFormatting sqref="AE35">
    <cfRule type="cellIs" dxfId="5" priority="1045" operator="greaterThan">
      <formula>0</formula>
    </cfRule>
    <cfRule type="cellIs" dxfId="4" priority="1046" operator="equal">
      <formula>0</formula>
    </cfRule>
  </conditionalFormatting>
  <conditionalFormatting sqref="AE37">
    <cfRule type="cellIs" dxfId="3" priority="1047" operator="greaterThan">
      <formula>0</formula>
    </cfRule>
    <cfRule type="cellIs" dxfId="2" priority="1048" operator="equal">
      <formula>0</formula>
    </cfRule>
  </conditionalFormatting>
  <conditionalFormatting sqref="AE40">
    <cfRule type="cellIs" dxfId="1" priority="1049" operator="greaterThan">
      <formula>0</formula>
    </cfRule>
    <cfRule type="cellIs" dxfId="0" priority="1050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1"/>
  <sheetViews>
    <sheetView zoomScaleNormal="100" workbookViewId="0">
      <pane ySplit="1" topLeftCell="A74" activePane="bottomLeft" state="frozen"/>
      <selection pane="bottomLeft" activeCell="D79" sqref="D79"/>
    </sheetView>
  </sheetViews>
  <sheetFormatPr defaultColWidth="9.109375" defaultRowHeight="13.2" x14ac:dyDescent="0.3"/>
  <cols>
    <col min="1" max="1" width="11.33203125" style="20" customWidth="1"/>
    <col min="2" max="2" width="7" style="20" customWidth="1"/>
    <col min="3" max="3" width="8.44140625" style="20" customWidth="1"/>
    <col min="4" max="4" width="11" style="21" customWidth="1"/>
    <col min="5" max="6" width="4.44140625" style="21" customWidth="1"/>
    <col min="7" max="7" width="5.6640625" style="21" customWidth="1"/>
    <col min="8" max="8" width="9" style="20" customWidth="1"/>
    <col min="9" max="9" width="6.109375" style="20" customWidth="1"/>
    <col min="10" max="10" width="5.5546875" style="20" customWidth="1"/>
    <col min="11" max="11" width="9.5546875" style="20" customWidth="1"/>
    <col min="12" max="12" width="8.5546875" style="20" customWidth="1"/>
    <col min="13" max="15" width="8.33203125" style="20" customWidth="1"/>
    <col min="16" max="16" width="11.33203125" style="20" customWidth="1"/>
    <col min="17" max="17" width="7.88671875" style="20" customWidth="1"/>
    <col min="18" max="18" width="8.44140625" style="20" customWidth="1"/>
    <col min="19" max="20" width="8.88671875" style="20" customWidth="1"/>
    <col min="21" max="21" width="6.6640625" style="20" customWidth="1"/>
    <col min="22" max="22" width="13.6640625" style="20" customWidth="1"/>
    <col min="23" max="23" width="22.88671875" style="20" customWidth="1"/>
    <col min="24" max="24" width="8.44140625" style="20" customWidth="1"/>
    <col min="25" max="25" width="9.109375" style="20" customWidth="1"/>
    <col min="26" max="26" width="17.5546875" style="20" customWidth="1"/>
    <col min="27" max="27" width="10.5546875" style="20" customWidth="1"/>
    <col min="28" max="16384" width="9.109375" style="20"/>
  </cols>
  <sheetData>
    <row r="1" spans="1:27" s="22" customFormat="1" ht="14.4" x14ac:dyDescent="0.3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  <c r="I1" s="1" t="s">
        <v>230</v>
      </c>
      <c r="J1" s="1" t="s">
        <v>231</v>
      </c>
      <c r="K1" s="1" t="s">
        <v>232</v>
      </c>
      <c r="L1" s="1" t="s">
        <v>233</v>
      </c>
      <c r="M1" s="1" t="s">
        <v>234</v>
      </c>
      <c r="N1" s="1" t="s">
        <v>235</v>
      </c>
      <c r="O1" s="1" t="s">
        <v>236</v>
      </c>
      <c r="P1" s="1" t="s">
        <v>237</v>
      </c>
      <c r="Q1" s="1" t="s">
        <v>238</v>
      </c>
      <c r="R1" s="1" t="s">
        <v>239</v>
      </c>
      <c r="S1" s="1" t="s">
        <v>240</v>
      </c>
      <c r="T1" s="1" t="s">
        <v>241</v>
      </c>
      <c r="U1" s="1" t="s">
        <v>242</v>
      </c>
      <c r="V1" s="1" t="s">
        <v>243</v>
      </c>
      <c r="W1" s="1" t="s">
        <v>244</v>
      </c>
      <c r="X1" s="1" t="s">
        <v>245</v>
      </c>
      <c r="Y1" s="1" t="s">
        <v>246</v>
      </c>
      <c r="Z1" s="1" t="s">
        <v>247</v>
      </c>
      <c r="AA1" s="1" t="s">
        <v>248</v>
      </c>
    </row>
    <row r="2" spans="1:27" ht="66" x14ac:dyDescent="0.3">
      <c r="A2" s="44" t="str">
        <f t="shared" ref="A2:A33" si="0">C2&amp;J2</f>
        <v>SmPbAe1</v>
      </c>
      <c r="B2" s="23" t="s">
        <v>249</v>
      </c>
      <c r="C2" s="23" t="s">
        <v>250</v>
      </c>
      <c r="D2" s="23" t="s">
        <v>251</v>
      </c>
      <c r="E2" s="23">
        <f t="shared" ref="E2:E11" si="1">DAY(H2)</f>
        <v>13</v>
      </c>
      <c r="F2" s="23">
        <f t="shared" ref="F2:F11" si="2">MONTH(H2)</f>
        <v>1</v>
      </c>
      <c r="G2" s="23">
        <f t="shared" ref="G2:G11" si="3">YEAR(H2)</f>
        <v>2021</v>
      </c>
      <c r="H2" s="24">
        <v>44209</v>
      </c>
      <c r="I2" s="23" t="s">
        <v>252</v>
      </c>
      <c r="J2" s="23">
        <v>1</v>
      </c>
      <c r="K2" s="23" t="s">
        <v>253</v>
      </c>
      <c r="L2" s="23" t="s">
        <v>254</v>
      </c>
      <c r="M2" s="23">
        <v>396.6</v>
      </c>
      <c r="N2" s="23">
        <v>269.8</v>
      </c>
      <c r="O2" s="25">
        <f t="shared" ref="O2:O33" si="4">(M2-N2)/M2*100</f>
        <v>31.971759959657085</v>
      </c>
      <c r="P2" s="23" t="s">
        <v>255</v>
      </c>
      <c r="Q2" s="23" t="s">
        <v>256</v>
      </c>
      <c r="R2" s="23">
        <v>11</v>
      </c>
      <c r="S2" s="23" t="s">
        <v>257</v>
      </c>
      <c r="T2" s="23" t="s">
        <v>258</v>
      </c>
      <c r="U2" s="23">
        <v>10</v>
      </c>
      <c r="V2" s="26" t="s">
        <v>259</v>
      </c>
      <c r="W2" s="26" t="s">
        <v>260</v>
      </c>
      <c r="X2" s="23" t="s">
        <v>261</v>
      </c>
      <c r="Y2" s="23" t="s">
        <v>262</v>
      </c>
      <c r="Z2" s="23" t="s">
        <v>263</v>
      </c>
      <c r="AA2" s="44" t="s">
        <v>264</v>
      </c>
    </row>
    <row r="3" spans="1:27" ht="66" x14ac:dyDescent="0.3">
      <c r="A3" s="44" t="str">
        <f t="shared" si="0"/>
        <v>SmPbAe2</v>
      </c>
      <c r="B3" s="23" t="s">
        <v>249</v>
      </c>
      <c r="C3" s="23" t="s">
        <v>250</v>
      </c>
      <c r="D3" s="23" t="s">
        <v>251</v>
      </c>
      <c r="E3" s="23">
        <f t="shared" si="1"/>
        <v>13</v>
      </c>
      <c r="F3" s="23">
        <f t="shared" si="2"/>
        <v>1</v>
      </c>
      <c r="G3" s="23">
        <f t="shared" si="3"/>
        <v>2021</v>
      </c>
      <c r="H3" s="24">
        <v>44209</v>
      </c>
      <c r="I3" s="23" t="s">
        <v>252</v>
      </c>
      <c r="J3" s="23">
        <v>2</v>
      </c>
      <c r="K3" s="23" t="s">
        <v>265</v>
      </c>
      <c r="L3" s="23" t="s">
        <v>266</v>
      </c>
      <c r="M3" s="23">
        <v>567.20000000000005</v>
      </c>
      <c r="N3" s="23">
        <v>380.7</v>
      </c>
      <c r="O3" s="25">
        <f t="shared" si="4"/>
        <v>32.88081805359662</v>
      </c>
      <c r="P3" s="23" t="s">
        <v>255</v>
      </c>
      <c r="Q3" s="23" t="s">
        <v>256</v>
      </c>
      <c r="R3" s="23">
        <v>11</v>
      </c>
      <c r="S3" s="23" t="s">
        <v>257</v>
      </c>
      <c r="T3" s="23" t="s">
        <v>258</v>
      </c>
      <c r="U3" s="23">
        <v>10</v>
      </c>
      <c r="V3" s="26" t="s">
        <v>259</v>
      </c>
      <c r="W3" s="26" t="s">
        <v>260</v>
      </c>
      <c r="X3" s="23" t="s">
        <v>261</v>
      </c>
      <c r="Y3" s="23" t="s">
        <v>262</v>
      </c>
      <c r="Z3" s="23" t="s">
        <v>263</v>
      </c>
      <c r="AA3" s="44" t="s">
        <v>264</v>
      </c>
    </row>
    <row r="4" spans="1:27" ht="66" x14ac:dyDescent="0.3">
      <c r="A4" s="44" t="str">
        <f t="shared" si="0"/>
        <v>SmPbAe3</v>
      </c>
      <c r="B4" s="23" t="s">
        <v>249</v>
      </c>
      <c r="C4" s="23" t="s">
        <v>250</v>
      </c>
      <c r="D4" s="23" t="s">
        <v>251</v>
      </c>
      <c r="E4" s="23">
        <f t="shared" si="1"/>
        <v>13</v>
      </c>
      <c r="F4" s="23">
        <f t="shared" si="2"/>
        <v>1</v>
      </c>
      <c r="G4" s="23">
        <f t="shared" si="3"/>
        <v>2021</v>
      </c>
      <c r="H4" s="24">
        <v>44209</v>
      </c>
      <c r="I4" s="23" t="s">
        <v>252</v>
      </c>
      <c r="J4" s="23">
        <v>3</v>
      </c>
      <c r="K4" s="23" t="s">
        <v>267</v>
      </c>
      <c r="L4" s="23" t="s">
        <v>268</v>
      </c>
      <c r="M4" s="23">
        <v>426.2</v>
      </c>
      <c r="N4" s="23">
        <v>289.89999999999998</v>
      </c>
      <c r="O4" s="25">
        <f t="shared" si="4"/>
        <v>31.980290943219146</v>
      </c>
      <c r="P4" s="23" t="s">
        <v>255</v>
      </c>
      <c r="Q4" s="23" t="s">
        <v>256</v>
      </c>
      <c r="R4" s="23">
        <v>11</v>
      </c>
      <c r="S4" s="23" t="s">
        <v>257</v>
      </c>
      <c r="T4" s="23" t="s">
        <v>258</v>
      </c>
      <c r="U4" s="23">
        <v>10</v>
      </c>
      <c r="V4" s="26" t="s">
        <v>259</v>
      </c>
      <c r="W4" s="26" t="s">
        <v>260</v>
      </c>
      <c r="X4" s="23" t="s">
        <v>261</v>
      </c>
      <c r="Y4" s="23" t="s">
        <v>262</v>
      </c>
      <c r="Z4" s="23" t="s">
        <v>263</v>
      </c>
      <c r="AA4" s="44" t="s">
        <v>264</v>
      </c>
    </row>
    <row r="5" spans="1:27" ht="66" x14ac:dyDescent="0.3">
      <c r="A5" s="44" t="str">
        <f t="shared" si="0"/>
        <v>SmPbAe4</v>
      </c>
      <c r="B5" s="23" t="s">
        <v>249</v>
      </c>
      <c r="C5" s="23" t="s">
        <v>250</v>
      </c>
      <c r="D5" s="23" t="s">
        <v>251</v>
      </c>
      <c r="E5" s="23">
        <f t="shared" si="1"/>
        <v>4</v>
      </c>
      <c r="F5" s="23">
        <f t="shared" si="2"/>
        <v>4</v>
      </c>
      <c r="G5" s="23">
        <f t="shared" si="3"/>
        <v>2021</v>
      </c>
      <c r="H5" s="24">
        <v>44290</v>
      </c>
      <c r="I5" s="23" t="s">
        <v>252</v>
      </c>
      <c r="J5" s="23">
        <v>4</v>
      </c>
      <c r="K5" s="23" t="s">
        <v>269</v>
      </c>
      <c r="L5" s="23" t="s">
        <v>270</v>
      </c>
      <c r="M5" s="23">
        <v>200.1</v>
      </c>
      <c r="N5" s="23">
        <v>135.30000000000001</v>
      </c>
      <c r="O5" s="25">
        <f t="shared" si="4"/>
        <v>32.383808095952013</v>
      </c>
      <c r="P5" s="23" t="s">
        <v>255</v>
      </c>
      <c r="Q5" s="23" t="s">
        <v>256</v>
      </c>
      <c r="R5" s="23">
        <v>11</v>
      </c>
      <c r="S5" s="23" t="s">
        <v>257</v>
      </c>
      <c r="T5" s="23" t="s">
        <v>258</v>
      </c>
      <c r="U5" s="23">
        <v>10</v>
      </c>
      <c r="V5" s="26" t="s">
        <v>259</v>
      </c>
      <c r="W5" s="26" t="s">
        <v>260</v>
      </c>
      <c r="X5" s="23" t="s">
        <v>261</v>
      </c>
      <c r="Y5" s="23" t="s">
        <v>262</v>
      </c>
      <c r="Z5" s="23" t="s">
        <v>263</v>
      </c>
      <c r="AA5" s="44" t="s">
        <v>264</v>
      </c>
    </row>
    <row r="6" spans="1:27" ht="66" x14ac:dyDescent="0.3">
      <c r="A6" s="44" t="str">
        <f t="shared" si="0"/>
        <v>SmPbAe5</v>
      </c>
      <c r="B6" s="23" t="s">
        <v>249</v>
      </c>
      <c r="C6" s="23" t="s">
        <v>250</v>
      </c>
      <c r="D6" s="23" t="s">
        <v>251</v>
      </c>
      <c r="E6" s="23">
        <f t="shared" si="1"/>
        <v>4</v>
      </c>
      <c r="F6" s="23">
        <f t="shared" si="2"/>
        <v>4</v>
      </c>
      <c r="G6" s="23">
        <f t="shared" si="3"/>
        <v>2021</v>
      </c>
      <c r="H6" s="24">
        <v>44290</v>
      </c>
      <c r="I6" s="23" t="s">
        <v>252</v>
      </c>
      <c r="J6" s="23">
        <v>5</v>
      </c>
      <c r="K6" s="23" t="s">
        <v>271</v>
      </c>
      <c r="L6" s="23" t="s">
        <v>272</v>
      </c>
      <c r="M6" s="23">
        <v>215.1</v>
      </c>
      <c r="N6" s="23">
        <v>144.5</v>
      </c>
      <c r="O6" s="25">
        <f t="shared" si="4"/>
        <v>32.821943282194326</v>
      </c>
      <c r="P6" s="23" t="s">
        <v>255</v>
      </c>
      <c r="Q6" s="23" t="s">
        <v>256</v>
      </c>
      <c r="R6" s="23">
        <v>11</v>
      </c>
      <c r="S6" s="23" t="s">
        <v>257</v>
      </c>
      <c r="T6" s="23" t="s">
        <v>258</v>
      </c>
      <c r="U6" s="23">
        <v>10</v>
      </c>
      <c r="V6" s="26" t="s">
        <v>259</v>
      </c>
      <c r="W6" s="26" t="s">
        <v>260</v>
      </c>
      <c r="X6" s="23" t="s">
        <v>261</v>
      </c>
      <c r="Y6" s="23" t="s">
        <v>262</v>
      </c>
      <c r="Z6" s="23" t="s">
        <v>263</v>
      </c>
      <c r="AA6" s="44" t="s">
        <v>264</v>
      </c>
    </row>
    <row r="7" spans="1:27" ht="66" x14ac:dyDescent="0.3">
      <c r="A7" s="44" t="str">
        <f t="shared" si="0"/>
        <v>SmPbDe1</v>
      </c>
      <c r="B7" s="23" t="s">
        <v>249</v>
      </c>
      <c r="C7" s="23" t="s">
        <v>273</v>
      </c>
      <c r="D7" s="23" t="s">
        <v>251</v>
      </c>
      <c r="E7" s="23">
        <f t="shared" si="1"/>
        <v>13</v>
      </c>
      <c r="F7" s="23">
        <f t="shared" si="2"/>
        <v>1</v>
      </c>
      <c r="G7" s="23">
        <f t="shared" si="3"/>
        <v>2021</v>
      </c>
      <c r="H7" s="24">
        <v>44209</v>
      </c>
      <c r="I7" s="23" t="s">
        <v>252</v>
      </c>
      <c r="J7" s="23">
        <v>1</v>
      </c>
      <c r="K7" s="23" t="s">
        <v>274</v>
      </c>
      <c r="L7" s="23" t="s">
        <v>275</v>
      </c>
      <c r="M7" s="23">
        <v>435.5</v>
      </c>
      <c r="N7" s="23">
        <v>306</v>
      </c>
      <c r="O7" s="25">
        <f t="shared" si="4"/>
        <v>29.735935706084959</v>
      </c>
      <c r="P7" s="23" t="s">
        <v>255</v>
      </c>
      <c r="Q7" s="23" t="s">
        <v>256</v>
      </c>
      <c r="R7" s="23">
        <v>11</v>
      </c>
      <c r="S7" s="23" t="s">
        <v>257</v>
      </c>
      <c r="T7" s="23" t="s">
        <v>258</v>
      </c>
      <c r="U7" s="23">
        <v>10</v>
      </c>
      <c r="V7" s="26" t="s">
        <v>276</v>
      </c>
      <c r="W7" s="26" t="s">
        <v>277</v>
      </c>
      <c r="X7" s="23" t="s">
        <v>261</v>
      </c>
      <c r="Y7" s="23" t="s">
        <v>262</v>
      </c>
      <c r="Z7" s="23" t="s">
        <v>263</v>
      </c>
      <c r="AA7" s="44" t="s">
        <v>264</v>
      </c>
    </row>
    <row r="8" spans="1:27" ht="66" x14ac:dyDescent="0.3">
      <c r="A8" s="44" t="str">
        <f t="shared" si="0"/>
        <v>SmPbDe2</v>
      </c>
      <c r="B8" s="23" t="s">
        <v>249</v>
      </c>
      <c r="C8" s="23" t="s">
        <v>273</v>
      </c>
      <c r="D8" s="23" t="s">
        <v>251</v>
      </c>
      <c r="E8" s="23">
        <f t="shared" si="1"/>
        <v>13</v>
      </c>
      <c r="F8" s="23">
        <f t="shared" si="2"/>
        <v>1</v>
      </c>
      <c r="G8" s="23">
        <f t="shared" si="3"/>
        <v>2021</v>
      </c>
      <c r="H8" s="24">
        <v>44209</v>
      </c>
      <c r="I8" s="23" t="s">
        <v>252</v>
      </c>
      <c r="J8" s="23">
        <v>2</v>
      </c>
      <c r="K8" s="23" t="s">
        <v>278</v>
      </c>
      <c r="L8" s="23" t="s">
        <v>279</v>
      </c>
      <c r="M8" s="23">
        <v>472.9</v>
      </c>
      <c r="N8" s="23">
        <v>321.7</v>
      </c>
      <c r="O8" s="25">
        <f t="shared" si="4"/>
        <v>31.972932966800592</v>
      </c>
      <c r="P8" s="23" t="s">
        <v>255</v>
      </c>
      <c r="Q8" s="23" t="s">
        <v>256</v>
      </c>
      <c r="R8" s="23">
        <v>11</v>
      </c>
      <c r="S8" s="23" t="s">
        <v>257</v>
      </c>
      <c r="T8" s="23" t="s">
        <v>258</v>
      </c>
      <c r="U8" s="23">
        <v>10</v>
      </c>
      <c r="V8" s="26" t="s">
        <v>276</v>
      </c>
      <c r="W8" s="26" t="s">
        <v>260</v>
      </c>
      <c r="X8" s="23" t="s">
        <v>261</v>
      </c>
      <c r="Y8" s="23" t="s">
        <v>262</v>
      </c>
      <c r="Z8" s="23" t="s">
        <v>263</v>
      </c>
      <c r="AA8" s="44" t="s">
        <v>264</v>
      </c>
    </row>
    <row r="9" spans="1:27" ht="66" x14ac:dyDescent="0.3">
      <c r="A9" s="44" t="str">
        <f t="shared" si="0"/>
        <v>SmPbDe3</v>
      </c>
      <c r="B9" s="23" t="s">
        <v>249</v>
      </c>
      <c r="C9" s="23" t="s">
        <v>273</v>
      </c>
      <c r="D9" s="23" t="s">
        <v>251</v>
      </c>
      <c r="E9" s="23">
        <f t="shared" si="1"/>
        <v>13</v>
      </c>
      <c r="F9" s="23">
        <f t="shared" si="2"/>
        <v>1</v>
      </c>
      <c r="G9" s="23">
        <f t="shared" si="3"/>
        <v>2021</v>
      </c>
      <c r="H9" s="24">
        <v>44209</v>
      </c>
      <c r="I9" s="23" t="s">
        <v>252</v>
      </c>
      <c r="J9" s="23">
        <v>3</v>
      </c>
      <c r="K9" s="23" t="s">
        <v>280</v>
      </c>
      <c r="L9" s="23" t="s">
        <v>281</v>
      </c>
      <c r="M9" s="23">
        <v>371.8</v>
      </c>
      <c r="N9" s="23">
        <v>258.2</v>
      </c>
      <c r="O9" s="25">
        <f t="shared" si="4"/>
        <v>30.554061323292096</v>
      </c>
      <c r="P9" s="23" t="s">
        <v>255</v>
      </c>
      <c r="Q9" s="23" t="s">
        <v>256</v>
      </c>
      <c r="R9" s="23">
        <v>11</v>
      </c>
      <c r="S9" s="23" t="s">
        <v>257</v>
      </c>
      <c r="T9" s="23" t="s">
        <v>258</v>
      </c>
      <c r="U9" s="23">
        <v>10</v>
      </c>
      <c r="V9" s="26" t="s">
        <v>276</v>
      </c>
      <c r="W9" s="26" t="s">
        <v>260</v>
      </c>
      <c r="X9" s="23" t="s">
        <v>261</v>
      </c>
      <c r="Y9" s="23" t="s">
        <v>262</v>
      </c>
      <c r="Z9" s="23" t="s">
        <v>263</v>
      </c>
      <c r="AA9" s="44"/>
    </row>
    <row r="10" spans="1:27" ht="66" x14ac:dyDescent="0.3">
      <c r="A10" s="44" t="str">
        <f t="shared" si="0"/>
        <v>SmPbDe4</v>
      </c>
      <c r="B10" s="23" t="s">
        <v>249</v>
      </c>
      <c r="C10" s="23" t="s">
        <v>273</v>
      </c>
      <c r="D10" s="23" t="s">
        <v>251</v>
      </c>
      <c r="E10" s="23">
        <f t="shared" si="1"/>
        <v>4</v>
      </c>
      <c r="F10" s="23">
        <f t="shared" si="2"/>
        <v>4</v>
      </c>
      <c r="G10" s="23">
        <f t="shared" si="3"/>
        <v>2021</v>
      </c>
      <c r="H10" s="24">
        <v>44290</v>
      </c>
      <c r="I10" s="23" t="s">
        <v>252</v>
      </c>
      <c r="J10" s="23">
        <v>4</v>
      </c>
      <c r="K10" s="23" t="s">
        <v>282</v>
      </c>
      <c r="L10" s="23" t="s">
        <v>283</v>
      </c>
      <c r="M10" s="23">
        <v>212.9</v>
      </c>
      <c r="N10" s="23">
        <v>152.80000000000001</v>
      </c>
      <c r="O10" s="25">
        <f t="shared" si="4"/>
        <v>28.229215594175667</v>
      </c>
      <c r="P10" s="23" t="s">
        <v>255</v>
      </c>
      <c r="Q10" s="23" t="s">
        <v>256</v>
      </c>
      <c r="R10" s="23">
        <v>11</v>
      </c>
      <c r="S10" s="23" t="s">
        <v>257</v>
      </c>
      <c r="T10" s="23" t="s">
        <v>258</v>
      </c>
      <c r="U10" s="23">
        <v>10</v>
      </c>
      <c r="V10" s="26" t="s">
        <v>276</v>
      </c>
      <c r="W10" s="26" t="s">
        <v>260</v>
      </c>
      <c r="X10" s="23" t="s">
        <v>261</v>
      </c>
      <c r="Y10" s="23" t="s">
        <v>262</v>
      </c>
      <c r="Z10" s="23" t="s">
        <v>263</v>
      </c>
      <c r="AA10" s="44" t="s">
        <v>264</v>
      </c>
    </row>
    <row r="11" spans="1:27" ht="66" x14ac:dyDescent="0.3">
      <c r="A11" s="44" t="str">
        <f t="shared" si="0"/>
        <v>SmPbDe5</v>
      </c>
      <c r="B11" s="23" t="s">
        <v>249</v>
      </c>
      <c r="C11" s="23" t="s">
        <v>273</v>
      </c>
      <c r="D11" s="23" t="s">
        <v>251</v>
      </c>
      <c r="E11" s="23">
        <f t="shared" si="1"/>
        <v>4</v>
      </c>
      <c r="F11" s="23">
        <f t="shared" si="2"/>
        <v>4</v>
      </c>
      <c r="G11" s="23">
        <f t="shared" si="3"/>
        <v>2021</v>
      </c>
      <c r="H11" s="24">
        <v>44290</v>
      </c>
      <c r="I11" s="23" t="s">
        <v>252</v>
      </c>
      <c r="J11" s="23">
        <v>5</v>
      </c>
      <c r="K11" s="23" t="s">
        <v>284</v>
      </c>
      <c r="L11" s="23" t="s">
        <v>285</v>
      </c>
      <c r="M11" s="23">
        <v>217.3</v>
      </c>
      <c r="N11" s="23">
        <v>143.5</v>
      </c>
      <c r="O11" s="25">
        <f t="shared" si="4"/>
        <v>33.962264150943398</v>
      </c>
      <c r="P11" s="23" t="s">
        <v>255</v>
      </c>
      <c r="Q11" s="23" t="s">
        <v>256</v>
      </c>
      <c r="R11" s="23">
        <v>11</v>
      </c>
      <c r="S11" s="23" t="s">
        <v>257</v>
      </c>
      <c r="T11" s="23" t="s">
        <v>258</v>
      </c>
      <c r="U11" s="23">
        <v>10</v>
      </c>
      <c r="V11" s="26" t="s">
        <v>276</v>
      </c>
      <c r="W11" s="26" t="s">
        <v>260</v>
      </c>
      <c r="X11" s="23" t="s">
        <v>261</v>
      </c>
      <c r="Y11" s="23" t="s">
        <v>262</v>
      </c>
      <c r="Z11" s="23" t="s">
        <v>263</v>
      </c>
      <c r="AA11" s="44" t="s">
        <v>264</v>
      </c>
    </row>
    <row r="12" spans="1:27" ht="66" x14ac:dyDescent="0.3">
      <c r="A12" s="44" t="str">
        <f t="shared" si="0"/>
        <v>SmPbPo1</v>
      </c>
      <c r="B12" s="23" t="s">
        <v>249</v>
      </c>
      <c r="C12" s="23" t="s">
        <v>286</v>
      </c>
      <c r="D12" s="23" t="s">
        <v>251</v>
      </c>
      <c r="E12" s="23">
        <v>13</v>
      </c>
      <c r="F12" s="23">
        <v>1</v>
      </c>
      <c r="G12" s="23">
        <v>2021</v>
      </c>
      <c r="H12" s="23" t="s">
        <v>287</v>
      </c>
      <c r="I12" s="23" t="s">
        <v>252</v>
      </c>
      <c r="J12" s="23">
        <v>1</v>
      </c>
      <c r="K12" s="23" t="s">
        <v>288</v>
      </c>
      <c r="L12" s="23">
        <v>48.590147000000002</v>
      </c>
      <c r="M12" s="23">
        <v>332</v>
      </c>
      <c r="N12" s="23">
        <v>240.6</v>
      </c>
      <c r="O12" s="25">
        <f t="shared" si="4"/>
        <v>27.53012048192771</v>
      </c>
      <c r="P12" s="23" t="s">
        <v>255</v>
      </c>
      <c r="Q12" s="23" t="s">
        <v>256</v>
      </c>
      <c r="R12" s="23">
        <v>11</v>
      </c>
      <c r="S12" s="23" t="s">
        <v>257</v>
      </c>
      <c r="T12" s="23" t="s">
        <v>258</v>
      </c>
      <c r="U12" s="23">
        <v>10</v>
      </c>
      <c r="V12" s="26" t="s">
        <v>289</v>
      </c>
      <c r="W12" s="26" t="s">
        <v>260</v>
      </c>
      <c r="X12" s="23" t="s">
        <v>261</v>
      </c>
      <c r="Y12" s="23" t="s">
        <v>262</v>
      </c>
      <c r="Z12" s="23" t="s">
        <v>263</v>
      </c>
      <c r="AA12" s="44" t="s">
        <v>264</v>
      </c>
    </row>
    <row r="13" spans="1:27" ht="66" x14ac:dyDescent="0.3">
      <c r="A13" s="44" t="str">
        <f t="shared" si="0"/>
        <v>SmPbPo2</v>
      </c>
      <c r="B13" s="23" t="s">
        <v>249</v>
      </c>
      <c r="C13" s="23" t="s">
        <v>286</v>
      </c>
      <c r="D13" s="23" t="s">
        <v>251</v>
      </c>
      <c r="E13" s="23">
        <f t="shared" ref="E13:E24" si="5">DAY(H13)</f>
        <v>13</v>
      </c>
      <c r="F13" s="23">
        <f t="shared" ref="F13:F24" si="6">MONTH(H13)</f>
        <v>1</v>
      </c>
      <c r="G13" s="23">
        <f t="shared" ref="G13:G24" si="7">YEAR(H13)</f>
        <v>2021</v>
      </c>
      <c r="H13" s="24">
        <v>44209</v>
      </c>
      <c r="I13" s="23" t="s">
        <v>252</v>
      </c>
      <c r="J13" s="23">
        <v>2</v>
      </c>
      <c r="K13" s="23" t="s">
        <v>265</v>
      </c>
      <c r="L13" s="23" t="s">
        <v>279</v>
      </c>
      <c r="M13" s="23">
        <v>371.5</v>
      </c>
      <c r="N13" s="23">
        <v>249.3</v>
      </c>
      <c r="O13" s="25">
        <f t="shared" si="4"/>
        <v>32.893674293405113</v>
      </c>
      <c r="P13" s="23" t="s">
        <v>255</v>
      </c>
      <c r="Q13" s="23" t="s">
        <v>256</v>
      </c>
      <c r="R13" s="23">
        <v>11</v>
      </c>
      <c r="S13" s="23" t="s">
        <v>257</v>
      </c>
      <c r="T13" s="23" t="s">
        <v>258</v>
      </c>
      <c r="U13" s="23">
        <v>10</v>
      </c>
      <c r="V13" s="26" t="s">
        <v>289</v>
      </c>
      <c r="W13" s="26" t="s">
        <v>260</v>
      </c>
      <c r="X13" s="23" t="s">
        <v>261</v>
      </c>
      <c r="Y13" s="23" t="s">
        <v>262</v>
      </c>
      <c r="Z13" s="23" t="s">
        <v>263</v>
      </c>
      <c r="AA13" s="44" t="s">
        <v>264</v>
      </c>
    </row>
    <row r="14" spans="1:27" ht="66" x14ac:dyDescent="0.3">
      <c r="A14" s="44" t="str">
        <f t="shared" si="0"/>
        <v>SmPbPo3</v>
      </c>
      <c r="B14" s="23" t="s">
        <v>249</v>
      </c>
      <c r="C14" s="23" t="s">
        <v>286</v>
      </c>
      <c r="D14" s="23" t="s">
        <v>251</v>
      </c>
      <c r="E14" s="23">
        <f t="shared" si="5"/>
        <v>13</v>
      </c>
      <c r="F14" s="23">
        <f t="shared" si="6"/>
        <v>1</v>
      </c>
      <c r="G14" s="23">
        <f t="shared" si="7"/>
        <v>2021</v>
      </c>
      <c r="H14" s="24">
        <v>44209</v>
      </c>
      <c r="I14" s="23" t="s">
        <v>252</v>
      </c>
      <c r="J14" s="23">
        <v>3</v>
      </c>
      <c r="K14" s="23" t="s">
        <v>290</v>
      </c>
      <c r="L14" s="23" t="s">
        <v>291</v>
      </c>
      <c r="M14" s="23">
        <v>158</v>
      </c>
      <c r="N14" s="23">
        <v>104.6</v>
      </c>
      <c r="O14" s="25">
        <f t="shared" si="4"/>
        <v>33.797468354430379</v>
      </c>
      <c r="P14" s="23" t="s">
        <v>255</v>
      </c>
      <c r="Q14" s="23" t="s">
        <v>256</v>
      </c>
      <c r="R14" s="23">
        <v>11</v>
      </c>
      <c r="S14" s="23" t="s">
        <v>257</v>
      </c>
      <c r="T14" s="23" t="s">
        <v>258</v>
      </c>
      <c r="U14" s="23">
        <v>10</v>
      </c>
      <c r="V14" s="26" t="s">
        <v>289</v>
      </c>
      <c r="W14" s="26" t="s">
        <v>260</v>
      </c>
      <c r="X14" s="23" t="s">
        <v>261</v>
      </c>
      <c r="Y14" s="23" t="s">
        <v>262</v>
      </c>
      <c r="Z14" s="23" t="s">
        <v>263</v>
      </c>
      <c r="AA14" s="44" t="s">
        <v>264</v>
      </c>
    </row>
    <row r="15" spans="1:27" ht="66" x14ac:dyDescent="0.3">
      <c r="A15" s="44" t="str">
        <f t="shared" si="0"/>
        <v>SmPbPo4</v>
      </c>
      <c r="B15" s="23" t="s">
        <v>249</v>
      </c>
      <c r="C15" s="23" t="s">
        <v>286</v>
      </c>
      <c r="D15" s="23" t="s">
        <v>251</v>
      </c>
      <c r="E15" s="23">
        <f t="shared" si="5"/>
        <v>4</v>
      </c>
      <c r="F15" s="23">
        <f t="shared" si="6"/>
        <v>4</v>
      </c>
      <c r="G15" s="23">
        <f t="shared" si="7"/>
        <v>2021</v>
      </c>
      <c r="H15" s="24">
        <v>44290</v>
      </c>
      <c r="I15" s="23" t="s">
        <v>252</v>
      </c>
      <c r="J15" s="23">
        <v>4</v>
      </c>
      <c r="K15" s="23" t="s">
        <v>292</v>
      </c>
      <c r="L15" s="23" t="s">
        <v>293</v>
      </c>
      <c r="M15" s="23">
        <v>197.5</v>
      </c>
      <c r="N15" s="23">
        <v>130.30000000000001</v>
      </c>
      <c r="O15" s="25">
        <f t="shared" si="4"/>
        <v>34.025316455696199</v>
      </c>
      <c r="P15" s="23" t="s">
        <v>255</v>
      </c>
      <c r="Q15" s="23" t="s">
        <v>256</v>
      </c>
      <c r="R15" s="23">
        <v>11</v>
      </c>
      <c r="S15" s="23" t="s">
        <v>257</v>
      </c>
      <c r="T15" s="23" t="s">
        <v>258</v>
      </c>
      <c r="U15" s="23">
        <v>10</v>
      </c>
      <c r="V15" s="26" t="s">
        <v>289</v>
      </c>
      <c r="W15" s="26" t="s">
        <v>260</v>
      </c>
      <c r="X15" s="23"/>
      <c r="Y15" s="23" t="s">
        <v>262</v>
      </c>
      <c r="Z15" s="23" t="s">
        <v>263</v>
      </c>
      <c r="AA15" s="44" t="s">
        <v>264</v>
      </c>
    </row>
    <row r="16" spans="1:27" ht="66" x14ac:dyDescent="0.3">
      <c r="A16" s="44" t="str">
        <f t="shared" si="0"/>
        <v>SmPbPo5</v>
      </c>
      <c r="B16" s="23" t="s">
        <v>249</v>
      </c>
      <c r="C16" s="23" t="s">
        <v>286</v>
      </c>
      <c r="D16" s="23" t="s">
        <v>251</v>
      </c>
      <c r="E16" s="23">
        <f t="shared" si="5"/>
        <v>4</v>
      </c>
      <c r="F16" s="23">
        <f t="shared" si="6"/>
        <v>4</v>
      </c>
      <c r="G16" s="23">
        <f t="shared" si="7"/>
        <v>2021</v>
      </c>
      <c r="H16" s="24">
        <v>44290</v>
      </c>
      <c r="I16" s="23" t="s">
        <v>252</v>
      </c>
      <c r="J16" s="23">
        <v>5</v>
      </c>
      <c r="K16" s="23" t="s">
        <v>294</v>
      </c>
      <c r="L16" s="23" t="s">
        <v>295</v>
      </c>
      <c r="M16" s="23">
        <v>145.1</v>
      </c>
      <c r="N16" s="23">
        <v>109.9</v>
      </c>
      <c r="O16" s="25">
        <f t="shared" si="4"/>
        <v>24.259131633356297</v>
      </c>
      <c r="P16" s="23" t="s">
        <v>255</v>
      </c>
      <c r="Q16" s="23" t="s">
        <v>256</v>
      </c>
      <c r="R16" s="23">
        <v>11</v>
      </c>
      <c r="S16" s="23" t="s">
        <v>257</v>
      </c>
      <c r="T16" s="23" t="s">
        <v>258</v>
      </c>
      <c r="U16" s="23">
        <v>10</v>
      </c>
      <c r="V16" s="26" t="s">
        <v>289</v>
      </c>
      <c r="W16" s="26" t="s">
        <v>260</v>
      </c>
      <c r="X16" s="23"/>
      <c r="Y16" s="23" t="s">
        <v>262</v>
      </c>
      <c r="Z16" s="23" t="s">
        <v>263</v>
      </c>
      <c r="AA16" s="44" t="s">
        <v>264</v>
      </c>
    </row>
    <row r="17" spans="1:27" ht="66" x14ac:dyDescent="0.3">
      <c r="A17" s="44" t="str">
        <f t="shared" si="0"/>
        <v>SmPbTu1</v>
      </c>
      <c r="B17" s="23" t="s">
        <v>249</v>
      </c>
      <c r="C17" s="23" t="s">
        <v>296</v>
      </c>
      <c r="D17" s="23" t="s">
        <v>251</v>
      </c>
      <c r="E17" s="23">
        <f t="shared" si="5"/>
        <v>13</v>
      </c>
      <c r="F17" s="23">
        <f t="shared" si="6"/>
        <v>1</v>
      </c>
      <c r="G17" s="23">
        <f t="shared" si="7"/>
        <v>2021</v>
      </c>
      <c r="H17" s="24">
        <v>44209</v>
      </c>
      <c r="I17" s="23" t="s">
        <v>252</v>
      </c>
      <c r="J17" s="23">
        <v>1</v>
      </c>
      <c r="K17" s="23" t="s">
        <v>297</v>
      </c>
      <c r="L17" s="23" t="s">
        <v>298</v>
      </c>
      <c r="M17" s="23">
        <v>418.7</v>
      </c>
      <c r="N17" s="23">
        <v>281</v>
      </c>
      <c r="O17" s="25">
        <f t="shared" si="4"/>
        <v>32.887508956293289</v>
      </c>
      <c r="P17" s="23" t="s">
        <v>255</v>
      </c>
      <c r="Q17" s="23" t="s">
        <v>256</v>
      </c>
      <c r="R17" s="23">
        <v>11</v>
      </c>
      <c r="S17" s="23" t="s">
        <v>257</v>
      </c>
      <c r="T17" s="23" t="s">
        <v>258</v>
      </c>
      <c r="U17" s="23">
        <v>10</v>
      </c>
      <c r="V17" s="26" t="s">
        <v>299</v>
      </c>
      <c r="W17" s="26" t="s">
        <v>260</v>
      </c>
      <c r="X17" s="23" t="s">
        <v>261</v>
      </c>
      <c r="Y17" s="23" t="s">
        <v>262</v>
      </c>
      <c r="Z17" s="23" t="s">
        <v>263</v>
      </c>
      <c r="AA17" s="44" t="s">
        <v>264</v>
      </c>
    </row>
    <row r="18" spans="1:27" ht="66" x14ac:dyDescent="0.3">
      <c r="A18" s="44" t="str">
        <f t="shared" si="0"/>
        <v>SmPbTu2</v>
      </c>
      <c r="B18" s="23" t="s">
        <v>249</v>
      </c>
      <c r="C18" s="23" t="s">
        <v>296</v>
      </c>
      <c r="D18" s="23" t="s">
        <v>251</v>
      </c>
      <c r="E18" s="23">
        <f t="shared" si="5"/>
        <v>13</v>
      </c>
      <c r="F18" s="23">
        <f t="shared" si="6"/>
        <v>1</v>
      </c>
      <c r="G18" s="23">
        <f t="shared" si="7"/>
        <v>2021</v>
      </c>
      <c r="H18" s="24">
        <v>44209</v>
      </c>
      <c r="I18" s="23" t="s">
        <v>252</v>
      </c>
      <c r="J18" s="23">
        <v>2</v>
      </c>
      <c r="K18" s="23" t="s">
        <v>300</v>
      </c>
      <c r="L18" s="23" t="s">
        <v>301</v>
      </c>
      <c r="M18" s="23">
        <v>320.10000000000002</v>
      </c>
      <c r="N18" s="23">
        <v>216.3</v>
      </c>
      <c r="O18" s="25">
        <f t="shared" si="4"/>
        <v>32.427366447985008</v>
      </c>
      <c r="P18" s="23" t="s">
        <v>255</v>
      </c>
      <c r="Q18" s="23" t="s">
        <v>256</v>
      </c>
      <c r="R18" s="23">
        <v>11</v>
      </c>
      <c r="S18" s="23" t="s">
        <v>257</v>
      </c>
      <c r="T18" s="23" t="s">
        <v>258</v>
      </c>
      <c r="U18" s="23">
        <v>10</v>
      </c>
      <c r="V18" s="26" t="s">
        <v>299</v>
      </c>
      <c r="W18" s="26" t="s">
        <v>260</v>
      </c>
      <c r="X18" s="23" t="s">
        <v>261</v>
      </c>
      <c r="Y18" s="23" t="s">
        <v>262</v>
      </c>
      <c r="Z18" s="23" t="s">
        <v>263</v>
      </c>
      <c r="AA18" s="44" t="s">
        <v>264</v>
      </c>
    </row>
    <row r="19" spans="1:27" ht="66" x14ac:dyDescent="0.3">
      <c r="A19" s="44" t="str">
        <f t="shared" si="0"/>
        <v>SmPbTu3</v>
      </c>
      <c r="B19" s="23" t="s">
        <v>249</v>
      </c>
      <c r="C19" s="23" t="s">
        <v>296</v>
      </c>
      <c r="D19" s="23" t="s">
        <v>251</v>
      </c>
      <c r="E19" s="23">
        <f t="shared" si="5"/>
        <v>13</v>
      </c>
      <c r="F19" s="23">
        <f t="shared" si="6"/>
        <v>1</v>
      </c>
      <c r="G19" s="23">
        <f t="shared" si="7"/>
        <v>2021</v>
      </c>
      <c r="H19" s="24">
        <v>44209</v>
      </c>
      <c r="I19" s="23" t="s">
        <v>252</v>
      </c>
      <c r="J19" s="23">
        <v>3</v>
      </c>
      <c r="K19" s="23" t="s">
        <v>302</v>
      </c>
      <c r="L19" s="23" t="s">
        <v>303</v>
      </c>
      <c r="M19" s="23">
        <v>574.1</v>
      </c>
      <c r="N19" s="23">
        <v>393.2</v>
      </c>
      <c r="O19" s="25">
        <f t="shared" si="4"/>
        <v>31.510189862393318</v>
      </c>
      <c r="P19" s="23" t="s">
        <v>255</v>
      </c>
      <c r="Q19" s="23" t="s">
        <v>256</v>
      </c>
      <c r="R19" s="23">
        <v>11</v>
      </c>
      <c r="S19" s="23" t="s">
        <v>257</v>
      </c>
      <c r="T19" s="23" t="s">
        <v>258</v>
      </c>
      <c r="U19" s="23">
        <v>10</v>
      </c>
      <c r="V19" s="26" t="s">
        <v>299</v>
      </c>
      <c r="W19" s="26" t="s">
        <v>260</v>
      </c>
      <c r="X19" s="23" t="s">
        <v>261</v>
      </c>
      <c r="Y19" s="23" t="s">
        <v>262</v>
      </c>
      <c r="Z19" s="23" t="s">
        <v>263</v>
      </c>
      <c r="AA19" s="44" t="s">
        <v>264</v>
      </c>
    </row>
    <row r="20" spans="1:27" ht="66" x14ac:dyDescent="0.3">
      <c r="A20" s="44" t="str">
        <f t="shared" si="0"/>
        <v>SmPbTu4</v>
      </c>
      <c r="B20" s="23" t="s">
        <v>249</v>
      </c>
      <c r="C20" s="23" t="s">
        <v>296</v>
      </c>
      <c r="D20" s="23" t="s">
        <v>251</v>
      </c>
      <c r="E20" s="23">
        <f t="shared" si="5"/>
        <v>4</v>
      </c>
      <c r="F20" s="23">
        <f t="shared" si="6"/>
        <v>4</v>
      </c>
      <c r="G20" s="23">
        <f t="shared" si="7"/>
        <v>2021</v>
      </c>
      <c r="H20" s="24">
        <v>44290</v>
      </c>
      <c r="I20" s="23" t="s">
        <v>252</v>
      </c>
      <c r="J20" s="23">
        <v>4</v>
      </c>
      <c r="K20" s="23" t="s">
        <v>304</v>
      </c>
      <c r="L20" s="23" t="s">
        <v>305</v>
      </c>
      <c r="M20" s="23">
        <v>312.10000000000002</v>
      </c>
      <c r="N20" s="23">
        <v>215.7</v>
      </c>
      <c r="O20" s="25">
        <f t="shared" si="4"/>
        <v>30.887536046139068</v>
      </c>
      <c r="P20" s="23" t="s">
        <v>255</v>
      </c>
      <c r="Q20" s="23" t="s">
        <v>256</v>
      </c>
      <c r="R20" s="23">
        <v>11</v>
      </c>
      <c r="S20" s="23" t="s">
        <v>257</v>
      </c>
      <c r="T20" s="23" t="s">
        <v>258</v>
      </c>
      <c r="U20" s="23">
        <v>10</v>
      </c>
      <c r="V20" s="26" t="s">
        <v>299</v>
      </c>
      <c r="W20" s="26" t="s">
        <v>260</v>
      </c>
      <c r="X20" s="23"/>
      <c r="Y20" s="23" t="s">
        <v>262</v>
      </c>
      <c r="Z20" s="23" t="s">
        <v>263</v>
      </c>
      <c r="AA20" s="44" t="s">
        <v>264</v>
      </c>
    </row>
    <row r="21" spans="1:27" ht="66" x14ac:dyDescent="0.3">
      <c r="A21" s="44" t="str">
        <f t="shared" si="0"/>
        <v>SmPbTu5</v>
      </c>
      <c r="B21" s="23" t="s">
        <v>249</v>
      </c>
      <c r="C21" s="23" t="s">
        <v>296</v>
      </c>
      <c r="D21" s="23" t="s">
        <v>251</v>
      </c>
      <c r="E21" s="23">
        <f t="shared" si="5"/>
        <v>4</v>
      </c>
      <c r="F21" s="23">
        <f t="shared" si="6"/>
        <v>4</v>
      </c>
      <c r="G21" s="23">
        <f t="shared" si="7"/>
        <v>2021</v>
      </c>
      <c r="H21" s="24">
        <v>44290</v>
      </c>
      <c r="I21" s="23" t="s">
        <v>252</v>
      </c>
      <c r="J21" s="23">
        <v>5</v>
      </c>
      <c r="K21" s="23" t="s">
        <v>306</v>
      </c>
      <c r="L21" s="23" t="s">
        <v>307</v>
      </c>
      <c r="M21" s="23">
        <v>263.39999999999998</v>
      </c>
      <c r="N21" s="23">
        <v>177.8</v>
      </c>
      <c r="O21" s="25">
        <f t="shared" si="4"/>
        <v>32.49810174639331</v>
      </c>
      <c r="P21" s="23" t="s">
        <v>255</v>
      </c>
      <c r="Q21" s="23" t="s">
        <v>256</v>
      </c>
      <c r="R21" s="23">
        <v>11</v>
      </c>
      <c r="S21" s="23" t="s">
        <v>257</v>
      </c>
      <c r="T21" s="23" t="s">
        <v>258</v>
      </c>
      <c r="U21" s="23">
        <v>10</v>
      </c>
      <c r="V21" s="26" t="s">
        <v>299</v>
      </c>
      <c r="W21" s="26" t="s">
        <v>260</v>
      </c>
      <c r="X21" s="23"/>
      <c r="Y21" s="23" t="s">
        <v>262</v>
      </c>
      <c r="Z21" s="23" t="s">
        <v>263</v>
      </c>
      <c r="AA21" s="44" t="s">
        <v>264</v>
      </c>
    </row>
    <row r="22" spans="1:27" ht="66" x14ac:dyDescent="0.3">
      <c r="A22" s="44" t="str">
        <f t="shared" si="0"/>
        <v>SmPbTl1</v>
      </c>
      <c r="B22" s="23" t="s">
        <v>249</v>
      </c>
      <c r="C22" s="23" t="s">
        <v>308</v>
      </c>
      <c r="D22" s="23" t="s">
        <v>251</v>
      </c>
      <c r="E22" s="23">
        <f t="shared" si="5"/>
        <v>13</v>
      </c>
      <c r="F22" s="23">
        <f t="shared" si="6"/>
        <v>1</v>
      </c>
      <c r="G22" s="23">
        <f t="shared" si="7"/>
        <v>2021</v>
      </c>
      <c r="H22" s="24">
        <v>44209</v>
      </c>
      <c r="I22" s="23" t="s">
        <v>252</v>
      </c>
      <c r="J22" s="23">
        <v>1</v>
      </c>
      <c r="K22" s="23" t="s">
        <v>274</v>
      </c>
      <c r="L22" s="23" t="s">
        <v>275</v>
      </c>
      <c r="M22" s="23">
        <v>345.2</v>
      </c>
      <c r="N22" s="23">
        <v>234.8</v>
      </c>
      <c r="O22" s="25">
        <f t="shared" si="4"/>
        <v>31.981460023174968</v>
      </c>
      <c r="P22" s="23" t="s">
        <v>255</v>
      </c>
      <c r="Q22" s="23" t="s">
        <v>256</v>
      </c>
      <c r="R22" s="23">
        <v>11</v>
      </c>
      <c r="S22" s="23" t="s">
        <v>257</v>
      </c>
      <c r="T22" s="23" t="s">
        <v>258</v>
      </c>
      <c r="U22" s="23">
        <v>10</v>
      </c>
      <c r="V22" s="26" t="s">
        <v>309</v>
      </c>
      <c r="W22" s="26" t="s">
        <v>260</v>
      </c>
      <c r="X22" s="23" t="s">
        <v>261</v>
      </c>
      <c r="Y22" s="23" t="s">
        <v>262</v>
      </c>
      <c r="Z22" s="23" t="s">
        <v>263</v>
      </c>
      <c r="AA22" s="44" t="s">
        <v>264</v>
      </c>
    </row>
    <row r="23" spans="1:27" ht="66" x14ac:dyDescent="0.3">
      <c r="A23" s="44" t="str">
        <f t="shared" si="0"/>
        <v>SmPbTl2</v>
      </c>
      <c r="B23" s="23" t="s">
        <v>249</v>
      </c>
      <c r="C23" s="23" t="s">
        <v>308</v>
      </c>
      <c r="D23" s="23" t="s">
        <v>251</v>
      </c>
      <c r="E23" s="23">
        <f t="shared" si="5"/>
        <v>13</v>
      </c>
      <c r="F23" s="23">
        <f t="shared" si="6"/>
        <v>1</v>
      </c>
      <c r="G23" s="23">
        <f t="shared" si="7"/>
        <v>2021</v>
      </c>
      <c r="H23" s="24">
        <v>44209</v>
      </c>
      <c r="I23" s="23" t="s">
        <v>252</v>
      </c>
      <c r="J23" s="23">
        <v>2</v>
      </c>
      <c r="K23" s="23" t="s">
        <v>297</v>
      </c>
      <c r="L23" s="23" t="s">
        <v>298</v>
      </c>
      <c r="M23" s="23">
        <v>436.8</v>
      </c>
      <c r="N23" s="23">
        <v>312</v>
      </c>
      <c r="O23" s="25">
        <f t="shared" si="4"/>
        <v>28.571428571428577</v>
      </c>
      <c r="P23" s="23" t="s">
        <v>255</v>
      </c>
      <c r="Q23" s="23" t="s">
        <v>256</v>
      </c>
      <c r="R23" s="23">
        <v>11</v>
      </c>
      <c r="S23" s="23" t="s">
        <v>257</v>
      </c>
      <c r="T23" s="23" t="s">
        <v>258</v>
      </c>
      <c r="U23" s="23">
        <v>10</v>
      </c>
      <c r="V23" s="26" t="s">
        <v>309</v>
      </c>
      <c r="W23" s="26" t="s">
        <v>260</v>
      </c>
      <c r="X23" s="23" t="s">
        <v>261</v>
      </c>
      <c r="Y23" s="23" t="s">
        <v>262</v>
      </c>
      <c r="Z23" s="23" t="s">
        <v>263</v>
      </c>
      <c r="AA23" s="44" t="s">
        <v>264</v>
      </c>
    </row>
    <row r="24" spans="1:27" ht="66" x14ac:dyDescent="0.3">
      <c r="A24" s="44" t="str">
        <f t="shared" si="0"/>
        <v>SmPbTl3</v>
      </c>
      <c r="B24" s="23" t="s">
        <v>249</v>
      </c>
      <c r="C24" s="23" t="s">
        <v>308</v>
      </c>
      <c r="D24" s="23" t="s">
        <v>251</v>
      </c>
      <c r="E24" s="23">
        <f t="shared" si="5"/>
        <v>13</v>
      </c>
      <c r="F24" s="23">
        <f t="shared" si="6"/>
        <v>1</v>
      </c>
      <c r="G24" s="23">
        <f t="shared" si="7"/>
        <v>2021</v>
      </c>
      <c r="H24" s="24">
        <v>44209</v>
      </c>
      <c r="I24" s="23" t="s">
        <v>252</v>
      </c>
      <c r="J24" s="23">
        <v>3</v>
      </c>
      <c r="K24" s="23" t="s">
        <v>267</v>
      </c>
      <c r="L24" s="23" t="s">
        <v>268</v>
      </c>
      <c r="M24" s="23">
        <v>360.4</v>
      </c>
      <c r="N24" s="23">
        <v>252</v>
      </c>
      <c r="O24" s="25">
        <f t="shared" si="4"/>
        <v>30.077691453940066</v>
      </c>
      <c r="P24" s="23" t="s">
        <v>255</v>
      </c>
      <c r="Q24" s="23" t="s">
        <v>256</v>
      </c>
      <c r="R24" s="23">
        <v>11</v>
      </c>
      <c r="S24" s="23" t="s">
        <v>257</v>
      </c>
      <c r="T24" s="23" t="s">
        <v>258</v>
      </c>
      <c r="U24" s="23">
        <v>10</v>
      </c>
      <c r="V24" s="26" t="s">
        <v>309</v>
      </c>
      <c r="W24" s="26" t="s">
        <v>260</v>
      </c>
      <c r="X24" s="23" t="s">
        <v>261</v>
      </c>
      <c r="Y24" s="23" t="s">
        <v>262</v>
      </c>
      <c r="Z24" s="23" t="s">
        <v>263</v>
      </c>
      <c r="AA24" s="44" t="s">
        <v>264</v>
      </c>
    </row>
    <row r="25" spans="1:27" ht="66" x14ac:dyDescent="0.3">
      <c r="A25" s="44" t="str">
        <f t="shared" si="0"/>
        <v>SmPbTl4</v>
      </c>
      <c r="B25" s="23" t="s">
        <v>249</v>
      </c>
      <c r="C25" s="23" t="s">
        <v>308</v>
      </c>
      <c r="D25" s="23" t="s">
        <v>251</v>
      </c>
      <c r="E25" s="23">
        <v>4</v>
      </c>
      <c r="F25" s="23">
        <v>4</v>
      </c>
      <c r="G25" s="23">
        <v>2021</v>
      </c>
      <c r="H25" s="24" t="s">
        <v>310</v>
      </c>
      <c r="I25" s="23" t="s">
        <v>252</v>
      </c>
      <c r="J25" s="23">
        <v>4</v>
      </c>
      <c r="K25" s="23" t="s">
        <v>311</v>
      </c>
      <c r="L25" s="23" t="s">
        <v>312</v>
      </c>
      <c r="M25" s="23">
        <v>286</v>
      </c>
      <c r="N25" s="23">
        <v>190.1</v>
      </c>
      <c r="O25" s="25">
        <f t="shared" si="4"/>
        <v>33.531468531468533</v>
      </c>
      <c r="P25" s="23" t="s">
        <v>255</v>
      </c>
      <c r="Q25" s="23" t="s">
        <v>256</v>
      </c>
      <c r="R25" s="23">
        <v>11</v>
      </c>
      <c r="S25" s="23" t="s">
        <v>257</v>
      </c>
      <c r="T25" s="23" t="s">
        <v>258</v>
      </c>
      <c r="U25" s="23">
        <v>10</v>
      </c>
      <c r="V25" s="26" t="s">
        <v>309</v>
      </c>
      <c r="W25" s="26" t="s">
        <v>260</v>
      </c>
      <c r="X25" s="23" t="s">
        <v>261</v>
      </c>
      <c r="Y25" s="23" t="s">
        <v>262</v>
      </c>
      <c r="Z25" s="23" t="s">
        <v>263</v>
      </c>
      <c r="AA25" s="44"/>
    </row>
    <row r="26" spans="1:27" ht="66" x14ac:dyDescent="0.3">
      <c r="A26" s="44" t="str">
        <f t="shared" si="0"/>
        <v>SmPbTl5</v>
      </c>
      <c r="B26" s="23" t="s">
        <v>249</v>
      </c>
      <c r="C26" s="23" t="s">
        <v>308</v>
      </c>
      <c r="D26" s="23" t="s">
        <v>251</v>
      </c>
      <c r="E26" s="23">
        <f t="shared" ref="E26:E57" si="8">DAY(H26)</f>
        <v>4</v>
      </c>
      <c r="F26" s="23">
        <f t="shared" ref="F26:F57" si="9">MONTH(H26)</f>
        <v>4</v>
      </c>
      <c r="G26" s="23">
        <f t="shared" ref="G26:G57" si="10">YEAR(H26)</f>
        <v>2021</v>
      </c>
      <c r="H26" s="24">
        <v>44290</v>
      </c>
      <c r="I26" s="23" t="s">
        <v>252</v>
      </c>
      <c r="J26" s="23">
        <v>5</v>
      </c>
      <c r="K26" s="23" t="s">
        <v>313</v>
      </c>
      <c r="L26" s="23" t="s">
        <v>314</v>
      </c>
      <c r="M26" s="23">
        <v>253.1</v>
      </c>
      <c r="N26" s="23">
        <v>184.9</v>
      </c>
      <c r="O26" s="25">
        <f t="shared" si="4"/>
        <v>26.94587119715527</v>
      </c>
      <c r="P26" s="23" t="s">
        <v>255</v>
      </c>
      <c r="Q26" s="23" t="s">
        <v>256</v>
      </c>
      <c r="R26" s="23">
        <v>11</v>
      </c>
      <c r="S26" s="23" t="s">
        <v>257</v>
      </c>
      <c r="T26" s="23" t="s">
        <v>258</v>
      </c>
      <c r="U26" s="23">
        <v>10</v>
      </c>
      <c r="V26" s="26" t="s">
        <v>309</v>
      </c>
      <c r="W26" s="26" t="s">
        <v>260</v>
      </c>
      <c r="X26" s="23" t="s">
        <v>261</v>
      </c>
      <c r="Y26" s="23" t="s">
        <v>262</v>
      </c>
      <c r="Z26" s="23" t="s">
        <v>263</v>
      </c>
      <c r="AA26" s="44" t="s">
        <v>264</v>
      </c>
    </row>
    <row r="27" spans="1:27" ht="39.6" x14ac:dyDescent="0.3">
      <c r="A27" s="44" t="str">
        <f t="shared" si="0"/>
        <v>SmSdJj1</v>
      </c>
      <c r="B27" s="23" t="s">
        <v>249</v>
      </c>
      <c r="C27" s="23" t="s">
        <v>315</v>
      </c>
      <c r="D27" s="23" t="s">
        <v>251</v>
      </c>
      <c r="E27" s="23">
        <f t="shared" si="8"/>
        <v>14</v>
      </c>
      <c r="F27" s="23">
        <f t="shared" si="9"/>
        <v>1</v>
      </c>
      <c r="G27" s="23">
        <f t="shared" si="10"/>
        <v>2021</v>
      </c>
      <c r="H27" s="24">
        <v>44210</v>
      </c>
      <c r="I27" s="23" t="s">
        <v>316</v>
      </c>
      <c r="J27" s="23">
        <v>1</v>
      </c>
      <c r="K27" s="23" t="s">
        <v>317</v>
      </c>
      <c r="L27" s="23" t="s">
        <v>318</v>
      </c>
      <c r="M27" s="23">
        <v>360.3</v>
      </c>
      <c r="N27" s="23">
        <v>263</v>
      </c>
      <c r="O27" s="25">
        <f t="shared" si="4"/>
        <v>27.005273383291705</v>
      </c>
      <c r="P27" s="23" t="s">
        <v>319</v>
      </c>
      <c r="Q27" s="23" t="s">
        <v>320</v>
      </c>
      <c r="R27" s="23">
        <v>15</v>
      </c>
      <c r="S27" s="23" t="s">
        <v>257</v>
      </c>
      <c r="T27" s="23" t="s">
        <v>258</v>
      </c>
      <c r="U27" s="23">
        <v>70</v>
      </c>
      <c r="V27" s="26" t="s">
        <v>321</v>
      </c>
      <c r="W27" s="26" t="s">
        <v>322</v>
      </c>
      <c r="X27" s="23" t="s">
        <v>323</v>
      </c>
      <c r="Y27" s="23" t="s">
        <v>262</v>
      </c>
      <c r="Z27" s="23" t="s">
        <v>263</v>
      </c>
      <c r="AA27" s="44" t="s">
        <v>264</v>
      </c>
    </row>
    <row r="28" spans="1:27" ht="39.6" x14ac:dyDescent="0.3">
      <c r="A28" s="44" t="str">
        <f t="shared" si="0"/>
        <v>SmSdJj2</v>
      </c>
      <c r="B28" s="23" t="s">
        <v>249</v>
      </c>
      <c r="C28" s="23" t="s">
        <v>315</v>
      </c>
      <c r="D28" s="23" t="s">
        <v>251</v>
      </c>
      <c r="E28" s="23">
        <f t="shared" si="8"/>
        <v>14</v>
      </c>
      <c r="F28" s="23">
        <f t="shared" si="9"/>
        <v>1</v>
      </c>
      <c r="G28" s="23">
        <f t="shared" si="10"/>
        <v>2021</v>
      </c>
      <c r="H28" s="24">
        <v>44210</v>
      </c>
      <c r="I28" s="23" t="s">
        <v>316</v>
      </c>
      <c r="J28" s="23">
        <v>2</v>
      </c>
      <c r="K28" s="23" t="s">
        <v>324</v>
      </c>
      <c r="L28" s="23" t="s">
        <v>325</v>
      </c>
      <c r="M28" s="23">
        <v>348.6</v>
      </c>
      <c r="N28" s="23">
        <v>256.3</v>
      </c>
      <c r="O28" s="25">
        <f t="shared" si="4"/>
        <v>26.477337923121059</v>
      </c>
      <c r="P28" s="23" t="s">
        <v>319</v>
      </c>
      <c r="Q28" s="23" t="s">
        <v>320</v>
      </c>
      <c r="R28" s="23">
        <v>15</v>
      </c>
      <c r="S28" s="23" t="s">
        <v>257</v>
      </c>
      <c r="T28" s="23" t="s">
        <v>258</v>
      </c>
      <c r="U28" s="23">
        <v>70</v>
      </c>
      <c r="V28" s="26" t="s">
        <v>321</v>
      </c>
      <c r="W28" s="26" t="s">
        <v>322</v>
      </c>
      <c r="X28" s="23" t="s">
        <v>323</v>
      </c>
      <c r="Y28" s="23" t="s">
        <v>262</v>
      </c>
      <c r="Z28" s="23" t="s">
        <v>263</v>
      </c>
      <c r="AA28" s="44" t="s">
        <v>264</v>
      </c>
    </row>
    <row r="29" spans="1:27" ht="39.6" x14ac:dyDescent="0.3">
      <c r="A29" s="44" t="str">
        <f t="shared" si="0"/>
        <v>SmSdJj3</v>
      </c>
      <c r="B29" s="23" t="s">
        <v>249</v>
      </c>
      <c r="C29" s="23" t="s">
        <v>315</v>
      </c>
      <c r="D29" s="23" t="s">
        <v>251</v>
      </c>
      <c r="E29" s="23">
        <f t="shared" si="8"/>
        <v>14</v>
      </c>
      <c r="F29" s="23">
        <f t="shared" si="9"/>
        <v>1</v>
      </c>
      <c r="G29" s="23">
        <f t="shared" si="10"/>
        <v>2021</v>
      </c>
      <c r="H29" s="24">
        <v>44210</v>
      </c>
      <c r="I29" s="23" t="s">
        <v>316</v>
      </c>
      <c r="J29" s="23">
        <v>3</v>
      </c>
      <c r="K29" s="23" t="s">
        <v>326</v>
      </c>
      <c r="L29" s="23" t="s">
        <v>327</v>
      </c>
      <c r="M29" s="23">
        <v>361.7</v>
      </c>
      <c r="N29" s="23">
        <v>260.2</v>
      </c>
      <c r="O29" s="25">
        <f t="shared" si="4"/>
        <v>28.061929776057511</v>
      </c>
      <c r="P29" s="23" t="s">
        <v>319</v>
      </c>
      <c r="Q29" s="23" t="s">
        <v>320</v>
      </c>
      <c r="R29" s="23">
        <v>15</v>
      </c>
      <c r="S29" s="23" t="s">
        <v>257</v>
      </c>
      <c r="T29" s="23" t="s">
        <v>258</v>
      </c>
      <c r="U29" s="23">
        <v>70</v>
      </c>
      <c r="V29" s="26" t="s">
        <v>321</v>
      </c>
      <c r="W29" s="26" t="s">
        <v>322</v>
      </c>
      <c r="X29" s="23" t="s">
        <v>323</v>
      </c>
      <c r="Y29" s="23" t="s">
        <v>262</v>
      </c>
      <c r="Z29" s="23" t="s">
        <v>263</v>
      </c>
      <c r="AA29" s="44" t="s">
        <v>264</v>
      </c>
    </row>
    <row r="30" spans="1:27" ht="39.6" x14ac:dyDescent="0.3">
      <c r="A30" s="44" t="str">
        <f t="shared" si="0"/>
        <v>SmSdJj4</v>
      </c>
      <c r="B30" s="23" t="s">
        <v>249</v>
      </c>
      <c r="C30" s="23" t="s">
        <v>315</v>
      </c>
      <c r="D30" s="23" t="s">
        <v>251</v>
      </c>
      <c r="E30" s="23">
        <f t="shared" si="8"/>
        <v>6</v>
      </c>
      <c r="F30" s="23">
        <f t="shared" si="9"/>
        <v>4</v>
      </c>
      <c r="G30" s="23">
        <f t="shared" si="10"/>
        <v>2021</v>
      </c>
      <c r="H30" s="24">
        <v>44292</v>
      </c>
      <c r="I30" s="23" t="s">
        <v>316</v>
      </c>
      <c r="J30" s="23">
        <v>4</v>
      </c>
      <c r="K30" s="23" t="s">
        <v>328</v>
      </c>
      <c r="L30" s="23" t="s">
        <v>329</v>
      </c>
      <c r="M30" s="23">
        <v>275.10000000000002</v>
      </c>
      <c r="N30" s="23">
        <v>200.5</v>
      </c>
      <c r="O30" s="25">
        <f t="shared" si="4"/>
        <v>27.117411850236284</v>
      </c>
      <c r="P30" s="23" t="s">
        <v>319</v>
      </c>
      <c r="Q30" s="23" t="s">
        <v>320</v>
      </c>
      <c r="R30" s="23">
        <v>15</v>
      </c>
      <c r="S30" s="23" t="s">
        <v>257</v>
      </c>
      <c r="T30" s="23" t="s">
        <v>258</v>
      </c>
      <c r="U30" s="23">
        <v>70</v>
      </c>
      <c r="V30" s="26" t="s">
        <v>321</v>
      </c>
      <c r="W30" s="26" t="s">
        <v>322</v>
      </c>
      <c r="X30" s="23" t="s">
        <v>323</v>
      </c>
      <c r="Y30" s="23" t="s">
        <v>262</v>
      </c>
      <c r="Z30" s="23" t="s">
        <v>263</v>
      </c>
      <c r="AA30" s="44" t="s">
        <v>264</v>
      </c>
    </row>
    <row r="31" spans="1:27" ht="39.6" x14ac:dyDescent="0.3">
      <c r="A31" s="44" t="str">
        <f t="shared" si="0"/>
        <v>SmSdJj5</v>
      </c>
      <c r="B31" s="23" t="s">
        <v>249</v>
      </c>
      <c r="C31" s="23" t="s">
        <v>315</v>
      </c>
      <c r="D31" s="23" t="s">
        <v>251</v>
      </c>
      <c r="E31" s="23">
        <f t="shared" si="8"/>
        <v>6</v>
      </c>
      <c r="F31" s="23">
        <f t="shared" si="9"/>
        <v>4</v>
      </c>
      <c r="G31" s="23">
        <f t="shared" si="10"/>
        <v>2021</v>
      </c>
      <c r="H31" s="24">
        <v>44292</v>
      </c>
      <c r="I31" s="23" t="s">
        <v>316</v>
      </c>
      <c r="J31" s="23">
        <v>5</v>
      </c>
      <c r="K31" s="23" t="s">
        <v>330</v>
      </c>
      <c r="L31" s="23" t="s">
        <v>331</v>
      </c>
      <c r="M31" s="23">
        <v>266</v>
      </c>
      <c r="N31" s="23">
        <v>184.6</v>
      </c>
      <c r="O31" s="25">
        <f t="shared" si="4"/>
        <v>30.601503759398497</v>
      </c>
      <c r="P31" s="23" t="s">
        <v>319</v>
      </c>
      <c r="Q31" s="23" t="s">
        <v>320</v>
      </c>
      <c r="R31" s="23">
        <v>15</v>
      </c>
      <c r="S31" s="23" t="s">
        <v>257</v>
      </c>
      <c r="T31" s="23" t="s">
        <v>258</v>
      </c>
      <c r="U31" s="23">
        <v>70</v>
      </c>
      <c r="V31" s="26" t="s">
        <v>321</v>
      </c>
      <c r="W31" s="26" t="s">
        <v>322</v>
      </c>
      <c r="X31" s="23" t="s">
        <v>323</v>
      </c>
      <c r="Y31" s="23" t="s">
        <v>262</v>
      </c>
      <c r="Z31" s="23" t="s">
        <v>263</v>
      </c>
      <c r="AA31" s="44" t="s">
        <v>264</v>
      </c>
    </row>
    <row r="32" spans="1:27" ht="52.8" x14ac:dyDescent="0.3">
      <c r="A32" s="44" t="str">
        <f t="shared" si="0"/>
        <v>SmSdEq1</v>
      </c>
      <c r="B32" s="23" t="s">
        <v>249</v>
      </c>
      <c r="C32" s="23" t="s">
        <v>332</v>
      </c>
      <c r="D32" s="23" t="s">
        <v>251</v>
      </c>
      <c r="E32" s="23">
        <f t="shared" si="8"/>
        <v>14</v>
      </c>
      <c r="F32" s="23">
        <f t="shared" si="9"/>
        <v>1</v>
      </c>
      <c r="G32" s="23">
        <f t="shared" si="10"/>
        <v>2021</v>
      </c>
      <c r="H32" s="24">
        <v>44210</v>
      </c>
      <c r="I32" s="23" t="s">
        <v>316</v>
      </c>
      <c r="J32" s="23">
        <v>1</v>
      </c>
      <c r="K32" s="23" t="s">
        <v>333</v>
      </c>
      <c r="L32" s="23" t="s">
        <v>334</v>
      </c>
      <c r="M32" s="23">
        <v>295</v>
      </c>
      <c r="N32" s="23">
        <v>218.5</v>
      </c>
      <c r="O32" s="25">
        <f t="shared" si="4"/>
        <v>25.932203389830512</v>
      </c>
      <c r="P32" s="23" t="s">
        <v>319</v>
      </c>
      <c r="Q32" s="23" t="s">
        <v>320</v>
      </c>
      <c r="R32" s="23">
        <v>15</v>
      </c>
      <c r="S32" s="23" t="s">
        <v>257</v>
      </c>
      <c r="T32" s="23" t="s">
        <v>258</v>
      </c>
      <c r="U32" s="23">
        <v>70</v>
      </c>
      <c r="V32" s="26" t="s">
        <v>335</v>
      </c>
      <c r="W32" s="26" t="s">
        <v>336</v>
      </c>
      <c r="X32" s="23" t="s">
        <v>323</v>
      </c>
      <c r="Y32" s="23" t="s">
        <v>262</v>
      </c>
      <c r="Z32" s="23" t="s">
        <v>263</v>
      </c>
      <c r="AA32" s="44" t="s">
        <v>264</v>
      </c>
    </row>
    <row r="33" spans="1:27" ht="52.8" x14ac:dyDescent="0.3">
      <c r="A33" s="44" t="str">
        <f t="shared" si="0"/>
        <v>SmSdEq2</v>
      </c>
      <c r="B33" s="23" t="s">
        <v>249</v>
      </c>
      <c r="C33" s="23" t="s">
        <v>332</v>
      </c>
      <c r="D33" s="23" t="s">
        <v>251</v>
      </c>
      <c r="E33" s="23">
        <f t="shared" si="8"/>
        <v>14</v>
      </c>
      <c r="F33" s="23">
        <f t="shared" si="9"/>
        <v>1</v>
      </c>
      <c r="G33" s="23">
        <f t="shared" si="10"/>
        <v>2021</v>
      </c>
      <c r="H33" s="24">
        <v>44210</v>
      </c>
      <c r="I33" s="23" t="s">
        <v>316</v>
      </c>
      <c r="J33" s="23">
        <v>2</v>
      </c>
      <c r="K33" s="23" t="s">
        <v>337</v>
      </c>
      <c r="L33" s="23" t="s">
        <v>338</v>
      </c>
      <c r="M33" s="23">
        <v>345.7</v>
      </c>
      <c r="N33" s="23">
        <v>265.89999999999998</v>
      </c>
      <c r="O33" s="25">
        <f t="shared" si="4"/>
        <v>23.083598495805617</v>
      </c>
      <c r="P33" s="23" t="s">
        <v>319</v>
      </c>
      <c r="Q33" s="23" t="s">
        <v>320</v>
      </c>
      <c r="R33" s="23">
        <v>15</v>
      </c>
      <c r="S33" s="23" t="s">
        <v>257</v>
      </c>
      <c r="T33" s="23" t="s">
        <v>258</v>
      </c>
      <c r="U33" s="23">
        <v>70</v>
      </c>
      <c r="V33" s="26" t="s">
        <v>335</v>
      </c>
      <c r="W33" s="26" t="s">
        <v>336</v>
      </c>
      <c r="X33" s="23" t="s">
        <v>323</v>
      </c>
      <c r="Y33" s="23" t="s">
        <v>262</v>
      </c>
      <c r="Z33" s="23" t="s">
        <v>263</v>
      </c>
      <c r="AA33" s="44" t="s">
        <v>264</v>
      </c>
    </row>
    <row r="34" spans="1:27" ht="52.8" x14ac:dyDescent="0.3">
      <c r="A34" s="44" t="str">
        <f t="shared" ref="A34:A65" si="11">C34&amp;J34</f>
        <v>SmSdEq3</v>
      </c>
      <c r="B34" s="23" t="s">
        <v>249</v>
      </c>
      <c r="C34" s="23" t="s">
        <v>332</v>
      </c>
      <c r="D34" s="23" t="s">
        <v>251</v>
      </c>
      <c r="E34" s="23">
        <f t="shared" si="8"/>
        <v>14</v>
      </c>
      <c r="F34" s="23">
        <f t="shared" si="9"/>
        <v>1</v>
      </c>
      <c r="G34" s="23">
        <f t="shared" si="10"/>
        <v>2021</v>
      </c>
      <c r="H34" s="24">
        <v>44210</v>
      </c>
      <c r="I34" s="23" t="s">
        <v>316</v>
      </c>
      <c r="J34" s="23">
        <v>3</v>
      </c>
      <c r="K34" s="23" t="s">
        <v>339</v>
      </c>
      <c r="L34" s="23" t="s">
        <v>340</v>
      </c>
      <c r="M34" s="23">
        <v>308.2</v>
      </c>
      <c r="N34" s="23">
        <v>237.1</v>
      </c>
      <c r="O34" s="25">
        <f t="shared" ref="O34:O65" si="12">(M34-N34)/M34*100</f>
        <v>23.069435431537961</v>
      </c>
      <c r="P34" s="23" t="s">
        <v>319</v>
      </c>
      <c r="Q34" s="23" t="s">
        <v>320</v>
      </c>
      <c r="R34" s="23">
        <v>15</v>
      </c>
      <c r="S34" s="23" t="s">
        <v>257</v>
      </c>
      <c r="T34" s="23" t="s">
        <v>258</v>
      </c>
      <c r="U34" s="23">
        <v>70</v>
      </c>
      <c r="V34" s="26" t="s">
        <v>335</v>
      </c>
      <c r="W34" s="26" t="s">
        <v>336</v>
      </c>
      <c r="X34" s="23" t="s">
        <v>323</v>
      </c>
      <c r="Y34" s="23" t="s">
        <v>262</v>
      </c>
      <c r="Z34" s="23" t="s">
        <v>263</v>
      </c>
      <c r="AA34" s="44" t="s">
        <v>264</v>
      </c>
    </row>
    <row r="35" spans="1:27" ht="52.8" x14ac:dyDescent="0.3">
      <c r="A35" s="44" t="str">
        <f t="shared" si="11"/>
        <v>SmSdEq4</v>
      </c>
      <c r="B35" s="23" t="s">
        <v>249</v>
      </c>
      <c r="C35" s="23" t="s">
        <v>332</v>
      </c>
      <c r="D35" s="23" t="s">
        <v>251</v>
      </c>
      <c r="E35" s="23">
        <f t="shared" si="8"/>
        <v>6</v>
      </c>
      <c r="F35" s="23">
        <f t="shared" si="9"/>
        <v>4</v>
      </c>
      <c r="G35" s="23">
        <f t="shared" si="10"/>
        <v>2021</v>
      </c>
      <c r="H35" s="24">
        <v>44292</v>
      </c>
      <c r="I35" s="23" t="s">
        <v>316</v>
      </c>
      <c r="J35" s="23">
        <v>4</v>
      </c>
      <c r="K35" s="23" t="s">
        <v>341</v>
      </c>
      <c r="L35" s="23" t="s">
        <v>342</v>
      </c>
      <c r="M35" s="23">
        <v>256.8</v>
      </c>
      <c r="N35" s="23">
        <v>189.9</v>
      </c>
      <c r="O35" s="25">
        <f t="shared" si="12"/>
        <v>26.05140186915888</v>
      </c>
      <c r="P35" s="23" t="s">
        <v>319</v>
      </c>
      <c r="Q35" s="23" t="s">
        <v>320</v>
      </c>
      <c r="R35" s="23">
        <v>15</v>
      </c>
      <c r="S35" s="23" t="s">
        <v>257</v>
      </c>
      <c r="T35" s="23" t="s">
        <v>258</v>
      </c>
      <c r="U35" s="23">
        <v>70</v>
      </c>
      <c r="V35" s="26" t="s">
        <v>335</v>
      </c>
      <c r="W35" s="26" t="s">
        <v>343</v>
      </c>
      <c r="X35" s="23" t="s">
        <v>323</v>
      </c>
      <c r="Y35" s="23" t="s">
        <v>262</v>
      </c>
      <c r="Z35" s="23" t="s">
        <v>263</v>
      </c>
      <c r="AA35" s="44" t="s">
        <v>264</v>
      </c>
    </row>
    <row r="36" spans="1:27" ht="52.8" x14ac:dyDescent="0.3">
      <c r="A36" s="44" t="str">
        <f t="shared" si="11"/>
        <v>SmSdEq5</v>
      </c>
      <c r="B36" s="23" t="s">
        <v>249</v>
      </c>
      <c r="C36" s="23" t="s">
        <v>332</v>
      </c>
      <c r="D36" s="23" t="s">
        <v>251</v>
      </c>
      <c r="E36" s="23">
        <f t="shared" si="8"/>
        <v>6</v>
      </c>
      <c r="F36" s="23">
        <f t="shared" si="9"/>
        <v>4</v>
      </c>
      <c r="G36" s="23">
        <f t="shared" si="10"/>
        <v>2021</v>
      </c>
      <c r="H36" s="24">
        <v>44292</v>
      </c>
      <c r="I36" s="23" t="s">
        <v>316</v>
      </c>
      <c r="J36" s="23">
        <v>5</v>
      </c>
      <c r="K36" s="23" t="s">
        <v>344</v>
      </c>
      <c r="L36" s="23" t="s">
        <v>345</v>
      </c>
      <c r="M36" s="23">
        <v>248.3</v>
      </c>
      <c r="N36" s="23">
        <v>185.3</v>
      </c>
      <c r="O36" s="25">
        <f t="shared" si="12"/>
        <v>25.372533225936365</v>
      </c>
      <c r="P36" s="23" t="s">
        <v>319</v>
      </c>
      <c r="Q36" s="23" t="s">
        <v>320</v>
      </c>
      <c r="R36" s="23">
        <v>15</v>
      </c>
      <c r="S36" s="23" t="s">
        <v>257</v>
      </c>
      <c r="T36" s="23" t="s">
        <v>258</v>
      </c>
      <c r="U36" s="23">
        <v>70</v>
      </c>
      <c r="V36" s="26" t="s">
        <v>335</v>
      </c>
      <c r="W36" s="26" t="s">
        <v>336</v>
      </c>
      <c r="X36" s="23" t="s">
        <v>323</v>
      </c>
      <c r="Y36" s="23" t="s">
        <v>262</v>
      </c>
      <c r="Z36" s="23" t="s">
        <v>263</v>
      </c>
      <c r="AA36" s="44" t="s">
        <v>264</v>
      </c>
    </row>
    <row r="37" spans="1:27" ht="26.4" x14ac:dyDescent="0.3">
      <c r="A37" s="44" t="str">
        <f t="shared" si="11"/>
        <v>SmSdTu1</v>
      </c>
      <c r="B37" s="23" t="s">
        <v>249</v>
      </c>
      <c r="C37" s="23" t="s">
        <v>346</v>
      </c>
      <c r="D37" s="23" t="s">
        <v>251</v>
      </c>
      <c r="E37" s="23">
        <f t="shared" si="8"/>
        <v>14</v>
      </c>
      <c r="F37" s="23">
        <f t="shared" si="9"/>
        <v>1</v>
      </c>
      <c r="G37" s="23">
        <f t="shared" si="10"/>
        <v>2021</v>
      </c>
      <c r="H37" s="24">
        <v>44210</v>
      </c>
      <c r="I37" s="23" t="s">
        <v>316</v>
      </c>
      <c r="J37" s="23">
        <v>1</v>
      </c>
      <c r="K37" s="23" t="s">
        <v>347</v>
      </c>
      <c r="L37" s="23" t="s">
        <v>348</v>
      </c>
      <c r="M37" s="23">
        <v>235.3</v>
      </c>
      <c r="N37" s="23">
        <v>179.6</v>
      </c>
      <c r="O37" s="25">
        <f t="shared" si="12"/>
        <v>23.671908202294951</v>
      </c>
      <c r="P37" s="23" t="s">
        <v>319</v>
      </c>
      <c r="Q37" s="23" t="s">
        <v>256</v>
      </c>
      <c r="R37" s="23">
        <v>20</v>
      </c>
      <c r="S37" s="23" t="s">
        <v>257</v>
      </c>
      <c r="T37" s="23" t="s">
        <v>258</v>
      </c>
      <c r="U37" s="23">
        <v>40</v>
      </c>
      <c r="V37" s="26" t="s">
        <v>299</v>
      </c>
      <c r="W37" s="26" t="s">
        <v>349</v>
      </c>
      <c r="X37" s="23" t="s">
        <v>323</v>
      </c>
      <c r="Y37" s="23" t="s">
        <v>262</v>
      </c>
      <c r="Z37" s="23" t="s">
        <v>263</v>
      </c>
      <c r="AA37" s="44" t="s">
        <v>264</v>
      </c>
    </row>
    <row r="38" spans="1:27" ht="26.4" x14ac:dyDescent="0.3">
      <c r="A38" s="44" t="str">
        <f t="shared" si="11"/>
        <v>SmSdTu2</v>
      </c>
      <c r="B38" s="23" t="s">
        <v>249</v>
      </c>
      <c r="C38" s="23" t="s">
        <v>346</v>
      </c>
      <c r="D38" s="23" t="s">
        <v>251</v>
      </c>
      <c r="E38" s="23">
        <f t="shared" si="8"/>
        <v>14</v>
      </c>
      <c r="F38" s="23">
        <f t="shared" si="9"/>
        <v>1</v>
      </c>
      <c r="G38" s="23">
        <f t="shared" si="10"/>
        <v>2021</v>
      </c>
      <c r="H38" s="24">
        <v>44210</v>
      </c>
      <c r="I38" s="23" t="s">
        <v>316</v>
      </c>
      <c r="J38" s="23">
        <v>2</v>
      </c>
      <c r="K38" s="23" t="s">
        <v>350</v>
      </c>
      <c r="L38" s="23" t="s">
        <v>351</v>
      </c>
      <c r="M38" s="23">
        <v>303.3</v>
      </c>
      <c r="N38" s="23">
        <v>235.1</v>
      </c>
      <c r="O38" s="25">
        <f t="shared" si="12"/>
        <v>22.485987471150683</v>
      </c>
      <c r="P38" s="23" t="s">
        <v>319</v>
      </c>
      <c r="Q38" s="23" t="s">
        <v>256</v>
      </c>
      <c r="R38" s="23">
        <v>20</v>
      </c>
      <c r="S38" s="23" t="s">
        <v>257</v>
      </c>
      <c r="T38" s="23" t="s">
        <v>258</v>
      </c>
      <c r="U38" s="23">
        <v>40</v>
      </c>
      <c r="V38" s="26" t="s">
        <v>299</v>
      </c>
      <c r="W38" s="26" t="s">
        <v>349</v>
      </c>
      <c r="X38" s="23" t="s">
        <v>323</v>
      </c>
      <c r="Y38" s="23" t="s">
        <v>262</v>
      </c>
      <c r="Z38" s="23" t="s">
        <v>263</v>
      </c>
      <c r="AA38" s="44" t="s">
        <v>264</v>
      </c>
    </row>
    <row r="39" spans="1:27" ht="26.4" x14ac:dyDescent="0.3">
      <c r="A39" s="44" t="str">
        <f t="shared" si="11"/>
        <v>SmSdTu3</v>
      </c>
      <c r="B39" s="23" t="s">
        <v>249</v>
      </c>
      <c r="C39" s="23" t="s">
        <v>346</v>
      </c>
      <c r="D39" s="23" t="s">
        <v>251</v>
      </c>
      <c r="E39" s="23">
        <f t="shared" si="8"/>
        <v>14</v>
      </c>
      <c r="F39" s="23">
        <f t="shared" si="9"/>
        <v>1</v>
      </c>
      <c r="G39" s="23">
        <f t="shared" si="10"/>
        <v>2021</v>
      </c>
      <c r="H39" s="24">
        <v>44210</v>
      </c>
      <c r="I39" s="23" t="s">
        <v>316</v>
      </c>
      <c r="J39" s="23">
        <v>3</v>
      </c>
      <c r="K39" s="23" t="s">
        <v>352</v>
      </c>
      <c r="L39" s="23" t="s">
        <v>353</v>
      </c>
      <c r="M39" s="23">
        <v>267.39999999999998</v>
      </c>
      <c r="N39" s="23">
        <v>205.7</v>
      </c>
      <c r="O39" s="25">
        <f t="shared" si="12"/>
        <v>23.074046372475689</v>
      </c>
      <c r="P39" s="23" t="s">
        <v>319</v>
      </c>
      <c r="Q39" s="23" t="s">
        <v>256</v>
      </c>
      <c r="R39" s="23">
        <v>20</v>
      </c>
      <c r="S39" s="23" t="s">
        <v>257</v>
      </c>
      <c r="T39" s="23" t="s">
        <v>258</v>
      </c>
      <c r="U39" s="23">
        <v>40</v>
      </c>
      <c r="V39" s="26" t="s">
        <v>299</v>
      </c>
      <c r="W39" s="26" t="s">
        <v>349</v>
      </c>
      <c r="X39" s="23" t="s">
        <v>323</v>
      </c>
      <c r="Y39" s="23" t="s">
        <v>262</v>
      </c>
      <c r="Z39" s="23" t="s">
        <v>263</v>
      </c>
      <c r="AA39" s="44" t="s">
        <v>264</v>
      </c>
    </row>
    <row r="40" spans="1:27" ht="26.4" x14ac:dyDescent="0.3">
      <c r="A40" s="44" t="str">
        <f t="shared" si="11"/>
        <v>SmSdTu4</v>
      </c>
      <c r="B40" s="23" t="s">
        <v>249</v>
      </c>
      <c r="C40" s="23" t="s">
        <v>346</v>
      </c>
      <c r="D40" s="23" t="s">
        <v>251</v>
      </c>
      <c r="E40" s="23">
        <f t="shared" si="8"/>
        <v>6</v>
      </c>
      <c r="F40" s="23">
        <f t="shared" si="9"/>
        <v>4</v>
      </c>
      <c r="G40" s="23">
        <f t="shared" si="10"/>
        <v>2021</v>
      </c>
      <c r="H40" s="24">
        <v>44292</v>
      </c>
      <c r="I40" s="23" t="s">
        <v>316</v>
      </c>
      <c r="J40" s="23">
        <v>4</v>
      </c>
      <c r="K40" s="23" t="s">
        <v>354</v>
      </c>
      <c r="L40" s="23" t="s">
        <v>355</v>
      </c>
      <c r="M40" s="23">
        <v>249.7</v>
      </c>
      <c r="N40" s="23">
        <v>189.5</v>
      </c>
      <c r="O40" s="25">
        <f t="shared" si="12"/>
        <v>24.108930716860229</v>
      </c>
      <c r="P40" s="23" t="s">
        <v>319</v>
      </c>
      <c r="Q40" s="23" t="s">
        <v>256</v>
      </c>
      <c r="R40" s="23">
        <v>20</v>
      </c>
      <c r="S40" s="23" t="s">
        <v>257</v>
      </c>
      <c r="T40" s="23" t="s">
        <v>258</v>
      </c>
      <c r="U40" s="23">
        <v>40</v>
      </c>
      <c r="V40" s="26" t="s">
        <v>299</v>
      </c>
      <c r="W40" s="26" t="s">
        <v>349</v>
      </c>
      <c r="X40" s="23" t="s">
        <v>323</v>
      </c>
      <c r="Y40" s="23" t="s">
        <v>262</v>
      </c>
      <c r="Z40" s="23" t="s">
        <v>263</v>
      </c>
      <c r="AA40" s="44" t="s">
        <v>264</v>
      </c>
    </row>
    <row r="41" spans="1:27" ht="26.4" x14ac:dyDescent="0.3">
      <c r="A41" s="44" t="str">
        <f t="shared" si="11"/>
        <v>SmSdTu5</v>
      </c>
      <c r="B41" s="23" t="s">
        <v>249</v>
      </c>
      <c r="C41" s="23" t="s">
        <v>346</v>
      </c>
      <c r="D41" s="23" t="s">
        <v>251</v>
      </c>
      <c r="E41" s="23">
        <f t="shared" si="8"/>
        <v>6</v>
      </c>
      <c r="F41" s="23">
        <f t="shared" si="9"/>
        <v>4</v>
      </c>
      <c r="G41" s="23">
        <f t="shared" si="10"/>
        <v>2021</v>
      </c>
      <c r="H41" s="24">
        <v>44292</v>
      </c>
      <c r="I41" s="23" t="s">
        <v>316</v>
      </c>
      <c r="J41" s="23">
        <v>5</v>
      </c>
      <c r="K41" s="23" t="s">
        <v>356</v>
      </c>
      <c r="L41" s="23" t="s">
        <v>357</v>
      </c>
      <c r="M41" s="23">
        <v>242.2</v>
      </c>
      <c r="N41" s="23">
        <v>187.3</v>
      </c>
      <c r="O41" s="25">
        <f t="shared" si="12"/>
        <v>22.667217175887689</v>
      </c>
      <c r="P41" s="23" t="s">
        <v>319</v>
      </c>
      <c r="Q41" s="23" t="s">
        <v>256</v>
      </c>
      <c r="R41" s="23">
        <v>20</v>
      </c>
      <c r="S41" s="23" t="s">
        <v>257</v>
      </c>
      <c r="T41" s="23" t="s">
        <v>258</v>
      </c>
      <c r="U41" s="23">
        <v>40</v>
      </c>
      <c r="V41" s="26" t="s">
        <v>299</v>
      </c>
      <c r="W41" s="26" t="s">
        <v>349</v>
      </c>
      <c r="X41" s="23" t="s">
        <v>323</v>
      </c>
      <c r="Y41" s="23" t="s">
        <v>262</v>
      </c>
      <c r="Z41" s="23" t="s">
        <v>263</v>
      </c>
      <c r="AA41" s="44" t="s">
        <v>264</v>
      </c>
    </row>
    <row r="42" spans="1:27" ht="39.6" x14ac:dyDescent="0.3">
      <c r="A42" s="44" t="str">
        <f t="shared" si="11"/>
        <v>SmSdEc1</v>
      </c>
      <c r="B42" s="23" t="s">
        <v>249</v>
      </c>
      <c r="C42" s="23" t="s">
        <v>358</v>
      </c>
      <c r="D42" s="23" t="s">
        <v>251</v>
      </c>
      <c r="E42" s="23">
        <f t="shared" si="8"/>
        <v>14</v>
      </c>
      <c r="F42" s="23">
        <f t="shared" si="9"/>
        <v>1</v>
      </c>
      <c r="G42" s="23">
        <f t="shared" si="10"/>
        <v>2021</v>
      </c>
      <c r="H42" s="24">
        <v>44210</v>
      </c>
      <c r="I42" s="23" t="s">
        <v>316</v>
      </c>
      <c r="J42" s="23">
        <v>1</v>
      </c>
      <c r="K42" s="23" t="s">
        <v>359</v>
      </c>
      <c r="L42" s="23" t="s">
        <v>360</v>
      </c>
      <c r="M42" s="23">
        <v>263</v>
      </c>
      <c r="N42" s="23">
        <v>212.1</v>
      </c>
      <c r="O42" s="25">
        <f t="shared" si="12"/>
        <v>19.353612167300383</v>
      </c>
      <c r="P42" s="23" t="s">
        <v>319</v>
      </c>
      <c r="Q42" s="23" t="s">
        <v>361</v>
      </c>
      <c r="R42" s="23">
        <v>10</v>
      </c>
      <c r="S42" s="23" t="s">
        <v>257</v>
      </c>
      <c r="T42" s="23" t="s">
        <v>258</v>
      </c>
      <c r="U42" s="23">
        <v>90</v>
      </c>
      <c r="V42" s="26" t="s">
        <v>362</v>
      </c>
      <c r="W42" s="26" t="s">
        <v>363</v>
      </c>
      <c r="X42" s="23" t="s">
        <v>323</v>
      </c>
      <c r="Y42" s="23" t="s">
        <v>262</v>
      </c>
      <c r="Z42" s="23" t="s">
        <v>263</v>
      </c>
      <c r="AA42" s="44" t="s">
        <v>264</v>
      </c>
    </row>
    <row r="43" spans="1:27" ht="39.6" x14ac:dyDescent="0.3">
      <c r="A43" s="44" t="str">
        <f t="shared" si="11"/>
        <v>SmSdEc2</v>
      </c>
      <c r="B43" s="23" t="s">
        <v>249</v>
      </c>
      <c r="C43" s="23" t="s">
        <v>358</v>
      </c>
      <c r="D43" s="23" t="s">
        <v>251</v>
      </c>
      <c r="E43" s="23">
        <f t="shared" si="8"/>
        <v>14</v>
      </c>
      <c r="F43" s="23">
        <f t="shared" si="9"/>
        <v>1</v>
      </c>
      <c r="G43" s="23">
        <f t="shared" si="10"/>
        <v>2021</v>
      </c>
      <c r="H43" s="24">
        <v>44210</v>
      </c>
      <c r="I43" s="23" t="s">
        <v>316</v>
      </c>
      <c r="J43" s="23">
        <v>2</v>
      </c>
      <c r="K43" s="23" t="s">
        <v>364</v>
      </c>
      <c r="L43" s="23" t="s">
        <v>365</v>
      </c>
      <c r="M43" s="23">
        <v>256.60000000000002</v>
      </c>
      <c r="N43" s="23">
        <v>184.6</v>
      </c>
      <c r="O43" s="25">
        <f t="shared" si="12"/>
        <v>28.059236165237735</v>
      </c>
      <c r="P43" s="23" t="s">
        <v>319</v>
      </c>
      <c r="Q43" s="23" t="s">
        <v>361</v>
      </c>
      <c r="R43" s="23">
        <v>10</v>
      </c>
      <c r="S43" s="23" t="s">
        <v>257</v>
      </c>
      <c r="T43" s="23" t="s">
        <v>258</v>
      </c>
      <c r="U43" s="23">
        <v>90</v>
      </c>
      <c r="V43" s="26" t="s">
        <v>362</v>
      </c>
      <c r="W43" s="26" t="s">
        <v>363</v>
      </c>
      <c r="X43" s="23" t="s">
        <v>323</v>
      </c>
      <c r="Y43" s="23" t="s">
        <v>262</v>
      </c>
      <c r="Z43" s="23" t="s">
        <v>263</v>
      </c>
      <c r="AA43" s="44" t="s">
        <v>264</v>
      </c>
    </row>
    <row r="44" spans="1:27" ht="39.6" x14ac:dyDescent="0.3">
      <c r="A44" s="44" t="str">
        <f t="shared" si="11"/>
        <v>SmSdEc3</v>
      </c>
      <c r="B44" s="23" t="s">
        <v>249</v>
      </c>
      <c r="C44" s="23" t="s">
        <v>358</v>
      </c>
      <c r="D44" s="23" t="s">
        <v>251</v>
      </c>
      <c r="E44" s="23">
        <f t="shared" si="8"/>
        <v>14</v>
      </c>
      <c r="F44" s="23">
        <f t="shared" si="9"/>
        <v>1</v>
      </c>
      <c r="G44" s="23">
        <f t="shared" si="10"/>
        <v>2021</v>
      </c>
      <c r="H44" s="24">
        <v>44210</v>
      </c>
      <c r="I44" s="23" t="s">
        <v>316</v>
      </c>
      <c r="J44" s="23">
        <v>3</v>
      </c>
      <c r="K44" s="23" t="s">
        <v>366</v>
      </c>
      <c r="L44" s="23" t="s">
        <v>367</v>
      </c>
      <c r="M44" s="23">
        <v>278</v>
      </c>
      <c r="N44" s="23">
        <v>198.6</v>
      </c>
      <c r="O44" s="25">
        <f t="shared" si="12"/>
        <v>28.561151079136692</v>
      </c>
      <c r="P44" s="23" t="s">
        <v>319</v>
      </c>
      <c r="Q44" s="23" t="s">
        <v>361</v>
      </c>
      <c r="R44" s="23">
        <v>10</v>
      </c>
      <c r="S44" s="23" t="s">
        <v>257</v>
      </c>
      <c r="T44" s="23" t="s">
        <v>258</v>
      </c>
      <c r="U44" s="23">
        <v>90</v>
      </c>
      <c r="V44" s="26" t="s">
        <v>362</v>
      </c>
      <c r="W44" s="26" t="s">
        <v>363</v>
      </c>
      <c r="X44" s="23" t="s">
        <v>323</v>
      </c>
      <c r="Y44" s="23" t="s">
        <v>262</v>
      </c>
      <c r="Z44" s="23" t="s">
        <v>263</v>
      </c>
      <c r="AA44" s="44" t="s">
        <v>264</v>
      </c>
    </row>
    <row r="45" spans="1:27" ht="39.6" x14ac:dyDescent="0.3">
      <c r="A45" s="44" t="str">
        <f t="shared" si="11"/>
        <v>SmSdEc4</v>
      </c>
      <c r="B45" s="23" t="s">
        <v>249</v>
      </c>
      <c r="C45" s="23" t="s">
        <v>358</v>
      </c>
      <c r="D45" s="23" t="s">
        <v>251</v>
      </c>
      <c r="E45" s="23">
        <f t="shared" si="8"/>
        <v>6</v>
      </c>
      <c r="F45" s="23">
        <f t="shared" si="9"/>
        <v>4</v>
      </c>
      <c r="G45" s="23">
        <f t="shared" si="10"/>
        <v>2021</v>
      </c>
      <c r="H45" s="24">
        <v>44292</v>
      </c>
      <c r="I45" s="23" t="s">
        <v>316</v>
      </c>
      <c r="J45" s="23">
        <v>4</v>
      </c>
      <c r="K45" s="23" t="s">
        <v>368</v>
      </c>
      <c r="L45" s="23" t="s">
        <v>369</v>
      </c>
      <c r="M45" s="23">
        <v>212.7</v>
      </c>
      <c r="N45" s="23">
        <v>182.4</v>
      </c>
      <c r="O45" s="25">
        <f t="shared" si="12"/>
        <v>14.245416078984476</v>
      </c>
      <c r="P45" s="23" t="s">
        <v>319</v>
      </c>
      <c r="Q45" s="23" t="s">
        <v>361</v>
      </c>
      <c r="R45" s="23">
        <v>10</v>
      </c>
      <c r="S45" s="23" t="s">
        <v>257</v>
      </c>
      <c r="T45" s="23" t="s">
        <v>258</v>
      </c>
      <c r="U45" s="23">
        <v>90</v>
      </c>
      <c r="V45" s="26" t="s">
        <v>362</v>
      </c>
      <c r="W45" s="26" t="s">
        <v>363</v>
      </c>
      <c r="X45" s="23" t="s">
        <v>323</v>
      </c>
      <c r="Y45" s="23" t="s">
        <v>262</v>
      </c>
      <c r="Z45" s="23" t="s">
        <v>263</v>
      </c>
      <c r="AA45" s="44" t="s">
        <v>264</v>
      </c>
    </row>
    <row r="46" spans="1:27" ht="39.6" x14ac:dyDescent="0.3">
      <c r="A46" s="44" t="str">
        <f t="shared" si="11"/>
        <v>SmSdEc5</v>
      </c>
      <c r="B46" s="23" t="s">
        <v>249</v>
      </c>
      <c r="C46" s="23" t="s">
        <v>358</v>
      </c>
      <c r="D46" s="23" t="s">
        <v>251</v>
      </c>
      <c r="E46" s="23">
        <f t="shared" si="8"/>
        <v>6</v>
      </c>
      <c r="F46" s="23">
        <f t="shared" si="9"/>
        <v>4</v>
      </c>
      <c r="G46" s="23">
        <f t="shared" si="10"/>
        <v>2021</v>
      </c>
      <c r="H46" s="24">
        <v>44292</v>
      </c>
      <c r="I46" s="23" t="s">
        <v>316</v>
      </c>
      <c r="J46" s="23">
        <v>5</v>
      </c>
      <c r="K46" s="23" t="s">
        <v>370</v>
      </c>
      <c r="L46" s="23" t="s">
        <v>371</v>
      </c>
      <c r="M46" s="23">
        <v>206.3</v>
      </c>
      <c r="N46" s="23">
        <v>145.80000000000001</v>
      </c>
      <c r="O46" s="25">
        <f t="shared" si="12"/>
        <v>29.326223945710129</v>
      </c>
      <c r="P46" s="23" t="s">
        <v>319</v>
      </c>
      <c r="Q46" s="23" t="s">
        <v>361</v>
      </c>
      <c r="R46" s="23">
        <v>10</v>
      </c>
      <c r="S46" s="23" t="s">
        <v>257</v>
      </c>
      <c r="T46" s="23" t="s">
        <v>258</v>
      </c>
      <c r="U46" s="23">
        <v>90</v>
      </c>
      <c r="V46" s="26" t="s">
        <v>362</v>
      </c>
      <c r="W46" s="26" t="s">
        <v>363</v>
      </c>
      <c r="X46" s="23" t="s">
        <v>323</v>
      </c>
      <c r="Y46" s="23" t="s">
        <v>262</v>
      </c>
      <c r="Z46" s="23" t="s">
        <v>263</v>
      </c>
      <c r="AA46" s="44" t="s">
        <v>264</v>
      </c>
    </row>
    <row r="47" spans="1:27" ht="39.6" x14ac:dyDescent="0.3">
      <c r="A47" s="44" t="str">
        <f t="shared" si="11"/>
        <v>SmSdTa1</v>
      </c>
      <c r="B47" s="23" t="s">
        <v>249</v>
      </c>
      <c r="C47" s="23" t="s">
        <v>372</v>
      </c>
      <c r="D47" s="23" t="s">
        <v>251</v>
      </c>
      <c r="E47" s="23">
        <f t="shared" si="8"/>
        <v>14</v>
      </c>
      <c r="F47" s="23">
        <f t="shared" si="9"/>
        <v>1</v>
      </c>
      <c r="G47" s="23">
        <f t="shared" si="10"/>
        <v>2021</v>
      </c>
      <c r="H47" s="24">
        <v>44210</v>
      </c>
      <c r="I47" s="23" t="s">
        <v>316</v>
      </c>
      <c r="J47" s="23">
        <v>1</v>
      </c>
      <c r="K47" s="23" t="s">
        <v>373</v>
      </c>
      <c r="L47" s="23" t="s">
        <v>374</v>
      </c>
      <c r="M47" s="23">
        <v>289.10000000000002</v>
      </c>
      <c r="N47" s="23">
        <v>206.5</v>
      </c>
      <c r="O47" s="25">
        <f t="shared" si="12"/>
        <v>28.571428571428577</v>
      </c>
      <c r="P47" s="23" t="s">
        <v>319</v>
      </c>
      <c r="Q47" s="23" t="s">
        <v>361</v>
      </c>
      <c r="R47" s="23">
        <v>10</v>
      </c>
      <c r="S47" s="23" t="s">
        <v>257</v>
      </c>
      <c r="T47" s="23" t="s">
        <v>258</v>
      </c>
      <c r="U47" s="23">
        <v>90</v>
      </c>
      <c r="V47" s="26" t="s">
        <v>375</v>
      </c>
      <c r="W47" s="26" t="s">
        <v>363</v>
      </c>
      <c r="X47" s="23" t="s">
        <v>323</v>
      </c>
      <c r="Y47" s="23" t="s">
        <v>262</v>
      </c>
      <c r="Z47" s="23" t="s">
        <v>263</v>
      </c>
      <c r="AA47" s="44" t="s">
        <v>264</v>
      </c>
    </row>
    <row r="48" spans="1:27" ht="39.6" x14ac:dyDescent="0.3">
      <c r="A48" s="44" t="str">
        <f t="shared" si="11"/>
        <v>SmSdTa2</v>
      </c>
      <c r="B48" s="23" t="s">
        <v>249</v>
      </c>
      <c r="C48" s="23" t="s">
        <v>372</v>
      </c>
      <c r="D48" s="23" t="s">
        <v>251</v>
      </c>
      <c r="E48" s="23">
        <f t="shared" si="8"/>
        <v>14</v>
      </c>
      <c r="F48" s="23">
        <f t="shared" si="9"/>
        <v>1</v>
      </c>
      <c r="G48" s="23">
        <f t="shared" si="10"/>
        <v>2021</v>
      </c>
      <c r="H48" s="24">
        <v>44210</v>
      </c>
      <c r="I48" s="23" t="s">
        <v>316</v>
      </c>
      <c r="J48" s="23">
        <v>2</v>
      </c>
      <c r="K48" s="23" t="s">
        <v>376</v>
      </c>
      <c r="L48" s="23" t="s">
        <v>377</v>
      </c>
      <c r="M48" s="23">
        <v>269.10000000000002</v>
      </c>
      <c r="N48" s="23">
        <v>199.3</v>
      </c>
      <c r="O48" s="25">
        <f t="shared" si="12"/>
        <v>25.938312894834638</v>
      </c>
      <c r="P48" s="23" t="s">
        <v>319</v>
      </c>
      <c r="Q48" s="23" t="s">
        <v>361</v>
      </c>
      <c r="R48" s="23">
        <v>10</v>
      </c>
      <c r="S48" s="23" t="s">
        <v>257</v>
      </c>
      <c r="T48" s="23" t="s">
        <v>258</v>
      </c>
      <c r="U48" s="23">
        <v>90</v>
      </c>
      <c r="V48" s="26" t="s">
        <v>375</v>
      </c>
      <c r="W48" s="26" t="s">
        <v>363</v>
      </c>
      <c r="X48" s="23" t="s">
        <v>323</v>
      </c>
      <c r="Y48" s="23" t="s">
        <v>262</v>
      </c>
      <c r="Z48" s="23" t="s">
        <v>263</v>
      </c>
      <c r="AA48" s="44" t="s">
        <v>264</v>
      </c>
    </row>
    <row r="49" spans="1:27" ht="39.6" x14ac:dyDescent="0.3">
      <c r="A49" s="44" t="str">
        <f t="shared" si="11"/>
        <v>SmSdTa3</v>
      </c>
      <c r="B49" s="23" t="s">
        <v>249</v>
      </c>
      <c r="C49" s="23" t="s">
        <v>372</v>
      </c>
      <c r="D49" s="23" t="s">
        <v>251</v>
      </c>
      <c r="E49" s="23">
        <f t="shared" si="8"/>
        <v>14</v>
      </c>
      <c r="F49" s="23">
        <f t="shared" si="9"/>
        <v>1</v>
      </c>
      <c r="G49" s="23">
        <f t="shared" si="10"/>
        <v>2021</v>
      </c>
      <c r="H49" s="24">
        <v>44210</v>
      </c>
      <c r="I49" s="23" t="s">
        <v>316</v>
      </c>
      <c r="J49" s="23">
        <v>3</v>
      </c>
      <c r="K49" s="23" t="s">
        <v>378</v>
      </c>
      <c r="L49" s="23" t="s">
        <v>379</v>
      </c>
      <c r="M49" s="23">
        <v>382.1</v>
      </c>
      <c r="N49" s="23">
        <v>269.10000000000002</v>
      </c>
      <c r="O49" s="25">
        <f t="shared" si="12"/>
        <v>29.57341010206752</v>
      </c>
      <c r="P49" s="23" t="s">
        <v>319</v>
      </c>
      <c r="Q49" s="23" t="s">
        <v>361</v>
      </c>
      <c r="R49" s="23">
        <v>10</v>
      </c>
      <c r="S49" s="23" t="s">
        <v>257</v>
      </c>
      <c r="T49" s="23" t="s">
        <v>258</v>
      </c>
      <c r="U49" s="23">
        <v>90</v>
      </c>
      <c r="V49" s="26" t="s">
        <v>375</v>
      </c>
      <c r="W49" s="26" t="s">
        <v>363</v>
      </c>
      <c r="X49" s="23" t="s">
        <v>323</v>
      </c>
      <c r="Y49" s="23" t="s">
        <v>262</v>
      </c>
      <c r="Z49" s="23" t="s">
        <v>263</v>
      </c>
      <c r="AA49" s="44" t="s">
        <v>264</v>
      </c>
    </row>
    <row r="50" spans="1:27" ht="39.6" x14ac:dyDescent="0.3">
      <c r="A50" s="44" t="str">
        <f t="shared" si="11"/>
        <v>SmSdTa4</v>
      </c>
      <c r="B50" s="23" t="s">
        <v>249</v>
      </c>
      <c r="C50" s="23" t="s">
        <v>372</v>
      </c>
      <c r="D50" s="23" t="s">
        <v>251</v>
      </c>
      <c r="E50" s="23">
        <f t="shared" si="8"/>
        <v>6</v>
      </c>
      <c r="F50" s="23">
        <f t="shared" si="9"/>
        <v>4</v>
      </c>
      <c r="G50" s="23">
        <f t="shared" si="10"/>
        <v>2021</v>
      </c>
      <c r="H50" s="24">
        <v>44292</v>
      </c>
      <c r="I50" s="23" t="s">
        <v>316</v>
      </c>
      <c r="J50" s="23">
        <v>4</v>
      </c>
      <c r="K50" s="23" t="s">
        <v>380</v>
      </c>
      <c r="L50" s="23" t="s">
        <v>381</v>
      </c>
      <c r="M50" s="23">
        <v>262.10000000000002</v>
      </c>
      <c r="N50" s="23">
        <v>181.9</v>
      </c>
      <c r="O50" s="25">
        <f t="shared" si="12"/>
        <v>30.599008012209083</v>
      </c>
      <c r="P50" s="23" t="s">
        <v>319</v>
      </c>
      <c r="Q50" s="23" t="s">
        <v>361</v>
      </c>
      <c r="R50" s="23">
        <v>10</v>
      </c>
      <c r="S50" s="23" t="s">
        <v>257</v>
      </c>
      <c r="T50" s="23" t="s">
        <v>258</v>
      </c>
      <c r="U50" s="23">
        <v>90</v>
      </c>
      <c r="V50" s="26" t="s">
        <v>375</v>
      </c>
      <c r="W50" s="26" t="s">
        <v>363</v>
      </c>
      <c r="X50" s="23" t="s">
        <v>323</v>
      </c>
      <c r="Y50" s="23" t="s">
        <v>262</v>
      </c>
      <c r="Z50" s="23" t="s">
        <v>263</v>
      </c>
      <c r="AA50" s="44" t="s">
        <v>264</v>
      </c>
    </row>
    <row r="51" spans="1:27" ht="39.6" x14ac:dyDescent="0.3">
      <c r="A51" s="44" t="str">
        <f t="shared" si="11"/>
        <v>SmSdTa5</v>
      </c>
      <c r="B51" s="23" t="s">
        <v>249</v>
      </c>
      <c r="C51" s="23" t="s">
        <v>372</v>
      </c>
      <c r="D51" s="23" t="s">
        <v>251</v>
      </c>
      <c r="E51" s="23">
        <f t="shared" si="8"/>
        <v>6</v>
      </c>
      <c r="F51" s="23">
        <f t="shared" si="9"/>
        <v>4</v>
      </c>
      <c r="G51" s="23">
        <f t="shared" si="10"/>
        <v>2021</v>
      </c>
      <c r="H51" s="24">
        <v>44292</v>
      </c>
      <c r="I51" s="23" t="s">
        <v>316</v>
      </c>
      <c r="J51" s="23">
        <v>5</v>
      </c>
      <c r="K51" s="23" t="s">
        <v>382</v>
      </c>
      <c r="L51" s="23" t="s">
        <v>383</v>
      </c>
      <c r="M51" s="23">
        <v>269.10000000000002</v>
      </c>
      <c r="N51" s="23">
        <v>200.3</v>
      </c>
      <c r="O51" s="25">
        <f t="shared" si="12"/>
        <v>25.566703827573395</v>
      </c>
      <c r="P51" s="23" t="s">
        <v>319</v>
      </c>
      <c r="Q51" s="23" t="s">
        <v>361</v>
      </c>
      <c r="R51" s="23">
        <v>10</v>
      </c>
      <c r="S51" s="23" t="s">
        <v>257</v>
      </c>
      <c r="T51" s="23" t="s">
        <v>258</v>
      </c>
      <c r="U51" s="23">
        <v>90</v>
      </c>
      <c r="V51" s="26" t="s">
        <v>375</v>
      </c>
      <c r="W51" s="26" t="s">
        <v>363</v>
      </c>
      <c r="X51" s="23" t="s">
        <v>323</v>
      </c>
      <c r="Y51" s="23" t="s">
        <v>262</v>
      </c>
      <c r="Z51" s="23" t="s">
        <v>263</v>
      </c>
      <c r="AA51" s="44" t="s">
        <v>264</v>
      </c>
    </row>
    <row r="52" spans="1:27" ht="39.6" x14ac:dyDescent="0.3">
      <c r="A52" s="44" t="str">
        <f t="shared" si="11"/>
        <v>SmSdJm1</v>
      </c>
      <c r="B52" s="23" t="s">
        <v>249</v>
      </c>
      <c r="C52" s="23" t="s">
        <v>384</v>
      </c>
      <c r="D52" s="23" t="s">
        <v>251</v>
      </c>
      <c r="E52" s="23">
        <f t="shared" si="8"/>
        <v>14</v>
      </c>
      <c r="F52" s="23">
        <f t="shared" si="9"/>
        <v>1</v>
      </c>
      <c r="G52" s="23">
        <f t="shared" si="10"/>
        <v>2021</v>
      </c>
      <c r="H52" s="24">
        <v>44210</v>
      </c>
      <c r="I52" s="23" t="s">
        <v>316</v>
      </c>
      <c r="J52" s="23">
        <v>1</v>
      </c>
      <c r="K52" s="23" t="s">
        <v>385</v>
      </c>
      <c r="L52" s="23" t="s">
        <v>386</v>
      </c>
      <c r="M52" s="23">
        <v>320.60000000000002</v>
      </c>
      <c r="N52" s="23">
        <v>239.3</v>
      </c>
      <c r="O52" s="25">
        <f t="shared" si="12"/>
        <v>25.358702432938241</v>
      </c>
      <c r="P52" s="23" t="s">
        <v>319</v>
      </c>
      <c r="Q52" s="23" t="s">
        <v>256</v>
      </c>
      <c r="R52" s="23">
        <v>20</v>
      </c>
      <c r="S52" s="23" t="s">
        <v>257</v>
      </c>
      <c r="T52" s="23" t="s">
        <v>258</v>
      </c>
      <c r="U52" s="23">
        <v>40</v>
      </c>
      <c r="V52" s="26" t="s">
        <v>387</v>
      </c>
      <c r="W52" s="26" t="s">
        <v>349</v>
      </c>
      <c r="X52" s="23" t="s">
        <v>323</v>
      </c>
      <c r="Y52" s="23" t="s">
        <v>262</v>
      </c>
      <c r="Z52" s="23" t="s">
        <v>263</v>
      </c>
      <c r="AA52" s="44" t="s">
        <v>264</v>
      </c>
    </row>
    <row r="53" spans="1:27" ht="39.6" x14ac:dyDescent="0.3">
      <c r="A53" s="44" t="str">
        <f t="shared" si="11"/>
        <v>SmSdJm2</v>
      </c>
      <c r="B53" s="23" t="s">
        <v>249</v>
      </c>
      <c r="C53" s="23" t="s">
        <v>384</v>
      </c>
      <c r="D53" s="23" t="s">
        <v>251</v>
      </c>
      <c r="E53" s="23">
        <f t="shared" si="8"/>
        <v>14</v>
      </c>
      <c r="F53" s="23">
        <f t="shared" si="9"/>
        <v>1</v>
      </c>
      <c r="G53" s="23">
        <f t="shared" si="10"/>
        <v>2021</v>
      </c>
      <c r="H53" s="24">
        <v>44210</v>
      </c>
      <c r="I53" s="23" t="s">
        <v>316</v>
      </c>
      <c r="J53" s="23">
        <v>2</v>
      </c>
      <c r="K53" s="23" t="s">
        <v>388</v>
      </c>
      <c r="L53" s="23" t="s">
        <v>389</v>
      </c>
      <c r="M53" s="23">
        <v>277.3</v>
      </c>
      <c r="N53" s="23">
        <v>208.5</v>
      </c>
      <c r="O53" s="25">
        <f t="shared" si="12"/>
        <v>24.810674359899028</v>
      </c>
      <c r="P53" s="23" t="s">
        <v>319</v>
      </c>
      <c r="Q53" s="23" t="s">
        <v>256</v>
      </c>
      <c r="R53" s="23">
        <v>20</v>
      </c>
      <c r="S53" s="23" t="s">
        <v>257</v>
      </c>
      <c r="T53" s="23" t="s">
        <v>258</v>
      </c>
      <c r="U53" s="23">
        <v>40</v>
      </c>
      <c r="V53" s="26" t="s">
        <v>387</v>
      </c>
      <c r="W53" s="26" t="s">
        <v>349</v>
      </c>
      <c r="X53" s="23" t="s">
        <v>323</v>
      </c>
      <c r="Y53" s="23" t="s">
        <v>262</v>
      </c>
      <c r="Z53" s="23" t="s">
        <v>263</v>
      </c>
      <c r="AA53" s="44" t="s">
        <v>264</v>
      </c>
    </row>
    <row r="54" spans="1:27" ht="39.6" x14ac:dyDescent="0.3">
      <c r="A54" s="44" t="str">
        <f t="shared" si="11"/>
        <v>SmSdJm3</v>
      </c>
      <c r="B54" s="23" t="s">
        <v>249</v>
      </c>
      <c r="C54" s="23" t="s">
        <v>384</v>
      </c>
      <c r="D54" s="23" t="s">
        <v>251</v>
      </c>
      <c r="E54" s="23">
        <f t="shared" si="8"/>
        <v>14</v>
      </c>
      <c r="F54" s="23">
        <f t="shared" si="9"/>
        <v>1</v>
      </c>
      <c r="G54" s="23">
        <f t="shared" si="10"/>
        <v>2021</v>
      </c>
      <c r="H54" s="24">
        <v>44210</v>
      </c>
      <c r="I54" s="23" t="s">
        <v>316</v>
      </c>
      <c r="J54" s="23">
        <v>3</v>
      </c>
      <c r="K54" s="23" t="s">
        <v>390</v>
      </c>
      <c r="L54" s="23" t="s">
        <v>391</v>
      </c>
      <c r="M54" s="23">
        <v>439.5</v>
      </c>
      <c r="N54" s="23">
        <v>350.4</v>
      </c>
      <c r="O54" s="25">
        <f t="shared" si="12"/>
        <v>20.27303754266212</v>
      </c>
      <c r="P54" s="23" t="s">
        <v>319</v>
      </c>
      <c r="Q54" s="23" t="s">
        <v>256</v>
      </c>
      <c r="R54" s="23">
        <v>20</v>
      </c>
      <c r="S54" s="23" t="s">
        <v>257</v>
      </c>
      <c r="T54" s="23" t="s">
        <v>258</v>
      </c>
      <c r="U54" s="23">
        <v>40</v>
      </c>
      <c r="V54" s="26" t="s">
        <v>387</v>
      </c>
      <c r="W54" s="26" t="s">
        <v>349</v>
      </c>
      <c r="X54" s="23" t="s">
        <v>323</v>
      </c>
      <c r="Y54" s="23" t="s">
        <v>262</v>
      </c>
      <c r="Z54" s="23" t="s">
        <v>263</v>
      </c>
      <c r="AA54" s="44" t="s">
        <v>264</v>
      </c>
    </row>
    <row r="55" spans="1:27" ht="39.6" x14ac:dyDescent="0.3">
      <c r="A55" s="44" t="str">
        <f t="shared" si="11"/>
        <v>SmSdJm4</v>
      </c>
      <c r="B55" s="23" t="s">
        <v>249</v>
      </c>
      <c r="C55" s="23" t="s">
        <v>384</v>
      </c>
      <c r="D55" s="23" t="s">
        <v>251</v>
      </c>
      <c r="E55" s="23">
        <f t="shared" si="8"/>
        <v>6</v>
      </c>
      <c r="F55" s="23">
        <f t="shared" si="9"/>
        <v>4</v>
      </c>
      <c r="G55" s="23">
        <f t="shared" si="10"/>
        <v>2021</v>
      </c>
      <c r="H55" s="24">
        <v>44292</v>
      </c>
      <c r="I55" s="23" t="s">
        <v>316</v>
      </c>
      <c r="J55" s="23">
        <v>4</v>
      </c>
      <c r="K55" s="23" t="s">
        <v>392</v>
      </c>
      <c r="L55" s="23" t="s">
        <v>393</v>
      </c>
      <c r="M55" s="23">
        <v>259.39999999999998</v>
      </c>
      <c r="N55" s="23">
        <v>195.1</v>
      </c>
      <c r="O55" s="25">
        <f t="shared" si="12"/>
        <v>24.787972243639164</v>
      </c>
      <c r="P55" s="23" t="s">
        <v>319</v>
      </c>
      <c r="Q55" s="23" t="s">
        <v>256</v>
      </c>
      <c r="R55" s="23">
        <v>20</v>
      </c>
      <c r="S55" s="23" t="s">
        <v>257</v>
      </c>
      <c r="T55" s="23" t="s">
        <v>258</v>
      </c>
      <c r="U55" s="23">
        <v>40</v>
      </c>
      <c r="V55" s="26" t="s">
        <v>387</v>
      </c>
      <c r="W55" s="26" t="s">
        <v>349</v>
      </c>
      <c r="X55" s="23" t="s">
        <v>323</v>
      </c>
      <c r="Y55" s="23" t="s">
        <v>262</v>
      </c>
      <c r="Z55" s="23" t="s">
        <v>263</v>
      </c>
      <c r="AA55" s="44" t="s">
        <v>264</v>
      </c>
    </row>
    <row r="56" spans="1:27" ht="39.6" x14ac:dyDescent="0.3">
      <c r="A56" s="44" t="str">
        <f t="shared" si="11"/>
        <v>SmSdJm5</v>
      </c>
      <c r="B56" s="23" t="s">
        <v>249</v>
      </c>
      <c r="C56" s="23" t="s">
        <v>384</v>
      </c>
      <c r="D56" s="23" t="s">
        <v>251</v>
      </c>
      <c r="E56" s="23">
        <f t="shared" si="8"/>
        <v>6</v>
      </c>
      <c r="F56" s="23">
        <f t="shared" si="9"/>
        <v>4</v>
      </c>
      <c r="G56" s="23">
        <f t="shared" si="10"/>
        <v>2021</v>
      </c>
      <c r="H56" s="24">
        <v>44292</v>
      </c>
      <c r="I56" s="23" t="s">
        <v>316</v>
      </c>
      <c r="J56" s="23">
        <v>5</v>
      </c>
      <c r="K56" s="23" t="s">
        <v>394</v>
      </c>
      <c r="L56" s="23" t="s">
        <v>395</v>
      </c>
      <c r="M56" s="23">
        <v>266.39999999999998</v>
      </c>
      <c r="N56" s="23">
        <v>201.8</v>
      </c>
      <c r="O56" s="25">
        <f t="shared" si="12"/>
        <v>24.249249249249239</v>
      </c>
      <c r="P56" s="23" t="s">
        <v>319</v>
      </c>
      <c r="Q56" s="23" t="s">
        <v>256</v>
      </c>
      <c r="R56" s="23">
        <v>20</v>
      </c>
      <c r="S56" s="23" t="s">
        <v>257</v>
      </c>
      <c r="T56" s="23" t="s">
        <v>258</v>
      </c>
      <c r="U56" s="23">
        <v>40</v>
      </c>
      <c r="V56" s="26" t="s">
        <v>396</v>
      </c>
      <c r="W56" s="26" t="s">
        <v>349</v>
      </c>
      <c r="X56" s="23" t="s">
        <v>323</v>
      </c>
      <c r="Y56" s="23" t="s">
        <v>262</v>
      </c>
      <c r="Z56" s="23" t="s">
        <v>263</v>
      </c>
      <c r="AA56" s="44" t="s">
        <v>264</v>
      </c>
    </row>
    <row r="57" spans="1:27" ht="26.4" x14ac:dyDescent="0.3">
      <c r="A57" s="44" t="str">
        <f t="shared" si="11"/>
        <v>SmSdFn1</v>
      </c>
      <c r="B57" s="23" t="s">
        <v>249</v>
      </c>
      <c r="C57" s="23" t="s">
        <v>397</v>
      </c>
      <c r="D57" s="23" t="s">
        <v>251</v>
      </c>
      <c r="E57" s="23">
        <f t="shared" si="8"/>
        <v>4</v>
      </c>
      <c r="F57" s="23">
        <f t="shared" si="9"/>
        <v>4</v>
      </c>
      <c r="G57" s="23">
        <f t="shared" si="10"/>
        <v>2021</v>
      </c>
      <c r="H57" s="24">
        <v>44290</v>
      </c>
      <c r="I57" s="23" t="s">
        <v>316</v>
      </c>
      <c r="J57" s="23">
        <v>1</v>
      </c>
      <c r="K57" s="23" t="s">
        <v>398</v>
      </c>
      <c r="L57" s="23" t="s">
        <v>399</v>
      </c>
      <c r="M57" s="23">
        <v>241.3</v>
      </c>
      <c r="N57" s="23">
        <v>126</v>
      </c>
      <c r="O57" s="25">
        <f t="shared" si="12"/>
        <v>47.782842934106924</v>
      </c>
      <c r="P57" s="23" t="s">
        <v>319</v>
      </c>
      <c r="Q57" s="23" t="s">
        <v>320</v>
      </c>
      <c r="R57" s="23">
        <v>1</v>
      </c>
      <c r="S57" s="23" t="s">
        <v>257</v>
      </c>
      <c r="T57" s="23" t="s">
        <v>258</v>
      </c>
      <c r="U57" s="23">
        <v>100</v>
      </c>
      <c r="V57" s="29" t="s">
        <v>416</v>
      </c>
      <c r="W57" s="26" t="s">
        <v>400</v>
      </c>
      <c r="X57" s="23" t="s">
        <v>261</v>
      </c>
      <c r="Y57" s="23" t="s">
        <v>262</v>
      </c>
      <c r="Z57" s="23" t="s">
        <v>401</v>
      </c>
      <c r="AA57" s="44" t="s">
        <v>264</v>
      </c>
    </row>
    <row r="58" spans="1:27" ht="26.4" x14ac:dyDescent="0.3">
      <c r="A58" s="44" t="str">
        <f t="shared" si="11"/>
        <v>SmSdFn2</v>
      </c>
      <c r="B58" s="23" t="s">
        <v>249</v>
      </c>
      <c r="C58" s="23" t="s">
        <v>397</v>
      </c>
      <c r="D58" s="23" t="s">
        <v>251</v>
      </c>
      <c r="E58" s="23">
        <f t="shared" ref="E58:E89" si="13">DAY(H58)</f>
        <v>4</v>
      </c>
      <c r="F58" s="23">
        <f t="shared" ref="F58:F89" si="14">MONTH(H58)</f>
        <v>4</v>
      </c>
      <c r="G58" s="23">
        <f t="shared" ref="G58:G89" si="15">YEAR(H58)</f>
        <v>2021</v>
      </c>
      <c r="H58" s="24">
        <v>44290</v>
      </c>
      <c r="I58" s="23" t="s">
        <v>316</v>
      </c>
      <c r="J58" s="23">
        <v>2</v>
      </c>
      <c r="K58" s="23" t="s">
        <v>402</v>
      </c>
      <c r="L58" s="23" t="s">
        <v>399</v>
      </c>
      <c r="M58" s="23">
        <v>190</v>
      </c>
      <c r="N58" s="23">
        <v>103.9</v>
      </c>
      <c r="O58" s="25">
        <f t="shared" si="12"/>
        <v>45.315789473684212</v>
      </c>
      <c r="P58" s="23" t="s">
        <v>319</v>
      </c>
      <c r="Q58" s="23" t="s">
        <v>320</v>
      </c>
      <c r="R58" s="23">
        <v>1</v>
      </c>
      <c r="S58" s="23" t="s">
        <v>257</v>
      </c>
      <c r="T58" s="23" t="s">
        <v>258</v>
      </c>
      <c r="U58" s="23">
        <v>100</v>
      </c>
      <c r="V58" s="29" t="s">
        <v>416</v>
      </c>
      <c r="W58" s="26" t="s">
        <v>400</v>
      </c>
      <c r="X58" s="23" t="s">
        <v>261</v>
      </c>
      <c r="Y58" s="23" t="s">
        <v>262</v>
      </c>
      <c r="Z58" s="23" t="s">
        <v>403</v>
      </c>
      <c r="AA58" s="44" t="s">
        <v>264</v>
      </c>
    </row>
    <row r="59" spans="1:27" ht="26.4" x14ac:dyDescent="0.3">
      <c r="A59" s="44" t="str">
        <f t="shared" si="11"/>
        <v>SmSdFn3</v>
      </c>
      <c r="B59" s="23" t="s">
        <v>249</v>
      </c>
      <c r="C59" s="23" t="s">
        <v>397</v>
      </c>
      <c r="D59" s="23" t="s">
        <v>251</v>
      </c>
      <c r="E59" s="23">
        <f t="shared" si="13"/>
        <v>4</v>
      </c>
      <c r="F59" s="23">
        <f t="shared" si="14"/>
        <v>4</v>
      </c>
      <c r="G59" s="23">
        <f t="shared" si="15"/>
        <v>2021</v>
      </c>
      <c r="H59" s="24">
        <v>44290</v>
      </c>
      <c r="I59" s="23" t="s">
        <v>316</v>
      </c>
      <c r="J59" s="23">
        <v>3</v>
      </c>
      <c r="K59" s="23" t="s">
        <v>404</v>
      </c>
      <c r="L59" s="23" t="s">
        <v>405</v>
      </c>
      <c r="M59" s="23">
        <v>247.1</v>
      </c>
      <c r="N59" s="23">
        <v>177.7</v>
      </c>
      <c r="O59" s="25">
        <f t="shared" si="12"/>
        <v>28.085795224605427</v>
      </c>
      <c r="P59" s="23" t="s">
        <v>319</v>
      </c>
      <c r="Q59" s="23" t="s">
        <v>320</v>
      </c>
      <c r="R59" s="23">
        <v>1</v>
      </c>
      <c r="S59" s="23" t="s">
        <v>257</v>
      </c>
      <c r="T59" s="23" t="s">
        <v>258</v>
      </c>
      <c r="U59" s="23">
        <v>100</v>
      </c>
      <c r="V59" s="29" t="s">
        <v>416</v>
      </c>
      <c r="W59" s="26" t="s">
        <v>400</v>
      </c>
      <c r="X59" s="23" t="s">
        <v>261</v>
      </c>
      <c r="Y59" s="23" t="s">
        <v>262</v>
      </c>
      <c r="Z59" s="23" t="s">
        <v>403</v>
      </c>
      <c r="AA59" s="44" t="s">
        <v>264</v>
      </c>
    </row>
    <row r="60" spans="1:27" ht="26.4" x14ac:dyDescent="0.3">
      <c r="A60" s="44" t="str">
        <f t="shared" si="11"/>
        <v>SmSdFn4</v>
      </c>
      <c r="B60" s="23" t="s">
        <v>249</v>
      </c>
      <c r="C60" s="23" t="s">
        <v>397</v>
      </c>
      <c r="D60" s="23" t="s">
        <v>251</v>
      </c>
      <c r="E60" s="23">
        <f t="shared" si="13"/>
        <v>4</v>
      </c>
      <c r="F60" s="23">
        <f t="shared" si="14"/>
        <v>4</v>
      </c>
      <c r="G60" s="23">
        <f t="shared" si="15"/>
        <v>2021</v>
      </c>
      <c r="H60" s="24">
        <v>44290</v>
      </c>
      <c r="I60" s="23" t="s">
        <v>316</v>
      </c>
      <c r="J60" s="23">
        <v>4</v>
      </c>
      <c r="K60" s="23" t="s">
        <v>406</v>
      </c>
      <c r="L60" s="23" t="s">
        <v>407</v>
      </c>
      <c r="M60" s="23">
        <v>270.10000000000002</v>
      </c>
      <c r="N60" s="23">
        <v>210.3</v>
      </c>
      <c r="O60" s="25">
        <f t="shared" si="12"/>
        <v>22.13994816734543</v>
      </c>
      <c r="P60" s="23" t="s">
        <v>319</v>
      </c>
      <c r="Q60" s="23" t="s">
        <v>320</v>
      </c>
      <c r="R60" s="23">
        <v>1</v>
      </c>
      <c r="S60" s="23" t="s">
        <v>257</v>
      </c>
      <c r="T60" s="23" t="s">
        <v>258</v>
      </c>
      <c r="U60" s="23">
        <v>100</v>
      </c>
      <c r="V60" s="26" t="s">
        <v>299</v>
      </c>
      <c r="W60" s="26" t="s">
        <v>400</v>
      </c>
      <c r="X60" s="23" t="s">
        <v>261</v>
      </c>
      <c r="Y60" s="23" t="s">
        <v>262</v>
      </c>
      <c r="Z60" s="23" t="s">
        <v>263</v>
      </c>
      <c r="AA60" s="44" t="s">
        <v>264</v>
      </c>
    </row>
    <row r="61" spans="1:27" ht="26.4" x14ac:dyDescent="0.3">
      <c r="A61" s="44" t="str">
        <f t="shared" si="11"/>
        <v>SmSdFn5</v>
      </c>
      <c r="B61" s="23" t="s">
        <v>249</v>
      </c>
      <c r="C61" s="23" t="s">
        <v>397</v>
      </c>
      <c r="D61" s="23" t="s">
        <v>251</v>
      </c>
      <c r="E61" s="23">
        <f t="shared" si="13"/>
        <v>4</v>
      </c>
      <c r="F61" s="23">
        <f t="shared" si="14"/>
        <v>4</v>
      </c>
      <c r="G61" s="23">
        <f t="shared" si="15"/>
        <v>2021</v>
      </c>
      <c r="H61" s="24">
        <v>44290</v>
      </c>
      <c r="I61" s="23" t="s">
        <v>316</v>
      </c>
      <c r="J61" s="23">
        <v>5</v>
      </c>
      <c r="K61" s="23" t="s">
        <v>408</v>
      </c>
      <c r="L61" s="23" t="s">
        <v>409</v>
      </c>
      <c r="M61" s="23">
        <v>288.8</v>
      </c>
      <c r="N61" s="23">
        <v>202.2</v>
      </c>
      <c r="O61" s="25">
        <f t="shared" si="12"/>
        <v>29.986149584487542</v>
      </c>
      <c r="P61" s="23" t="s">
        <v>319</v>
      </c>
      <c r="Q61" s="23" t="s">
        <v>320</v>
      </c>
      <c r="R61" s="23">
        <v>1</v>
      </c>
      <c r="S61" s="23" t="s">
        <v>257</v>
      </c>
      <c r="T61" s="23" t="s">
        <v>258</v>
      </c>
      <c r="U61" s="23">
        <v>100</v>
      </c>
      <c r="V61" s="26" t="s">
        <v>299</v>
      </c>
      <c r="W61" s="26" t="s">
        <v>400</v>
      </c>
      <c r="X61" s="23" t="s">
        <v>261</v>
      </c>
      <c r="Y61" s="23" t="s">
        <v>262</v>
      </c>
      <c r="Z61" s="23" t="s">
        <v>263</v>
      </c>
      <c r="AA61" s="44" t="s">
        <v>264</v>
      </c>
    </row>
    <row r="62" spans="1:27" ht="39.6" x14ac:dyDescent="0.3">
      <c r="A62" s="44" t="str">
        <f t="shared" si="11"/>
        <v>SmRsFd1</v>
      </c>
      <c r="B62" s="23" t="s">
        <v>249</v>
      </c>
      <c r="C62" s="23" t="s">
        <v>410</v>
      </c>
      <c r="D62" s="23" t="s">
        <v>251</v>
      </c>
      <c r="E62" s="23">
        <f t="shared" si="13"/>
        <v>7</v>
      </c>
      <c r="F62" s="23">
        <f t="shared" si="14"/>
        <v>4</v>
      </c>
      <c r="G62" s="23">
        <f t="shared" si="15"/>
        <v>2021</v>
      </c>
      <c r="H62" s="24">
        <v>44293</v>
      </c>
      <c r="I62" s="23" t="s">
        <v>411</v>
      </c>
      <c r="J62" s="23">
        <v>1</v>
      </c>
      <c r="K62" s="23" t="s">
        <v>412</v>
      </c>
      <c r="L62" s="23" t="s">
        <v>413</v>
      </c>
      <c r="M62" s="23">
        <v>245.5</v>
      </c>
      <c r="N62" s="23">
        <v>185.2</v>
      </c>
      <c r="O62" s="25">
        <f t="shared" si="12"/>
        <v>24.562118126272917</v>
      </c>
      <c r="P62" s="23" t="s">
        <v>414</v>
      </c>
      <c r="Q62" s="23" t="s">
        <v>256</v>
      </c>
      <c r="R62" s="23">
        <v>200</v>
      </c>
      <c r="S62" s="23" t="s">
        <v>257</v>
      </c>
      <c r="T62" s="23" t="s">
        <v>415</v>
      </c>
      <c r="U62" s="23">
        <v>100</v>
      </c>
      <c r="V62" s="29" t="s">
        <v>416</v>
      </c>
      <c r="W62" s="26" t="s">
        <v>417</v>
      </c>
      <c r="X62" s="23" t="s">
        <v>418</v>
      </c>
      <c r="Y62" s="23" t="s">
        <v>419</v>
      </c>
      <c r="Z62" s="23" t="s">
        <v>420</v>
      </c>
      <c r="AA62" s="44" t="s">
        <v>264</v>
      </c>
    </row>
    <row r="63" spans="1:27" ht="39.6" x14ac:dyDescent="0.3">
      <c r="A63" s="44" t="str">
        <f t="shared" si="11"/>
        <v>SmRsFd2</v>
      </c>
      <c r="B63" s="23" t="s">
        <v>249</v>
      </c>
      <c r="C63" s="23" t="s">
        <v>410</v>
      </c>
      <c r="D63" s="23" t="s">
        <v>251</v>
      </c>
      <c r="E63" s="23">
        <f t="shared" si="13"/>
        <v>7</v>
      </c>
      <c r="F63" s="23">
        <f t="shared" si="14"/>
        <v>4</v>
      </c>
      <c r="G63" s="23">
        <f t="shared" si="15"/>
        <v>2021</v>
      </c>
      <c r="H63" s="24">
        <v>44293</v>
      </c>
      <c r="I63" s="23" t="s">
        <v>411</v>
      </c>
      <c r="J63" s="23">
        <v>2</v>
      </c>
      <c r="K63" s="23" t="s">
        <v>421</v>
      </c>
      <c r="L63" s="23" t="s">
        <v>422</v>
      </c>
      <c r="M63" s="23">
        <v>198.3</v>
      </c>
      <c r="N63" s="23">
        <v>145.5</v>
      </c>
      <c r="O63" s="25">
        <f t="shared" si="12"/>
        <v>26.626323751891078</v>
      </c>
      <c r="P63" s="23" t="s">
        <v>414</v>
      </c>
      <c r="Q63" s="23" t="s">
        <v>256</v>
      </c>
      <c r="R63" s="23">
        <v>200</v>
      </c>
      <c r="S63" s="23" t="s">
        <v>257</v>
      </c>
      <c r="T63" s="23" t="s">
        <v>415</v>
      </c>
      <c r="U63" s="23">
        <v>100</v>
      </c>
      <c r="V63" s="29" t="s">
        <v>416</v>
      </c>
      <c r="W63" s="26" t="s">
        <v>417</v>
      </c>
      <c r="X63" s="23" t="s">
        <v>418</v>
      </c>
      <c r="Y63" s="23" t="s">
        <v>419</v>
      </c>
      <c r="Z63" s="23" t="s">
        <v>420</v>
      </c>
      <c r="AA63" s="44" t="s">
        <v>264</v>
      </c>
    </row>
    <row r="64" spans="1:27" ht="39.6" x14ac:dyDescent="0.3">
      <c r="A64" s="44" t="str">
        <f t="shared" si="11"/>
        <v>SmRsFd3</v>
      </c>
      <c r="B64" s="23" t="s">
        <v>249</v>
      </c>
      <c r="C64" s="23" t="s">
        <v>410</v>
      </c>
      <c r="D64" s="23" t="s">
        <v>251</v>
      </c>
      <c r="E64" s="23">
        <f t="shared" si="13"/>
        <v>7</v>
      </c>
      <c r="F64" s="23">
        <f t="shared" si="14"/>
        <v>4</v>
      </c>
      <c r="G64" s="23">
        <f t="shared" si="15"/>
        <v>2021</v>
      </c>
      <c r="H64" s="24">
        <v>44293</v>
      </c>
      <c r="I64" s="23" t="s">
        <v>411</v>
      </c>
      <c r="J64" s="23">
        <v>3</v>
      </c>
      <c r="K64" s="23" t="s">
        <v>423</v>
      </c>
      <c r="L64" s="23" t="s">
        <v>424</v>
      </c>
      <c r="M64" s="23">
        <v>237.7</v>
      </c>
      <c r="N64" s="23">
        <v>175.2</v>
      </c>
      <c r="O64" s="25">
        <f t="shared" si="12"/>
        <v>26.293647454774927</v>
      </c>
      <c r="P64" s="23" t="s">
        <v>414</v>
      </c>
      <c r="Q64" s="23" t="s">
        <v>256</v>
      </c>
      <c r="R64" s="23">
        <v>200</v>
      </c>
      <c r="S64" s="23" t="s">
        <v>257</v>
      </c>
      <c r="T64" s="23" t="s">
        <v>415</v>
      </c>
      <c r="U64" s="23">
        <v>100</v>
      </c>
      <c r="V64" s="29" t="s">
        <v>416</v>
      </c>
      <c r="W64" s="26" t="s">
        <v>417</v>
      </c>
      <c r="X64" s="23" t="s">
        <v>418</v>
      </c>
      <c r="Y64" s="23" t="s">
        <v>419</v>
      </c>
      <c r="Z64" s="23" t="s">
        <v>420</v>
      </c>
      <c r="AA64" s="44" t="s">
        <v>264</v>
      </c>
    </row>
    <row r="65" spans="1:27" ht="39.6" x14ac:dyDescent="0.3">
      <c r="A65" s="44" t="str">
        <f t="shared" si="11"/>
        <v>SmRsFd4</v>
      </c>
      <c r="B65" s="23" t="s">
        <v>249</v>
      </c>
      <c r="C65" s="23" t="s">
        <v>410</v>
      </c>
      <c r="D65" s="23" t="s">
        <v>251</v>
      </c>
      <c r="E65" s="23">
        <f t="shared" si="13"/>
        <v>7</v>
      </c>
      <c r="F65" s="23">
        <f t="shared" si="14"/>
        <v>4</v>
      </c>
      <c r="G65" s="23">
        <f t="shared" si="15"/>
        <v>2021</v>
      </c>
      <c r="H65" s="24">
        <v>44293</v>
      </c>
      <c r="I65" s="23" t="s">
        <v>411</v>
      </c>
      <c r="J65" s="23">
        <v>4</v>
      </c>
      <c r="K65" s="23" t="s">
        <v>425</v>
      </c>
      <c r="L65" s="23" t="s">
        <v>426</v>
      </c>
      <c r="M65" s="23">
        <v>194.7</v>
      </c>
      <c r="N65" s="23">
        <v>138.5</v>
      </c>
      <c r="O65" s="25">
        <f t="shared" si="12"/>
        <v>28.864920390344118</v>
      </c>
      <c r="P65" s="23" t="s">
        <v>414</v>
      </c>
      <c r="Q65" s="23" t="s">
        <v>256</v>
      </c>
      <c r="R65" s="23">
        <v>200</v>
      </c>
      <c r="S65" s="23" t="s">
        <v>257</v>
      </c>
      <c r="T65" s="23" t="s">
        <v>415</v>
      </c>
      <c r="U65" s="23">
        <v>100</v>
      </c>
      <c r="V65" s="29" t="s">
        <v>416</v>
      </c>
      <c r="W65" s="26" t="s">
        <v>417</v>
      </c>
      <c r="X65" s="23" t="s">
        <v>418</v>
      </c>
      <c r="Y65" s="23" t="s">
        <v>419</v>
      </c>
      <c r="Z65" s="23" t="s">
        <v>420</v>
      </c>
      <c r="AA65" s="44" t="s">
        <v>264</v>
      </c>
    </row>
    <row r="66" spans="1:27" ht="39.6" x14ac:dyDescent="0.3">
      <c r="A66" s="44" t="str">
        <f t="shared" ref="A66:A97" si="16">C66&amp;J66</f>
        <v>SmRsFd5</v>
      </c>
      <c r="B66" s="23" t="s">
        <v>249</v>
      </c>
      <c r="C66" s="23" t="s">
        <v>410</v>
      </c>
      <c r="D66" s="23" t="s">
        <v>251</v>
      </c>
      <c r="E66" s="23">
        <f t="shared" si="13"/>
        <v>7</v>
      </c>
      <c r="F66" s="23">
        <f t="shared" si="14"/>
        <v>4</v>
      </c>
      <c r="G66" s="23">
        <f t="shared" si="15"/>
        <v>2021</v>
      </c>
      <c r="H66" s="24">
        <v>44293</v>
      </c>
      <c r="I66" s="23" t="s">
        <v>411</v>
      </c>
      <c r="J66" s="23">
        <v>5</v>
      </c>
      <c r="K66" s="23" t="s">
        <v>427</v>
      </c>
      <c r="L66" s="23" t="s">
        <v>428</v>
      </c>
      <c r="M66" s="23">
        <v>198.1</v>
      </c>
      <c r="N66" s="23">
        <v>134.80000000000001</v>
      </c>
      <c r="O66" s="25">
        <f t="shared" ref="O66:O97" si="17">(M66-N66)/M66*100</f>
        <v>31.953558808682477</v>
      </c>
      <c r="P66" s="23" t="s">
        <v>414</v>
      </c>
      <c r="Q66" s="23" t="s">
        <v>256</v>
      </c>
      <c r="R66" s="23">
        <v>200</v>
      </c>
      <c r="S66" s="23" t="s">
        <v>257</v>
      </c>
      <c r="T66" s="23" t="s">
        <v>415</v>
      </c>
      <c r="U66" s="23">
        <v>100</v>
      </c>
      <c r="V66" s="29" t="s">
        <v>416</v>
      </c>
      <c r="W66" s="26" t="s">
        <v>417</v>
      </c>
      <c r="X66" s="23" t="s">
        <v>418</v>
      </c>
      <c r="Y66" s="23" t="s">
        <v>419</v>
      </c>
      <c r="Z66" s="23" t="s">
        <v>420</v>
      </c>
      <c r="AA66" s="44" t="s">
        <v>264</v>
      </c>
    </row>
    <row r="67" spans="1:27" ht="26.4" x14ac:dyDescent="0.3">
      <c r="A67" s="44" t="str">
        <f t="shared" si="16"/>
        <v>SmSdCJ1</v>
      </c>
      <c r="B67" s="23" t="s">
        <v>249</v>
      </c>
      <c r="C67" s="23" t="s">
        <v>429</v>
      </c>
      <c r="D67" s="23" t="s">
        <v>251</v>
      </c>
      <c r="E67" s="23">
        <f t="shared" si="13"/>
        <v>21</v>
      </c>
      <c r="F67" s="23">
        <f t="shared" si="14"/>
        <v>7</v>
      </c>
      <c r="G67" s="23">
        <f t="shared" si="15"/>
        <v>2021</v>
      </c>
      <c r="H67" s="24">
        <v>44398</v>
      </c>
      <c r="I67" s="23" t="s">
        <v>1253</v>
      </c>
      <c r="J67" s="23">
        <v>1</v>
      </c>
      <c r="K67" s="23" t="s">
        <v>430</v>
      </c>
      <c r="L67" s="23" t="s">
        <v>431</v>
      </c>
      <c r="M67" s="23">
        <v>311.2</v>
      </c>
      <c r="N67" s="23">
        <v>300.89999999999998</v>
      </c>
      <c r="O67" s="25">
        <f t="shared" si="17"/>
        <v>3.3097686375321373</v>
      </c>
      <c r="P67" s="23" t="s">
        <v>414</v>
      </c>
      <c r="Q67" s="23" t="s">
        <v>256</v>
      </c>
      <c r="R67" s="23">
        <v>30</v>
      </c>
      <c r="S67" s="23" t="s">
        <v>257</v>
      </c>
      <c r="T67" s="23" t="s">
        <v>258</v>
      </c>
      <c r="U67" s="23">
        <v>15</v>
      </c>
      <c r="V67" s="26" t="s">
        <v>432</v>
      </c>
      <c r="W67" s="26" t="s">
        <v>433</v>
      </c>
      <c r="X67" s="23" t="s">
        <v>418</v>
      </c>
      <c r="Y67" s="23" t="s">
        <v>419</v>
      </c>
      <c r="Z67" s="23" t="s">
        <v>434</v>
      </c>
      <c r="AA67" s="44" t="s">
        <v>435</v>
      </c>
    </row>
    <row r="68" spans="1:27" ht="26.4" x14ac:dyDescent="0.3">
      <c r="A68" s="44" t="str">
        <f t="shared" si="16"/>
        <v>SmSdCJ2</v>
      </c>
      <c r="B68" s="23" t="s">
        <v>249</v>
      </c>
      <c r="C68" s="23" t="s">
        <v>429</v>
      </c>
      <c r="D68" s="23" t="s">
        <v>251</v>
      </c>
      <c r="E68" s="23">
        <f t="shared" si="13"/>
        <v>21</v>
      </c>
      <c r="F68" s="23">
        <f t="shared" si="14"/>
        <v>7</v>
      </c>
      <c r="G68" s="23">
        <f t="shared" si="15"/>
        <v>2021</v>
      </c>
      <c r="H68" s="24">
        <v>44398</v>
      </c>
      <c r="I68" s="23" t="s">
        <v>1253</v>
      </c>
      <c r="J68" s="23">
        <v>2</v>
      </c>
      <c r="K68" s="23" t="s">
        <v>436</v>
      </c>
      <c r="L68" s="23" t="s">
        <v>437</v>
      </c>
      <c r="M68" s="23">
        <v>290.3</v>
      </c>
      <c r="N68" s="23">
        <v>274.10000000000002</v>
      </c>
      <c r="O68" s="25">
        <f t="shared" si="17"/>
        <v>5.580434033758177</v>
      </c>
      <c r="P68" s="23" t="s">
        <v>414</v>
      </c>
      <c r="Q68" s="23" t="s">
        <v>256</v>
      </c>
      <c r="R68" s="23">
        <v>30</v>
      </c>
      <c r="S68" s="23" t="s">
        <v>257</v>
      </c>
      <c r="T68" s="23" t="s">
        <v>258</v>
      </c>
      <c r="U68" s="23">
        <v>15</v>
      </c>
      <c r="V68" s="26" t="s">
        <v>432</v>
      </c>
      <c r="W68" s="26" t="s">
        <v>433</v>
      </c>
      <c r="X68" s="23" t="s">
        <v>418</v>
      </c>
      <c r="Y68" s="23" t="s">
        <v>419</v>
      </c>
      <c r="Z68" s="23" t="s">
        <v>434</v>
      </c>
      <c r="AA68" s="44" t="s">
        <v>435</v>
      </c>
    </row>
    <row r="69" spans="1:27" ht="26.4" x14ac:dyDescent="0.3">
      <c r="A69" s="44" t="str">
        <f t="shared" si="16"/>
        <v>SmSdCJ3</v>
      </c>
      <c r="B69" s="23" t="s">
        <v>249</v>
      </c>
      <c r="C69" s="23" t="s">
        <v>429</v>
      </c>
      <c r="D69" s="23" t="s">
        <v>251</v>
      </c>
      <c r="E69" s="23">
        <f t="shared" si="13"/>
        <v>21</v>
      </c>
      <c r="F69" s="23">
        <f t="shared" si="14"/>
        <v>7</v>
      </c>
      <c r="G69" s="23">
        <f t="shared" si="15"/>
        <v>2021</v>
      </c>
      <c r="H69" s="24">
        <v>44398</v>
      </c>
      <c r="I69" s="23" t="s">
        <v>1253</v>
      </c>
      <c r="J69" s="23">
        <v>3</v>
      </c>
      <c r="K69" s="23" t="s">
        <v>438</v>
      </c>
      <c r="L69" s="23" t="s">
        <v>439</v>
      </c>
      <c r="M69" s="23">
        <v>301</v>
      </c>
      <c r="N69" s="23">
        <v>271.39999999999998</v>
      </c>
      <c r="O69" s="25">
        <f t="shared" si="17"/>
        <v>9.8338870431893763</v>
      </c>
      <c r="P69" s="23" t="s">
        <v>414</v>
      </c>
      <c r="Q69" s="23" t="s">
        <v>256</v>
      </c>
      <c r="R69" s="23">
        <v>30</v>
      </c>
      <c r="S69" s="23" t="s">
        <v>257</v>
      </c>
      <c r="T69" s="23" t="s">
        <v>258</v>
      </c>
      <c r="U69" s="23">
        <v>15</v>
      </c>
      <c r="V69" s="26" t="s">
        <v>432</v>
      </c>
      <c r="W69" s="26" t="s">
        <v>433</v>
      </c>
      <c r="X69" s="23" t="s">
        <v>418</v>
      </c>
      <c r="Y69" s="23" t="s">
        <v>419</v>
      </c>
      <c r="Z69" s="23" t="s">
        <v>434</v>
      </c>
      <c r="AA69" s="44" t="s">
        <v>435</v>
      </c>
    </row>
    <row r="70" spans="1:27" ht="26.4" x14ac:dyDescent="0.3">
      <c r="A70" s="44" t="str">
        <f t="shared" si="16"/>
        <v>SmSdCJ4</v>
      </c>
      <c r="B70" s="23" t="s">
        <v>249</v>
      </c>
      <c r="C70" s="23" t="s">
        <v>429</v>
      </c>
      <c r="D70" s="23" t="s">
        <v>251</v>
      </c>
      <c r="E70" s="23">
        <f t="shared" si="13"/>
        <v>21</v>
      </c>
      <c r="F70" s="23">
        <f t="shared" si="14"/>
        <v>7</v>
      </c>
      <c r="G70" s="23">
        <f t="shared" si="15"/>
        <v>2021</v>
      </c>
      <c r="H70" s="24">
        <v>44398</v>
      </c>
      <c r="I70" s="23" t="s">
        <v>1253</v>
      </c>
      <c r="J70" s="23">
        <v>4</v>
      </c>
      <c r="K70" s="23" t="s">
        <v>440</v>
      </c>
      <c r="L70" s="23" t="s">
        <v>441</v>
      </c>
      <c r="M70" s="23">
        <v>299.10000000000002</v>
      </c>
      <c r="N70" s="23">
        <v>279.5</v>
      </c>
      <c r="O70" s="25">
        <f t="shared" si="17"/>
        <v>6.5529923102641332</v>
      </c>
      <c r="P70" s="23" t="s">
        <v>414</v>
      </c>
      <c r="Q70" s="23" t="s">
        <v>256</v>
      </c>
      <c r="R70" s="23">
        <v>30</v>
      </c>
      <c r="S70" s="23" t="s">
        <v>257</v>
      </c>
      <c r="T70" s="23" t="s">
        <v>258</v>
      </c>
      <c r="U70" s="23">
        <v>15</v>
      </c>
      <c r="V70" s="26" t="s">
        <v>432</v>
      </c>
      <c r="W70" s="26" t="s">
        <v>433</v>
      </c>
      <c r="X70" s="23" t="s">
        <v>418</v>
      </c>
      <c r="Y70" s="23" t="s">
        <v>419</v>
      </c>
      <c r="Z70" s="23" t="s">
        <v>434</v>
      </c>
      <c r="AA70" s="44" t="s">
        <v>435</v>
      </c>
    </row>
    <row r="71" spans="1:27" ht="26.4" x14ac:dyDescent="0.3">
      <c r="A71" s="44" t="str">
        <f t="shared" si="16"/>
        <v>SmSdCJ5</v>
      </c>
      <c r="B71" s="23" t="s">
        <v>249</v>
      </c>
      <c r="C71" s="23" t="s">
        <v>429</v>
      </c>
      <c r="D71" s="23" t="s">
        <v>251</v>
      </c>
      <c r="E71" s="23">
        <f t="shared" si="13"/>
        <v>21</v>
      </c>
      <c r="F71" s="23">
        <f t="shared" si="14"/>
        <v>7</v>
      </c>
      <c r="G71" s="23">
        <f t="shared" si="15"/>
        <v>2021</v>
      </c>
      <c r="H71" s="24">
        <v>44398</v>
      </c>
      <c r="I71" s="23" t="s">
        <v>1253</v>
      </c>
      <c r="J71" s="23">
        <v>5</v>
      </c>
      <c r="K71" s="23" t="s">
        <v>442</v>
      </c>
      <c r="L71" s="23" t="s">
        <v>443</v>
      </c>
      <c r="M71" s="23">
        <v>306.7</v>
      </c>
      <c r="N71" s="23">
        <v>286.60000000000002</v>
      </c>
      <c r="O71" s="25">
        <f t="shared" si="17"/>
        <v>6.5536354744049454</v>
      </c>
      <c r="P71" s="23" t="s">
        <v>414</v>
      </c>
      <c r="Q71" s="23" t="s">
        <v>256</v>
      </c>
      <c r="R71" s="23">
        <v>30</v>
      </c>
      <c r="S71" s="23" t="s">
        <v>257</v>
      </c>
      <c r="T71" s="23" t="s">
        <v>258</v>
      </c>
      <c r="U71" s="23">
        <v>15</v>
      </c>
      <c r="V71" s="26" t="s">
        <v>432</v>
      </c>
      <c r="W71" s="26" t="s">
        <v>433</v>
      </c>
      <c r="X71" s="23" t="s">
        <v>418</v>
      </c>
      <c r="Y71" s="23" t="s">
        <v>419</v>
      </c>
      <c r="Z71" s="23" t="s">
        <v>434</v>
      </c>
      <c r="AA71" s="44" t="s">
        <v>435</v>
      </c>
    </row>
    <row r="72" spans="1:27" ht="26.4" x14ac:dyDescent="0.3">
      <c r="A72" s="44" t="str">
        <f t="shared" si="16"/>
        <v>SmSdCS1</v>
      </c>
      <c r="B72" s="23" t="s">
        <v>249</v>
      </c>
      <c r="C72" s="23" t="s">
        <v>444</v>
      </c>
      <c r="D72" s="23" t="s">
        <v>251</v>
      </c>
      <c r="E72" s="23">
        <f t="shared" si="13"/>
        <v>27</v>
      </c>
      <c r="F72" s="23">
        <f t="shared" si="14"/>
        <v>9</v>
      </c>
      <c r="G72" s="23">
        <f t="shared" si="15"/>
        <v>2021</v>
      </c>
      <c r="H72" s="24">
        <v>44466</v>
      </c>
      <c r="I72" s="23" t="s">
        <v>1253</v>
      </c>
      <c r="J72" s="23">
        <v>1</v>
      </c>
      <c r="K72" s="23" t="s">
        <v>445</v>
      </c>
      <c r="L72" s="23" t="s">
        <v>446</v>
      </c>
      <c r="M72" s="23">
        <v>228.2</v>
      </c>
      <c r="N72" s="23">
        <v>223</v>
      </c>
      <c r="O72" s="25">
        <f t="shared" si="17"/>
        <v>2.2787028921998198</v>
      </c>
      <c r="P72" s="23" t="s">
        <v>414</v>
      </c>
      <c r="Q72" s="23" t="s">
        <v>256</v>
      </c>
      <c r="R72" s="23">
        <v>20</v>
      </c>
      <c r="S72" s="23" t="s">
        <v>257</v>
      </c>
      <c r="T72" s="23" t="s">
        <v>258</v>
      </c>
      <c r="U72" s="23">
        <v>15</v>
      </c>
      <c r="V72" s="26" t="s">
        <v>432</v>
      </c>
      <c r="W72" s="26" t="s">
        <v>433</v>
      </c>
      <c r="X72" s="23" t="s">
        <v>418</v>
      </c>
      <c r="Y72" s="23" t="s">
        <v>419</v>
      </c>
      <c r="Z72" s="23" t="s">
        <v>434</v>
      </c>
      <c r="AA72" s="44" t="s">
        <v>435</v>
      </c>
    </row>
    <row r="73" spans="1:27" ht="26.4" x14ac:dyDescent="0.3">
      <c r="A73" s="44" t="str">
        <f t="shared" si="16"/>
        <v>SmSdCS2</v>
      </c>
      <c r="B73" s="23" t="s">
        <v>249</v>
      </c>
      <c r="C73" s="23" t="s">
        <v>444</v>
      </c>
      <c r="D73" s="23" t="s">
        <v>251</v>
      </c>
      <c r="E73" s="23">
        <f t="shared" si="13"/>
        <v>27</v>
      </c>
      <c r="F73" s="23">
        <f t="shared" si="14"/>
        <v>9</v>
      </c>
      <c r="G73" s="23">
        <f t="shared" si="15"/>
        <v>2021</v>
      </c>
      <c r="H73" s="24">
        <v>44466</v>
      </c>
      <c r="I73" s="23" t="s">
        <v>1253</v>
      </c>
      <c r="J73" s="23">
        <v>2</v>
      </c>
      <c r="K73" s="23" t="s">
        <v>447</v>
      </c>
      <c r="L73" s="23" t="s">
        <v>448</v>
      </c>
      <c r="M73" s="23">
        <v>201.4</v>
      </c>
      <c r="N73" s="23">
        <v>198.6</v>
      </c>
      <c r="O73" s="25">
        <f t="shared" si="17"/>
        <v>1.3902681231380394</v>
      </c>
      <c r="P73" s="23" t="s">
        <v>414</v>
      </c>
      <c r="Q73" s="23" t="s">
        <v>256</v>
      </c>
      <c r="R73" s="23">
        <v>20</v>
      </c>
      <c r="S73" s="23" t="s">
        <v>257</v>
      </c>
      <c r="T73" s="23" t="s">
        <v>258</v>
      </c>
      <c r="U73" s="23">
        <v>15</v>
      </c>
      <c r="V73" s="26" t="s">
        <v>432</v>
      </c>
      <c r="W73" s="26" t="s">
        <v>433</v>
      </c>
      <c r="X73" s="23" t="s">
        <v>418</v>
      </c>
      <c r="Y73" s="23" t="s">
        <v>419</v>
      </c>
      <c r="Z73" s="23" t="s">
        <v>434</v>
      </c>
      <c r="AA73" s="44" t="s">
        <v>435</v>
      </c>
    </row>
    <row r="74" spans="1:27" ht="26.4" x14ac:dyDescent="0.3">
      <c r="A74" s="44" t="str">
        <f t="shared" si="16"/>
        <v>SmSdCS3</v>
      </c>
      <c r="B74" s="23" t="s">
        <v>249</v>
      </c>
      <c r="C74" s="23" t="s">
        <v>444</v>
      </c>
      <c r="D74" s="23" t="s">
        <v>251</v>
      </c>
      <c r="E74" s="23">
        <f t="shared" si="13"/>
        <v>27</v>
      </c>
      <c r="F74" s="23">
        <f t="shared" si="14"/>
        <v>9</v>
      </c>
      <c r="G74" s="23">
        <f t="shared" si="15"/>
        <v>2021</v>
      </c>
      <c r="H74" s="24">
        <v>44466</v>
      </c>
      <c r="I74" s="23" t="s">
        <v>1253</v>
      </c>
      <c r="J74" s="23">
        <v>3</v>
      </c>
      <c r="K74" s="23" t="s">
        <v>449</v>
      </c>
      <c r="L74" s="23" t="s">
        <v>450</v>
      </c>
      <c r="M74" s="23">
        <v>225.3</v>
      </c>
      <c r="N74" s="23">
        <v>219.3</v>
      </c>
      <c r="O74" s="25">
        <f t="shared" si="17"/>
        <v>2.6631158455392807</v>
      </c>
      <c r="P74" s="23" t="s">
        <v>414</v>
      </c>
      <c r="Q74" s="23" t="s">
        <v>256</v>
      </c>
      <c r="R74" s="23">
        <v>20</v>
      </c>
      <c r="S74" s="23" t="s">
        <v>257</v>
      </c>
      <c r="T74" s="23" t="s">
        <v>258</v>
      </c>
      <c r="U74" s="23">
        <v>15</v>
      </c>
      <c r="V74" s="26" t="s">
        <v>432</v>
      </c>
      <c r="W74" s="26" t="s">
        <v>433</v>
      </c>
      <c r="X74" s="23" t="s">
        <v>418</v>
      </c>
      <c r="Y74" s="23" t="s">
        <v>419</v>
      </c>
      <c r="Z74" s="23" t="s">
        <v>434</v>
      </c>
      <c r="AA74" s="44" t="s">
        <v>435</v>
      </c>
    </row>
    <row r="75" spans="1:27" ht="26.4" x14ac:dyDescent="0.3">
      <c r="A75" s="44" t="str">
        <f t="shared" si="16"/>
        <v>SmSdCS4</v>
      </c>
      <c r="B75" s="23" t="s">
        <v>249</v>
      </c>
      <c r="C75" s="23" t="s">
        <v>444</v>
      </c>
      <c r="D75" s="23" t="s">
        <v>251</v>
      </c>
      <c r="E75" s="23">
        <f t="shared" si="13"/>
        <v>27</v>
      </c>
      <c r="F75" s="23">
        <f t="shared" si="14"/>
        <v>9</v>
      </c>
      <c r="G75" s="23">
        <f t="shared" si="15"/>
        <v>2021</v>
      </c>
      <c r="H75" s="24">
        <v>44466</v>
      </c>
      <c r="I75" s="23" t="s">
        <v>1253</v>
      </c>
      <c r="J75" s="23">
        <v>4</v>
      </c>
      <c r="K75" s="23" t="s">
        <v>451</v>
      </c>
      <c r="L75" s="23" t="s">
        <v>452</v>
      </c>
      <c r="M75" s="23">
        <v>235.8</v>
      </c>
      <c r="N75" s="23">
        <v>233.1</v>
      </c>
      <c r="O75" s="25">
        <f t="shared" si="17"/>
        <v>1.1450381679389383</v>
      </c>
      <c r="P75" s="23" t="s">
        <v>414</v>
      </c>
      <c r="Q75" s="23" t="s">
        <v>256</v>
      </c>
      <c r="R75" s="23">
        <v>20</v>
      </c>
      <c r="S75" s="23" t="s">
        <v>257</v>
      </c>
      <c r="T75" s="23" t="s">
        <v>258</v>
      </c>
      <c r="U75" s="23">
        <v>15</v>
      </c>
      <c r="V75" s="26" t="s">
        <v>432</v>
      </c>
      <c r="W75" s="26" t="s">
        <v>433</v>
      </c>
      <c r="X75" s="23" t="s">
        <v>418</v>
      </c>
      <c r="Y75" s="23" t="s">
        <v>419</v>
      </c>
      <c r="Z75" s="23" t="s">
        <v>434</v>
      </c>
      <c r="AA75" s="44" t="s">
        <v>435</v>
      </c>
    </row>
    <row r="76" spans="1:27" ht="26.4" x14ac:dyDescent="0.3">
      <c r="A76" s="44" t="str">
        <f t="shared" si="16"/>
        <v>SmSdCS5</v>
      </c>
      <c r="B76" s="23" t="s">
        <v>249</v>
      </c>
      <c r="C76" s="23" t="s">
        <v>444</v>
      </c>
      <c r="D76" s="23" t="s">
        <v>251</v>
      </c>
      <c r="E76" s="23">
        <f t="shared" si="13"/>
        <v>27</v>
      </c>
      <c r="F76" s="23">
        <f t="shared" si="14"/>
        <v>9</v>
      </c>
      <c r="G76" s="23">
        <f t="shared" si="15"/>
        <v>2021</v>
      </c>
      <c r="H76" s="24">
        <v>44466</v>
      </c>
      <c r="I76" s="23" t="s">
        <v>1253</v>
      </c>
      <c r="J76" s="23">
        <v>5</v>
      </c>
      <c r="K76" s="23" t="s">
        <v>453</v>
      </c>
      <c r="L76" s="23" t="s">
        <v>454</v>
      </c>
      <c r="M76" s="23">
        <v>240</v>
      </c>
      <c r="N76" s="23">
        <v>238.7</v>
      </c>
      <c r="O76" s="25">
        <f t="shared" si="17"/>
        <v>0.5416666666666714</v>
      </c>
      <c r="P76" s="23" t="s">
        <v>414</v>
      </c>
      <c r="Q76" s="23" t="s">
        <v>256</v>
      </c>
      <c r="R76" s="23">
        <v>20</v>
      </c>
      <c r="S76" s="23" t="s">
        <v>257</v>
      </c>
      <c r="T76" s="23" t="s">
        <v>258</v>
      </c>
      <c r="U76" s="23">
        <v>15</v>
      </c>
      <c r="V76" s="26" t="s">
        <v>432</v>
      </c>
      <c r="W76" s="26" t="s">
        <v>433</v>
      </c>
      <c r="X76" s="23" t="s">
        <v>418</v>
      </c>
      <c r="Y76" s="23" t="s">
        <v>419</v>
      </c>
      <c r="Z76" s="23" t="s">
        <v>434</v>
      </c>
      <c r="AA76" s="44" t="s">
        <v>435</v>
      </c>
    </row>
    <row r="77" spans="1:27" ht="26.4" x14ac:dyDescent="0.3">
      <c r="A77" s="44" t="str">
        <f>C77&amp;"__"&amp;J77</f>
        <v>SmSw__1</v>
      </c>
      <c r="B77" s="23" t="s">
        <v>249</v>
      </c>
      <c r="C77" s="23" t="s">
        <v>455</v>
      </c>
      <c r="D77" s="23" t="s">
        <v>251</v>
      </c>
      <c r="E77" s="23">
        <f t="shared" si="13"/>
        <v>4</v>
      </c>
      <c r="F77" s="23">
        <f t="shared" si="14"/>
        <v>4</v>
      </c>
      <c r="G77" s="23">
        <f t="shared" si="15"/>
        <v>2021</v>
      </c>
      <c r="H77" s="24">
        <v>44290</v>
      </c>
      <c r="I77" s="23" t="s">
        <v>316</v>
      </c>
      <c r="J77" s="23">
        <v>1</v>
      </c>
      <c r="K77" s="23" t="s">
        <v>456</v>
      </c>
      <c r="L77" s="23" t="s">
        <v>457</v>
      </c>
      <c r="M77" s="23">
        <v>119.6</v>
      </c>
      <c r="N77" s="23">
        <v>52.4</v>
      </c>
      <c r="O77" s="25">
        <f t="shared" si="17"/>
        <v>56.187290969899664</v>
      </c>
      <c r="P77" s="23" t="s">
        <v>414</v>
      </c>
      <c r="Q77" s="23" t="s">
        <v>256</v>
      </c>
      <c r="R77" s="23">
        <v>10</v>
      </c>
      <c r="S77" s="23" t="s">
        <v>458</v>
      </c>
      <c r="T77" s="23" t="s">
        <v>459</v>
      </c>
      <c r="U77" s="23">
        <v>30</v>
      </c>
      <c r="V77" s="23" t="s">
        <v>419</v>
      </c>
      <c r="W77" s="23" t="s">
        <v>419</v>
      </c>
      <c r="X77" s="23" t="s">
        <v>418</v>
      </c>
      <c r="Y77" s="23" t="s">
        <v>419</v>
      </c>
      <c r="Z77" s="27"/>
      <c r="AA77" s="44" t="s">
        <v>264</v>
      </c>
    </row>
    <row r="78" spans="1:27" ht="26.4" x14ac:dyDescent="0.3">
      <c r="A78" s="44" t="str">
        <f t="shared" ref="A78:A81" si="18">C78&amp;"__"&amp;J78</f>
        <v>SmSw__2</v>
      </c>
      <c r="B78" s="23" t="s">
        <v>249</v>
      </c>
      <c r="C78" s="23" t="s">
        <v>455</v>
      </c>
      <c r="D78" s="23" t="s">
        <v>251</v>
      </c>
      <c r="E78" s="23">
        <f t="shared" si="13"/>
        <v>4</v>
      </c>
      <c r="F78" s="23">
        <f t="shared" si="14"/>
        <v>4</v>
      </c>
      <c r="G78" s="23">
        <f t="shared" si="15"/>
        <v>2021</v>
      </c>
      <c r="H78" s="24">
        <v>44290</v>
      </c>
      <c r="I78" s="23" t="s">
        <v>316</v>
      </c>
      <c r="J78" s="23">
        <v>2</v>
      </c>
      <c r="K78" s="23" t="s">
        <v>460</v>
      </c>
      <c r="L78" s="23" t="s">
        <v>461</v>
      </c>
      <c r="M78" s="23">
        <v>85.4</v>
      </c>
      <c r="N78" s="23">
        <v>40.6</v>
      </c>
      <c r="O78" s="25">
        <f t="shared" si="17"/>
        <v>52.459016393442624</v>
      </c>
      <c r="P78" s="23" t="s">
        <v>414</v>
      </c>
      <c r="Q78" s="23" t="s">
        <v>256</v>
      </c>
      <c r="R78" s="23">
        <v>10</v>
      </c>
      <c r="S78" s="23" t="s">
        <v>458</v>
      </c>
      <c r="T78" s="23" t="s">
        <v>459</v>
      </c>
      <c r="U78" s="23" t="s">
        <v>419</v>
      </c>
      <c r="V78" s="23" t="s">
        <v>419</v>
      </c>
      <c r="W78" s="23" t="s">
        <v>419</v>
      </c>
      <c r="X78" s="23" t="s">
        <v>418</v>
      </c>
      <c r="Y78" s="23" t="s">
        <v>419</v>
      </c>
      <c r="Z78" s="27"/>
      <c r="AA78" s="44" t="s">
        <v>264</v>
      </c>
    </row>
    <row r="79" spans="1:27" ht="26.4" x14ac:dyDescent="0.3">
      <c r="A79" s="44" t="str">
        <f t="shared" si="18"/>
        <v>SmSw__3</v>
      </c>
      <c r="B79" s="23" t="s">
        <v>249</v>
      </c>
      <c r="C79" s="23" t="s">
        <v>455</v>
      </c>
      <c r="D79" s="23" t="s">
        <v>251</v>
      </c>
      <c r="E79" s="23">
        <f t="shared" si="13"/>
        <v>4</v>
      </c>
      <c r="F79" s="23">
        <f t="shared" si="14"/>
        <v>4</v>
      </c>
      <c r="G79" s="23">
        <f t="shared" si="15"/>
        <v>2021</v>
      </c>
      <c r="H79" s="24">
        <v>44290</v>
      </c>
      <c r="I79" s="23" t="s">
        <v>316</v>
      </c>
      <c r="J79" s="23">
        <v>3</v>
      </c>
      <c r="K79" s="23" t="s">
        <v>462</v>
      </c>
      <c r="L79" s="23" t="s">
        <v>463</v>
      </c>
      <c r="M79" s="23">
        <v>86.2</v>
      </c>
      <c r="N79" s="23">
        <v>38.799999999999997</v>
      </c>
      <c r="O79" s="25">
        <f t="shared" si="17"/>
        <v>54.988399071925762</v>
      </c>
      <c r="P79" s="23" t="s">
        <v>414</v>
      </c>
      <c r="Q79" s="23" t="s">
        <v>256</v>
      </c>
      <c r="R79" s="23">
        <v>10</v>
      </c>
      <c r="S79" s="23" t="s">
        <v>458</v>
      </c>
      <c r="T79" s="23" t="s">
        <v>459</v>
      </c>
      <c r="U79" s="23" t="s">
        <v>419</v>
      </c>
      <c r="V79" s="23" t="s">
        <v>419</v>
      </c>
      <c r="W79" s="23" t="s">
        <v>419</v>
      </c>
      <c r="X79" s="23" t="s">
        <v>418</v>
      </c>
      <c r="Y79" s="23" t="s">
        <v>419</v>
      </c>
      <c r="Z79" s="27"/>
      <c r="AA79" s="44" t="s">
        <v>264</v>
      </c>
    </row>
    <row r="80" spans="1:27" ht="26.4" x14ac:dyDescent="0.3">
      <c r="A80" s="44" t="str">
        <f t="shared" si="18"/>
        <v>SmSw__4</v>
      </c>
      <c r="B80" s="23" t="s">
        <v>249</v>
      </c>
      <c r="C80" s="23" t="s">
        <v>455</v>
      </c>
      <c r="D80" s="23" t="s">
        <v>251</v>
      </c>
      <c r="E80" s="23">
        <f t="shared" si="13"/>
        <v>7</v>
      </c>
      <c r="F80" s="23">
        <f t="shared" si="14"/>
        <v>4</v>
      </c>
      <c r="G80" s="23">
        <f t="shared" si="15"/>
        <v>2021</v>
      </c>
      <c r="H80" s="24">
        <v>44293</v>
      </c>
      <c r="I80" s="23" t="s">
        <v>316</v>
      </c>
      <c r="J80" s="23">
        <v>4</v>
      </c>
      <c r="K80" s="23" t="s">
        <v>464</v>
      </c>
      <c r="L80" s="23" t="s">
        <v>465</v>
      </c>
      <c r="M80" s="23">
        <v>211.3</v>
      </c>
      <c r="N80" s="23">
        <v>77.8</v>
      </c>
      <c r="O80" s="25">
        <f t="shared" si="17"/>
        <v>63.180312352106007</v>
      </c>
      <c r="P80" s="23" t="s">
        <v>414</v>
      </c>
      <c r="Q80" s="23" t="s">
        <v>256</v>
      </c>
      <c r="R80" s="23">
        <v>10</v>
      </c>
      <c r="S80" s="23" t="s">
        <v>458</v>
      </c>
      <c r="T80" s="23" t="s">
        <v>466</v>
      </c>
      <c r="U80" s="23" t="s">
        <v>419</v>
      </c>
      <c r="V80" s="23" t="s">
        <v>419</v>
      </c>
      <c r="W80" s="23" t="s">
        <v>419</v>
      </c>
      <c r="X80" s="23" t="s">
        <v>418</v>
      </c>
      <c r="Y80" s="23" t="s">
        <v>419</v>
      </c>
      <c r="Z80" s="27"/>
      <c r="AA80" s="44" t="s">
        <v>264</v>
      </c>
    </row>
    <row r="81" spans="1:27" ht="26.4" x14ac:dyDescent="0.3">
      <c r="A81" s="44" t="str">
        <f t="shared" si="18"/>
        <v>SmSw__5</v>
      </c>
      <c r="B81" s="23" t="s">
        <v>249</v>
      </c>
      <c r="C81" s="23" t="s">
        <v>455</v>
      </c>
      <c r="D81" s="23" t="s">
        <v>251</v>
      </c>
      <c r="E81" s="23">
        <f t="shared" si="13"/>
        <v>6</v>
      </c>
      <c r="F81" s="23">
        <f t="shared" si="14"/>
        <v>4</v>
      </c>
      <c r="G81" s="23">
        <f t="shared" si="15"/>
        <v>2021</v>
      </c>
      <c r="H81" s="24">
        <v>44292</v>
      </c>
      <c r="I81" s="23" t="s">
        <v>252</v>
      </c>
      <c r="J81" s="23">
        <v>5</v>
      </c>
      <c r="K81" s="23" t="s">
        <v>304</v>
      </c>
      <c r="L81" s="23" t="s">
        <v>305</v>
      </c>
      <c r="M81" s="23">
        <v>132.69999999999999</v>
      </c>
      <c r="N81" s="23">
        <v>56.5</v>
      </c>
      <c r="O81" s="25">
        <f t="shared" si="17"/>
        <v>57.422758100979657</v>
      </c>
      <c r="P81" s="23" t="s">
        <v>255</v>
      </c>
      <c r="Q81" s="23" t="s">
        <v>256</v>
      </c>
      <c r="R81" s="23">
        <v>10</v>
      </c>
      <c r="S81" s="23" t="s">
        <v>458</v>
      </c>
      <c r="T81" s="23" t="s">
        <v>466</v>
      </c>
      <c r="U81" s="23" t="s">
        <v>419</v>
      </c>
      <c r="V81" s="23" t="s">
        <v>419</v>
      </c>
      <c r="W81" s="23" t="s">
        <v>419</v>
      </c>
      <c r="X81" s="23" t="s">
        <v>261</v>
      </c>
      <c r="Y81" s="23" t="s">
        <v>262</v>
      </c>
      <c r="Z81" s="27"/>
      <c r="AA81" s="44" t="s">
        <v>264</v>
      </c>
    </row>
    <row r="82" spans="1:27" ht="39.6" x14ac:dyDescent="0.3">
      <c r="A82" s="44" t="str">
        <f t="shared" si="16"/>
        <v>KzRsCn1</v>
      </c>
      <c r="B82" s="23" t="s">
        <v>467</v>
      </c>
      <c r="C82" s="23" t="s">
        <v>1241</v>
      </c>
      <c r="D82" s="23" t="s">
        <v>468</v>
      </c>
      <c r="E82" s="23">
        <f t="shared" si="13"/>
        <v>7</v>
      </c>
      <c r="F82" s="23">
        <f t="shared" si="14"/>
        <v>6</v>
      </c>
      <c r="G82" s="23">
        <f t="shared" si="15"/>
        <v>2021</v>
      </c>
      <c r="H82" s="28">
        <v>44354</v>
      </c>
      <c r="I82" s="27" t="s">
        <v>411</v>
      </c>
      <c r="J82" s="27">
        <v>1</v>
      </c>
      <c r="K82" s="27" t="s">
        <v>469</v>
      </c>
      <c r="L82" s="27" t="s">
        <v>470</v>
      </c>
      <c r="M82" s="27">
        <v>248.7</v>
      </c>
      <c r="N82" s="27">
        <v>178.9</v>
      </c>
      <c r="O82" s="25">
        <f t="shared" si="17"/>
        <v>28.06594290309609</v>
      </c>
      <c r="P82" s="27" t="s">
        <v>319</v>
      </c>
      <c r="Q82" s="27" t="s">
        <v>256</v>
      </c>
      <c r="R82" s="27">
        <v>3</v>
      </c>
      <c r="S82" s="27" t="s">
        <v>257</v>
      </c>
      <c r="T82" s="27" t="s">
        <v>471</v>
      </c>
      <c r="U82" s="27">
        <v>90</v>
      </c>
      <c r="V82" s="29" t="s">
        <v>416</v>
      </c>
      <c r="W82" s="26" t="s">
        <v>472</v>
      </c>
      <c r="X82" s="27" t="s">
        <v>473</v>
      </c>
      <c r="Y82" s="27" t="s">
        <v>419</v>
      </c>
      <c r="Z82" s="23" t="s">
        <v>474</v>
      </c>
      <c r="AA82" s="44" t="s">
        <v>264</v>
      </c>
    </row>
    <row r="83" spans="1:27" ht="39.6" x14ac:dyDescent="0.3">
      <c r="A83" s="44" t="str">
        <f t="shared" si="16"/>
        <v>KzRsCn2</v>
      </c>
      <c r="B83" s="23" t="s">
        <v>467</v>
      </c>
      <c r="C83" s="23" t="s">
        <v>1241</v>
      </c>
      <c r="D83" s="23" t="s">
        <v>468</v>
      </c>
      <c r="E83" s="23">
        <f t="shared" si="13"/>
        <v>7</v>
      </c>
      <c r="F83" s="23">
        <f t="shared" si="14"/>
        <v>6</v>
      </c>
      <c r="G83" s="23">
        <f t="shared" si="15"/>
        <v>2021</v>
      </c>
      <c r="H83" s="28">
        <v>44354</v>
      </c>
      <c r="I83" s="27" t="s">
        <v>411</v>
      </c>
      <c r="J83" s="27">
        <v>2</v>
      </c>
      <c r="K83" s="27" t="s">
        <v>475</v>
      </c>
      <c r="L83" s="27" t="s">
        <v>476</v>
      </c>
      <c r="M83" s="27">
        <v>237.3</v>
      </c>
      <c r="N83" s="27">
        <v>158.6</v>
      </c>
      <c r="O83" s="25">
        <f t="shared" si="17"/>
        <v>33.164770332911928</v>
      </c>
      <c r="P83" s="27" t="s">
        <v>319</v>
      </c>
      <c r="Q83" s="27" t="s">
        <v>256</v>
      </c>
      <c r="R83" s="27">
        <v>3</v>
      </c>
      <c r="S83" s="27" t="s">
        <v>257</v>
      </c>
      <c r="T83" s="27" t="s">
        <v>471</v>
      </c>
      <c r="U83" s="27">
        <v>90</v>
      </c>
      <c r="V83" s="29" t="s">
        <v>416</v>
      </c>
      <c r="W83" s="26" t="s">
        <v>472</v>
      </c>
      <c r="X83" s="27" t="s">
        <v>473</v>
      </c>
      <c r="Y83" s="27" t="s">
        <v>419</v>
      </c>
      <c r="Z83" s="23" t="s">
        <v>474</v>
      </c>
      <c r="AA83" s="44" t="s">
        <v>264</v>
      </c>
    </row>
    <row r="84" spans="1:27" ht="39.6" x14ac:dyDescent="0.3">
      <c r="A84" s="44" t="str">
        <f t="shared" si="16"/>
        <v>KzRsCn3</v>
      </c>
      <c r="B84" s="23" t="s">
        <v>467</v>
      </c>
      <c r="C84" s="23" t="s">
        <v>1241</v>
      </c>
      <c r="D84" s="23" t="s">
        <v>468</v>
      </c>
      <c r="E84" s="23">
        <f t="shared" si="13"/>
        <v>7</v>
      </c>
      <c r="F84" s="23">
        <f t="shared" si="14"/>
        <v>6</v>
      </c>
      <c r="G84" s="23">
        <f t="shared" si="15"/>
        <v>2021</v>
      </c>
      <c r="H84" s="28">
        <v>44354</v>
      </c>
      <c r="I84" s="27" t="s">
        <v>411</v>
      </c>
      <c r="J84" s="27">
        <v>3</v>
      </c>
      <c r="K84" s="27" t="s">
        <v>477</v>
      </c>
      <c r="L84" s="27" t="s">
        <v>478</v>
      </c>
      <c r="M84" s="27">
        <v>255.8</v>
      </c>
      <c r="N84" s="27">
        <v>184.7</v>
      </c>
      <c r="O84" s="25">
        <f t="shared" si="17"/>
        <v>27.795152462861616</v>
      </c>
      <c r="P84" s="27" t="s">
        <v>319</v>
      </c>
      <c r="Q84" s="27" t="s">
        <v>256</v>
      </c>
      <c r="R84" s="27">
        <v>3</v>
      </c>
      <c r="S84" s="27" t="s">
        <v>257</v>
      </c>
      <c r="T84" s="27" t="s">
        <v>471</v>
      </c>
      <c r="U84" s="27">
        <v>90</v>
      </c>
      <c r="V84" s="29" t="s">
        <v>416</v>
      </c>
      <c r="W84" s="26" t="s">
        <v>472</v>
      </c>
      <c r="X84" s="27" t="s">
        <v>473</v>
      </c>
      <c r="Y84" s="27" t="s">
        <v>419</v>
      </c>
      <c r="Z84" s="23" t="s">
        <v>474</v>
      </c>
      <c r="AA84" s="44" t="s">
        <v>264</v>
      </c>
    </row>
    <row r="85" spans="1:27" ht="39.6" x14ac:dyDescent="0.3">
      <c r="A85" s="44" t="str">
        <f t="shared" si="16"/>
        <v>KzRsCn4</v>
      </c>
      <c r="B85" s="23" t="s">
        <v>467</v>
      </c>
      <c r="C85" s="23" t="s">
        <v>1241</v>
      </c>
      <c r="D85" s="23" t="s">
        <v>468</v>
      </c>
      <c r="E85" s="23">
        <f t="shared" si="13"/>
        <v>7</v>
      </c>
      <c r="F85" s="23">
        <f t="shared" si="14"/>
        <v>6</v>
      </c>
      <c r="G85" s="23">
        <f t="shared" si="15"/>
        <v>2021</v>
      </c>
      <c r="H85" s="28">
        <v>44354</v>
      </c>
      <c r="I85" s="27" t="s">
        <v>411</v>
      </c>
      <c r="J85" s="27">
        <v>4</v>
      </c>
      <c r="K85" s="27" t="s">
        <v>479</v>
      </c>
      <c r="L85" s="27" t="s">
        <v>480</v>
      </c>
      <c r="M85" s="27">
        <v>249.4</v>
      </c>
      <c r="N85" s="27">
        <v>174.7</v>
      </c>
      <c r="O85" s="25">
        <f t="shared" si="17"/>
        <v>29.951884522854861</v>
      </c>
      <c r="P85" s="27" t="s">
        <v>319</v>
      </c>
      <c r="Q85" s="27" t="s">
        <v>256</v>
      </c>
      <c r="R85" s="27">
        <v>3</v>
      </c>
      <c r="S85" s="27" t="s">
        <v>257</v>
      </c>
      <c r="T85" s="27" t="s">
        <v>471</v>
      </c>
      <c r="U85" s="27">
        <v>90</v>
      </c>
      <c r="V85" s="29" t="s">
        <v>416</v>
      </c>
      <c r="W85" s="26" t="s">
        <v>472</v>
      </c>
      <c r="X85" s="27" t="s">
        <v>473</v>
      </c>
      <c r="Y85" s="27" t="s">
        <v>419</v>
      </c>
      <c r="Z85" s="23" t="s">
        <v>474</v>
      </c>
      <c r="AA85" s="44" t="s">
        <v>264</v>
      </c>
    </row>
    <row r="86" spans="1:27" ht="39.6" x14ac:dyDescent="0.3">
      <c r="A86" s="44" t="str">
        <f t="shared" si="16"/>
        <v>KzRsCn5</v>
      </c>
      <c r="B86" s="23" t="s">
        <v>467</v>
      </c>
      <c r="C86" s="23" t="s">
        <v>1241</v>
      </c>
      <c r="D86" s="23" t="s">
        <v>468</v>
      </c>
      <c r="E86" s="23">
        <f t="shared" si="13"/>
        <v>7</v>
      </c>
      <c r="F86" s="23">
        <f t="shared" si="14"/>
        <v>6</v>
      </c>
      <c r="G86" s="23">
        <f t="shared" si="15"/>
        <v>2021</v>
      </c>
      <c r="H86" s="28">
        <v>44354</v>
      </c>
      <c r="I86" s="23" t="s">
        <v>411</v>
      </c>
      <c r="J86" s="27">
        <v>5</v>
      </c>
      <c r="K86" s="27" t="s">
        <v>481</v>
      </c>
      <c r="L86" s="27" t="s">
        <v>482</v>
      </c>
      <c r="M86" s="27">
        <v>257.10000000000002</v>
      </c>
      <c r="N86" s="27">
        <v>185.2</v>
      </c>
      <c r="O86" s="25">
        <f t="shared" si="17"/>
        <v>27.965772073123308</v>
      </c>
      <c r="P86" s="27" t="s">
        <v>319</v>
      </c>
      <c r="Q86" s="27" t="s">
        <v>256</v>
      </c>
      <c r="R86" s="27">
        <v>3</v>
      </c>
      <c r="S86" s="27" t="s">
        <v>257</v>
      </c>
      <c r="T86" s="27" t="s">
        <v>471</v>
      </c>
      <c r="U86" s="27">
        <v>90</v>
      </c>
      <c r="V86" s="29" t="s">
        <v>416</v>
      </c>
      <c r="W86" s="26" t="s">
        <v>472</v>
      </c>
      <c r="X86" s="27" t="s">
        <v>473</v>
      </c>
      <c r="Y86" s="27" t="s">
        <v>419</v>
      </c>
      <c r="Z86" s="23" t="s">
        <v>474</v>
      </c>
      <c r="AA86" s="44" t="s">
        <v>264</v>
      </c>
    </row>
    <row r="87" spans="1:27" x14ac:dyDescent="0.3">
      <c r="A87" s="44" t="str">
        <f t="shared" si="16"/>
        <v>KzSw1</v>
      </c>
      <c r="B87" s="23" t="s">
        <v>467</v>
      </c>
      <c r="C87" s="23" t="s">
        <v>1247</v>
      </c>
      <c r="D87" s="23" t="s">
        <v>468</v>
      </c>
      <c r="E87" s="23">
        <f t="shared" si="13"/>
        <v>7</v>
      </c>
      <c r="F87" s="23">
        <f t="shared" si="14"/>
        <v>6</v>
      </c>
      <c r="G87" s="23">
        <f t="shared" si="15"/>
        <v>2021</v>
      </c>
      <c r="H87" s="28">
        <v>44354</v>
      </c>
      <c r="I87" s="23" t="s">
        <v>411</v>
      </c>
      <c r="J87" s="27">
        <v>1</v>
      </c>
      <c r="K87" s="27" t="s">
        <v>483</v>
      </c>
      <c r="L87" s="27" t="s">
        <v>484</v>
      </c>
      <c r="M87" s="27">
        <v>94.1</v>
      </c>
      <c r="N87" s="27">
        <v>40.9</v>
      </c>
      <c r="O87" s="25">
        <f t="shared" si="17"/>
        <v>56.5356004250797</v>
      </c>
      <c r="P87" s="27" t="s">
        <v>319</v>
      </c>
      <c r="Q87" s="27" t="s">
        <v>256</v>
      </c>
      <c r="R87" s="27">
        <v>1</v>
      </c>
      <c r="S87" s="27" t="s">
        <v>458</v>
      </c>
      <c r="T87" s="27" t="s">
        <v>459</v>
      </c>
      <c r="U87" s="27">
        <v>40</v>
      </c>
      <c r="V87" s="23" t="s">
        <v>419</v>
      </c>
      <c r="W87" s="26" t="s">
        <v>416</v>
      </c>
      <c r="X87" s="27" t="s">
        <v>473</v>
      </c>
      <c r="Y87" s="27" t="s">
        <v>419</v>
      </c>
      <c r="Z87" s="27"/>
      <c r="AA87" s="44" t="s">
        <v>264</v>
      </c>
    </row>
    <row r="88" spans="1:27" x14ac:dyDescent="0.3">
      <c r="A88" s="44" t="str">
        <f t="shared" si="16"/>
        <v>KzSw2</v>
      </c>
      <c r="B88" s="23" t="s">
        <v>467</v>
      </c>
      <c r="C88" s="23" t="s">
        <v>1247</v>
      </c>
      <c r="D88" s="23" t="s">
        <v>468</v>
      </c>
      <c r="E88" s="23">
        <f t="shared" si="13"/>
        <v>7</v>
      </c>
      <c r="F88" s="23">
        <f t="shared" si="14"/>
        <v>6</v>
      </c>
      <c r="G88" s="23">
        <f t="shared" si="15"/>
        <v>2021</v>
      </c>
      <c r="H88" s="28">
        <v>44354</v>
      </c>
      <c r="I88" s="23" t="s">
        <v>411</v>
      </c>
      <c r="J88" s="27">
        <v>2</v>
      </c>
      <c r="K88" s="27" t="s">
        <v>485</v>
      </c>
      <c r="L88" s="27" t="s">
        <v>486</v>
      </c>
      <c r="M88" s="27">
        <v>101.4</v>
      </c>
      <c r="N88" s="27">
        <v>44.1</v>
      </c>
      <c r="O88" s="25">
        <f t="shared" si="17"/>
        <v>56.508875739644971</v>
      </c>
      <c r="P88" s="27" t="s">
        <v>319</v>
      </c>
      <c r="Q88" s="27" t="s">
        <v>256</v>
      </c>
      <c r="R88" s="27">
        <v>1</v>
      </c>
      <c r="S88" s="27" t="s">
        <v>458</v>
      </c>
      <c r="T88" s="27" t="s">
        <v>459</v>
      </c>
      <c r="U88" s="27">
        <v>40</v>
      </c>
      <c r="V88" s="23" t="s">
        <v>419</v>
      </c>
      <c r="W88" s="26" t="s">
        <v>416</v>
      </c>
      <c r="X88" s="27" t="s">
        <v>473</v>
      </c>
      <c r="Y88" s="27" t="s">
        <v>419</v>
      </c>
      <c r="Z88" s="27"/>
      <c r="AA88" s="44" t="s">
        <v>264</v>
      </c>
    </row>
    <row r="89" spans="1:27" x14ac:dyDescent="0.3">
      <c r="A89" s="44" t="str">
        <f t="shared" si="16"/>
        <v>KzSw3</v>
      </c>
      <c r="B89" s="23" t="s">
        <v>467</v>
      </c>
      <c r="C89" s="23" t="s">
        <v>1247</v>
      </c>
      <c r="D89" s="23" t="s">
        <v>468</v>
      </c>
      <c r="E89" s="23">
        <f t="shared" si="13"/>
        <v>7</v>
      </c>
      <c r="F89" s="23">
        <f t="shared" si="14"/>
        <v>6</v>
      </c>
      <c r="G89" s="23">
        <f t="shared" si="15"/>
        <v>2021</v>
      </c>
      <c r="H89" s="28">
        <v>44354</v>
      </c>
      <c r="I89" s="23" t="s">
        <v>411</v>
      </c>
      <c r="J89" s="27">
        <v>3</v>
      </c>
      <c r="K89" s="27" t="s">
        <v>487</v>
      </c>
      <c r="L89" s="27" t="s">
        <v>488</v>
      </c>
      <c r="M89" s="27">
        <v>126.8</v>
      </c>
      <c r="N89" s="27">
        <v>57.4</v>
      </c>
      <c r="O89" s="25">
        <f t="shared" si="17"/>
        <v>54.731861198738173</v>
      </c>
      <c r="P89" s="27" t="s">
        <v>319</v>
      </c>
      <c r="Q89" s="27" t="s">
        <v>256</v>
      </c>
      <c r="R89" s="27">
        <v>1</v>
      </c>
      <c r="S89" s="27" t="s">
        <v>458</v>
      </c>
      <c r="T89" s="27" t="s">
        <v>459</v>
      </c>
      <c r="U89" s="27">
        <v>40</v>
      </c>
      <c r="V89" s="23" t="s">
        <v>419</v>
      </c>
      <c r="W89" s="26" t="s">
        <v>416</v>
      </c>
      <c r="X89" s="27" t="s">
        <v>473</v>
      </c>
      <c r="Y89" s="27" t="s">
        <v>419</v>
      </c>
      <c r="Z89" s="27"/>
      <c r="AA89" s="44" t="s">
        <v>264</v>
      </c>
    </row>
    <row r="90" spans="1:27" x14ac:dyDescent="0.3">
      <c r="A90" s="44" t="str">
        <f t="shared" si="16"/>
        <v>KzSw4</v>
      </c>
      <c r="B90" s="23" t="s">
        <v>467</v>
      </c>
      <c r="C90" s="23" t="s">
        <v>1247</v>
      </c>
      <c r="D90" s="23" t="s">
        <v>468</v>
      </c>
      <c r="E90" s="23">
        <f t="shared" ref="E90:E121" si="19">DAY(H90)</f>
        <v>7</v>
      </c>
      <c r="F90" s="23">
        <f t="shared" ref="F90:F121" si="20">MONTH(H90)</f>
        <v>6</v>
      </c>
      <c r="G90" s="23">
        <f t="shared" ref="G90:G121" si="21">YEAR(H90)</f>
        <v>2021</v>
      </c>
      <c r="H90" s="28">
        <v>44354</v>
      </c>
      <c r="I90" s="23" t="s">
        <v>411</v>
      </c>
      <c r="J90" s="27">
        <v>4</v>
      </c>
      <c r="K90" s="27" t="s">
        <v>489</v>
      </c>
      <c r="L90" s="27" t="s">
        <v>490</v>
      </c>
      <c r="M90" s="27">
        <v>117.1</v>
      </c>
      <c r="N90" s="27">
        <v>54.2</v>
      </c>
      <c r="O90" s="25">
        <f t="shared" si="17"/>
        <v>53.714773697694277</v>
      </c>
      <c r="P90" s="27" t="s">
        <v>319</v>
      </c>
      <c r="Q90" s="27" t="s">
        <v>256</v>
      </c>
      <c r="R90" s="27">
        <v>1</v>
      </c>
      <c r="S90" s="27" t="s">
        <v>458</v>
      </c>
      <c r="T90" s="27" t="s">
        <v>459</v>
      </c>
      <c r="U90" s="27">
        <v>40</v>
      </c>
      <c r="V90" s="23" t="s">
        <v>419</v>
      </c>
      <c r="W90" s="26" t="s">
        <v>416</v>
      </c>
      <c r="X90" s="27" t="s">
        <v>473</v>
      </c>
      <c r="Y90" s="27" t="s">
        <v>419</v>
      </c>
      <c r="Z90" s="27"/>
      <c r="AA90" s="44" t="s">
        <v>264</v>
      </c>
    </row>
    <row r="91" spans="1:27" x14ac:dyDescent="0.3">
      <c r="A91" s="44" t="str">
        <f t="shared" si="16"/>
        <v>KzSw5</v>
      </c>
      <c r="B91" s="23" t="s">
        <v>467</v>
      </c>
      <c r="C91" s="23" t="s">
        <v>1247</v>
      </c>
      <c r="D91" s="23" t="s">
        <v>468</v>
      </c>
      <c r="E91" s="23">
        <f t="shared" si="19"/>
        <v>7</v>
      </c>
      <c r="F91" s="23">
        <f t="shared" si="20"/>
        <v>6</v>
      </c>
      <c r="G91" s="23">
        <f t="shared" si="21"/>
        <v>2021</v>
      </c>
      <c r="H91" s="28">
        <v>44354</v>
      </c>
      <c r="I91" s="23" t="s">
        <v>411</v>
      </c>
      <c r="J91" s="27">
        <v>5</v>
      </c>
      <c r="K91" s="27" t="s">
        <v>491</v>
      </c>
      <c r="L91" s="27" t="s">
        <v>492</v>
      </c>
      <c r="M91" s="27">
        <v>105.5</v>
      </c>
      <c r="N91" s="27">
        <v>47.5</v>
      </c>
      <c r="O91" s="25">
        <f t="shared" si="17"/>
        <v>54.976303317535546</v>
      </c>
      <c r="P91" s="27" t="s">
        <v>319</v>
      </c>
      <c r="Q91" s="27" t="s">
        <v>256</v>
      </c>
      <c r="R91" s="27">
        <v>1</v>
      </c>
      <c r="S91" s="27" t="s">
        <v>458</v>
      </c>
      <c r="T91" s="27" t="s">
        <v>459</v>
      </c>
      <c r="U91" s="27">
        <v>40</v>
      </c>
      <c r="V91" s="23" t="s">
        <v>419</v>
      </c>
      <c r="W91" s="26" t="s">
        <v>416</v>
      </c>
      <c r="X91" s="27" t="s">
        <v>473</v>
      </c>
      <c r="Y91" s="27" t="s">
        <v>419</v>
      </c>
      <c r="Z91" s="27"/>
      <c r="AA91" s="44" t="s">
        <v>264</v>
      </c>
    </row>
    <row r="92" spans="1:27" ht="39.6" x14ac:dyDescent="0.3">
      <c r="A92" s="44" t="str">
        <f t="shared" si="16"/>
        <v>KzRsSt1</v>
      </c>
      <c r="B92" s="23" t="s">
        <v>467</v>
      </c>
      <c r="C92" s="23" t="s">
        <v>1242</v>
      </c>
      <c r="D92" s="23" t="s">
        <v>493</v>
      </c>
      <c r="E92" s="23">
        <f t="shared" si="19"/>
        <v>9</v>
      </c>
      <c r="F92" s="23">
        <f t="shared" si="20"/>
        <v>6</v>
      </c>
      <c r="G92" s="23">
        <f t="shared" si="21"/>
        <v>2021</v>
      </c>
      <c r="H92" s="28">
        <v>44356</v>
      </c>
      <c r="I92" s="23" t="s">
        <v>316</v>
      </c>
      <c r="J92" s="27">
        <v>1</v>
      </c>
      <c r="K92" s="27" t="s">
        <v>494</v>
      </c>
      <c r="L92" s="27" t="s">
        <v>495</v>
      </c>
      <c r="M92" s="27">
        <v>186.5</v>
      </c>
      <c r="N92" s="27">
        <v>131.5</v>
      </c>
      <c r="O92" s="25">
        <f t="shared" si="17"/>
        <v>29.490616621983911</v>
      </c>
      <c r="P92" s="27" t="s">
        <v>414</v>
      </c>
      <c r="Q92" s="27">
        <v>1</v>
      </c>
      <c r="R92" s="27">
        <v>8</v>
      </c>
      <c r="S92" s="27" t="s">
        <v>257</v>
      </c>
      <c r="T92" s="27" t="s">
        <v>496</v>
      </c>
      <c r="U92" s="27">
        <v>40</v>
      </c>
      <c r="V92" s="26" t="s">
        <v>497</v>
      </c>
      <c r="W92" s="26" t="s">
        <v>498</v>
      </c>
      <c r="X92" s="27" t="s">
        <v>473</v>
      </c>
      <c r="Y92" s="27" t="s">
        <v>419</v>
      </c>
      <c r="Z92" s="23" t="s">
        <v>499</v>
      </c>
      <c r="AA92" s="44" t="s">
        <v>264</v>
      </c>
    </row>
    <row r="93" spans="1:27" ht="39.6" x14ac:dyDescent="0.3">
      <c r="A93" s="44" t="str">
        <f t="shared" si="16"/>
        <v>KzRsSt2</v>
      </c>
      <c r="B93" s="23" t="s">
        <v>467</v>
      </c>
      <c r="C93" s="23" t="s">
        <v>1242</v>
      </c>
      <c r="D93" s="23" t="s">
        <v>493</v>
      </c>
      <c r="E93" s="23">
        <f t="shared" si="19"/>
        <v>9</v>
      </c>
      <c r="F93" s="23">
        <f t="shared" si="20"/>
        <v>6</v>
      </c>
      <c r="G93" s="23">
        <f t="shared" si="21"/>
        <v>2021</v>
      </c>
      <c r="H93" s="28">
        <v>44356</v>
      </c>
      <c r="I93" s="23" t="s">
        <v>316</v>
      </c>
      <c r="J93" s="27">
        <v>2</v>
      </c>
      <c r="K93" s="27" t="s">
        <v>500</v>
      </c>
      <c r="L93" s="27" t="s">
        <v>501</v>
      </c>
      <c r="M93" s="27">
        <v>237.8</v>
      </c>
      <c r="N93" s="27">
        <v>180.7</v>
      </c>
      <c r="O93" s="25">
        <f t="shared" si="17"/>
        <v>24.011774600504634</v>
      </c>
      <c r="P93" s="27" t="s">
        <v>414</v>
      </c>
      <c r="Q93" s="27">
        <v>1</v>
      </c>
      <c r="R93" s="27">
        <v>8</v>
      </c>
      <c r="S93" s="27" t="s">
        <v>257</v>
      </c>
      <c r="T93" s="27" t="s">
        <v>496</v>
      </c>
      <c r="U93" s="27">
        <v>40</v>
      </c>
      <c r="V93" s="26" t="s">
        <v>497</v>
      </c>
      <c r="W93" s="26" t="s">
        <v>498</v>
      </c>
      <c r="X93" s="27" t="s">
        <v>473</v>
      </c>
      <c r="Y93" s="27" t="s">
        <v>419</v>
      </c>
      <c r="Z93" s="23" t="s">
        <v>499</v>
      </c>
      <c r="AA93" s="44" t="s">
        <v>264</v>
      </c>
    </row>
    <row r="94" spans="1:27" ht="39.6" x14ac:dyDescent="0.3">
      <c r="A94" s="44" t="str">
        <f t="shared" si="16"/>
        <v>KzRsSt3</v>
      </c>
      <c r="B94" s="23" t="s">
        <v>467</v>
      </c>
      <c r="C94" s="23" t="s">
        <v>1242</v>
      </c>
      <c r="D94" s="23" t="s">
        <v>493</v>
      </c>
      <c r="E94" s="23">
        <f t="shared" si="19"/>
        <v>9</v>
      </c>
      <c r="F94" s="23">
        <f t="shared" si="20"/>
        <v>6</v>
      </c>
      <c r="G94" s="23">
        <f t="shared" si="21"/>
        <v>2021</v>
      </c>
      <c r="H94" s="28">
        <v>44356</v>
      </c>
      <c r="I94" s="23" t="s">
        <v>316</v>
      </c>
      <c r="J94" s="27">
        <v>3</v>
      </c>
      <c r="K94" s="27" t="s">
        <v>502</v>
      </c>
      <c r="L94" s="27" t="s">
        <v>503</v>
      </c>
      <c r="M94" s="27">
        <v>221</v>
      </c>
      <c r="N94" s="27">
        <v>170.4</v>
      </c>
      <c r="O94" s="25">
        <f t="shared" si="17"/>
        <v>22.895927601809952</v>
      </c>
      <c r="P94" s="27" t="s">
        <v>414</v>
      </c>
      <c r="Q94" s="27">
        <v>1</v>
      </c>
      <c r="R94" s="27">
        <v>8</v>
      </c>
      <c r="S94" s="27" t="s">
        <v>257</v>
      </c>
      <c r="T94" s="27" t="s">
        <v>496</v>
      </c>
      <c r="U94" s="27">
        <v>40</v>
      </c>
      <c r="V94" s="26" t="s">
        <v>497</v>
      </c>
      <c r="W94" s="26" t="s">
        <v>498</v>
      </c>
      <c r="X94" s="27" t="s">
        <v>473</v>
      </c>
      <c r="Y94" s="27" t="s">
        <v>419</v>
      </c>
      <c r="Z94" s="23" t="s">
        <v>499</v>
      </c>
      <c r="AA94" s="44" t="s">
        <v>264</v>
      </c>
    </row>
    <row r="95" spans="1:27" ht="39.6" x14ac:dyDescent="0.3">
      <c r="A95" s="44" t="str">
        <f t="shared" si="16"/>
        <v>KzRsSt4</v>
      </c>
      <c r="B95" s="23" t="s">
        <v>467</v>
      </c>
      <c r="C95" s="23" t="s">
        <v>1242</v>
      </c>
      <c r="D95" s="23" t="s">
        <v>493</v>
      </c>
      <c r="E95" s="23">
        <f t="shared" si="19"/>
        <v>9</v>
      </c>
      <c r="F95" s="23">
        <f t="shared" si="20"/>
        <v>6</v>
      </c>
      <c r="G95" s="23">
        <f t="shared" si="21"/>
        <v>2021</v>
      </c>
      <c r="H95" s="28">
        <v>44356</v>
      </c>
      <c r="I95" s="23" t="s">
        <v>316</v>
      </c>
      <c r="J95" s="27">
        <v>4</v>
      </c>
      <c r="K95" s="27" t="s">
        <v>504</v>
      </c>
      <c r="L95" s="27" t="s">
        <v>505</v>
      </c>
      <c r="M95" s="27">
        <v>238.3</v>
      </c>
      <c r="N95" s="27">
        <v>179.4</v>
      </c>
      <c r="O95" s="25">
        <f t="shared" si="17"/>
        <v>24.71674360050357</v>
      </c>
      <c r="P95" s="27" t="s">
        <v>414</v>
      </c>
      <c r="Q95" s="27">
        <v>1</v>
      </c>
      <c r="R95" s="27">
        <v>8</v>
      </c>
      <c r="S95" s="27" t="s">
        <v>257</v>
      </c>
      <c r="T95" s="27" t="s">
        <v>496</v>
      </c>
      <c r="U95" s="27">
        <v>40</v>
      </c>
      <c r="V95" s="26" t="s">
        <v>497</v>
      </c>
      <c r="W95" s="26" t="s">
        <v>498</v>
      </c>
      <c r="X95" s="27" t="s">
        <v>473</v>
      </c>
      <c r="Y95" s="27" t="s">
        <v>419</v>
      </c>
      <c r="Z95" s="23" t="s">
        <v>499</v>
      </c>
      <c r="AA95" s="44" t="s">
        <v>264</v>
      </c>
    </row>
    <row r="96" spans="1:27" ht="39.6" x14ac:dyDescent="0.3">
      <c r="A96" s="44" t="str">
        <f t="shared" si="16"/>
        <v>KzRsSt5</v>
      </c>
      <c r="B96" s="23" t="s">
        <v>467</v>
      </c>
      <c r="C96" s="23" t="s">
        <v>1242</v>
      </c>
      <c r="D96" s="23" t="s">
        <v>493</v>
      </c>
      <c r="E96" s="23">
        <f t="shared" si="19"/>
        <v>9</v>
      </c>
      <c r="F96" s="23">
        <f t="shared" si="20"/>
        <v>6</v>
      </c>
      <c r="G96" s="23">
        <f t="shared" si="21"/>
        <v>2021</v>
      </c>
      <c r="H96" s="28">
        <v>44356</v>
      </c>
      <c r="I96" s="23" t="s">
        <v>316</v>
      </c>
      <c r="J96" s="27">
        <v>5</v>
      </c>
      <c r="K96" s="27" t="s">
        <v>506</v>
      </c>
      <c r="L96" s="27" t="s">
        <v>507</v>
      </c>
      <c r="M96" s="27">
        <v>217.5</v>
      </c>
      <c r="N96" s="27">
        <v>171.4</v>
      </c>
      <c r="O96" s="25">
        <f t="shared" si="17"/>
        <v>21.195402298850571</v>
      </c>
      <c r="P96" s="27" t="s">
        <v>414</v>
      </c>
      <c r="Q96" s="27">
        <v>1</v>
      </c>
      <c r="R96" s="27">
        <v>8</v>
      </c>
      <c r="S96" s="27" t="s">
        <v>257</v>
      </c>
      <c r="T96" s="27" t="s">
        <v>496</v>
      </c>
      <c r="U96" s="27">
        <v>40</v>
      </c>
      <c r="V96" s="26" t="s">
        <v>497</v>
      </c>
      <c r="W96" s="26" t="s">
        <v>498</v>
      </c>
      <c r="X96" s="27" t="s">
        <v>473</v>
      </c>
      <c r="Y96" s="27" t="s">
        <v>419</v>
      </c>
      <c r="Z96" s="23" t="s">
        <v>499</v>
      </c>
      <c r="AA96" s="44" t="s">
        <v>264</v>
      </c>
    </row>
    <row r="97" spans="1:27" ht="52.8" x14ac:dyDescent="0.3">
      <c r="A97" s="44" t="str">
        <f t="shared" si="16"/>
        <v>KzRsBm1</v>
      </c>
      <c r="B97" s="23" t="s">
        <v>467</v>
      </c>
      <c r="C97" s="23" t="s">
        <v>1243</v>
      </c>
      <c r="D97" s="23" t="s">
        <v>493</v>
      </c>
      <c r="E97" s="23">
        <f t="shared" si="19"/>
        <v>9</v>
      </c>
      <c r="F97" s="23">
        <f t="shared" si="20"/>
        <v>6</v>
      </c>
      <c r="G97" s="23">
        <f t="shared" si="21"/>
        <v>2021</v>
      </c>
      <c r="H97" s="28">
        <v>44356</v>
      </c>
      <c r="I97" s="23" t="s">
        <v>316</v>
      </c>
      <c r="J97" s="27">
        <v>1</v>
      </c>
      <c r="K97" s="27" t="s">
        <v>508</v>
      </c>
      <c r="L97" s="27" t="s">
        <v>509</v>
      </c>
      <c r="M97" s="27">
        <v>235</v>
      </c>
      <c r="N97" s="27">
        <v>168.5</v>
      </c>
      <c r="O97" s="25">
        <f t="shared" si="17"/>
        <v>28.297872340425535</v>
      </c>
      <c r="P97" s="27" t="s">
        <v>414</v>
      </c>
      <c r="Q97" s="27">
        <v>1</v>
      </c>
      <c r="R97" s="27">
        <v>8</v>
      </c>
      <c r="S97" s="27" t="s">
        <v>257</v>
      </c>
      <c r="T97" s="27" t="s">
        <v>496</v>
      </c>
      <c r="U97" s="27">
        <v>40</v>
      </c>
      <c r="V97" s="26" t="s">
        <v>510</v>
      </c>
      <c r="W97" s="26" t="s">
        <v>498</v>
      </c>
      <c r="X97" s="27" t="s">
        <v>473</v>
      </c>
      <c r="Y97" s="27" t="s">
        <v>419</v>
      </c>
      <c r="Z97" s="23" t="s">
        <v>511</v>
      </c>
      <c r="AA97" s="44" t="s">
        <v>264</v>
      </c>
    </row>
    <row r="98" spans="1:27" ht="52.8" x14ac:dyDescent="0.3">
      <c r="A98" s="44" t="str">
        <f t="shared" ref="A98:A129" si="22">C98&amp;J98</f>
        <v>KzRsBm2</v>
      </c>
      <c r="B98" s="23" t="s">
        <v>467</v>
      </c>
      <c r="C98" s="23" t="s">
        <v>1243</v>
      </c>
      <c r="D98" s="23" t="s">
        <v>493</v>
      </c>
      <c r="E98" s="23">
        <f t="shared" si="19"/>
        <v>9</v>
      </c>
      <c r="F98" s="23">
        <f t="shared" si="20"/>
        <v>6</v>
      </c>
      <c r="G98" s="23">
        <f t="shared" si="21"/>
        <v>2021</v>
      </c>
      <c r="H98" s="28">
        <v>44356</v>
      </c>
      <c r="I98" s="23" t="s">
        <v>316</v>
      </c>
      <c r="J98" s="27">
        <v>2</v>
      </c>
      <c r="K98" s="27" t="s">
        <v>500</v>
      </c>
      <c r="L98" s="27" t="s">
        <v>501</v>
      </c>
      <c r="M98" s="27">
        <v>277.60000000000002</v>
      </c>
      <c r="N98" s="27">
        <v>211</v>
      </c>
      <c r="O98" s="25">
        <f t="shared" ref="O98:O129" si="23">(M98-N98)/M98*100</f>
        <v>23.991354466858798</v>
      </c>
      <c r="P98" s="27" t="s">
        <v>414</v>
      </c>
      <c r="Q98" s="27">
        <v>1</v>
      </c>
      <c r="R98" s="27">
        <v>8</v>
      </c>
      <c r="S98" s="27" t="s">
        <v>257</v>
      </c>
      <c r="T98" s="27" t="s">
        <v>496</v>
      </c>
      <c r="U98" s="27">
        <v>40</v>
      </c>
      <c r="V98" s="26" t="s">
        <v>510</v>
      </c>
      <c r="W98" s="26" t="s">
        <v>498</v>
      </c>
      <c r="X98" s="27" t="s">
        <v>473</v>
      </c>
      <c r="Y98" s="27" t="s">
        <v>419</v>
      </c>
      <c r="Z98" s="23" t="s">
        <v>511</v>
      </c>
      <c r="AA98" s="44" t="s">
        <v>264</v>
      </c>
    </row>
    <row r="99" spans="1:27" ht="52.8" x14ac:dyDescent="0.3">
      <c r="A99" s="44" t="str">
        <f t="shared" si="22"/>
        <v>KzRsBm3</v>
      </c>
      <c r="B99" s="23" t="s">
        <v>467</v>
      </c>
      <c r="C99" s="23" t="s">
        <v>1243</v>
      </c>
      <c r="D99" s="23" t="s">
        <v>493</v>
      </c>
      <c r="E99" s="23">
        <f t="shared" si="19"/>
        <v>9</v>
      </c>
      <c r="F99" s="23">
        <f t="shared" si="20"/>
        <v>6</v>
      </c>
      <c r="G99" s="23">
        <f t="shared" si="21"/>
        <v>2021</v>
      </c>
      <c r="H99" s="28">
        <v>44356</v>
      </c>
      <c r="I99" s="23" t="s">
        <v>316</v>
      </c>
      <c r="J99" s="27">
        <v>3</v>
      </c>
      <c r="K99" s="27" t="s">
        <v>512</v>
      </c>
      <c r="L99" s="27" t="s">
        <v>513</v>
      </c>
      <c r="M99" s="27">
        <v>229.7</v>
      </c>
      <c r="N99" s="27">
        <v>148.80000000000001</v>
      </c>
      <c r="O99" s="25">
        <f t="shared" si="23"/>
        <v>35.219851980844574</v>
      </c>
      <c r="P99" s="27" t="s">
        <v>414</v>
      </c>
      <c r="Q99" s="27">
        <v>1</v>
      </c>
      <c r="R99" s="27">
        <v>8</v>
      </c>
      <c r="S99" s="27" t="s">
        <v>257</v>
      </c>
      <c r="T99" s="27" t="s">
        <v>496</v>
      </c>
      <c r="U99" s="27">
        <v>40</v>
      </c>
      <c r="V99" s="26" t="s">
        <v>510</v>
      </c>
      <c r="W99" s="26" t="s">
        <v>498</v>
      </c>
      <c r="X99" s="27" t="s">
        <v>473</v>
      </c>
      <c r="Y99" s="27" t="s">
        <v>419</v>
      </c>
      <c r="Z99" s="23" t="s">
        <v>511</v>
      </c>
      <c r="AA99" s="44" t="s">
        <v>264</v>
      </c>
    </row>
    <row r="100" spans="1:27" ht="52.8" x14ac:dyDescent="0.3">
      <c r="A100" s="44" t="str">
        <f t="shared" si="22"/>
        <v>KzRsBm4</v>
      </c>
      <c r="B100" s="23" t="s">
        <v>467</v>
      </c>
      <c r="C100" s="23" t="s">
        <v>1243</v>
      </c>
      <c r="D100" s="23" t="s">
        <v>493</v>
      </c>
      <c r="E100" s="23">
        <f t="shared" si="19"/>
        <v>9</v>
      </c>
      <c r="F100" s="23">
        <f t="shared" si="20"/>
        <v>6</v>
      </c>
      <c r="G100" s="23">
        <f t="shared" si="21"/>
        <v>2021</v>
      </c>
      <c r="H100" s="28">
        <v>44356</v>
      </c>
      <c r="I100" s="23" t="s">
        <v>316</v>
      </c>
      <c r="J100" s="27">
        <v>4</v>
      </c>
      <c r="K100" s="27" t="s">
        <v>514</v>
      </c>
      <c r="L100" s="27" t="s">
        <v>515</v>
      </c>
      <c r="M100" s="27">
        <v>214.4</v>
      </c>
      <c r="N100" s="27">
        <v>159.4</v>
      </c>
      <c r="O100" s="25">
        <f t="shared" si="23"/>
        <v>25.652985074626866</v>
      </c>
      <c r="P100" s="27" t="s">
        <v>414</v>
      </c>
      <c r="Q100" s="27">
        <v>1</v>
      </c>
      <c r="R100" s="27">
        <v>8</v>
      </c>
      <c r="S100" s="27" t="s">
        <v>257</v>
      </c>
      <c r="T100" s="27" t="s">
        <v>496</v>
      </c>
      <c r="U100" s="27">
        <v>40</v>
      </c>
      <c r="V100" s="26" t="s">
        <v>510</v>
      </c>
      <c r="W100" s="26" t="s">
        <v>498</v>
      </c>
      <c r="X100" s="27" t="s">
        <v>473</v>
      </c>
      <c r="Y100" s="27" t="s">
        <v>419</v>
      </c>
      <c r="Z100" s="23" t="s">
        <v>511</v>
      </c>
      <c r="AA100" s="44" t="s">
        <v>264</v>
      </c>
    </row>
    <row r="101" spans="1:27" ht="52.8" x14ac:dyDescent="0.3">
      <c r="A101" s="44" t="str">
        <f t="shared" si="22"/>
        <v>KzRsBm5</v>
      </c>
      <c r="B101" s="23" t="s">
        <v>467</v>
      </c>
      <c r="C101" s="23" t="s">
        <v>1243</v>
      </c>
      <c r="D101" s="23" t="s">
        <v>493</v>
      </c>
      <c r="E101" s="23">
        <f t="shared" si="19"/>
        <v>9</v>
      </c>
      <c r="F101" s="23">
        <f t="shared" si="20"/>
        <v>6</v>
      </c>
      <c r="G101" s="23">
        <f t="shared" si="21"/>
        <v>2021</v>
      </c>
      <c r="H101" s="28">
        <v>44356</v>
      </c>
      <c r="I101" s="23" t="s">
        <v>316</v>
      </c>
      <c r="J101" s="27">
        <v>5</v>
      </c>
      <c r="K101" s="27" t="s">
        <v>516</v>
      </c>
      <c r="L101" s="27" t="s">
        <v>517</v>
      </c>
      <c r="M101" s="27">
        <v>213.3</v>
      </c>
      <c r="N101" s="27">
        <v>145.4</v>
      </c>
      <c r="O101" s="25">
        <f t="shared" si="23"/>
        <v>31.833098921706515</v>
      </c>
      <c r="P101" s="27" t="s">
        <v>414</v>
      </c>
      <c r="Q101" s="27">
        <v>1</v>
      </c>
      <c r="R101" s="27">
        <v>8</v>
      </c>
      <c r="S101" s="27" t="s">
        <v>257</v>
      </c>
      <c r="T101" s="27" t="s">
        <v>496</v>
      </c>
      <c r="U101" s="27">
        <v>40</v>
      </c>
      <c r="V101" s="26" t="s">
        <v>510</v>
      </c>
      <c r="W101" s="26" t="s">
        <v>498</v>
      </c>
      <c r="X101" s="27" t="s">
        <v>473</v>
      </c>
      <c r="Y101" s="27" t="s">
        <v>419</v>
      </c>
      <c r="Z101" s="23" t="s">
        <v>511</v>
      </c>
      <c r="AA101" s="44" t="s">
        <v>264</v>
      </c>
    </row>
    <row r="102" spans="1:27" ht="66" x14ac:dyDescent="0.3">
      <c r="A102" s="44" t="str">
        <f t="shared" si="22"/>
        <v>KzRsNl1</v>
      </c>
      <c r="B102" s="23" t="s">
        <v>467</v>
      </c>
      <c r="C102" s="27" t="s">
        <v>1244</v>
      </c>
      <c r="D102" s="27" t="s">
        <v>518</v>
      </c>
      <c r="E102" s="23">
        <f t="shared" si="19"/>
        <v>9</v>
      </c>
      <c r="F102" s="23">
        <f t="shared" si="20"/>
        <v>6</v>
      </c>
      <c r="G102" s="23">
        <f t="shared" si="21"/>
        <v>2021</v>
      </c>
      <c r="H102" s="28">
        <v>44356</v>
      </c>
      <c r="I102" s="23" t="s">
        <v>411</v>
      </c>
      <c r="J102" s="27">
        <v>1</v>
      </c>
      <c r="K102" s="27" t="s">
        <v>519</v>
      </c>
      <c r="L102" s="27" t="s">
        <v>520</v>
      </c>
      <c r="M102" s="27">
        <v>165.2</v>
      </c>
      <c r="N102" s="27">
        <v>127.8</v>
      </c>
      <c r="O102" s="25">
        <f t="shared" si="23"/>
        <v>22.639225181598061</v>
      </c>
      <c r="P102" s="27" t="s">
        <v>414</v>
      </c>
      <c r="Q102" s="27">
        <v>2</v>
      </c>
      <c r="R102" s="27">
        <v>200</v>
      </c>
      <c r="S102" s="27" t="s">
        <v>257</v>
      </c>
      <c r="T102" s="27" t="s">
        <v>258</v>
      </c>
      <c r="U102" s="27">
        <v>90</v>
      </c>
      <c r="V102" s="29" t="s">
        <v>416</v>
      </c>
      <c r="W102" s="26" t="s">
        <v>521</v>
      </c>
      <c r="X102" s="27" t="s">
        <v>473</v>
      </c>
      <c r="Y102" s="27" t="s">
        <v>419</v>
      </c>
      <c r="Z102" s="23" t="s">
        <v>522</v>
      </c>
      <c r="AA102" s="44" t="s">
        <v>264</v>
      </c>
    </row>
    <row r="103" spans="1:27" ht="66" x14ac:dyDescent="0.3">
      <c r="A103" s="44" t="str">
        <f t="shared" si="22"/>
        <v>KzRsNl2</v>
      </c>
      <c r="B103" s="23" t="s">
        <v>467</v>
      </c>
      <c r="C103" s="27" t="s">
        <v>1244</v>
      </c>
      <c r="D103" s="27" t="s">
        <v>518</v>
      </c>
      <c r="E103" s="23">
        <f t="shared" si="19"/>
        <v>9</v>
      </c>
      <c r="F103" s="23">
        <f t="shared" si="20"/>
        <v>6</v>
      </c>
      <c r="G103" s="23">
        <f t="shared" si="21"/>
        <v>2021</v>
      </c>
      <c r="H103" s="28">
        <v>44356</v>
      </c>
      <c r="I103" s="23" t="s">
        <v>411</v>
      </c>
      <c r="J103" s="27">
        <v>2</v>
      </c>
      <c r="K103" s="27" t="s">
        <v>523</v>
      </c>
      <c r="L103" s="27" t="s">
        <v>524</v>
      </c>
      <c r="M103" s="27">
        <v>171.1</v>
      </c>
      <c r="N103" s="27">
        <v>134.9</v>
      </c>
      <c r="O103" s="25">
        <f t="shared" si="23"/>
        <v>21.1572180011689</v>
      </c>
      <c r="P103" s="27" t="s">
        <v>414</v>
      </c>
      <c r="Q103" s="27">
        <v>2</v>
      </c>
      <c r="R103" s="27">
        <v>200</v>
      </c>
      <c r="S103" s="27" t="s">
        <v>257</v>
      </c>
      <c r="T103" s="27" t="s">
        <v>258</v>
      </c>
      <c r="U103" s="27">
        <v>90</v>
      </c>
      <c r="V103" s="29" t="s">
        <v>416</v>
      </c>
      <c r="W103" s="26" t="s">
        <v>525</v>
      </c>
      <c r="X103" s="27" t="s">
        <v>473</v>
      </c>
      <c r="Y103" s="27" t="s">
        <v>419</v>
      </c>
      <c r="Z103" s="23" t="s">
        <v>522</v>
      </c>
      <c r="AA103" s="44" t="s">
        <v>264</v>
      </c>
    </row>
    <row r="104" spans="1:27" ht="66" x14ac:dyDescent="0.3">
      <c r="A104" s="44" t="str">
        <f t="shared" si="22"/>
        <v>KzRsNl3</v>
      </c>
      <c r="B104" s="23" t="s">
        <v>467</v>
      </c>
      <c r="C104" s="27" t="s">
        <v>1244</v>
      </c>
      <c r="D104" s="27" t="s">
        <v>518</v>
      </c>
      <c r="E104" s="23">
        <f t="shared" si="19"/>
        <v>9</v>
      </c>
      <c r="F104" s="23">
        <f t="shared" si="20"/>
        <v>6</v>
      </c>
      <c r="G104" s="23">
        <f t="shared" si="21"/>
        <v>2021</v>
      </c>
      <c r="H104" s="28">
        <v>44356</v>
      </c>
      <c r="I104" s="23" t="s">
        <v>411</v>
      </c>
      <c r="J104" s="27">
        <v>3</v>
      </c>
      <c r="K104" s="27" t="s">
        <v>526</v>
      </c>
      <c r="L104" s="27" t="s">
        <v>527</v>
      </c>
      <c r="M104" s="27">
        <v>187.3</v>
      </c>
      <c r="N104" s="27">
        <v>150</v>
      </c>
      <c r="O104" s="25">
        <f t="shared" si="23"/>
        <v>19.914575547250404</v>
      </c>
      <c r="P104" s="27" t="s">
        <v>414</v>
      </c>
      <c r="Q104" s="27">
        <v>2</v>
      </c>
      <c r="R104" s="27">
        <v>200</v>
      </c>
      <c r="S104" s="27" t="s">
        <v>257</v>
      </c>
      <c r="T104" s="27" t="s">
        <v>258</v>
      </c>
      <c r="U104" s="27">
        <v>90</v>
      </c>
      <c r="V104" s="29" t="s">
        <v>416</v>
      </c>
      <c r="W104" s="26" t="s">
        <v>525</v>
      </c>
      <c r="X104" s="27" t="s">
        <v>473</v>
      </c>
      <c r="Y104" s="27" t="s">
        <v>419</v>
      </c>
      <c r="Z104" s="23" t="s">
        <v>522</v>
      </c>
      <c r="AA104" s="44" t="s">
        <v>264</v>
      </c>
    </row>
    <row r="105" spans="1:27" ht="66" x14ac:dyDescent="0.3">
      <c r="A105" s="44" t="str">
        <f t="shared" si="22"/>
        <v>KzRsNl4</v>
      </c>
      <c r="B105" s="23" t="s">
        <v>467</v>
      </c>
      <c r="C105" s="27" t="s">
        <v>1244</v>
      </c>
      <c r="D105" s="27" t="s">
        <v>518</v>
      </c>
      <c r="E105" s="23">
        <f t="shared" si="19"/>
        <v>9</v>
      </c>
      <c r="F105" s="23">
        <f t="shared" si="20"/>
        <v>6</v>
      </c>
      <c r="G105" s="23">
        <f t="shared" si="21"/>
        <v>2021</v>
      </c>
      <c r="H105" s="28">
        <v>44356</v>
      </c>
      <c r="I105" s="23" t="s">
        <v>411</v>
      </c>
      <c r="J105" s="27">
        <v>4</v>
      </c>
      <c r="K105" s="27" t="s">
        <v>528</v>
      </c>
      <c r="L105" s="27" t="s">
        <v>529</v>
      </c>
      <c r="M105" s="27">
        <v>201.3</v>
      </c>
      <c r="N105" s="27">
        <v>164.6</v>
      </c>
      <c r="O105" s="25">
        <f t="shared" si="23"/>
        <v>18.231495280675617</v>
      </c>
      <c r="P105" s="27" t="s">
        <v>414</v>
      </c>
      <c r="Q105" s="27">
        <v>2</v>
      </c>
      <c r="R105" s="27">
        <v>200</v>
      </c>
      <c r="S105" s="27" t="s">
        <v>257</v>
      </c>
      <c r="T105" s="27" t="s">
        <v>258</v>
      </c>
      <c r="U105" s="27">
        <v>90</v>
      </c>
      <c r="V105" s="29" t="s">
        <v>416</v>
      </c>
      <c r="W105" s="26" t="s">
        <v>530</v>
      </c>
      <c r="X105" s="27" t="s">
        <v>473</v>
      </c>
      <c r="Y105" s="27" t="s">
        <v>419</v>
      </c>
      <c r="Z105" s="23" t="s">
        <v>522</v>
      </c>
      <c r="AA105" s="44" t="s">
        <v>264</v>
      </c>
    </row>
    <row r="106" spans="1:27" ht="66" x14ac:dyDescent="0.3">
      <c r="A106" s="44" t="str">
        <f t="shared" si="22"/>
        <v>KzRsNl5</v>
      </c>
      <c r="B106" s="23" t="s">
        <v>467</v>
      </c>
      <c r="C106" s="27" t="s">
        <v>1244</v>
      </c>
      <c r="D106" s="27" t="s">
        <v>518</v>
      </c>
      <c r="E106" s="23">
        <f t="shared" si="19"/>
        <v>9</v>
      </c>
      <c r="F106" s="23">
        <f t="shared" si="20"/>
        <v>6</v>
      </c>
      <c r="G106" s="23">
        <f t="shared" si="21"/>
        <v>2021</v>
      </c>
      <c r="H106" s="28">
        <v>44356</v>
      </c>
      <c r="I106" s="23" t="s">
        <v>411</v>
      </c>
      <c r="J106" s="27">
        <v>5</v>
      </c>
      <c r="K106" s="27" t="s">
        <v>531</v>
      </c>
      <c r="L106" s="27" t="s">
        <v>520</v>
      </c>
      <c r="M106" s="27">
        <v>203.6</v>
      </c>
      <c r="N106" s="27">
        <v>175.7</v>
      </c>
      <c r="O106" s="25">
        <f t="shared" si="23"/>
        <v>13.70333988212181</v>
      </c>
      <c r="P106" s="27" t="s">
        <v>414</v>
      </c>
      <c r="Q106" s="27">
        <v>2</v>
      </c>
      <c r="R106" s="27">
        <v>200</v>
      </c>
      <c r="S106" s="27" t="s">
        <v>257</v>
      </c>
      <c r="T106" s="27" t="s">
        <v>258</v>
      </c>
      <c r="U106" s="27">
        <v>90</v>
      </c>
      <c r="V106" s="29" t="s">
        <v>416</v>
      </c>
      <c r="W106" s="26" t="s">
        <v>532</v>
      </c>
      <c r="X106" s="27" t="s">
        <v>473</v>
      </c>
      <c r="Y106" s="27" t="s">
        <v>419</v>
      </c>
      <c r="Z106" s="23" t="s">
        <v>522</v>
      </c>
      <c r="AA106" s="44" t="s">
        <v>264</v>
      </c>
    </row>
    <row r="107" spans="1:27" ht="79.2" x14ac:dyDescent="0.3">
      <c r="A107" s="44" t="str">
        <f t="shared" si="22"/>
        <v>KzRsNh1</v>
      </c>
      <c r="B107" s="23" t="s">
        <v>467</v>
      </c>
      <c r="C107" s="27" t="s">
        <v>1245</v>
      </c>
      <c r="D107" s="27" t="s">
        <v>518</v>
      </c>
      <c r="E107" s="23">
        <f t="shared" si="19"/>
        <v>9</v>
      </c>
      <c r="F107" s="23">
        <f t="shared" si="20"/>
        <v>6</v>
      </c>
      <c r="G107" s="23">
        <f t="shared" si="21"/>
        <v>2021</v>
      </c>
      <c r="H107" s="28">
        <v>44356</v>
      </c>
      <c r="I107" s="23" t="s">
        <v>411</v>
      </c>
      <c r="J107" s="27">
        <v>1</v>
      </c>
      <c r="K107" s="27" t="s">
        <v>533</v>
      </c>
      <c r="L107" s="27" t="s">
        <v>534</v>
      </c>
      <c r="M107" s="27">
        <v>245</v>
      </c>
      <c r="N107" s="27">
        <v>203</v>
      </c>
      <c r="O107" s="25">
        <f t="shared" si="23"/>
        <v>17.142857142857142</v>
      </c>
      <c r="P107" s="27" t="s">
        <v>414</v>
      </c>
      <c r="Q107" s="27">
        <v>2</v>
      </c>
      <c r="R107" s="27">
        <v>200</v>
      </c>
      <c r="S107" s="27" t="s">
        <v>257</v>
      </c>
      <c r="T107" s="27" t="s">
        <v>535</v>
      </c>
      <c r="U107" s="27">
        <v>95</v>
      </c>
      <c r="V107" s="29" t="s">
        <v>416</v>
      </c>
      <c r="W107" s="26" t="s">
        <v>536</v>
      </c>
      <c r="X107" s="27" t="s">
        <v>473</v>
      </c>
      <c r="Y107" s="27" t="s">
        <v>419</v>
      </c>
      <c r="Z107" s="23" t="s">
        <v>537</v>
      </c>
      <c r="AA107" s="44" t="s">
        <v>264</v>
      </c>
    </row>
    <row r="108" spans="1:27" ht="79.2" x14ac:dyDescent="0.3">
      <c r="A108" s="44" t="str">
        <f t="shared" si="22"/>
        <v>KzRsNh2</v>
      </c>
      <c r="B108" s="23" t="s">
        <v>467</v>
      </c>
      <c r="C108" s="27" t="s">
        <v>1245</v>
      </c>
      <c r="D108" s="27" t="s">
        <v>518</v>
      </c>
      <c r="E108" s="23">
        <f t="shared" si="19"/>
        <v>9</v>
      </c>
      <c r="F108" s="23">
        <f t="shared" si="20"/>
        <v>6</v>
      </c>
      <c r="G108" s="23">
        <f t="shared" si="21"/>
        <v>2021</v>
      </c>
      <c r="H108" s="28">
        <v>44356</v>
      </c>
      <c r="I108" s="23" t="s">
        <v>411</v>
      </c>
      <c r="J108" s="27">
        <v>2</v>
      </c>
      <c r="K108" s="27" t="s">
        <v>538</v>
      </c>
      <c r="L108" s="27" t="s">
        <v>539</v>
      </c>
      <c r="M108" s="27">
        <v>224.2</v>
      </c>
      <c r="N108" s="27">
        <v>164.1</v>
      </c>
      <c r="O108" s="25">
        <f t="shared" si="23"/>
        <v>26.806422836752898</v>
      </c>
      <c r="P108" s="27" t="s">
        <v>414</v>
      </c>
      <c r="Q108" s="27">
        <v>2</v>
      </c>
      <c r="R108" s="27">
        <v>200</v>
      </c>
      <c r="S108" s="27" t="s">
        <v>257</v>
      </c>
      <c r="T108" s="27" t="s">
        <v>535</v>
      </c>
      <c r="U108" s="27">
        <v>95</v>
      </c>
      <c r="V108" s="29" t="s">
        <v>416</v>
      </c>
      <c r="W108" s="26" t="s">
        <v>540</v>
      </c>
      <c r="X108" s="27" t="s">
        <v>473</v>
      </c>
      <c r="Y108" s="27" t="s">
        <v>419</v>
      </c>
      <c r="Z108" s="23" t="s">
        <v>537</v>
      </c>
      <c r="AA108" s="44" t="s">
        <v>264</v>
      </c>
    </row>
    <row r="109" spans="1:27" ht="79.2" x14ac:dyDescent="0.3">
      <c r="A109" s="44" t="str">
        <f t="shared" si="22"/>
        <v>KzRsNh3</v>
      </c>
      <c r="B109" s="23" t="s">
        <v>467</v>
      </c>
      <c r="C109" s="27" t="s">
        <v>1245</v>
      </c>
      <c r="D109" s="27" t="s">
        <v>518</v>
      </c>
      <c r="E109" s="23">
        <f t="shared" si="19"/>
        <v>9</v>
      </c>
      <c r="F109" s="23">
        <f t="shared" si="20"/>
        <v>6</v>
      </c>
      <c r="G109" s="23">
        <f t="shared" si="21"/>
        <v>2021</v>
      </c>
      <c r="H109" s="28">
        <v>44356</v>
      </c>
      <c r="I109" s="23" t="s">
        <v>411</v>
      </c>
      <c r="J109" s="27">
        <v>3</v>
      </c>
      <c r="K109" s="27" t="s">
        <v>541</v>
      </c>
      <c r="L109" s="27" t="s">
        <v>542</v>
      </c>
      <c r="M109" s="27">
        <v>238.8</v>
      </c>
      <c r="N109" s="27">
        <v>186.3</v>
      </c>
      <c r="O109" s="25">
        <f t="shared" si="23"/>
        <v>21.984924623115575</v>
      </c>
      <c r="P109" s="27" t="s">
        <v>414</v>
      </c>
      <c r="Q109" s="27">
        <v>2</v>
      </c>
      <c r="R109" s="27">
        <v>200</v>
      </c>
      <c r="S109" s="27" t="s">
        <v>257</v>
      </c>
      <c r="T109" s="27" t="s">
        <v>535</v>
      </c>
      <c r="U109" s="27">
        <v>95</v>
      </c>
      <c r="V109" s="29" t="s">
        <v>416</v>
      </c>
      <c r="W109" s="26" t="s">
        <v>543</v>
      </c>
      <c r="X109" s="27" t="s">
        <v>473</v>
      </c>
      <c r="Y109" s="27" t="s">
        <v>419</v>
      </c>
      <c r="Z109" s="23" t="s">
        <v>537</v>
      </c>
      <c r="AA109" s="44" t="s">
        <v>264</v>
      </c>
    </row>
    <row r="110" spans="1:27" ht="79.2" x14ac:dyDescent="0.3">
      <c r="A110" s="44" t="str">
        <f t="shared" si="22"/>
        <v>KzRsNh4</v>
      </c>
      <c r="B110" s="27" t="s">
        <v>467</v>
      </c>
      <c r="C110" s="27" t="s">
        <v>1245</v>
      </c>
      <c r="D110" s="27" t="s">
        <v>518</v>
      </c>
      <c r="E110" s="23">
        <f t="shared" si="19"/>
        <v>9</v>
      </c>
      <c r="F110" s="23">
        <f t="shared" si="20"/>
        <v>6</v>
      </c>
      <c r="G110" s="23">
        <f t="shared" si="21"/>
        <v>2021</v>
      </c>
      <c r="H110" s="28">
        <v>44356</v>
      </c>
      <c r="I110" s="23" t="s">
        <v>411</v>
      </c>
      <c r="J110" s="27">
        <v>4</v>
      </c>
      <c r="K110" s="27" t="s">
        <v>544</v>
      </c>
      <c r="L110" s="27" t="s">
        <v>545</v>
      </c>
      <c r="M110" s="27">
        <v>231.3</v>
      </c>
      <c r="N110" s="27">
        <v>140</v>
      </c>
      <c r="O110" s="25">
        <f t="shared" si="23"/>
        <v>39.472546476437529</v>
      </c>
      <c r="P110" s="27" t="s">
        <v>414</v>
      </c>
      <c r="Q110" s="27">
        <v>2</v>
      </c>
      <c r="R110" s="27">
        <v>200</v>
      </c>
      <c r="S110" s="27" t="s">
        <v>257</v>
      </c>
      <c r="T110" s="27" t="s">
        <v>535</v>
      </c>
      <c r="U110" s="27">
        <v>95</v>
      </c>
      <c r="V110" s="29" t="s">
        <v>416</v>
      </c>
      <c r="W110" s="26" t="s">
        <v>546</v>
      </c>
      <c r="X110" s="27" t="s">
        <v>473</v>
      </c>
      <c r="Y110" s="27" t="s">
        <v>419</v>
      </c>
      <c r="Z110" s="23" t="s">
        <v>537</v>
      </c>
      <c r="AA110" s="44" t="s">
        <v>264</v>
      </c>
    </row>
    <row r="111" spans="1:27" ht="79.2" x14ac:dyDescent="0.3">
      <c r="A111" s="44" t="str">
        <f t="shared" si="22"/>
        <v>KzRsNh5</v>
      </c>
      <c r="B111" s="27" t="s">
        <v>467</v>
      </c>
      <c r="C111" s="27" t="s">
        <v>1245</v>
      </c>
      <c r="D111" s="27" t="s">
        <v>518</v>
      </c>
      <c r="E111" s="23">
        <f t="shared" si="19"/>
        <v>9</v>
      </c>
      <c r="F111" s="23">
        <f t="shared" si="20"/>
        <v>6</v>
      </c>
      <c r="G111" s="23">
        <f t="shared" si="21"/>
        <v>2021</v>
      </c>
      <c r="H111" s="28">
        <v>44356</v>
      </c>
      <c r="I111" s="23" t="s">
        <v>411</v>
      </c>
      <c r="J111" s="27">
        <v>5</v>
      </c>
      <c r="K111" s="27" t="s">
        <v>547</v>
      </c>
      <c r="L111" s="27" t="s">
        <v>548</v>
      </c>
      <c r="M111" s="27">
        <v>217.3</v>
      </c>
      <c r="N111" s="27">
        <v>172</v>
      </c>
      <c r="O111" s="25">
        <f t="shared" si="23"/>
        <v>20.846755637367696</v>
      </c>
      <c r="P111" s="27" t="s">
        <v>414</v>
      </c>
      <c r="Q111" s="27">
        <v>2</v>
      </c>
      <c r="R111" s="27">
        <v>200</v>
      </c>
      <c r="S111" s="27" t="s">
        <v>257</v>
      </c>
      <c r="T111" s="27" t="s">
        <v>535</v>
      </c>
      <c r="U111" s="27">
        <v>95</v>
      </c>
      <c r="V111" s="29" t="s">
        <v>416</v>
      </c>
      <c r="W111" s="26" t="s">
        <v>546</v>
      </c>
      <c r="X111" s="27" t="s">
        <v>473</v>
      </c>
      <c r="Y111" s="27" t="s">
        <v>419</v>
      </c>
      <c r="Z111" s="23" t="s">
        <v>537</v>
      </c>
      <c r="AA111" s="44" t="s">
        <v>264</v>
      </c>
    </row>
    <row r="112" spans="1:27" ht="39.6" x14ac:dyDescent="0.3">
      <c r="A112" s="44" t="str">
        <f t="shared" si="22"/>
        <v>KzRsMc1</v>
      </c>
      <c r="B112" s="27" t="s">
        <v>467</v>
      </c>
      <c r="C112" s="27" t="s">
        <v>1246</v>
      </c>
      <c r="D112" s="27" t="s">
        <v>251</v>
      </c>
      <c r="E112" s="23">
        <f t="shared" si="19"/>
        <v>9</v>
      </c>
      <c r="F112" s="23">
        <f t="shared" si="20"/>
        <v>6</v>
      </c>
      <c r="G112" s="23">
        <f t="shared" si="21"/>
        <v>2021</v>
      </c>
      <c r="H112" s="28">
        <v>44356</v>
      </c>
      <c r="I112" s="23" t="s">
        <v>411</v>
      </c>
      <c r="J112" s="27">
        <v>1</v>
      </c>
      <c r="K112" s="27" t="s">
        <v>549</v>
      </c>
      <c r="L112" s="27" t="s">
        <v>550</v>
      </c>
      <c r="M112" s="27">
        <v>129.80000000000001</v>
      </c>
      <c r="N112" s="27">
        <v>78</v>
      </c>
      <c r="O112" s="25">
        <f t="shared" si="23"/>
        <v>39.907550077041606</v>
      </c>
      <c r="P112" s="27" t="s">
        <v>414</v>
      </c>
      <c r="Q112" s="27" t="s">
        <v>256</v>
      </c>
      <c r="R112" s="27">
        <v>1000</v>
      </c>
      <c r="S112" s="27" t="s">
        <v>257</v>
      </c>
      <c r="T112" s="27" t="s">
        <v>496</v>
      </c>
      <c r="U112" s="27">
        <v>90</v>
      </c>
      <c r="V112" s="29" t="s">
        <v>416</v>
      </c>
      <c r="W112" s="26" t="s">
        <v>551</v>
      </c>
      <c r="X112" s="27" t="s">
        <v>473</v>
      </c>
      <c r="Y112" s="27" t="s">
        <v>419</v>
      </c>
      <c r="Z112" s="23" t="s">
        <v>552</v>
      </c>
      <c r="AA112" s="44" t="s">
        <v>264</v>
      </c>
    </row>
    <row r="113" spans="1:27" ht="39.6" x14ac:dyDescent="0.3">
      <c r="A113" s="44" t="str">
        <f t="shared" si="22"/>
        <v>KzRsMc2</v>
      </c>
      <c r="B113" s="27" t="s">
        <v>467</v>
      </c>
      <c r="C113" s="27" t="s">
        <v>1246</v>
      </c>
      <c r="D113" s="27" t="s">
        <v>251</v>
      </c>
      <c r="E113" s="23">
        <f t="shared" si="19"/>
        <v>9</v>
      </c>
      <c r="F113" s="23">
        <f t="shared" si="20"/>
        <v>6</v>
      </c>
      <c r="G113" s="23">
        <f t="shared" si="21"/>
        <v>2021</v>
      </c>
      <c r="H113" s="28">
        <v>44356</v>
      </c>
      <c r="I113" s="23" t="s">
        <v>411</v>
      </c>
      <c r="J113" s="27">
        <v>2</v>
      </c>
      <c r="K113" s="27" t="s">
        <v>553</v>
      </c>
      <c r="L113" s="27" t="s">
        <v>554</v>
      </c>
      <c r="M113" s="27">
        <v>153.69999999999999</v>
      </c>
      <c r="N113" s="27">
        <v>84.5</v>
      </c>
      <c r="O113" s="25">
        <f t="shared" si="23"/>
        <v>45.022771633051391</v>
      </c>
      <c r="P113" s="27" t="s">
        <v>414</v>
      </c>
      <c r="Q113" s="27" t="s">
        <v>256</v>
      </c>
      <c r="R113" s="27">
        <v>1000</v>
      </c>
      <c r="S113" s="27" t="s">
        <v>257</v>
      </c>
      <c r="T113" s="27" t="s">
        <v>496</v>
      </c>
      <c r="U113" s="27">
        <v>90</v>
      </c>
      <c r="V113" s="29" t="s">
        <v>416</v>
      </c>
      <c r="W113" s="26" t="s">
        <v>551</v>
      </c>
      <c r="X113" s="27" t="s">
        <v>473</v>
      </c>
      <c r="Y113" s="27" t="s">
        <v>419</v>
      </c>
      <c r="Z113" s="23" t="s">
        <v>552</v>
      </c>
      <c r="AA113" s="44" t="s">
        <v>264</v>
      </c>
    </row>
    <row r="114" spans="1:27" ht="39.6" x14ac:dyDescent="0.3">
      <c r="A114" s="44" t="str">
        <f t="shared" si="22"/>
        <v>KzRsMc3</v>
      </c>
      <c r="B114" s="27" t="s">
        <v>467</v>
      </c>
      <c r="C114" s="27" t="s">
        <v>1246</v>
      </c>
      <c r="D114" s="27" t="s">
        <v>251</v>
      </c>
      <c r="E114" s="23">
        <f t="shared" si="19"/>
        <v>9</v>
      </c>
      <c r="F114" s="23">
        <f t="shared" si="20"/>
        <v>6</v>
      </c>
      <c r="G114" s="23">
        <f t="shared" si="21"/>
        <v>2021</v>
      </c>
      <c r="H114" s="28">
        <v>44356</v>
      </c>
      <c r="I114" s="23" t="s">
        <v>411</v>
      </c>
      <c r="J114" s="27">
        <v>3</v>
      </c>
      <c r="K114" s="27" t="s">
        <v>555</v>
      </c>
      <c r="L114" s="27" t="s">
        <v>556</v>
      </c>
      <c r="M114" s="27">
        <v>146.9</v>
      </c>
      <c r="N114" s="27">
        <v>89.8</v>
      </c>
      <c r="O114" s="25">
        <f t="shared" si="23"/>
        <v>38.869979577944186</v>
      </c>
      <c r="P114" s="27" t="s">
        <v>414</v>
      </c>
      <c r="Q114" s="27" t="s">
        <v>256</v>
      </c>
      <c r="R114" s="27">
        <v>1000</v>
      </c>
      <c r="S114" s="27" t="s">
        <v>257</v>
      </c>
      <c r="T114" s="27" t="s">
        <v>496</v>
      </c>
      <c r="U114" s="27">
        <v>90</v>
      </c>
      <c r="V114" s="29" t="s">
        <v>416</v>
      </c>
      <c r="W114" s="26" t="s">
        <v>551</v>
      </c>
      <c r="X114" s="27" t="s">
        <v>473</v>
      </c>
      <c r="Y114" s="27" t="s">
        <v>419</v>
      </c>
      <c r="Z114" s="23" t="s">
        <v>552</v>
      </c>
      <c r="AA114" s="44" t="s">
        <v>264</v>
      </c>
    </row>
    <row r="115" spans="1:27" ht="39.6" x14ac:dyDescent="0.3">
      <c r="A115" s="44" t="str">
        <f t="shared" si="22"/>
        <v>KzRsMc4</v>
      </c>
      <c r="B115" s="27" t="s">
        <v>467</v>
      </c>
      <c r="C115" s="27" t="s">
        <v>1246</v>
      </c>
      <c r="D115" s="27" t="s">
        <v>251</v>
      </c>
      <c r="E115" s="23">
        <f t="shared" si="19"/>
        <v>9</v>
      </c>
      <c r="F115" s="23">
        <f t="shared" si="20"/>
        <v>6</v>
      </c>
      <c r="G115" s="23">
        <f t="shared" si="21"/>
        <v>2021</v>
      </c>
      <c r="H115" s="28">
        <v>44356</v>
      </c>
      <c r="I115" s="23" t="s">
        <v>411</v>
      </c>
      <c r="J115" s="27">
        <v>4</v>
      </c>
      <c r="K115" s="27" t="s">
        <v>557</v>
      </c>
      <c r="L115" s="27" t="s">
        <v>558</v>
      </c>
      <c r="M115" s="27">
        <v>147.1</v>
      </c>
      <c r="N115" s="27">
        <v>90.6</v>
      </c>
      <c r="O115" s="25">
        <f t="shared" si="23"/>
        <v>38.409245411284843</v>
      </c>
      <c r="P115" s="27" t="s">
        <v>414</v>
      </c>
      <c r="Q115" s="27" t="s">
        <v>256</v>
      </c>
      <c r="R115" s="27">
        <v>1000</v>
      </c>
      <c r="S115" s="27" t="s">
        <v>257</v>
      </c>
      <c r="T115" s="27" t="s">
        <v>496</v>
      </c>
      <c r="U115" s="27">
        <v>90</v>
      </c>
      <c r="V115" s="29" t="s">
        <v>416</v>
      </c>
      <c r="W115" s="26" t="s">
        <v>551</v>
      </c>
      <c r="X115" s="27" t="s">
        <v>473</v>
      </c>
      <c r="Y115" s="27" t="s">
        <v>419</v>
      </c>
      <c r="Z115" s="23" t="s">
        <v>552</v>
      </c>
      <c r="AA115" s="44" t="s">
        <v>264</v>
      </c>
    </row>
    <row r="116" spans="1:27" ht="39.6" x14ac:dyDescent="0.3">
      <c r="A116" s="44" t="str">
        <f t="shared" si="22"/>
        <v>KzRsMc5</v>
      </c>
      <c r="B116" s="27" t="s">
        <v>467</v>
      </c>
      <c r="C116" s="27" t="s">
        <v>1246</v>
      </c>
      <c r="D116" s="27" t="s">
        <v>251</v>
      </c>
      <c r="E116" s="23">
        <f t="shared" si="19"/>
        <v>9</v>
      </c>
      <c r="F116" s="23">
        <f t="shared" si="20"/>
        <v>6</v>
      </c>
      <c r="G116" s="23">
        <f t="shared" si="21"/>
        <v>2021</v>
      </c>
      <c r="H116" s="28">
        <v>44356</v>
      </c>
      <c r="I116" s="23" t="s">
        <v>411</v>
      </c>
      <c r="J116" s="27">
        <v>5</v>
      </c>
      <c r="K116" s="27" t="s">
        <v>559</v>
      </c>
      <c r="L116" s="27" t="s">
        <v>560</v>
      </c>
      <c r="M116" s="27">
        <v>109.8</v>
      </c>
      <c r="N116" s="27">
        <v>62.3</v>
      </c>
      <c r="O116" s="25">
        <f t="shared" si="23"/>
        <v>43.260473588342442</v>
      </c>
      <c r="P116" s="27" t="s">
        <v>414</v>
      </c>
      <c r="Q116" s="27" t="s">
        <v>256</v>
      </c>
      <c r="R116" s="27">
        <v>1000</v>
      </c>
      <c r="S116" s="27" t="s">
        <v>257</v>
      </c>
      <c r="T116" s="27" t="s">
        <v>496</v>
      </c>
      <c r="U116" s="27">
        <v>90</v>
      </c>
      <c r="V116" s="29" t="s">
        <v>416</v>
      </c>
      <c r="W116" s="26" t="s">
        <v>551</v>
      </c>
      <c r="X116" s="27" t="s">
        <v>473</v>
      </c>
      <c r="Y116" s="27" t="s">
        <v>419</v>
      </c>
      <c r="Z116" s="23" t="s">
        <v>552</v>
      </c>
      <c r="AA116" s="44" t="s">
        <v>264</v>
      </c>
    </row>
    <row r="117" spans="1:27" ht="52.8" x14ac:dyDescent="0.3">
      <c r="A117" s="44" t="str">
        <f t="shared" si="22"/>
        <v>RdSSDe1</v>
      </c>
      <c r="B117" s="27" t="s">
        <v>561</v>
      </c>
      <c r="C117" s="27" t="s">
        <v>562</v>
      </c>
      <c r="D117" s="27" t="s">
        <v>563</v>
      </c>
      <c r="E117" s="23">
        <f t="shared" si="19"/>
        <v>11</v>
      </c>
      <c r="F117" s="23">
        <f t="shared" si="20"/>
        <v>6</v>
      </c>
      <c r="G117" s="23">
        <f t="shared" si="21"/>
        <v>2021</v>
      </c>
      <c r="H117" s="28">
        <v>44358</v>
      </c>
      <c r="I117" s="23" t="s">
        <v>564</v>
      </c>
      <c r="J117" s="27">
        <v>1</v>
      </c>
      <c r="K117" s="27" t="s">
        <v>565</v>
      </c>
      <c r="L117" s="27" t="s">
        <v>566</v>
      </c>
      <c r="M117" s="27">
        <v>270.3</v>
      </c>
      <c r="N117" s="27">
        <v>204.5</v>
      </c>
      <c r="O117" s="25">
        <f t="shared" si="23"/>
        <v>24.343322234554201</v>
      </c>
      <c r="P117" s="27" t="s">
        <v>319</v>
      </c>
      <c r="Q117" s="27" t="s">
        <v>256</v>
      </c>
      <c r="R117" s="27">
        <v>5</v>
      </c>
      <c r="S117" s="27" t="s">
        <v>257</v>
      </c>
      <c r="T117" s="27" t="s">
        <v>258</v>
      </c>
      <c r="U117" s="27">
        <v>10</v>
      </c>
      <c r="V117" s="29" t="s">
        <v>276</v>
      </c>
      <c r="W117" s="26" t="s">
        <v>567</v>
      </c>
      <c r="X117" s="27" t="s">
        <v>261</v>
      </c>
      <c r="Y117" s="27" t="s">
        <v>568</v>
      </c>
      <c r="Z117" s="23" t="s">
        <v>569</v>
      </c>
      <c r="AA117" s="44" t="s">
        <v>264</v>
      </c>
    </row>
    <row r="118" spans="1:27" ht="52.8" x14ac:dyDescent="0.3">
      <c r="A118" s="44" t="str">
        <f t="shared" si="22"/>
        <v>RdSSDe2</v>
      </c>
      <c r="B118" s="27" t="s">
        <v>561</v>
      </c>
      <c r="C118" s="27" t="s">
        <v>562</v>
      </c>
      <c r="D118" s="27" t="s">
        <v>251</v>
      </c>
      <c r="E118" s="23">
        <f t="shared" si="19"/>
        <v>11</v>
      </c>
      <c r="F118" s="23">
        <f t="shared" si="20"/>
        <v>6</v>
      </c>
      <c r="G118" s="23">
        <f t="shared" si="21"/>
        <v>2021</v>
      </c>
      <c r="H118" s="28">
        <v>44358</v>
      </c>
      <c r="I118" s="23" t="s">
        <v>564</v>
      </c>
      <c r="J118" s="27">
        <v>2</v>
      </c>
      <c r="K118" s="27" t="s">
        <v>570</v>
      </c>
      <c r="L118" s="27" t="s">
        <v>571</v>
      </c>
      <c r="M118" s="27">
        <v>228.1</v>
      </c>
      <c r="N118" s="27">
        <v>167.5</v>
      </c>
      <c r="O118" s="25">
        <f t="shared" si="23"/>
        <v>26.567295046032442</v>
      </c>
      <c r="P118" s="27" t="s">
        <v>319</v>
      </c>
      <c r="Q118" s="27" t="s">
        <v>256</v>
      </c>
      <c r="R118" s="27">
        <v>5</v>
      </c>
      <c r="S118" s="27" t="s">
        <v>257</v>
      </c>
      <c r="T118" s="27" t="s">
        <v>258</v>
      </c>
      <c r="U118" s="27">
        <v>10</v>
      </c>
      <c r="V118" s="29" t="s">
        <v>276</v>
      </c>
      <c r="W118" s="26" t="s">
        <v>572</v>
      </c>
      <c r="X118" s="27" t="s">
        <v>261</v>
      </c>
      <c r="Y118" s="27" t="s">
        <v>568</v>
      </c>
      <c r="Z118" s="23" t="s">
        <v>569</v>
      </c>
      <c r="AA118" s="44" t="s">
        <v>264</v>
      </c>
    </row>
    <row r="119" spans="1:27" ht="52.8" x14ac:dyDescent="0.3">
      <c r="A119" s="44" t="str">
        <f t="shared" si="22"/>
        <v>RdSSDe3</v>
      </c>
      <c r="B119" s="27" t="s">
        <v>561</v>
      </c>
      <c r="C119" s="27" t="s">
        <v>562</v>
      </c>
      <c r="D119" s="27" t="s">
        <v>251</v>
      </c>
      <c r="E119" s="23">
        <f t="shared" si="19"/>
        <v>11</v>
      </c>
      <c r="F119" s="23">
        <f t="shared" si="20"/>
        <v>6</v>
      </c>
      <c r="G119" s="23">
        <f t="shared" si="21"/>
        <v>2021</v>
      </c>
      <c r="H119" s="28">
        <v>44358</v>
      </c>
      <c r="I119" s="23" t="s">
        <v>564</v>
      </c>
      <c r="J119" s="27">
        <v>3</v>
      </c>
      <c r="K119" s="27" t="s">
        <v>573</v>
      </c>
      <c r="L119" s="27" t="s">
        <v>574</v>
      </c>
      <c r="M119" s="27">
        <v>231.3</v>
      </c>
      <c r="N119" s="27">
        <v>158.80000000000001</v>
      </c>
      <c r="O119" s="25">
        <f t="shared" si="23"/>
        <v>31.344574146130565</v>
      </c>
      <c r="P119" s="27" t="s">
        <v>319</v>
      </c>
      <c r="Q119" s="27" t="s">
        <v>256</v>
      </c>
      <c r="R119" s="27">
        <v>5</v>
      </c>
      <c r="S119" s="27" t="s">
        <v>257</v>
      </c>
      <c r="T119" s="27" t="s">
        <v>258</v>
      </c>
      <c r="U119" s="27">
        <v>10</v>
      </c>
      <c r="V119" s="29" t="s">
        <v>276</v>
      </c>
      <c r="W119" s="26" t="s">
        <v>575</v>
      </c>
      <c r="X119" s="27" t="s">
        <v>261</v>
      </c>
      <c r="Y119" s="27" t="s">
        <v>568</v>
      </c>
      <c r="Z119" s="23" t="s">
        <v>569</v>
      </c>
      <c r="AA119" s="44" t="s">
        <v>264</v>
      </c>
    </row>
    <row r="120" spans="1:27" ht="52.8" x14ac:dyDescent="0.3">
      <c r="A120" s="44" t="str">
        <f t="shared" si="22"/>
        <v>RdSSDe4</v>
      </c>
      <c r="B120" s="27" t="s">
        <v>561</v>
      </c>
      <c r="C120" s="27" t="s">
        <v>562</v>
      </c>
      <c r="D120" s="27" t="s">
        <v>251</v>
      </c>
      <c r="E120" s="23">
        <f t="shared" si="19"/>
        <v>11</v>
      </c>
      <c r="F120" s="23">
        <f t="shared" si="20"/>
        <v>6</v>
      </c>
      <c r="G120" s="23">
        <f t="shared" si="21"/>
        <v>2021</v>
      </c>
      <c r="H120" s="28">
        <v>44358</v>
      </c>
      <c r="I120" s="23" t="s">
        <v>564</v>
      </c>
      <c r="J120" s="27">
        <v>4</v>
      </c>
      <c r="K120" s="27" t="s">
        <v>576</v>
      </c>
      <c r="L120" s="27" t="s">
        <v>577</v>
      </c>
      <c r="M120" s="27">
        <v>231.2</v>
      </c>
      <c r="N120" s="27">
        <v>165.7</v>
      </c>
      <c r="O120" s="25">
        <f t="shared" si="23"/>
        <v>28.330449826989621</v>
      </c>
      <c r="P120" s="27" t="s">
        <v>319</v>
      </c>
      <c r="Q120" s="27" t="s">
        <v>256</v>
      </c>
      <c r="R120" s="27">
        <v>5</v>
      </c>
      <c r="S120" s="27" t="s">
        <v>257</v>
      </c>
      <c r="T120" s="27" t="s">
        <v>258</v>
      </c>
      <c r="U120" s="27">
        <v>10</v>
      </c>
      <c r="V120" s="29" t="s">
        <v>276</v>
      </c>
      <c r="W120" s="26" t="s">
        <v>572</v>
      </c>
      <c r="X120" s="27" t="s">
        <v>261</v>
      </c>
      <c r="Y120" s="27" t="s">
        <v>568</v>
      </c>
      <c r="Z120" s="23" t="s">
        <v>569</v>
      </c>
      <c r="AA120" s="44" t="s">
        <v>264</v>
      </c>
    </row>
    <row r="121" spans="1:27" ht="52.8" x14ac:dyDescent="0.3">
      <c r="A121" s="44" t="str">
        <f t="shared" si="22"/>
        <v>RdSSDe5</v>
      </c>
      <c r="B121" s="27" t="s">
        <v>561</v>
      </c>
      <c r="C121" s="27" t="s">
        <v>562</v>
      </c>
      <c r="D121" s="27" t="s">
        <v>251</v>
      </c>
      <c r="E121" s="23">
        <f t="shared" si="19"/>
        <v>11</v>
      </c>
      <c r="F121" s="23">
        <f t="shared" si="20"/>
        <v>6</v>
      </c>
      <c r="G121" s="23">
        <f t="shared" si="21"/>
        <v>2021</v>
      </c>
      <c r="H121" s="28">
        <v>44358</v>
      </c>
      <c r="I121" s="23" t="s">
        <v>564</v>
      </c>
      <c r="J121" s="27">
        <v>5</v>
      </c>
      <c r="K121" s="27" t="s">
        <v>578</v>
      </c>
      <c r="L121" s="27" t="s">
        <v>579</v>
      </c>
      <c r="M121" s="27">
        <v>308.2</v>
      </c>
      <c r="N121" s="27">
        <v>214.3</v>
      </c>
      <c r="O121" s="25">
        <f t="shared" si="23"/>
        <v>30.467229072031145</v>
      </c>
      <c r="P121" s="27" t="s">
        <v>319</v>
      </c>
      <c r="Q121" s="27" t="s">
        <v>256</v>
      </c>
      <c r="R121" s="27">
        <v>5</v>
      </c>
      <c r="S121" s="27" t="s">
        <v>257</v>
      </c>
      <c r="T121" s="27" t="s">
        <v>258</v>
      </c>
      <c r="U121" s="27">
        <v>10</v>
      </c>
      <c r="V121" s="29" t="s">
        <v>276</v>
      </c>
      <c r="W121" s="26" t="s">
        <v>580</v>
      </c>
      <c r="X121" s="27" t="s">
        <v>261</v>
      </c>
      <c r="Y121" s="27" t="s">
        <v>568</v>
      </c>
      <c r="Z121" s="23" t="s">
        <v>569</v>
      </c>
      <c r="AA121" s="44" t="s">
        <v>264</v>
      </c>
    </row>
    <row r="122" spans="1:27" ht="52.8" x14ac:dyDescent="0.3">
      <c r="A122" s="44" t="str">
        <f t="shared" si="22"/>
        <v>RdSSCa1</v>
      </c>
      <c r="B122" s="27" t="s">
        <v>561</v>
      </c>
      <c r="C122" s="27" t="s">
        <v>581</v>
      </c>
      <c r="D122" s="27" t="s">
        <v>251</v>
      </c>
      <c r="E122" s="23">
        <f t="shared" ref="E122:E150" si="24">DAY(H122)</f>
        <v>11</v>
      </c>
      <c r="F122" s="23">
        <f t="shared" ref="F122:F150" si="25">MONTH(H122)</f>
        <v>6</v>
      </c>
      <c r="G122" s="23">
        <f t="shared" ref="G122:G150" si="26">YEAR(H122)</f>
        <v>2021</v>
      </c>
      <c r="H122" s="28">
        <v>44358</v>
      </c>
      <c r="I122" s="23" t="s">
        <v>564</v>
      </c>
      <c r="J122" s="27">
        <v>1</v>
      </c>
      <c r="K122" s="27" t="s">
        <v>582</v>
      </c>
      <c r="L122" s="27" t="s">
        <v>583</v>
      </c>
      <c r="M122" s="27">
        <v>189.5</v>
      </c>
      <c r="N122" s="27">
        <v>140.69999999999999</v>
      </c>
      <c r="O122" s="25">
        <f t="shared" si="23"/>
        <v>25.751978891820588</v>
      </c>
      <c r="P122" s="27" t="s">
        <v>319</v>
      </c>
      <c r="Q122" s="27" t="s">
        <v>256</v>
      </c>
      <c r="R122" s="27">
        <v>5</v>
      </c>
      <c r="S122" s="27" t="s">
        <v>257</v>
      </c>
      <c r="T122" s="27" t="s">
        <v>258</v>
      </c>
      <c r="U122" s="27">
        <v>10</v>
      </c>
      <c r="V122" s="29" t="s">
        <v>584</v>
      </c>
      <c r="W122" s="26" t="s">
        <v>585</v>
      </c>
      <c r="X122" s="27" t="s">
        <v>261</v>
      </c>
      <c r="Y122" s="27" t="s">
        <v>568</v>
      </c>
      <c r="Z122" s="23" t="s">
        <v>586</v>
      </c>
      <c r="AA122" s="44" t="s">
        <v>264</v>
      </c>
    </row>
    <row r="123" spans="1:27" ht="52.8" x14ac:dyDescent="0.3">
      <c r="A123" s="44" t="str">
        <f t="shared" si="22"/>
        <v>RdSSCa2</v>
      </c>
      <c r="B123" s="27" t="s">
        <v>561</v>
      </c>
      <c r="C123" s="27" t="s">
        <v>581</v>
      </c>
      <c r="D123" s="27" t="s">
        <v>251</v>
      </c>
      <c r="E123" s="23">
        <f t="shared" si="24"/>
        <v>11</v>
      </c>
      <c r="F123" s="23">
        <f t="shared" si="25"/>
        <v>6</v>
      </c>
      <c r="G123" s="23">
        <f t="shared" si="26"/>
        <v>2021</v>
      </c>
      <c r="H123" s="28">
        <v>44358</v>
      </c>
      <c r="I123" s="23" t="s">
        <v>564</v>
      </c>
      <c r="J123" s="27">
        <v>2</v>
      </c>
      <c r="K123" s="27" t="s">
        <v>587</v>
      </c>
      <c r="L123" s="27" t="s">
        <v>588</v>
      </c>
      <c r="M123" s="27">
        <v>205.5</v>
      </c>
      <c r="N123" s="27">
        <v>150.1</v>
      </c>
      <c r="O123" s="25">
        <f t="shared" si="23"/>
        <v>26.958637469586378</v>
      </c>
      <c r="P123" s="27" t="s">
        <v>319</v>
      </c>
      <c r="Q123" s="27" t="s">
        <v>256</v>
      </c>
      <c r="R123" s="27">
        <v>5</v>
      </c>
      <c r="S123" s="27" t="s">
        <v>257</v>
      </c>
      <c r="T123" s="27" t="s">
        <v>258</v>
      </c>
      <c r="U123" s="27">
        <v>10</v>
      </c>
      <c r="V123" s="29" t="s">
        <v>584</v>
      </c>
      <c r="W123" s="26" t="s">
        <v>589</v>
      </c>
      <c r="X123" s="27" t="s">
        <v>261</v>
      </c>
      <c r="Y123" s="27" t="s">
        <v>568</v>
      </c>
      <c r="Z123" s="23" t="s">
        <v>586</v>
      </c>
      <c r="AA123" s="44" t="s">
        <v>264</v>
      </c>
    </row>
    <row r="124" spans="1:27" ht="52.8" x14ac:dyDescent="0.3">
      <c r="A124" s="44" t="str">
        <f t="shared" si="22"/>
        <v>RdSSCa3</v>
      </c>
      <c r="B124" s="27" t="s">
        <v>561</v>
      </c>
      <c r="C124" s="27" t="s">
        <v>581</v>
      </c>
      <c r="D124" s="27" t="s">
        <v>251</v>
      </c>
      <c r="E124" s="23">
        <f t="shared" si="24"/>
        <v>11</v>
      </c>
      <c r="F124" s="23">
        <f t="shared" si="25"/>
        <v>6</v>
      </c>
      <c r="G124" s="23">
        <f t="shared" si="26"/>
        <v>2021</v>
      </c>
      <c r="H124" s="28">
        <v>44358</v>
      </c>
      <c r="I124" s="23" t="s">
        <v>564</v>
      </c>
      <c r="J124" s="27">
        <v>3</v>
      </c>
      <c r="K124" s="27" t="s">
        <v>590</v>
      </c>
      <c r="L124" s="27" t="s">
        <v>591</v>
      </c>
      <c r="M124" s="27">
        <v>265.5</v>
      </c>
      <c r="N124" s="27">
        <v>197.6</v>
      </c>
      <c r="O124" s="25">
        <f t="shared" si="23"/>
        <v>25.574387947269305</v>
      </c>
      <c r="P124" s="27" t="s">
        <v>319</v>
      </c>
      <c r="Q124" s="27" t="s">
        <v>256</v>
      </c>
      <c r="R124" s="27">
        <v>5</v>
      </c>
      <c r="S124" s="27" t="s">
        <v>257</v>
      </c>
      <c r="T124" s="27" t="s">
        <v>258</v>
      </c>
      <c r="U124" s="27">
        <v>10</v>
      </c>
      <c r="V124" s="29" t="s">
        <v>584</v>
      </c>
      <c r="W124" s="26" t="s">
        <v>589</v>
      </c>
      <c r="X124" s="27" t="s">
        <v>261</v>
      </c>
      <c r="Y124" s="27" t="s">
        <v>568</v>
      </c>
      <c r="Z124" s="23" t="s">
        <v>586</v>
      </c>
      <c r="AA124" s="44" t="s">
        <v>264</v>
      </c>
    </row>
    <row r="125" spans="1:27" ht="52.8" x14ac:dyDescent="0.3">
      <c r="A125" s="44" t="str">
        <f t="shared" si="22"/>
        <v>RdSSCa4</v>
      </c>
      <c r="B125" s="27" t="s">
        <v>561</v>
      </c>
      <c r="C125" s="27" t="s">
        <v>581</v>
      </c>
      <c r="D125" s="27" t="s">
        <v>251</v>
      </c>
      <c r="E125" s="23">
        <f t="shared" si="24"/>
        <v>11</v>
      </c>
      <c r="F125" s="23">
        <f t="shared" si="25"/>
        <v>6</v>
      </c>
      <c r="G125" s="23">
        <f t="shared" si="26"/>
        <v>2021</v>
      </c>
      <c r="H125" s="28">
        <v>44358</v>
      </c>
      <c r="I125" s="23" t="s">
        <v>564</v>
      </c>
      <c r="J125" s="27">
        <v>4</v>
      </c>
      <c r="K125" s="27" t="s">
        <v>592</v>
      </c>
      <c r="L125" s="27" t="s">
        <v>593</v>
      </c>
      <c r="M125" s="27">
        <v>270.8</v>
      </c>
      <c r="N125" s="27">
        <v>199</v>
      </c>
      <c r="O125" s="25">
        <f t="shared" si="23"/>
        <v>26.514032496307237</v>
      </c>
      <c r="P125" s="27" t="s">
        <v>319</v>
      </c>
      <c r="Q125" s="27" t="s">
        <v>256</v>
      </c>
      <c r="R125" s="27">
        <v>5</v>
      </c>
      <c r="S125" s="27" t="s">
        <v>257</v>
      </c>
      <c r="T125" s="27" t="s">
        <v>258</v>
      </c>
      <c r="U125" s="27">
        <v>10</v>
      </c>
      <c r="V125" s="29" t="s">
        <v>584</v>
      </c>
      <c r="W125" s="26" t="s">
        <v>594</v>
      </c>
      <c r="X125" s="27" t="s">
        <v>261</v>
      </c>
      <c r="Y125" s="27" t="s">
        <v>568</v>
      </c>
      <c r="Z125" s="23" t="s">
        <v>586</v>
      </c>
      <c r="AA125" s="44" t="s">
        <v>264</v>
      </c>
    </row>
    <row r="126" spans="1:27" ht="52.8" x14ac:dyDescent="0.3">
      <c r="A126" s="44" t="str">
        <f t="shared" si="22"/>
        <v>RdSSCa5</v>
      </c>
      <c r="B126" s="27" t="s">
        <v>561</v>
      </c>
      <c r="C126" s="27" t="s">
        <v>581</v>
      </c>
      <c r="D126" s="27" t="s">
        <v>251</v>
      </c>
      <c r="E126" s="23">
        <f t="shared" si="24"/>
        <v>11</v>
      </c>
      <c r="F126" s="23">
        <f t="shared" si="25"/>
        <v>6</v>
      </c>
      <c r="G126" s="23">
        <f t="shared" si="26"/>
        <v>2021</v>
      </c>
      <c r="H126" s="28">
        <v>44358</v>
      </c>
      <c r="I126" s="23" t="s">
        <v>564</v>
      </c>
      <c r="J126" s="27">
        <v>5</v>
      </c>
      <c r="K126" s="27" t="s">
        <v>595</v>
      </c>
      <c r="L126" s="27" t="s">
        <v>596</v>
      </c>
      <c r="M126" s="27">
        <v>241</v>
      </c>
      <c r="N126" s="27">
        <v>177.2</v>
      </c>
      <c r="O126" s="25">
        <f t="shared" si="23"/>
        <v>26.473029045643159</v>
      </c>
      <c r="P126" s="27" t="s">
        <v>319</v>
      </c>
      <c r="Q126" s="27" t="s">
        <v>256</v>
      </c>
      <c r="R126" s="27">
        <v>5</v>
      </c>
      <c r="S126" s="27" t="s">
        <v>257</v>
      </c>
      <c r="T126" s="27" t="s">
        <v>258</v>
      </c>
      <c r="U126" s="27">
        <v>10</v>
      </c>
      <c r="V126" s="29" t="s">
        <v>584</v>
      </c>
      <c r="W126" s="26" t="s">
        <v>597</v>
      </c>
      <c r="X126" s="27" t="s">
        <v>261</v>
      </c>
      <c r="Y126" s="27" t="s">
        <v>568</v>
      </c>
      <c r="Z126" s="23" t="s">
        <v>586</v>
      </c>
      <c r="AA126" s="44" t="s">
        <v>264</v>
      </c>
    </row>
    <row r="127" spans="1:27" ht="52.8" x14ac:dyDescent="0.3">
      <c r="A127" s="44" t="str">
        <f t="shared" si="22"/>
        <v>RdSSPu1</v>
      </c>
      <c r="B127" s="27" t="s">
        <v>561</v>
      </c>
      <c r="C127" s="27" t="s">
        <v>598</v>
      </c>
      <c r="D127" s="27" t="s">
        <v>251</v>
      </c>
      <c r="E127" s="23">
        <f t="shared" si="24"/>
        <v>11</v>
      </c>
      <c r="F127" s="23">
        <f t="shared" si="25"/>
        <v>6</v>
      </c>
      <c r="G127" s="23">
        <f t="shared" si="26"/>
        <v>2021</v>
      </c>
      <c r="H127" s="28">
        <v>44358</v>
      </c>
      <c r="I127" s="23" t="s">
        <v>564</v>
      </c>
      <c r="J127" s="27">
        <v>1</v>
      </c>
      <c r="K127" s="27" t="s">
        <v>599</v>
      </c>
      <c r="L127" s="27" t="s">
        <v>600</v>
      </c>
      <c r="M127" s="27">
        <v>281.5</v>
      </c>
      <c r="N127" s="27">
        <v>210.7</v>
      </c>
      <c r="O127" s="25">
        <f t="shared" si="23"/>
        <v>25.150976909413856</v>
      </c>
      <c r="P127" s="27" t="s">
        <v>319</v>
      </c>
      <c r="Q127" s="27" t="s">
        <v>256</v>
      </c>
      <c r="R127" s="27">
        <v>5</v>
      </c>
      <c r="S127" s="27" t="s">
        <v>257</v>
      </c>
      <c r="T127" s="27" t="s">
        <v>258</v>
      </c>
      <c r="U127" s="27">
        <v>10</v>
      </c>
      <c r="V127" s="29" t="s">
        <v>601</v>
      </c>
      <c r="W127" s="26" t="s">
        <v>572</v>
      </c>
      <c r="X127" s="27" t="s">
        <v>261</v>
      </c>
      <c r="Y127" s="27" t="s">
        <v>568</v>
      </c>
      <c r="Z127" s="23" t="s">
        <v>602</v>
      </c>
      <c r="AA127" s="44" t="s">
        <v>264</v>
      </c>
    </row>
    <row r="128" spans="1:27" ht="52.8" x14ac:dyDescent="0.3">
      <c r="A128" s="44" t="str">
        <f t="shared" si="22"/>
        <v>RdSSPu2</v>
      </c>
      <c r="B128" s="27" t="s">
        <v>561</v>
      </c>
      <c r="C128" s="27" t="s">
        <v>598</v>
      </c>
      <c r="D128" s="27" t="s">
        <v>251</v>
      </c>
      <c r="E128" s="23">
        <f t="shared" si="24"/>
        <v>11</v>
      </c>
      <c r="F128" s="23">
        <f t="shared" si="25"/>
        <v>6</v>
      </c>
      <c r="G128" s="23">
        <f t="shared" si="26"/>
        <v>2021</v>
      </c>
      <c r="H128" s="28">
        <v>44358</v>
      </c>
      <c r="I128" s="23" t="s">
        <v>564</v>
      </c>
      <c r="J128" s="27">
        <v>2</v>
      </c>
      <c r="K128" s="27" t="s">
        <v>603</v>
      </c>
      <c r="L128" s="27" t="s">
        <v>604</v>
      </c>
      <c r="M128" s="27">
        <v>245.2</v>
      </c>
      <c r="N128" s="27">
        <v>184.7</v>
      </c>
      <c r="O128" s="25">
        <f t="shared" si="23"/>
        <v>24.673735725938013</v>
      </c>
      <c r="P128" s="27" t="s">
        <v>319</v>
      </c>
      <c r="Q128" s="27" t="s">
        <v>256</v>
      </c>
      <c r="R128" s="27">
        <v>5</v>
      </c>
      <c r="S128" s="27" t="s">
        <v>257</v>
      </c>
      <c r="T128" s="27" t="s">
        <v>258</v>
      </c>
      <c r="U128" s="27">
        <v>10</v>
      </c>
      <c r="V128" s="29" t="s">
        <v>605</v>
      </c>
      <c r="W128" s="26" t="s">
        <v>572</v>
      </c>
      <c r="X128" s="27" t="s">
        <v>261</v>
      </c>
      <c r="Y128" s="27" t="s">
        <v>568</v>
      </c>
      <c r="Z128" s="23" t="s">
        <v>602</v>
      </c>
      <c r="AA128" s="44" t="s">
        <v>264</v>
      </c>
    </row>
    <row r="129" spans="1:27" ht="52.8" x14ac:dyDescent="0.3">
      <c r="A129" s="44" t="str">
        <f t="shared" si="22"/>
        <v>RdSSPu3</v>
      </c>
      <c r="B129" s="27" t="s">
        <v>561</v>
      </c>
      <c r="C129" s="27" t="s">
        <v>598</v>
      </c>
      <c r="D129" s="27" t="s">
        <v>251</v>
      </c>
      <c r="E129" s="23">
        <f t="shared" si="24"/>
        <v>11</v>
      </c>
      <c r="F129" s="23">
        <f t="shared" si="25"/>
        <v>6</v>
      </c>
      <c r="G129" s="23">
        <f t="shared" si="26"/>
        <v>2021</v>
      </c>
      <c r="H129" s="28">
        <v>44358</v>
      </c>
      <c r="I129" s="23" t="s">
        <v>564</v>
      </c>
      <c r="J129" s="27">
        <v>3</v>
      </c>
      <c r="K129" s="27" t="s">
        <v>606</v>
      </c>
      <c r="L129" s="27" t="s">
        <v>607</v>
      </c>
      <c r="M129" s="27">
        <v>235</v>
      </c>
      <c r="N129" s="27">
        <v>173.4</v>
      </c>
      <c r="O129" s="25">
        <f t="shared" si="23"/>
        <v>26.212765957446805</v>
      </c>
      <c r="P129" s="27" t="s">
        <v>319</v>
      </c>
      <c r="Q129" s="27" t="s">
        <v>256</v>
      </c>
      <c r="R129" s="27">
        <v>5</v>
      </c>
      <c r="S129" s="27" t="s">
        <v>257</v>
      </c>
      <c r="T129" s="27" t="s">
        <v>258</v>
      </c>
      <c r="U129" s="27">
        <v>10</v>
      </c>
      <c r="V129" s="29" t="s">
        <v>608</v>
      </c>
      <c r="W129" s="26" t="s">
        <v>609</v>
      </c>
      <c r="X129" s="27" t="s">
        <v>261</v>
      </c>
      <c r="Y129" s="27" t="s">
        <v>568</v>
      </c>
      <c r="Z129" s="23" t="s">
        <v>602</v>
      </c>
      <c r="AA129" s="44" t="s">
        <v>264</v>
      </c>
    </row>
    <row r="130" spans="1:27" ht="52.8" x14ac:dyDescent="0.3">
      <c r="A130" s="44" t="str">
        <f t="shared" ref="A130:A151" si="27">C130&amp;J130</f>
        <v>RdSSPu4</v>
      </c>
      <c r="B130" s="27" t="s">
        <v>561</v>
      </c>
      <c r="C130" s="27" t="s">
        <v>598</v>
      </c>
      <c r="D130" s="27" t="s">
        <v>251</v>
      </c>
      <c r="E130" s="23">
        <f t="shared" si="24"/>
        <v>11</v>
      </c>
      <c r="F130" s="23">
        <f t="shared" si="25"/>
        <v>6</v>
      </c>
      <c r="G130" s="23">
        <f t="shared" si="26"/>
        <v>2021</v>
      </c>
      <c r="H130" s="28">
        <v>44358</v>
      </c>
      <c r="I130" s="23" t="s">
        <v>564</v>
      </c>
      <c r="J130" s="27">
        <v>4</v>
      </c>
      <c r="K130" s="27" t="s">
        <v>610</v>
      </c>
      <c r="L130" s="27" t="s">
        <v>611</v>
      </c>
      <c r="M130" s="27">
        <v>212.5</v>
      </c>
      <c r="N130" s="27">
        <v>155.5</v>
      </c>
      <c r="O130" s="25">
        <f t="shared" ref="O130:O151" si="28">(M130-N130)/M130*100</f>
        <v>26.823529411764707</v>
      </c>
      <c r="P130" s="27" t="s">
        <v>319</v>
      </c>
      <c r="Q130" s="27" t="s">
        <v>256</v>
      </c>
      <c r="R130" s="27">
        <v>5</v>
      </c>
      <c r="S130" s="27" t="s">
        <v>257</v>
      </c>
      <c r="T130" s="27" t="s">
        <v>258</v>
      </c>
      <c r="U130" s="27">
        <v>10</v>
      </c>
      <c r="V130" s="29" t="s">
        <v>608</v>
      </c>
      <c r="W130" s="26" t="s">
        <v>572</v>
      </c>
      <c r="X130" s="27" t="s">
        <v>261</v>
      </c>
      <c r="Y130" s="27" t="s">
        <v>568</v>
      </c>
      <c r="Z130" s="23" t="s">
        <v>602</v>
      </c>
      <c r="AA130" s="44" t="s">
        <v>264</v>
      </c>
    </row>
    <row r="131" spans="1:27" ht="52.8" x14ac:dyDescent="0.3">
      <c r="A131" s="44" t="str">
        <f t="shared" si="27"/>
        <v>RdSSPu5</v>
      </c>
      <c r="B131" s="27" t="s">
        <v>561</v>
      </c>
      <c r="C131" s="27" t="s">
        <v>598</v>
      </c>
      <c r="D131" s="27" t="s">
        <v>251</v>
      </c>
      <c r="E131" s="23">
        <f t="shared" si="24"/>
        <v>11</v>
      </c>
      <c r="F131" s="23">
        <f t="shared" si="25"/>
        <v>6</v>
      </c>
      <c r="G131" s="23">
        <f t="shared" si="26"/>
        <v>2021</v>
      </c>
      <c r="H131" s="28">
        <v>44358</v>
      </c>
      <c r="I131" s="23" t="s">
        <v>564</v>
      </c>
      <c r="J131" s="27">
        <v>5</v>
      </c>
      <c r="K131" s="27" t="s">
        <v>612</v>
      </c>
      <c r="L131" s="27" t="s">
        <v>613</v>
      </c>
      <c r="M131" s="27">
        <v>257.3</v>
      </c>
      <c r="N131" s="27">
        <v>195.4</v>
      </c>
      <c r="O131" s="25">
        <f t="shared" si="28"/>
        <v>24.057520404197437</v>
      </c>
      <c r="P131" s="27" t="s">
        <v>319</v>
      </c>
      <c r="Q131" s="27" t="s">
        <v>256</v>
      </c>
      <c r="R131" s="27">
        <v>5</v>
      </c>
      <c r="S131" s="27" t="s">
        <v>257</v>
      </c>
      <c r="T131" s="27" t="s">
        <v>258</v>
      </c>
      <c r="U131" s="27">
        <v>10</v>
      </c>
      <c r="V131" s="29" t="s">
        <v>608</v>
      </c>
      <c r="W131" s="26" t="s">
        <v>614</v>
      </c>
      <c r="X131" s="27" t="s">
        <v>261</v>
      </c>
      <c r="Y131" s="27" t="s">
        <v>568</v>
      </c>
      <c r="Z131" s="23" t="s">
        <v>602</v>
      </c>
      <c r="AA131" s="44" t="s">
        <v>264</v>
      </c>
    </row>
    <row r="132" spans="1:27" ht="26.4" x14ac:dyDescent="0.3">
      <c r="A132" s="44" t="str">
        <f t="shared" si="27"/>
        <v>RdSSSw1</v>
      </c>
      <c r="B132" s="27" t="s">
        <v>561</v>
      </c>
      <c r="C132" s="27" t="s">
        <v>615</v>
      </c>
      <c r="D132" s="27" t="s">
        <v>251</v>
      </c>
      <c r="E132" s="23">
        <f t="shared" si="24"/>
        <v>11</v>
      </c>
      <c r="F132" s="23">
        <f t="shared" si="25"/>
        <v>6</v>
      </c>
      <c r="G132" s="23">
        <f t="shared" si="26"/>
        <v>2021</v>
      </c>
      <c r="H132" s="28">
        <v>44358</v>
      </c>
      <c r="I132" s="23" t="s">
        <v>564</v>
      </c>
      <c r="J132" s="27">
        <v>1</v>
      </c>
      <c r="K132" s="27" t="s">
        <v>616</v>
      </c>
      <c r="L132" s="27" t="s">
        <v>617</v>
      </c>
      <c r="M132" s="27">
        <v>171.1</v>
      </c>
      <c r="N132" s="27">
        <v>126.8</v>
      </c>
      <c r="O132" s="25">
        <f t="shared" si="28"/>
        <v>25.891291642314435</v>
      </c>
      <c r="P132" s="27" t="s">
        <v>319</v>
      </c>
      <c r="Q132" s="27" t="s">
        <v>256</v>
      </c>
      <c r="R132" s="27">
        <v>3</v>
      </c>
      <c r="S132" s="27" t="s">
        <v>618</v>
      </c>
      <c r="T132" s="27" t="s">
        <v>619</v>
      </c>
      <c r="U132" s="27">
        <v>0</v>
      </c>
      <c r="V132" s="29" t="s">
        <v>620</v>
      </c>
      <c r="W132" s="23"/>
      <c r="X132" s="27" t="s">
        <v>261</v>
      </c>
      <c r="Y132" s="27" t="s">
        <v>568</v>
      </c>
      <c r="Z132" s="23"/>
      <c r="AA132" s="44" t="s">
        <v>264</v>
      </c>
    </row>
    <row r="133" spans="1:27" ht="26.4" x14ac:dyDescent="0.3">
      <c r="A133" s="44" t="str">
        <f t="shared" si="27"/>
        <v>RdSSSw2</v>
      </c>
      <c r="B133" s="27" t="s">
        <v>561</v>
      </c>
      <c r="C133" s="27" t="s">
        <v>615</v>
      </c>
      <c r="D133" s="27" t="s">
        <v>251</v>
      </c>
      <c r="E133" s="23">
        <f t="shared" si="24"/>
        <v>11</v>
      </c>
      <c r="F133" s="23">
        <f t="shared" si="25"/>
        <v>6</v>
      </c>
      <c r="G133" s="23">
        <f t="shared" si="26"/>
        <v>2021</v>
      </c>
      <c r="H133" s="28">
        <v>44358</v>
      </c>
      <c r="I133" s="23" t="s">
        <v>564</v>
      </c>
      <c r="J133" s="27">
        <v>2</v>
      </c>
      <c r="K133" s="27" t="s">
        <v>621</v>
      </c>
      <c r="L133" s="27" t="s">
        <v>622</v>
      </c>
      <c r="M133" s="27">
        <v>193.9</v>
      </c>
      <c r="N133" s="27">
        <v>165.5</v>
      </c>
      <c r="O133" s="25">
        <f t="shared" si="28"/>
        <v>14.646725116039198</v>
      </c>
      <c r="P133" s="27" t="s">
        <v>319</v>
      </c>
      <c r="Q133" s="27" t="s">
        <v>256</v>
      </c>
      <c r="R133" s="27">
        <v>3</v>
      </c>
      <c r="S133" s="27" t="s">
        <v>618</v>
      </c>
      <c r="T133" s="27" t="s">
        <v>619</v>
      </c>
      <c r="U133" s="27">
        <v>0</v>
      </c>
      <c r="V133" s="29" t="s">
        <v>620</v>
      </c>
      <c r="W133" s="23"/>
      <c r="X133" s="27" t="s">
        <v>261</v>
      </c>
      <c r="Y133" s="27" t="s">
        <v>568</v>
      </c>
      <c r="Z133" s="23"/>
      <c r="AA133" s="44" t="s">
        <v>264</v>
      </c>
    </row>
    <row r="134" spans="1:27" ht="26.4" x14ac:dyDescent="0.3">
      <c r="A134" s="44" t="str">
        <f t="shared" si="27"/>
        <v>RdSSSw3</v>
      </c>
      <c r="B134" s="27" t="s">
        <v>561</v>
      </c>
      <c r="C134" s="27" t="s">
        <v>615</v>
      </c>
      <c r="D134" s="27" t="s">
        <v>251</v>
      </c>
      <c r="E134" s="23">
        <f t="shared" si="24"/>
        <v>11</v>
      </c>
      <c r="F134" s="23">
        <f t="shared" si="25"/>
        <v>6</v>
      </c>
      <c r="G134" s="23">
        <f t="shared" si="26"/>
        <v>2021</v>
      </c>
      <c r="H134" s="28">
        <v>44358</v>
      </c>
      <c r="I134" s="23" t="s">
        <v>564</v>
      </c>
      <c r="J134" s="27">
        <v>3</v>
      </c>
      <c r="K134" s="27" t="s">
        <v>623</v>
      </c>
      <c r="L134" s="27" t="s">
        <v>624</v>
      </c>
      <c r="M134" s="27">
        <v>87.4</v>
      </c>
      <c r="N134" s="27">
        <v>73.400000000000006</v>
      </c>
      <c r="O134" s="25">
        <f t="shared" si="28"/>
        <v>16.018306636155604</v>
      </c>
      <c r="P134" s="27" t="s">
        <v>319</v>
      </c>
      <c r="Q134" s="27" t="s">
        <v>256</v>
      </c>
      <c r="R134" s="27">
        <v>3</v>
      </c>
      <c r="S134" s="27" t="s">
        <v>618</v>
      </c>
      <c r="T134" s="27" t="s">
        <v>619</v>
      </c>
      <c r="U134" s="27">
        <v>0</v>
      </c>
      <c r="V134" s="29" t="s">
        <v>620</v>
      </c>
      <c r="W134" s="23"/>
      <c r="X134" s="27" t="s">
        <v>261</v>
      </c>
      <c r="Y134" s="27" t="s">
        <v>568</v>
      </c>
      <c r="Z134" s="23"/>
      <c r="AA134" s="44" t="s">
        <v>264</v>
      </c>
    </row>
    <row r="135" spans="1:27" ht="26.4" x14ac:dyDescent="0.3">
      <c r="A135" s="44" t="str">
        <f t="shared" si="27"/>
        <v>RdSSSw4</v>
      </c>
      <c r="B135" s="27" t="s">
        <v>561</v>
      </c>
      <c r="C135" s="27" t="s">
        <v>615</v>
      </c>
      <c r="D135" s="27" t="s">
        <v>251</v>
      </c>
      <c r="E135" s="23">
        <f t="shared" si="24"/>
        <v>11</v>
      </c>
      <c r="F135" s="23">
        <f t="shared" si="25"/>
        <v>6</v>
      </c>
      <c r="G135" s="23">
        <f t="shared" si="26"/>
        <v>2021</v>
      </c>
      <c r="H135" s="28">
        <v>44358</v>
      </c>
      <c r="I135" s="23" t="s">
        <v>564</v>
      </c>
      <c r="J135" s="27">
        <v>4</v>
      </c>
      <c r="K135" s="27" t="s">
        <v>625</v>
      </c>
      <c r="L135" s="27" t="s">
        <v>626</v>
      </c>
      <c r="M135" s="27">
        <v>75</v>
      </c>
      <c r="N135" s="27">
        <v>36.5</v>
      </c>
      <c r="O135" s="25">
        <f t="shared" si="28"/>
        <v>51.333333333333329</v>
      </c>
      <c r="P135" s="27" t="s">
        <v>319</v>
      </c>
      <c r="Q135" s="27" t="s">
        <v>256</v>
      </c>
      <c r="R135" s="27">
        <v>3</v>
      </c>
      <c r="S135" s="27" t="s">
        <v>618</v>
      </c>
      <c r="T135" s="27" t="s">
        <v>619</v>
      </c>
      <c r="U135" s="27">
        <v>0</v>
      </c>
      <c r="V135" s="29" t="s">
        <v>620</v>
      </c>
      <c r="W135" s="23"/>
      <c r="X135" s="27" t="s">
        <v>261</v>
      </c>
      <c r="Y135" s="27" t="s">
        <v>568</v>
      </c>
      <c r="Z135" s="23" t="s">
        <v>627</v>
      </c>
      <c r="AA135" s="44" t="s">
        <v>264</v>
      </c>
    </row>
    <row r="136" spans="1:27" ht="26.4" x14ac:dyDescent="0.3">
      <c r="A136" s="44" t="str">
        <f t="shared" si="27"/>
        <v>RdSSSw5</v>
      </c>
      <c r="B136" s="27" t="s">
        <v>561</v>
      </c>
      <c r="C136" s="27" t="s">
        <v>615</v>
      </c>
      <c r="D136" s="27" t="s">
        <v>251</v>
      </c>
      <c r="E136" s="23">
        <f t="shared" si="24"/>
        <v>11</v>
      </c>
      <c r="F136" s="23">
        <f t="shared" si="25"/>
        <v>6</v>
      </c>
      <c r="G136" s="23">
        <f t="shared" si="26"/>
        <v>2021</v>
      </c>
      <c r="H136" s="28">
        <v>44358</v>
      </c>
      <c r="I136" s="23" t="s">
        <v>564</v>
      </c>
      <c r="J136" s="27">
        <v>5</v>
      </c>
      <c r="K136" s="27" t="s">
        <v>628</v>
      </c>
      <c r="L136" s="27" t="s">
        <v>629</v>
      </c>
      <c r="M136" s="27">
        <v>120.1</v>
      </c>
      <c r="N136" s="27">
        <v>106.5</v>
      </c>
      <c r="O136" s="25">
        <f t="shared" si="28"/>
        <v>11.323896752706073</v>
      </c>
      <c r="P136" s="27" t="s">
        <v>319</v>
      </c>
      <c r="Q136" s="27" t="s">
        <v>256</v>
      </c>
      <c r="R136" s="27">
        <v>3</v>
      </c>
      <c r="S136" s="27" t="s">
        <v>618</v>
      </c>
      <c r="T136" s="27" t="s">
        <v>619</v>
      </c>
      <c r="U136" s="27">
        <v>0</v>
      </c>
      <c r="V136" s="29" t="s">
        <v>620</v>
      </c>
      <c r="W136" s="23"/>
      <c r="X136" s="27" t="s">
        <v>261</v>
      </c>
      <c r="Y136" s="27" t="s">
        <v>568</v>
      </c>
      <c r="Z136" s="23"/>
      <c r="AA136" s="44" t="s">
        <v>264</v>
      </c>
    </row>
    <row r="137" spans="1:27" ht="26.4" x14ac:dyDescent="0.3">
      <c r="A137" s="44" t="str">
        <f t="shared" si="27"/>
        <v>RdSSUp1</v>
      </c>
      <c r="B137" s="27" t="s">
        <v>561</v>
      </c>
      <c r="C137" s="27" t="s">
        <v>630</v>
      </c>
      <c r="D137" s="27" t="s">
        <v>251</v>
      </c>
      <c r="E137" s="27">
        <f t="shared" si="24"/>
        <v>7</v>
      </c>
      <c r="F137" s="27">
        <f t="shared" si="25"/>
        <v>1</v>
      </c>
      <c r="G137" s="27">
        <f t="shared" si="26"/>
        <v>2020</v>
      </c>
      <c r="H137" s="28">
        <v>43837</v>
      </c>
      <c r="I137" s="23" t="s">
        <v>564</v>
      </c>
      <c r="J137" s="27">
        <v>1</v>
      </c>
      <c r="K137" s="27" t="s">
        <v>631</v>
      </c>
      <c r="L137" s="27" t="s">
        <v>631</v>
      </c>
      <c r="M137" s="27" t="s">
        <v>632</v>
      </c>
      <c r="N137" s="27" t="s">
        <v>632</v>
      </c>
      <c r="O137" s="25" t="e">
        <f t="shared" si="28"/>
        <v>#VALUE!</v>
      </c>
      <c r="P137" s="27" t="s">
        <v>319</v>
      </c>
      <c r="Q137" s="27" t="s">
        <v>320</v>
      </c>
      <c r="R137" s="27">
        <v>7</v>
      </c>
      <c r="S137" s="27" t="s">
        <v>257</v>
      </c>
      <c r="T137" s="27" t="s">
        <v>258</v>
      </c>
      <c r="U137" s="27">
        <v>20</v>
      </c>
      <c r="V137" s="27" t="s">
        <v>1240</v>
      </c>
      <c r="W137" s="26" t="s">
        <v>633</v>
      </c>
      <c r="X137" s="27" t="s">
        <v>261</v>
      </c>
      <c r="Y137" s="27" t="s">
        <v>568</v>
      </c>
      <c r="Z137" s="23"/>
      <c r="AA137" s="44" t="s">
        <v>264</v>
      </c>
    </row>
    <row r="138" spans="1:27" ht="26.4" x14ac:dyDescent="0.3">
      <c r="A138" s="44" t="str">
        <f t="shared" si="27"/>
        <v>RdSSUp2</v>
      </c>
      <c r="B138" s="27" t="s">
        <v>561</v>
      </c>
      <c r="C138" s="27" t="s">
        <v>630</v>
      </c>
      <c r="D138" s="27" t="s">
        <v>251</v>
      </c>
      <c r="E138" s="27">
        <f t="shared" si="24"/>
        <v>7</v>
      </c>
      <c r="F138" s="27">
        <f t="shared" si="25"/>
        <v>1</v>
      </c>
      <c r="G138" s="27">
        <f t="shared" si="26"/>
        <v>2020</v>
      </c>
      <c r="H138" s="28">
        <v>43837</v>
      </c>
      <c r="I138" s="23" t="s">
        <v>564</v>
      </c>
      <c r="J138" s="27">
        <v>2</v>
      </c>
      <c r="K138" s="27" t="s">
        <v>631</v>
      </c>
      <c r="L138" s="27" t="s">
        <v>631</v>
      </c>
      <c r="M138" s="27" t="s">
        <v>632</v>
      </c>
      <c r="N138" s="27" t="s">
        <v>632</v>
      </c>
      <c r="O138" s="25" t="e">
        <f t="shared" si="28"/>
        <v>#VALUE!</v>
      </c>
      <c r="P138" s="27" t="s">
        <v>319</v>
      </c>
      <c r="Q138" s="27" t="s">
        <v>320</v>
      </c>
      <c r="R138" s="27">
        <v>7</v>
      </c>
      <c r="S138" s="27" t="s">
        <v>257</v>
      </c>
      <c r="T138" s="27" t="s">
        <v>258</v>
      </c>
      <c r="U138" s="27">
        <v>20</v>
      </c>
      <c r="V138" s="27" t="s">
        <v>1240</v>
      </c>
      <c r="W138" s="26" t="s">
        <v>634</v>
      </c>
      <c r="X138" s="27" t="s">
        <v>261</v>
      </c>
      <c r="Y138" s="27" t="s">
        <v>568</v>
      </c>
      <c r="Z138" s="23"/>
      <c r="AA138" s="44" t="s">
        <v>264</v>
      </c>
    </row>
    <row r="139" spans="1:27" ht="26.4" x14ac:dyDescent="0.3">
      <c r="A139" s="44" t="str">
        <f t="shared" si="27"/>
        <v>RdSSUp3</v>
      </c>
      <c r="B139" s="27" t="s">
        <v>561</v>
      </c>
      <c r="C139" s="27" t="s">
        <v>630</v>
      </c>
      <c r="D139" s="27" t="s">
        <v>251</v>
      </c>
      <c r="E139" s="27">
        <f t="shared" si="24"/>
        <v>7</v>
      </c>
      <c r="F139" s="27">
        <f t="shared" si="25"/>
        <v>1</v>
      </c>
      <c r="G139" s="27">
        <f t="shared" si="26"/>
        <v>2020</v>
      </c>
      <c r="H139" s="28">
        <v>43837</v>
      </c>
      <c r="I139" s="23" t="s">
        <v>564</v>
      </c>
      <c r="J139" s="27">
        <v>3</v>
      </c>
      <c r="K139" s="27" t="s">
        <v>631</v>
      </c>
      <c r="L139" s="27" t="s">
        <v>631</v>
      </c>
      <c r="M139" s="27" t="s">
        <v>632</v>
      </c>
      <c r="N139" s="27" t="s">
        <v>632</v>
      </c>
      <c r="O139" s="25" t="e">
        <f t="shared" si="28"/>
        <v>#VALUE!</v>
      </c>
      <c r="P139" s="27" t="s">
        <v>319</v>
      </c>
      <c r="Q139" s="27" t="s">
        <v>320</v>
      </c>
      <c r="R139" s="27">
        <v>7</v>
      </c>
      <c r="S139" s="27" t="s">
        <v>257</v>
      </c>
      <c r="T139" s="27" t="s">
        <v>258</v>
      </c>
      <c r="U139" s="27">
        <v>20</v>
      </c>
      <c r="V139" s="27" t="s">
        <v>1240</v>
      </c>
      <c r="W139" s="26" t="s">
        <v>634</v>
      </c>
      <c r="X139" s="27" t="s">
        <v>261</v>
      </c>
      <c r="Y139" s="27" t="s">
        <v>568</v>
      </c>
      <c r="Z139" s="23"/>
      <c r="AA139" s="44" t="s">
        <v>264</v>
      </c>
    </row>
    <row r="140" spans="1:27" ht="26.4" x14ac:dyDescent="0.3">
      <c r="A140" s="44" t="str">
        <f t="shared" si="27"/>
        <v>RdSSUp4</v>
      </c>
      <c r="B140" s="27" t="s">
        <v>561</v>
      </c>
      <c r="C140" s="27" t="s">
        <v>630</v>
      </c>
      <c r="D140" s="27" t="s">
        <v>251</v>
      </c>
      <c r="E140" s="27">
        <f t="shared" si="24"/>
        <v>7</v>
      </c>
      <c r="F140" s="27">
        <f t="shared" si="25"/>
        <v>1</v>
      </c>
      <c r="G140" s="27">
        <f t="shared" si="26"/>
        <v>2020</v>
      </c>
      <c r="H140" s="28">
        <v>43837</v>
      </c>
      <c r="I140" s="23" t="s">
        <v>564</v>
      </c>
      <c r="J140" s="27">
        <v>4</v>
      </c>
      <c r="K140" s="27" t="s">
        <v>631</v>
      </c>
      <c r="L140" s="27" t="s">
        <v>631</v>
      </c>
      <c r="M140" s="27" t="s">
        <v>632</v>
      </c>
      <c r="N140" s="27" t="s">
        <v>632</v>
      </c>
      <c r="O140" s="25" t="e">
        <f t="shared" si="28"/>
        <v>#VALUE!</v>
      </c>
      <c r="P140" s="27" t="s">
        <v>319</v>
      </c>
      <c r="Q140" s="27" t="s">
        <v>320</v>
      </c>
      <c r="R140" s="27">
        <v>7</v>
      </c>
      <c r="S140" s="27" t="s">
        <v>257</v>
      </c>
      <c r="T140" s="27" t="s">
        <v>258</v>
      </c>
      <c r="U140" s="27">
        <v>20</v>
      </c>
      <c r="V140" s="27" t="s">
        <v>1240</v>
      </c>
      <c r="W140" s="26" t="s">
        <v>633</v>
      </c>
      <c r="X140" s="27" t="s">
        <v>261</v>
      </c>
      <c r="Y140" s="27" t="s">
        <v>568</v>
      </c>
      <c r="Z140" s="23"/>
      <c r="AA140" s="44" t="s">
        <v>264</v>
      </c>
    </row>
    <row r="141" spans="1:27" ht="26.4" x14ac:dyDescent="0.3">
      <c r="A141" s="44" t="str">
        <f t="shared" si="27"/>
        <v>RdSSUp5</v>
      </c>
      <c r="B141" s="27" t="s">
        <v>561</v>
      </c>
      <c r="C141" s="27" t="s">
        <v>630</v>
      </c>
      <c r="D141" s="27" t="s">
        <v>251</v>
      </c>
      <c r="E141" s="27">
        <f t="shared" si="24"/>
        <v>7</v>
      </c>
      <c r="F141" s="27">
        <f t="shared" si="25"/>
        <v>1</v>
      </c>
      <c r="G141" s="27">
        <f t="shared" si="26"/>
        <v>2020</v>
      </c>
      <c r="H141" s="28">
        <v>43837</v>
      </c>
      <c r="I141" s="23" t="s">
        <v>564</v>
      </c>
      <c r="J141" s="27">
        <v>5</v>
      </c>
      <c r="K141" s="27" t="s">
        <v>631</v>
      </c>
      <c r="L141" s="27" t="s">
        <v>631</v>
      </c>
      <c r="M141" s="27" t="s">
        <v>632</v>
      </c>
      <c r="N141" s="27" t="s">
        <v>632</v>
      </c>
      <c r="O141" s="25" t="e">
        <f t="shared" si="28"/>
        <v>#VALUE!</v>
      </c>
      <c r="P141" s="27" t="s">
        <v>319</v>
      </c>
      <c r="Q141" s="27" t="s">
        <v>320</v>
      </c>
      <c r="R141" s="27">
        <v>7</v>
      </c>
      <c r="S141" s="27" t="s">
        <v>257</v>
      </c>
      <c r="T141" s="27" t="s">
        <v>258</v>
      </c>
      <c r="U141" s="27">
        <v>20</v>
      </c>
      <c r="V141" s="27" t="s">
        <v>1240</v>
      </c>
      <c r="W141" s="26" t="s">
        <v>633</v>
      </c>
      <c r="X141" s="27" t="s">
        <v>261</v>
      </c>
      <c r="Y141" s="27" t="s">
        <v>568</v>
      </c>
      <c r="Z141" s="23"/>
      <c r="AA141" s="44" t="s">
        <v>264</v>
      </c>
    </row>
    <row r="142" spans="1:27" ht="26.4" x14ac:dyDescent="0.3">
      <c r="A142" s="44" t="str">
        <f t="shared" si="27"/>
        <v>RdSSUp6</v>
      </c>
      <c r="B142" s="27" t="s">
        <v>561</v>
      </c>
      <c r="C142" s="27" t="s">
        <v>630</v>
      </c>
      <c r="D142" s="27" t="s">
        <v>251</v>
      </c>
      <c r="E142" s="27">
        <f t="shared" si="24"/>
        <v>7</v>
      </c>
      <c r="F142" s="27">
        <f t="shared" si="25"/>
        <v>1</v>
      </c>
      <c r="G142" s="27">
        <f t="shared" si="26"/>
        <v>2020</v>
      </c>
      <c r="H142" s="28">
        <v>43837</v>
      </c>
      <c r="I142" s="23" t="s">
        <v>564</v>
      </c>
      <c r="J142" s="27">
        <v>6</v>
      </c>
      <c r="K142" s="27" t="s">
        <v>631</v>
      </c>
      <c r="L142" s="27" t="s">
        <v>631</v>
      </c>
      <c r="M142" s="27" t="s">
        <v>632</v>
      </c>
      <c r="N142" s="27" t="s">
        <v>632</v>
      </c>
      <c r="O142" s="25" t="e">
        <f t="shared" si="28"/>
        <v>#VALUE!</v>
      </c>
      <c r="P142" s="27" t="s">
        <v>319</v>
      </c>
      <c r="Q142" s="27" t="s">
        <v>320</v>
      </c>
      <c r="R142" s="27">
        <v>7</v>
      </c>
      <c r="S142" s="27" t="s">
        <v>257</v>
      </c>
      <c r="T142" s="27" t="s">
        <v>258</v>
      </c>
      <c r="U142" s="27">
        <v>20</v>
      </c>
      <c r="V142" s="27" t="s">
        <v>1240</v>
      </c>
      <c r="W142" s="26" t="s">
        <v>633</v>
      </c>
      <c r="X142" s="27" t="s">
        <v>261</v>
      </c>
      <c r="Y142" s="27" t="s">
        <v>568</v>
      </c>
      <c r="Z142" s="23"/>
      <c r="AA142" s="44" t="s">
        <v>264</v>
      </c>
    </row>
    <row r="143" spans="1:27" ht="26.4" x14ac:dyDescent="0.3">
      <c r="A143" s="44" t="str">
        <f t="shared" si="27"/>
        <v>RdSSUp7</v>
      </c>
      <c r="B143" s="27" t="s">
        <v>561</v>
      </c>
      <c r="C143" s="27" t="s">
        <v>630</v>
      </c>
      <c r="D143" s="27" t="s">
        <v>251</v>
      </c>
      <c r="E143" s="27">
        <f t="shared" si="24"/>
        <v>7</v>
      </c>
      <c r="F143" s="27">
        <f t="shared" si="25"/>
        <v>1</v>
      </c>
      <c r="G143" s="27">
        <f t="shared" si="26"/>
        <v>2020</v>
      </c>
      <c r="H143" s="28">
        <v>43837</v>
      </c>
      <c r="I143" s="23" t="s">
        <v>564</v>
      </c>
      <c r="J143" s="27">
        <v>7</v>
      </c>
      <c r="K143" s="27" t="s">
        <v>631</v>
      </c>
      <c r="L143" s="27" t="s">
        <v>631</v>
      </c>
      <c r="M143" s="27" t="s">
        <v>632</v>
      </c>
      <c r="N143" s="27" t="s">
        <v>632</v>
      </c>
      <c r="O143" s="25" t="e">
        <f t="shared" si="28"/>
        <v>#VALUE!</v>
      </c>
      <c r="P143" s="27" t="s">
        <v>319</v>
      </c>
      <c r="Q143" s="27" t="s">
        <v>320</v>
      </c>
      <c r="R143" s="27">
        <v>7</v>
      </c>
      <c r="S143" s="27" t="s">
        <v>257</v>
      </c>
      <c r="T143" s="27" t="s">
        <v>258</v>
      </c>
      <c r="U143" s="27">
        <v>20</v>
      </c>
      <c r="V143" s="27" t="s">
        <v>1240</v>
      </c>
      <c r="W143" s="26" t="s">
        <v>633</v>
      </c>
      <c r="X143" s="27" t="s">
        <v>261</v>
      </c>
      <c r="Y143" s="27" t="s">
        <v>568</v>
      </c>
      <c r="Z143" s="23"/>
      <c r="AA143" s="44" t="s">
        <v>264</v>
      </c>
    </row>
    <row r="144" spans="1:27" ht="26.4" x14ac:dyDescent="0.3">
      <c r="A144" s="44" t="str">
        <f t="shared" si="27"/>
        <v>RdSSUp8</v>
      </c>
      <c r="B144" s="27" t="s">
        <v>561</v>
      </c>
      <c r="C144" s="27" t="s">
        <v>630</v>
      </c>
      <c r="D144" s="27" t="s">
        <v>251</v>
      </c>
      <c r="E144" s="27">
        <f t="shared" si="24"/>
        <v>7</v>
      </c>
      <c r="F144" s="27">
        <f t="shared" si="25"/>
        <v>1</v>
      </c>
      <c r="G144" s="27">
        <f t="shared" si="26"/>
        <v>2020</v>
      </c>
      <c r="H144" s="28">
        <v>43837</v>
      </c>
      <c r="I144" s="23" t="s">
        <v>564</v>
      </c>
      <c r="J144" s="27">
        <v>8</v>
      </c>
      <c r="K144" s="27" t="s">
        <v>631</v>
      </c>
      <c r="L144" s="27" t="s">
        <v>631</v>
      </c>
      <c r="M144" s="27" t="s">
        <v>632</v>
      </c>
      <c r="N144" s="27" t="s">
        <v>632</v>
      </c>
      <c r="O144" s="25" t="e">
        <f t="shared" si="28"/>
        <v>#VALUE!</v>
      </c>
      <c r="P144" s="27" t="s">
        <v>319</v>
      </c>
      <c r="Q144" s="27" t="s">
        <v>320</v>
      </c>
      <c r="R144" s="27">
        <v>7</v>
      </c>
      <c r="S144" s="27" t="s">
        <v>257</v>
      </c>
      <c r="T144" s="27" t="s">
        <v>258</v>
      </c>
      <c r="U144" s="27">
        <v>20</v>
      </c>
      <c r="V144" s="27" t="s">
        <v>1240</v>
      </c>
      <c r="W144" s="26" t="s">
        <v>633</v>
      </c>
      <c r="X144" s="27" t="s">
        <v>261</v>
      </c>
      <c r="Y144" s="27" t="s">
        <v>568</v>
      </c>
      <c r="Z144" s="23"/>
      <c r="AA144" s="44" t="s">
        <v>264</v>
      </c>
    </row>
    <row r="145" spans="1:27" ht="26.4" x14ac:dyDescent="0.3">
      <c r="A145" s="44" t="str">
        <f t="shared" si="27"/>
        <v>DbSdGr1</v>
      </c>
      <c r="B145" s="27" t="s">
        <v>635</v>
      </c>
      <c r="C145" s="27" t="s">
        <v>636</v>
      </c>
      <c r="D145" s="27" t="s">
        <v>251</v>
      </c>
      <c r="E145" s="23">
        <f t="shared" si="24"/>
        <v>6</v>
      </c>
      <c r="F145" s="23">
        <f t="shared" si="25"/>
        <v>1</v>
      </c>
      <c r="G145" s="23">
        <f t="shared" si="26"/>
        <v>2020</v>
      </c>
      <c r="H145" s="28">
        <v>43836</v>
      </c>
      <c r="I145" s="23" t="s">
        <v>316</v>
      </c>
      <c r="J145" s="27">
        <v>1</v>
      </c>
      <c r="K145" s="27" t="s">
        <v>637</v>
      </c>
      <c r="L145" s="27" t="s">
        <v>638</v>
      </c>
      <c r="M145" s="27" t="s">
        <v>632</v>
      </c>
      <c r="N145" s="27" t="s">
        <v>632</v>
      </c>
      <c r="O145" s="25" t="e">
        <f t="shared" si="28"/>
        <v>#VALUE!</v>
      </c>
      <c r="P145" s="27" t="s">
        <v>414</v>
      </c>
      <c r="Q145" s="27" t="s">
        <v>256</v>
      </c>
      <c r="R145" s="27">
        <v>20</v>
      </c>
      <c r="S145" s="27" t="s">
        <v>257</v>
      </c>
      <c r="T145" s="27" t="s">
        <v>258</v>
      </c>
      <c r="U145" s="27">
        <v>5</v>
      </c>
      <c r="V145" s="29" t="s">
        <v>639</v>
      </c>
      <c r="W145" s="26" t="s">
        <v>640</v>
      </c>
      <c r="X145" s="27" t="s">
        <v>261</v>
      </c>
      <c r="Y145" s="27" t="s">
        <v>419</v>
      </c>
      <c r="Z145" s="23"/>
      <c r="AA145" s="44" t="s">
        <v>264</v>
      </c>
    </row>
    <row r="146" spans="1:27" ht="26.4" x14ac:dyDescent="0.3">
      <c r="A146" s="44" t="str">
        <f t="shared" si="27"/>
        <v>DbSdGr2</v>
      </c>
      <c r="B146" s="27" t="s">
        <v>635</v>
      </c>
      <c r="C146" s="27" t="s">
        <v>636</v>
      </c>
      <c r="D146" s="27" t="s">
        <v>251</v>
      </c>
      <c r="E146" s="23">
        <f t="shared" si="24"/>
        <v>6</v>
      </c>
      <c r="F146" s="23">
        <f t="shared" si="25"/>
        <v>1</v>
      </c>
      <c r="G146" s="23">
        <f t="shared" si="26"/>
        <v>2020</v>
      </c>
      <c r="H146" s="28">
        <v>43836</v>
      </c>
      <c r="I146" s="23" t="s">
        <v>316</v>
      </c>
      <c r="J146" s="27">
        <v>2</v>
      </c>
      <c r="K146" s="27" t="s">
        <v>641</v>
      </c>
      <c r="L146" s="27" t="s">
        <v>642</v>
      </c>
      <c r="M146" s="27" t="s">
        <v>632</v>
      </c>
      <c r="N146" s="27" t="s">
        <v>632</v>
      </c>
      <c r="O146" s="25" t="e">
        <f t="shared" si="28"/>
        <v>#VALUE!</v>
      </c>
      <c r="P146" s="27" t="s">
        <v>414</v>
      </c>
      <c r="Q146" s="27" t="s">
        <v>256</v>
      </c>
      <c r="R146" s="27">
        <v>20</v>
      </c>
      <c r="S146" s="27" t="s">
        <v>257</v>
      </c>
      <c r="T146" s="27" t="s">
        <v>258</v>
      </c>
      <c r="U146" s="27">
        <v>5</v>
      </c>
      <c r="V146" s="29" t="s">
        <v>639</v>
      </c>
      <c r="W146" s="26" t="s">
        <v>643</v>
      </c>
      <c r="X146" s="27" t="s">
        <v>261</v>
      </c>
      <c r="Y146" s="27" t="s">
        <v>419</v>
      </c>
      <c r="Z146" s="23"/>
      <c r="AA146" s="44" t="s">
        <v>264</v>
      </c>
    </row>
    <row r="147" spans="1:27" ht="26.4" x14ac:dyDescent="0.3">
      <c r="A147" s="44" t="str">
        <f t="shared" si="27"/>
        <v>DbSdGr3</v>
      </c>
      <c r="B147" s="27" t="s">
        <v>635</v>
      </c>
      <c r="C147" s="27" t="s">
        <v>636</v>
      </c>
      <c r="D147" s="27" t="s">
        <v>251</v>
      </c>
      <c r="E147" s="23">
        <f t="shared" si="24"/>
        <v>6</v>
      </c>
      <c r="F147" s="23">
        <f t="shared" si="25"/>
        <v>1</v>
      </c>
      <c r="G147" s="23">
        <f t="shared" si="26"/>
        <v>2020</v>
      </c>
      <c r="H147" s="28">
        <v>43836</v>
      </c>
      <c r="I147" s="23" t="s">
        <v>316</v>
      </c>
      <c r="J147" s="27">
        <v>3</v>
      </c>
      <c r="K147" s="27" t="s">
        <v>644</v>
      </c>
      <c r="L147" s="27" t="s">
        <v>645</v>
      </c>
      <c r="M147" s="27" t="s">
        <v>632</v>
      </c>
      <c r="N147" s="27" t="s">
        <v>632</v>
      </c>
      <c r="O147" s="25" t="e">
        <f t="shared" si="28"/>
        <v>#VALUE!</v>
      </c>
      <c r="P147" s="27" t="s">
        <v>414</v>
      </c>
      <c r="Q147" s="27" t="s">
        <v>256</v>
      </c>
      <c r="R147" s="27">
        <v>20</v>
      </c>
      <c r="S147" s="27" t="s">
        <v>257</v>
      </c>
      <c r="T147" s="27" t="s">
        <v>258</v>
      </c>
      <c r="U147" s="27">
        <v>5</v>
      </c>
      <c r="V147" s="29" t="s">
        <v>276</v>
      </c>
      <c r="W147" s="26" t="s">
        <v>643</v>
      </c>
      <c r="X147" s="27" t="s">
        <v>261</v>
      </c>
      <c r="Y147" s="27" t="s">
        <v>419</v>
      </c>
      <c r="Z147" s="23"/>
      <c r="AA147" s="44" t="s">
        <v>264</v>
      </c>
    </row>
    <row r="148" spans="1:27" ht="26.4" x14ac:dyDescent="0.3">
      <c r="A148" s="44" t="str">
        <f t="shared" si="27"/>
        <v>DbSdGr4</v>
      </c>
      <c r="B148" s="27" t="s">
        <v>635</v>
      </c>
      <c r="C148" s="27" t="s">
        <v>636</v>
      </c>
      <c r="D148" s="27" t="s">
        <v>251</v>
      </c>
      <c r="E148" s="23">
        <f t="shared" si="24"/>
        <v>6</v>
      </c>
      <c r="F148" s="23">
        <f t="shared" si="25"/>
        <v>1</v>
      </c>
      <c r="G148" s="23">
        <f t="shared" si="26"/>
        <v>2020</v>
      </c>
      <c r="H148" s="28">
        <v>43836</v>
      </c>
      <c r="I148" s="23" t="s">
        <v>316</v>
      </c>
      <c r="J148" s="27">
        <v>4</v>
      </c>
      <c r="K148" s="27" t="s">
        <v>646</v>
      </c>
      <c r="L148" s="27" t="s">
        <v>647</v>
      </c>
      <c r="M148" s="27" t="s">
        <v>632</v>
      </c>
      <c r="N148" s="27" t="s">
        <v>632</v>
      </c>
      <c r="O148" s="25" t="e">
        <f t="shared" si="28"/>
        <v>#VALUE!</v>
      </c>
      <c r="P148" s="27" t="s">
        <v>414</v>
      </c>
      <c r="Q148" s="27" t="s">
        <v>256</v>
      </c>
      <c r="R148" s="27">
        <v>20</v>
      </c>
      <c r="S148" s="27" t="s">
        <v>257</v>
      </c>
      <c r="T148" s="27" t="s">
        <v>258</v>
      </c>
      <c r="U148" s="27">
        <v>5</v>
      </c>
      <c r="V148" s="29" t="s">
        <v>276</v>
      </c>
      <c r="W148" s="26" t="s">
        <v>643</v>
      </c>
      <c r="X148" s="27" t="s">
        <v>261</v>
      </c>
      <c r="Y148" s="27" t="s">
        <v>419</v>
      </c>
      <c r="Z148" s="23"/>
      <c r="AA148" s="44" t="s">
        <v>264</v>
      </c>
    </row>
    <row r="149" spans="1:27" ht="26.4" x14ac:dyDescent="0.3">
      <c r="A149" s="44" t="str">
        <f t="shared" si="27"/>
        <v>DbSdGr5</v>
      </c>
      <c r="B149" s="27" t="s">
        <v>635</v>
      </c>
      <c r="C149" s="27" t="s">
        <v>636</v>
      </c>
      <c r="D149" s="27" t="s">
        <v>251</v>
      </c>
      <c r="E149" s="23">
        <f t="shared" si="24"/>
        <v>6</v>
      </c>
      <c r="F149" s="23">
        <f t="shared" si="25"/>
        <v>1</v>
      </c>
      <c r="G149" s="23">
        <f t="shared" si="26"/>
        <v>2020</v>
      </c>
      <c r="H149" s="28">
        <v>43836</v>
      </c>
      <c r="I149" s="23" t="s">
        <v>316</v>
      </c>
      <c r="J149" s="27">
        <v>5</v>
      </c>
      <c r="K149" s="27" t="s">
        <v>648</v>
      </c>
      <c r="L149" s="27" t="s">
        <v>649</v>
      </c>
      <c r="M149" s="27" t="s">
        <v>632</v>
      </c>
      <c r="N149" s="27" t="s">
        <v>632</v>
      </c>
      <c r="O149" s="25" t="e">
        <f t="shared" si="28"/>
        <v>#VALUE!</v>
      </c>
      <c r="P149" s="27" t="s">
        <v>414</v>
      </c>
      <c r="Q149" s="27" t="s">
        <v>256</v>
      </c>
      <c r="R149" s="27">
        <v>20</v>
      </c>
      <c r="S149" s="27" t="s">
        <v>257</v>
      </c>
      <c r="T149" s="27" t="s">
        <v>258</v>
      </c>
      <c r="U149" s="27">
        <v>5</v>
      </c>
      <c r="V149" s="29" t="s">
        <v>276</v>
      </c>
      <c r="W149" s="26" t="s">
        <v>643</v>
      </c>
      <c r="X149" s="27" t="s">
        <v>261</v>
      </c>
      <c r="Y149" s="27" t="s">
        <v>419</v>
      </c>
      <c r="Z149" s="23"/>
      <c r="AA149" s="44" t="s">
        <v>264</v>
      </c>
    </row>
    <row r="150" spans="1:27" ht="26.4" x14ac:dyDescent="0.3">
      <c r="A150" s="44" t="str">
        <f t="shared" si="27"/>
        <v>DbSdSw1</v>
      </c>
      <c r="B150" s="20" t="s">
        <v>635</v>
      </c>
      <c r="C150" s="20" t="s">
        <v>650</v>
      </c>
      <c r="D150" s="21" t="s">
        <v>251</v>
      </c>
      <c r="E150" s="21">
        <f t="shared" si="24"/>
        <v>6</v>
      </c>
      <c r="F150" s="21">
        <f t="shared" si="25"/>
        <v>1</v>
      </c>
      <c r="G150" s="21">
        <f t="shared" si="26"/>
        <v>2020</v>
      </c>
      <c r="H150" s="30">
        <v>43836</v>
      </c>
      <c r="I150" s="20" t="s">
        <v>316</v>
      </c>
      <c r="J150" s="20">
        <v>1</v>
      </c>
      <c r="K150" s="20" t="s">
        <v>651</v>
      </c>
      <c r="L150" s="20" t="s">
        <v>652</v>
      </c>
      <c r="M150" s="20" t="s">
        <v>632</v>
      </c>
      <c r="N150" s="20" t="s">
        <v>632</v>
      </c>
      <c r="O150" s="25" t="e">
        <f t="shared" si="28"/>
        <v>#VALUE!</v>
      </c>
      <c r="P150" s="20" t="s">
        <v>414</v>
      </c>
      <c r="Q150" s="20" t="s">
        <v>256</v>
      </c>
      <c r="R150" s="20">
        <v>20</v>
      </c>
      <c r="S150" s="20" t="s">
        <v>458</v>
      </c>
      <c r="T150" s="20" t="s">
        <v>459</v>
      </c>
      <c r="U150" s="20">
        <v>5</v>
      </c>
      <c r="V150" s="20" t="s">
        <v>419</v>
      </c>
      <c r="W150" s="31" t="s">
        <v>643</v>
      </c>
      <c r="X150" s="20" t="s">
        <v>261</v>
      </c>
      <c r="Y150" s="20" t="s">
        <v>419</v>
      </c>
      <c r="Z150" s="20" t="s">
        <v>653</v>
      </c>
      <c r="AA150" s="44" t="s">
        <v>264</v>
      </c>
    </row>
    <row r="151" spans="1:27" ht="26.4" x14ac:dyDescent="0.3">
      <c r="A151" s="44" t="str">
        <f t="shared" si="27"/>
        <v>HkSdSw1</v>
      </c>
      <c r="B151" s="20" t="s">
        <v>654</v>
      </c>
      <c r="C151" s="20" t="s">
        <v>655</v>
      </c>
      <c r="D151" s="21" t="s">
        <v>251</v>
      </c>
      <c r="E151" s="21">
        <v>2</v>
      </c>
      <c r="F151" s="21">
        <v>2</v>
      </c>
      <c r="G151" s="21">
        <v>1982</v>
      </c>
      <c r="I151" s="20" t="s">
        <v>316</v>
      </c>
      <c r="J151" s="20">
        <v>1</v>
      </c>
      <c r="K151" s="20" t="s">
        <v>631</v>
      </c>
      <c r="L151" s="20" t="s">
        <v>631</v>
      </c>
      <c r="M151" s="20" t="s">
        <v>632</v>
      </c>
      <c r="N151" s="20" t="s">
        <v>632</v>
      </c>
      <c r="O151" s="25" t="e">
        <f t="shared" si="28"/>
        <v>#VALUE!</v>
      </c>
      <c r="P151" s="20" t="s">
        <v>414</v>
      </c>
      <c r="Q151" s="20" t="s">
        <v>256</v>
      </c>
      <c r="R151" s="20" t="s">
        <v>656</v>
      </c>
      <c r="S151" s="20" t="s">
        <v>458</v>
      </c>
      <c r="T151" s="20" t="s">
        <v>459</v>
      </c>
      <c r="U151" s="20">
        <v>5</v>
      </c>
      <c r="V151" s="20" t="s">
        <v>419</v>
      </c>
      <c r="W151" s="20" t="s">
        <v>631</v>
      </c>
      <c r="X151" s="20" t="s">
        <v>473</v>
      </c>
      <c r="Y151" s="20" t="s">
        <v>419</v>
      </c>
      <c r="Z151" s="20" t="s">
        <v>653</v>
      </c>
      <c r="AA151" s="44" t="s">
        <v>264</v>
      </c>
    </row>
  </sheetData>
  <autoFilter ref="A1:AA15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7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ColWidth="8.5546875" defaultRowHeight="14.4" x14ac:dyDescent="0.3"/>
  <cols>
    <col min="1" max="1" width="30.109375" customWidth="1"/>
    <col min="2" max="2" width="18.5546875" customWidth="1"/>
    <col min="3" max="3" width="26.6640625" customWidth="1"/>
    <col min="4" max="4" width="20.109375" customWidth="1"/>
    <col min="5" max="5" width="16.5546875" customWidth="1"/>
    <col min="6" max="6" width="8.6640625" customWidth="1"/>
    <col min="7" max="7" width="7.5546875" customWidth="1"/>
    <col min="8" max="8" width="19.33203125" customWidth="1"/>
    <col min="9" max="9" width="20.109375" customWidth="1"/>
    <col min="10" max="11" width="18.88671875" style="32" customWidth="1"/>
    <col min="12" max="12" width="17.6640625" customWidth="1"/>
    <col min="13" max="13" width="20.5546875" style="33" customWidth="1"/>
  </cols>
  <sheetData>
    <row r="1" spans="1:13" s="1" customFormat="1" x14ac:dyDescent="0.3">
      <c r="A1" s="1" t="s">
        <v>0</v>
      </c>
      <c r="B1" s="17" t="s">
        <v>657</v>
      </c>
      <c r="C1" s="1" t="s">
        <v>658</v>
      </c>
      <c r="D1" s="1" t="s">
        <v>659</v>
      </c>
      <c r="E1" s="1" t="s">
        <v>660</v>
      </c>
      <c r="F1" s="1" t="s">
        <v>661</v>
      </c>
      <c r="G1" s="17" t="s">
        <v>662</v>
      </c>
      <c r="H1" s="1" t="s">
        <v>663</v>
      </c>
      <c r="I1" s="1" t="s">
        <v>664</v>
      </c>
      <c r="J1" s="34" t="s">
        <v>665</v>
      </c>
      <c r="K1" s="34" t="s">
        <v>1257</v>
      </c>
      <c r="L1" s="1" t="s">
        <v>666</v>
      </c>
      <c r="M1" s="35" t="s">
        <v>667</v>
      </c>
    </row>
    <row r="2" spans="1:13" x14ac:dyDescent="0.3">
      <c r="A2" t="s">
        <v>1058</v>
      </c>
      <c r="B2" t="s">
        <v>1154</v>
      </c>
      <c r="C2" t="s">
        <v>717</v>
      </c>
      <c r="H2" t="s">
        <v>9</v>
      </c>
      <c r="I2" s="87" t="s">
        <v>1086</v>
      </c>
      <c r="J2" s="32" t="s">
        <v>1087</v>
      </c>
      <c r="K2" s="32" t="s">
        <v>1254</v>
      </c>
    </row>
    <row r="3" spans="1:13" x14ac:dyDescent="0.3">
      <c r="A3" t="s">
        <v>1067</v>
      </c>
      <c r="B3" t="s">
        <v>1154</v>
      </c>
      <c r="C3" t="s">
        <v>718</v>
      </c>
      <c r="H3" t="s">
        <v>9</v>
      </c>
      <c r="I3" s="87" t="s">
        <v>1086</v>
      </c>
      <c r="J3" s="32" t="s">
        <v>1087</v>
      </c>
      <c r="K3" s="32" t="s">
        <v>1254</v>
      </c>
    </row>
    <row r="4" spans="1:13" x14ac:dyDescent="0.3">
      <c r="A4" t="str">
        <f>B4&amp;" "&amp;C4&amp;IF(LEN(G4&gt;1),G4,"")</f>
        <v>Acrotritia ardua</v>
      </c>
      <c r="B4" t="s">
        <v>669</v>
      </c>
      <c r="C4" t="s">
        <v>670</v>
      </c>
      <c r="D4" t="s">
        <v>671</v>
      </c>
      <c r="E4">
        <v>1841</v>
      </c>
      <c r="F4">
        <v>1</v>
      </c>
      <c r="H4" t="s">
        <v>668</v>
      </c>
      <c r="I4" s="87" t="s">
        <v>672</v>
      </c>
      <c r="J4" s="32" t="s">
        <v>673</v>
      </c>
      <c r="K4" s="32" t="s">
        <v>1255</v>
      </c>
      <c r="L4" t="s">
        <v>674</v>
      </c>
      <c r="M4" s="37" t="s">
        <v>675</v>
      </c>
    </row>
    <row r="5" spans="1:13" x14ac:dyDescent="0.3">
      <c r="A5" t="str">
        <f>B5&amp;" "&amp;C5&amp;IF(LEN(G5&gt;1),G5,"")</f>
        <v>Amblyseius meridionalis</v>
      </c>
      <c r="B5" t="s">
        <v>679</v>
      </c>
      <c r="C5" t="s">
        <v>680</v>
      </c>
      <c r="D5" t="s">
        <v>681</v>
      </c>
      <c r="E5">
        <v>1914</v>
      </c>
      <c r="F5">
        <v>1</v>
      </c>
      <c r="H5" t="s">
        <v>11</v>
      </c>
      <c r="I5" s="87" t="s">
        <v>682</v>
      </c>
      <c r="J5" s="32" t="s">
        <v>743</v>
      </c>
      <c r="K5" s="32" t="s">
        <v>743</v>
      </c>
      <c r="L5" s="36" t="s">
        <v>678</v>
      </c>
      <c r="M5" s="37" t="s">
        <v>675</v>
      </c>
    </row>
    <row r="6" spans="1:13" x14ac:dyDescent="0.3">
      <c r="A6" t="s">
        <v>1059</v>
      </c>
      <c r="B6" t="s">
        <v>679</v>
      </c>
      <c r="C6" t="s">
        <v>717</v>
      </c>
      <c r="H6" t="s">
        <v>11</v>
      </c>
      <c r="I6" s="87" t="s">
        <v>682</v>
      </c>
      <c r="J6" s="32" t="s">
        <v>1087</v>
      </c>
      <c r="K6" s="32" t="s">
        <v>1254</v>
      </c>
    </row>
    <row r="7" spans="1:13" x14ac:dyDescent="0.3">
      <c r="A7" t="s">
        <v>1068</v>
      </c>
      <c r="B7" t="s">
        <v>679</v>
      </c>
      <c r="C7" t="s">
        <v>718</v>
      </c>
      <c r="H7" t="s">
        <v>11</v>
      </c>
      <c r="I7" s="87" t="s">
        <v>682</v>
      </c>
      <c r="J7" s="32" t="s">
        <v>1087</v>
      </c>
      <c r="K7" s="32" t="s">
        <v>1254</v>
      </c>
    </row>
    <row r="8" spans="1:13" x14ac:dyDescent="0.3">
      <c r="A8" t="s">
        <v>158</v>
      </c>
      <c r="B8" t="s">
        <v>1155</v>
      </c>
      <c r="C8" t="s">
        <v>1156</v>
      </c>
      <c r="D8" t="s">
        <v>1105</v>
      </c>
      <c r="E8">
        <v>1806</v>
      </c>
      <c r="F8">
        <v>1</v>
      </c>
      <c r="H8" t="s">
        <v>11</v>
      </c>
      <c r="I8" s="87" t="s">
        <v>1096</v>
      </c>
      <c r="J8" s="32" t="s">
        <v>743</v>
      </c>
      <c r="K8" s="32" t="s">
        <v>743</v>
      </c>
      <c r="L8" t="s">
        <v>678</v>
      </c>
      <c r="M8" s="33" t="s">
        <v>697</v>
      </c>
    </row>
    <row r="9" spans="1:13" x14ac:dyDescent="0.3">
      <c r="A9" t="s">
        <v>1191</v>
      </c>
      <c r="B9" t="s">
        <v>1155</v>
      </c>
      <c r="C9" t="s">
        <v>1190</v>
      </c>
      <c r="D9" t="s">
        <v>1106</v>
      </c>
      <c r="E9">
        <v>1977</v>
      </c>
      <c r="F9">
        <v>0</v>
      </c>
      <c r="G9" t="s">
        <v>1056</v>
      </c>
      <c r="H9" t="s">
        <v>11</v>
      </c>
      <c r="I9" s="87" t="s">
        <v>1096</v>
      </c>
      <c r="J9" s="32" t="s">
        <v>1087</v>
      </c>
      <c r="K9" s="32" t="s">
        <v>1254</v>
      </c>
      <c r="L9" t="s">
        <v>1102</v>
      </c>
      <c r="M9" s="33" t="s">
        <v>675</v>
      </c>
    </row>
    <row r="10" spans="1:13" x14ac:dyDescent="0.3">
      <c r="A10" t="str">
        <f>B10&amp;" "&amp;C10&amp;IF(LEN(G10&gt;1),G10,"")</f>
        <v>Androlaelaps casalis</v>
      </c>
      <c r="B10" t="s">
        <v>683</v>
      </c>
      <c r="C10" t="s">
        <v>684</v>
      </c>
      <c r="D10" t="s">
        <v>681</v>
      </c>
      <c r="E10">
        <v>1887</v>
      </c>
      <c r="F10">
        <v>1</v>
      </c>
      <c r="H10" t="s">
        <v>11</v>
      </c>
      <c r="I10" s="87" t="s">
        <v>685</v>
      </c>
      <c r="J10" s="32" t="s">
        <v>735</v>
      </c>
      <c r="K10" s="32" t="s">
        <v>735</v>
      </c>
      <c r="L10" s="36" t="s">
        <v>674</v>
      </c>
      <c r="M10" s="37" t="s">
        <v>1098</v>
      </c>
    </row>
    <row r="11" spans="1:13" x14ac:dyDescent="0.3">
      <c r="A11" t="str">
        <f>B11&amp;" "&amp;C11&amp;IF(LEN(G11&gt;1),G11,"")</f>
        <v>Antennoseius (Vitzthumia) sp.</v>
      </c>
      <c r="B11" t="s">
        <v>686</v>
      </c>
      <c r="C11" t="s">
        <v>676</v>
      </c>
      <c r="H11" t="s">
        <v>11</v>
      </c>
      <c r="I11" s="87" t="s">
        <v>687</v>
      </c>
      <c r="J11" s="32" t="s">
        <v>1220</v>
      </c>
      <c r="K11" s="32" t="s">
        <v>1223</v>
      </c>
      <c r="L11" s="36" t="s">
        <v>688</v>
      </c>
      <c r="M11" s="37" t="s">
        <v>675</v>
      </c>
    </row>
    <row r="12" spans="1:13" x14ac:dyDescent="0.3">
      <c r="A12" t="str">
        <f>B12&amp;" "&amp;C12&amp;IF(LEN(G12&gt;1),G12,"")</f>
        <v>Anthoseius sp.</v>
      </c>
      <c r="B12" t="s">
        <v>689</v>
      </c>
      <c r="C12" t="s">
        <v>676</v>
      </c>
      <c r="H12" t="s">
        <v>11</v>
      </c>
      <c r="I12" s="87" t="s">
        <v>682</v>
      </c>
      <c r="J12" s="32" t="s">
        <v>1087</v>
      </c>
      <c r="K12" s="32" t="s">
        <v>1254</v>
      </c>
      <c r="L12" s="36" t="s">
        <v>678</v>
      </c>
      <c r="M12" s="37"/>
    </row>
    <row r="13" spans="1:13" x14ac:dyDescent="0.3">
      <c r="A13" t="str">
        <f>B13&amp;" "&amp;C13&amp;IF(LEN(G13&gt;1),G13,"")</f>
        <v>Aphelacarus acarinus</v>
      </c>
      <c r="B13" t="s">
        <v>690</v>
      </c>
      <c r="C13" t="s">
        <v>691</v>
      </c>
      <c r="D13" t="s">
        <v>681</v>
      </c>
      <c r="E13">
        <v>1910</v>
      </c>
      <c r="F13">
        <v>1</v>
      </c>
      <c r="H13" t="s">
        <v>668</v>
      </c>
      <c r="I13" s="87" t="s">
        <v>692</v>
      </c>
      <c r="J13" s="32" t="s">
        <v>693</v>
      </c>
      <c r="K13" s="32" t="s">
        <v>1255</v>
      </c>
      <c r="L13" t="s">
        <v>674</v>
      </c>
      <c r="M13" s="37" t="s">
        <v>675</v>
      </c>
    </row>
    <row r="14" spans="1:13" x14ac:dyDescent="0.3">
      <c r="A14" t="s">
        <v>185</v>
      </c>
      <c r="B14" t="s">
        <v>694</v>
      </c>
      <c r="C14" t="s">
        <v>695</v>
      </c>
      <c r="D14" t="s">
        <v>696</v>
      </c>
      <c r="E14">
        <v>1940</v>
      </c>
      <c r="F14">
        <v>1</v>
      </c>
      <c r="H14" t="s">
        <v>11</v>
      </c>
      <c r="I14" s="87" t="s">
        <v>687</v>
      </c>
      <c r="J14" s="32" t="s">
        <v>693</v>
      </c>
      <c r="K14" s="32" t="s">
        <v>1255</v>
      </c>
      <c r="L14" s="36" t="s">
        <v>678</v>
      </c>
      <c r="M14" s="37" t="s">
        <v>697</v>
      </c>
    </row>
    <row r="15" spans="1:13" x14ac:dyDescent="0.3">
      <c r="A15" t="s">
        <v>187</v>
      </c>
      <c r="B15" t="s">
        <v>694</v>
      </c>
      <c r="C15" t="s">
        <v>1121</v>
      </c>
      <c r="D15" t="s">
        <v>681</v>
      </c>
      <c r="E15">
        <v>1921</v>
      </c>
      <c r="F15">
        <v>1</v>
      </c>
      <c r="H15" t="s">
        <v>11</v>
      </c>
      <c r="I15" s="87" t="s">
        <v>687</v>
      </c>
      <c r="J15" s="32" t="s">
        <v>1221</v>
      </c>
      <c r="K15" s="32" t="s">
        <v>1223</v>
      </c>
      <c r="L15" s="36" t="s">
        <v>678</v>
      </c>
      <c r="M15" s="33" t="s">
        <v>675</v>
      </c>
    </row>
    <row r="16" spans="1:13" x14ac:dyDescent="0.3">
      <c r="A16" t="s">
        <v>186</v>
      </c>
      <c r="B16" t="s">
        <v>694</v>
      </c>
      <c r="C16" t="s">
        <v>1122</v>
      </c>
      <c r="D16" t="s">
        <v>681</v>
      </c>
      <c r="E16">
        <v>1917</v>
      </c>
      <c r="F16">
        <v>1</v>
      </c>
      <c r="H16" t="s">
        <v>11</v>
      </c>
      <c r="I16" s="87" t="s">
        <v>687</v>
      </c>
      <c r="J16" s="32" t="s">
        <v>735</v>
      </c>
      <c r="K16" s="32" t="s">
        <v>735</v>
      </c>
      <c r="L16" s="36" t="s">
        <v>678</v>
      </c>
      <c r="M16" s="33" t="s">
        <v>675</v>
      </c>
    </row>
    <row r="17" spans="1:13" x14ac:dyDescent="0.3">
      <c r="A17" t="str">
        <f>B17&amp;" "&amp;C17&amp;IF(LEN(G17&gt;1)," "&amp;G17,"")</f>
        <v>Austrophthiracarus duplex (cf.)</v>
      </c>
      <c r="B17" t="s">
        <v>698</v>
      </c>
      <c r="C17" t="s">
        <v>699</v>
      </c>
      <c r="D17" t="s">
        <v>700</v>
      </c>
      <c r="E17">
        <v>2010</v>
      </c>
      <c r="F17">
        <v>1</v>
      </c>
      <c r="G17" t="s">
        <v>934</v>
      </c>
      <c r="H17" t="s">
        <v>668</v>
      </c>
      <c r="I17" s="87" t="s">
        <v>701</v>
      </c>
      <c r="J17" s="32" t="s">
        <v>702</v>
      </c>
      <c r="K17" s="32" t="s">
        <v>743</v>
      </c>
      <c r="L17" t="s">
        <v>703</v>
      </c>
      <c r="M17" s="37" t="s">
        <v>675</v>
      </c>
    </row>
    <row r="18" spans="1:13" x14ac:dyDescent="0.3">
      <c r="A18" s="1" t="s">
        <v>136</v>
      </c>
      <c r="B18" s="1" t="s">
        <v>951</v>
      </c>
      <c r="C18" t="s">
        <v>676</v>
      </c>
      <c r="H18" t="s">
        <v>668</v>
      </c>
      <c r="I18" s="87" t="s">
        <v>952</v>
      </c>
      <c r="J18" s="32" t="s">
        <v>1087</v>
      </c>
      <c r="K18" s="32" t="s">
        <v>1254</v>
      </c>
      <c r="M18" s="37" t="s">
        <v>675</v>
      </c>
    </row>
    <row r="19" spans="1:13" x14ac:dyDescent="0.3">
      <c r="A19" s="1" t="s">
        <v>128</v>
      </c>
      <c r="B19" s="1" t="s">
        <v>932</v>
      </c>
      <c r="C19" s="1" t="s">
        <v>933</v>
      </c>
      <c r="D19" t="s">
        <v>1055</v>
      </c>
      <c r="E19">
        <v>1962</v>
      </c>
      <c r="F19">
        <v>0</v>
      </c>
      <c r="G19" t="s">
        <v>934</v>
      </c>
      <c r="H19" t="s">
        <v>668</v>
      </c>
      <c r="I19" s="87" t="s">
        <v>705</v>
      </c>
      <c r="J19" s="32" t="s">
        <v>870</v>
      </c>
      <c r="K19" s="32" t="s">
        <v>870</v>
      </c>
      <c r="L19" t="s">
        <v>674</v>
      </c>
      <c r="M19" s="37" t="s">
        <v>675</v>
      </c>
    </row>
    <row r="20" spans="1:13" x14ac:dyDescent="0.3">
      <c r="A20" t="str">
        <f>B20&amp;" "&amp;C20&amp;IF(LEN(G20&gt;1),G20,"")</f>
        <v>Belbodamaeus sp.</v>
      </c>
      <c r="B20" t="s">
        <v>704</v>
      </c>
      <c r="C20" t="s">
        <v>676</v>
      </c>
      <c r="H20" t="s">
        <v>668</v>
      </c>
      <c r="I20" s="87" t="s">
        <v>705</v>
      </c>
      <c r="J20" s="32" t="s">
        <v>1087</v>
      </c>
      <c r="K20" s="32" t="s">
        <v>1254</v>
      </c>
      <c r="L20" t="s">
        <v>688</v>
      </c>
      <c r="M20" s="37" t="s">
        <v>675</v>
      </c>
    </row>
    <row r="21" spans="1:13" x14ac:dyDescent="0.3">
      <c r="A21" t="str">
        <f>B21&amp;" "&amp;C21&amp;IF(LEN(G21&gt;1),G21,"")</f>
        <v>Berniniella sigma</v>
      </c>
      <c r="B21" t="s">
        <v>706</v>
      </c>
      <c r="C21" t="s">
        <v>707</v>
      </c>
      <c r="D21" t="s">
        <v>708</v>
      </c>
      <c r="E21">
        <v>1951</v>
      </c>
      <c r="F21">
        <v>1</v>
      </c>
      <c r="H21" t="s">
        <v>668</v>
      </c>
      <c r="I21" s="87" t="s">
        <v>709</v>
      </c>
      <c r="J21" s="32" t="s">
        <v>710</v>
      </c>
      <c r="K21" s="32" t="s">
        <v>743</v>
      </c>
      <c r="L21" t="s">
        <v>678</v>
      </c>
      <c r="M21" s="37" t="s">
        <v>675</v>
      </c>
    </row>
    <row r="22" spans="1:13" x14ac:dyDescent="0.3">
      <c r="A22" t="s">
        <v>146</v>
      </c>
      <c r="B22" t="s">
        <v>1192</v>
      </c>
      <c r="C22" t="s">
        <v>676</v>
      </c>
      <c r="H22" t="s">
        <v>11</v>
      </c>
      <c r="I22" s="87" t="s">
        <v>714</v>
      </c>
      <c r="J22" s="32" t="s">
        <v>1087</v>
      </c>
      <c r="K22" s="32" t="s">
        <v>1254</v>
      </c>
      <c r="L22" t="s">
        <v>1102</v>
      </c>
      <c r="M22" s="33" t="s">
        <v>675</v>
      </c>
    </row>
    <row r="23" spans="1:13" x14ac:dyDescent="0.3">
      <c r="A23" s="1" t="s">
        <v>125</v>
      </c>
      <c r="B23" s="1" t="s">
        <v>891</v>
      </c>
      <c r="C23" s="1" t="s">
        <v>931</v>
      </c>
      <c r="D23" t="s">
        <v>765</v>
      </c>
      <c r="E23">
        <v>1928</v>
      </c>
      <c r="F23">
        <v>0</v>
      </c>
      <c r="H23" t="s">
        <v>668</v>
      </c>
      <c r="I23" s="87" t="s">
        <v>738</v>
      </c>
      <c r="J23" s="32" t="s">
        <v>735</v>
      </c>
      <c r="K23" s="32" t="s">
        <v>735</v>
      </c>
      <c r="L23" t="s">
        <v>674</v>
      </c>
      <c r="M23" s="37" t="s">
        <v>675</v>
      </c>
    </row>
    <row r="24" spans="1:13" x14ac:dyDescent="0.3">
      <c r="A24" s="1" t="s">
        <v>93</v>
      </c>
      <c r="B24" s="1" t="s">
        <v>891</v>
      </c>
      <c r="C24" s="1" t="s">
        <v>892</v>
      </c>
      <c r="D24" t="s">
        <v>765</v>
      </c>
      <c r="E24">
        <v>1936</v>
      </c>
      <c r="F24">
        <v>0</v>
      </c>
      <c r="H24" t="s">
        <v>668</v>
      </c>
      <c r="I24" s="87" t="s">
        <v>738</v>
      </c>
      <c r="J24" s="32" t="s">
        <v>735</v>
      </c>
      <c r="K24" s="32" t="s">
        <v>735</v>
      </c>
      <c r="L24" t="s">
        <v>674</v>
      </c>
      <c r="M24" s="37" t="s">
        <v>675</v>
      </c>
    </row>
    <row r="25" spans="1:13" x14ac:dyDescent="0.3">
      <c r="A25" t="s">
        <v>210</v>
      </c>
      <c r="B25" t="s">
        <v>1193</v>
      </c>
      <c r="C25" t="s">
        <v>676</v>
      </c>
      <c r="H25" t="s">
        <v>11</v>
      </c>
      <c r="I25" s="87" t="s">
        <v>1095</v>
      </c>
      <c r="J25" s="32" t="s">
        <v>1087</v>
      </c>
      <c r="K25" s="32" t="s">
        <v>1254</v>
      </c>
      <c r="M25" s="33" t="s">
        <v>1117</v>
      </c>
    </row>
    <row r="26" spans="1:13" x14ac:dyDescent="0.3">
      <c r="A26" t="str">
        <f>B26&amp;" "&amp;C26&amp;IF(LEN(G26&gt;1),G26,"")</f>
        <v>Cheiroseius curtipes</v>
      </c>
      <c r="B26" t="s">
        <v>711</v>
      </c>
      <c r="C26" t="s">
        <v>712</v>
      </c>
      <c r="D26" t="s">
        <v>713</v>
      </c>
      <c r="E26">
        <v>1923</v>
      </c>
      <c r="F26">
        <v>1</v>
      </c>
      <c r="H26" t="s">
        <v>11</v>
      </c>
      <c r="I26" s="87" t="s">
        <v>714</v>
      </c>
      <c r="J26" s="32" t="s">
        <v>693</v>
      </c>
      <c r="K26" s="32" t="s">
        <v>1255</v>
      </c>
      <c r="L26" s="36" t="s">
        <v>678</v>
      </c>
      <c r="M26" s="37" t="s">
        <v>1100</v>
      </c>
    </row>
    <row r="27" spans="1:13" x14ac:dyDescent="0.3">
      <c r="A27" t="str">
        <f>B27&amp;" "&amp;C27&amp;IF(LEN(G27&gt;1),G27,"")</f>
        <v>Cheiroseius necorniger</v>
      </c>
      <c r="B27" t="s">
        <v>711</v>
      </c>
      <c r="C27" t="s">
        <v>715</v>
      </c>
      <c r="D27" t="s">
        <v>716</v>
      </c>
      <c r="E27">
        <v>1904</v>
      </c>
      <c r="F27">
        <v>1</v>
      </c>
      <c r="H27" t="s">
        <v>11</v>
      </c>
      <c r="I27" s="87" t="s">
        <v>714</v>
      </c>
      <c r="J27" s="32" t="s">
        <v>673</v>
      </c>
      <c r="K27" s="32" t="s">
        <v>1255</v>
      </c>
      <c r="L27" s="36" t="s">
        <v>678</v>
      </c>
      <c r="M27" s="37" t="s">
        <v>1100</v>
      </c>
    </row>
    <row r="28" spans="1:13" x14ac:dyDescent="0.3">
      <c r="A28" t="s">
        <v>151</v>
      </c>
      <c r="B28" t="s">
        <v>711</v>
      </c>
      <c r="C28" t="s">
        <v>1123</v>
      </c>
      <c r="D28" t="s">
        <v>713</v>
      </c>
      <c r="E28">
        <v>1915</v>
      </c>
      <c r="F28">
        <v>1</v>
      </c>
      <c r="H28" t="s">
        <v>11</v>
      </c>
      <c r="I28" s="87" t="s">
        <v>714</v>
      </c>
      <c r="J28" s="32" t="s">
        <v>743</v>
      </c>
      <c r="K28" s="32" t="s">
        <v>743</v>
      </c>
      <c r="L28" t="s">
        <v>678</v>
      </c>
      <c r="M28" s="33" t="s">
        <v>1100</v>
      </c>
    </row>
    <row r="29" spans="1:13" x14ac:dyDescent="0.3">
      <c r="A29" t="str">
        <f>B29&amp;" "&amp;C29&amp;IF(LEN(G29&gt;1),G29,"")</f>
        <v>Cheiroseius sp.1</v>
      </c>
      <c r="B29" t="s">
        <v>711</v>
      </c>
      <c r="C29" t="s">
        <v>717</v>
      </c>
      <c r="H29" t="s">
        <v>11</v>
      </c>
      <c r="I29" s="87" t="s">
        <v>714</v>
      </c>
      <c r="J29" s="32" t="s">
        <v>1087</v>
      </c>
      <c r="K29" s="32" t="s">
        <v>1254</v>
      </c>
      <c r="L29" s="36"/>
      <c r="M29" s="37" t="s">
        <v>1100</v>
      </c>
    </row>
    <row r="30" spans="1:13" x14ac:dyDescent="0.3">
      <c r="A30" t="str">
        <f>B30&amp;" "&amp;C30&amp;IF(LEN(G30&gt;1),G30,"")</f>
        <v>Cheiroseius sp.2</v>
      </c>
      <c r="B30" t="s">
        <v>711</v>
      </c>
      <c r="C30" t="s">
        <v>718</v>
      </c>
      <c r="H30" t="s">
        <v>11</v>
      </c>
      <c r="I30" s="87" t="s">
        <v>714</v>
      </c>
      <c r="J30" s="32" t="s">
        <v>1087</v>
      </c>
      <c r="K30" s="32" t="s">
        <v>1254</v>
      </c>
      <c r="L30" s="36"/>
      <c r="M30" s="37" t="s">
        <v>1100</v>
      </c>
    </row>
    <row r="31" spans="1:13" x14ac:dyDescent="0.3">
      <c r="A31" t="s">
        <v>1076</v>
      </c>
      <c r="B31" t="s">
        <v>711</v>
      </c>
      <c r="C31" t="s">
        <v>1124</v>
      </c>
      <c r="H31" t="s">
        <v>11</v>
      </c>
      <c r="I31" s="87" t="s">
        <v>714</v>
      </c>
      <c r="J31" s="32" t="s">
        <v>1087</v>
      </c>
      <c r="K31" s="32" t="s">
        <v>1254</v>
      </c>
      <c r="M31" s="33" t="s">
        <v>1100</v>
      </c>
    </row>
    <row r="32" spans="1:13" x14ac:dyDescent="0.3">
      <c r="A32" t="s">
        <v>1079</v>
      </c>
      <c r="B32" t="s">
        <v>711</v>
      </c>
      <c r="C32" t="s">
        <v>1125</v>
      </c>
      <c r="H32" t="s">
        <v>11</v>
      </c>
      <c r="I32" s="87" t="s">
        <v>714</v>
      </c>
      <c r="J32" s="32" t="s">
        <v>1087</v>
      </c>
      <c r="K32" s="32" t="s">
        <v>1254</v>
      </c>
      <c r="M32" s="33" t="s">
        <v>1100</v>
      </c>
    </row>
    <row r="33" spans="1:13" x14ac:dyDescent="0.3">
      <c r="A33" t="str">
        <f>B33&amp;" "&amp;C33&amp;IF(LEN(G33&gt;1),G33,"")</f>
        <v>Cosmolaelaps lutegiensis</v>
      </c>
      <c r="B33" t="s">
        <v>719</v>
      </c>
      <c r="C33" t="s">
        <v>720</v>
      </c>
      <c r="D33" t="s">
        <v>721</v>
      </c>
      <c r="E33">
        <v>1971</v>
      </c>
      <c r="F33">
        <v>1</v>
      </c>
      <c r="H33" t="s">
        <v>11</v>
      </c>
      <c r="I33" s="87" t="s">
        <v>685</v>
      </c>
      <c r="J33" s="32" t="s">
        <v>1222</v>
      </c>
      <c r="K33" s="32" t="s">
        <v>1223</v>
      </c>
      <c r="L33" s="36" t="s">
        <v>678</v>
      </c>
      <c r="M33" s="37" t="s">
        <v>675</v>
      </c>
    </row>
    <row r="34" spans="1:13" x14ac:dyDescent="0.3">
      <c r="A34" t="s">
        <v>167</v>
      </c>
      <c r="B34" t="s">
        <v>719</v>
      </c>
      <c r="C34" t="s">
        <v>1126</v>
      </c>
      <c r="D34" t="s">
        <v>878</v>
      </c>
      <c r="E34">
        <v>1881</v>
      </c>
      <c r="F34">
        <v>1</v>
      </c>
      <c r="H34" t="s">
        <v>11</v>
      </c>
      <c r="I34" s="87" t="s">
        <v>685</v>
      </c>
      <c r="J34" s="32" t="s">
        <v>673</v>
      </c>
      <c r="K34" s="32" t="s">
        <v>1255</v>
      </c>
      <c r="L34" t="s">
        <v>678</v>
      </c>
      <c r="M34" s="33" t="s">
        <v>1099</v>
      </c>
    </row>
    <row r="35" spans="1:13" x14ac:dyDescent="0.3">
      <c r="A35" t="str">
        <f>B35&amp;" "&amp;C35&amp;IF(LEN(G35&gt;1),G35,"")</f>
        <v>Cyrthydrolaelaps schusteri</v>
      </c>
      <c r="B35" t="s">
        <v>722</v>
      </c>
      <c r="C35" t="s">
        <v>723</v>
      </c>
      <c r="D35" t="s">
        <v>724</v>
      </c>
      <c r="E35">
        <v>1966</v>
      </c>
      <c r="F35">
        <v>0</v>
      </c>
      <c r="H35" t="s">
        <v>11</v>
      </c>
      <c r="I35" s="87" t="s">
        <v>725</v>
      </c>
      <c r="J35" s="32" t="s">
        <v>870</v>
      </c>
      <c r="K35" s="32" t="s">
        <v>870</v>
      </c>
      <c r="L35" s="36" t="s">
        <v>703</v>
      </c>
      <c r="M35" s="37" t="s">
        <v>726</v>
      </c>
    </row>
    <row r="36" spans="1:13" x14ac:dyDescent="0.3">
      <c r="A36" t="s">
        <v>142</v>
      </c>
      <c r="B36" t="s">
        <v>727</v>
      </c>
      <c r="C36" t="s">
        <v>1127</v>
      </c>
      <c r="D36" t="s">
        <v>724</v>
      </c>
      <c r="E36">
        <v>1960</v>
      </c>
      <c r="F36">
        <v>0</v>
      </c>
      <c r="H36" t="s">
        <v>11</v>
      </c>
      <c r="I36" s="87" t="s">
        <v>730</v>
      </c>
      <c r="J36" s="32" t="s">
        <v>1223</v>
      </c>
      <c r="K36" s="32" t="s">
        <v>1223</v>
      </c>
      <c r="L36" t="s">
        <v>678</v>
      </c>
      <c r="M36" s="33" t="s">
        <v>1117</v>
      </c>
    </row>
    <row r="37" spans="1:13" x14ac:dyDescent="0.3">
      <c r="A37" t="str">
        <f>B37&amp;" "&amp;C37&amp;IF(LEN(G37&gt;1)," "&amp;G37,"")</f>
        <v>Dendrolaelaps strenzkeiformis (aff.)</v>
      </c>
      <c r="B37" t="s">
        <v>727</v>
      </c>
      <c r="C37" t="s">
        <v>728</v>
      </c>
      <c r="D37" t="s">
        <v>729</v>
      </c>
      <c r="E37">
        <v>1982</v>
      </c>
      <c r="F37">
        <v>0</v>
      </c>
      <c r="G37" t="s">
        <v>1056</v>
      </c>
      <c r="H37" t="s">
        <v>11</v>
      </c>
      <c r="I37" s="87" t="s">
        <v>730</v>
      </c>
      <c r="J37" s="32" t="s">
        <v>1101</v>
      </c>
      <c r="K37" s="32" t="s">
        <v>1256</v>
      </c>
      <c r="L37" s="36" t="s">
        <v>1102</v>
      </c>
      <c r="M37" s="37" t="s">
        <v>631</v>
      </c>
    </row>
    <row r="38" spans="1:13" x14ac:dyDescent="0.3">
      <c r="A38" t="str">
        <f>B38&amp;" "&amp;C38&amp;IF(LEN(G38&gt;1),G38,"")</f>
        <v>Dendrolaelaspis bregetovae</v>
      </c>
      <c r="B38" t="s">
        <v>731</v>
      </c>
      <c r="C38" t="s">
        <v>732</v>
      </c>
      <c r="D38" t="s">
        <v>721</v>
      </c>
      <c r="E38">
        <v>1977</v>
      </c>
      <c r="F38">
        <v>0</v>
      </c>
      <c r="H38" t="s">
        <v>11</v>
      </c>
      <c r="I38" s="87" t="s">
        <v>730</v>
      </c>
      <c r="J38" s="32" t="s">
        <v>1103</v>
      </c>
      <c r="K38" s="32" t="s">
        <v>1223</v>
      </c>
      <c r="L38" s="36" t="s">
        <v>678</v>
      </c>
      <c r="M38" s="37" t="s">
        <v>675</v>
      </c>
    </row>
    <row r="39" spans="1:13" x14ac:dyDescent="0.3">
      <c r="A39" t="s">
        <v>145</v>
      </c>
      <c r="B39" t="s">
        <v>731</v>
      </c>
      <c r="C39" t="s">
        <v>1128</v>
      </c>
      <c r="D39" t="s">
        <v>721</v>
      </c>
      <c r="E39">
        <v>1977</v>
      </c>
      <c r="F39">
        <v>0</v>
      </c>
      <c r="G39" t="s">
        <v>1056</v>
      </c>
      <c r="H39" t="s">
        <v>11</v>
      </c>
      <c r="I39" s="87" t="s">
        <v>730</v>
      </c>
      <c r="J39" s="32" t="s">
        <v>1101</v>
      </c>
      <c r="K39" s="32" t="s">
        <v>1256</v>
      </c>
      <c r="L39" s="36" t="s">
        <v>688</v>
      </c>
      <c r="M39" s="33" t="s">
        <v>675</v>
      </c>
    </row>
    <row r="40" spans="1:13" x14ac:dyDescent="0.3">
      <c r="A40" t="s">
        <v>140</v>
      </c>
      <c r="B40" t="s">
        <v>1157</v>
      </c>
      <c r="C40" t="s">
        <v>676</v>
      </c>
      <c r="H40" t="s">
        <v>11</v>
      </c>
      <c r="I40" s="87" t="s">
        <v>730</v>
      </c>
      <c r="J40" s="32" t="s">
        <v>1087</v>
      </c>
      <c r="K40" s="32" t="s">
        <v>1254</v>
      </c>
      <c r="M40" s="33" t="s">
        <v>697</v>
      </c>
    </row>
    <row r="41" spans="1:13" x14ac:dyDescent="0.3">
      <c r="A41" t="s">
        <v>217</v>
      </c>
      <c r="B41" t="s">
        <v>1158</v>
      </c>
      <c r="C41" t="s">
        <v>1129</v>
      </c>
      <c r="D41" t="s">
        <v>681</v>
      </c>
      <c r="E41">
        <v>1903</v>
      </c>
      <c r="F41">
        <v>0</v>
      </c>
      <c r="H41" t="s">
        <v>11</v>
      </c>
      <c r="I41" s="87" t="s">
        <v>860</v>
      </c>
      <c r="J41" s="32" t="s">
        <v>1223</v>
      </c>
      <c r="K41" s="32" t="s">
        <v>1223</v>
      </c>
      <c r="L41" s="36" t="s">
        <v>678</v>
      </c>
      <c r="M41" s="33" t="s">
        <v>675</v>
      </c>
    </row>
    <row r="42" spans="1:13" x14ac:dyDescent="0.3">
      <c r="A42" t="s">
        <v>211</v>
      </c>
      <c r="B42" t="s">
        <v>1194</v>
      </c>
      <c r="C42" t="s">
        <v>676</v>
      </c>
      <c r="H42" t="s">
        <v>11</v>
      </c>
      <c r="I42" s="87" t="s">
        <v>1094</v>
      </c>
      <c r="J42" s="32" t="s">
        <v>1087</v>
      </c>
      <c r="K42" s="32" t="s">
        <v>1254</v>
      </c>
      <c r="M42" s="33" t="s">
        <v>1117</v>
      </c>
    </row>
    <row r="43" spans="1:13" x14ac:dyDescent="0.3">
      <c r="A43" t="s">
        <v>214</v>
      </c>
      <c r="B43" t="s">
        <v>1159</v>
      </c>
      <c r="C43" t="s">
        <v>1130</v>
      </c>
      <c r="D43" t="s">
        <v>1108</v>
      </c>
      <c r="E43">
        <v>1961</v>
      </c>
      <c r="F43">
        <v>1</v>
      </c>
      <c r="H43" t="s">
        <v>11</v>
      </c>
      <c r="I43" s="87" t="s">
        <v>860</v>
      </c>
      <c r="J43" s="32" t="s">
        <v>743</v>
      </c>
      <c r="K43" s="32" t="s">
        <v>743</v>
      </c>
      <c r="L43" s="36" t="s">
        <v>678</v>
      </c>
      <c r="M43" s="33" t="s">
        <v>1117</v>
      </c>
    </row>
    <row r="44" spans="1:13" x14ac:dyDescent="0.3">
      <c r="A44" t="str">
        <f>B44&amp;" "&amp;C44&amp;IF(LEN(G44&gt;1),G44,"")</f>
        <v>Dissorhina ornata</v>
      </c>
      <c r="B44" t="s">
        <v>733</v>
      </c>
      <c r="C44" t="s">
        <v>734</v>
      </c>
      <c r="D44" t="s">
        <v>716</v>
      </c>
      <c r="E44">
        <v>1900</v>
      </c>
      <c r="F44">
        <v>1</v>
      </c>
      <c r="H44" t="s">
        <v>668</v>
      </c>
      <c r="I44" s="87" t="s">
        <v>709</v>
      </c>
      <c r="J44" s="32" t="s">
        <v>735</v>
      </c>
      <c r="K44" s="32" t="s">
        <v>735</v>
      </c>
      <c r="L44" t="s">
        <v>674</v>
      </c>
      <c r="M44" s="37" t="s">
        <v>675</v>
      </c>
    </row>
    <row r="45" spans="1:13" x14ac:dyDescent="0.3">
      <c r="A45" t="str">
        <f>B45&amp;" "&amp;C45&amp;IF(LEN(G45&gt;1),G45,"")</f>
        <v>Eobrachychthonius latior</v>
      </c>
      <c r="B45" t="s">
        <v>736</v>
      </c>
      <c r="C45" t="s">
        <v>737</v>
      </c>
      <c r="D45" t="s">
        <v>681</v>
      </c>
      <c r="E45">
        <v>1910</v>
      </c>
      <c r="F45">
        <v>1</v>
      </c>
      <c r="H45" t="s">
        <v>668</v>
      </c>
      <c r="I45" s="87" t="s">
        <v>738</v>
      </c>
      <c r="J45" s="32" t="s">
        <v>735</v>
      </c>
      <c r="K45" s="32" t="s">
        <v>735</v>
      </c>
      <c r="L45" t="s">
        <v>674</v>
      </c>
      <c r="M45" s="37" t="s">
        <v>675</v>
      </c>
    </row>
    <row r="46" spans="1:13" x14ac:dyDescent="0.3">
      <c r="A46" t="s">
        <v>1107</v>
      </c>
      <c r="B46" t="s">
        <v>1160</v>
      </c>
      <c r="C46" t="s">
        <v>1131</v>
      </c>
      <c r="D46" t="s">
        <v>1104</v>
      </c>
      <c r="E46">
        <v>1971</v>
      </c>
      <c r="F46">
        <v>0</v>
      </c>
      <c r="H46" t="s">
        <v>11</v>
      </c>
      <c r="I46" s="87" t="s">
        <v>1093</v>
      </c>
      <c r="J46" s="32" t="s">
        <v>1216</v>
      </c>
      <c r="K46" s="32" t="s">
        <v>1223</v>
      </c>
      <c r="L46" t="s">
        <v>703</v>
      </c>
      <c r="M46" s="33" t="s">
        <v>1100</v>
      </c>
    </row>
    <row r="47" spans="1:13" x14ac:dyDescent="0.3">
      <c r="A47" t="str">
        <f>B47&amp;" "&amp;C47&amp;IF(LEN(G47&gt;1),G47,"")</f>
        <v>Epilohmannia styriaca</v>
      </c>
      <c r="B47" t="s">
        <v>739</v>
      </c>
      <c r="C47" t="s">
        <v>740</v>
      </c>
      <c r="D47" t="s">
        <v>741</v>
      </c>
      <c r="E47">
        <v>1960</v>
      </c>
      <c r="F47">
        <v>0</v>
      </c>
      <c r="H47" t="s">
        <v>668</v>
      </c>
      <c r="I47" s="87" t="s">
        <v>742</v>
      </c>
      <c r="J47" s="32" t="s">
        <v>743</v>
      </c>
      <c r="K47" s="32" t="s">
        <v>743</v>
      </c>
      <c r="L47" t="s">
        <v>678</v>
      </c>
      <c r="M47" s="37" t="s">
        <v>675</v>
      </c>
    </row>
    <row r="48" spans="1:13" x14ac:dyDescent="0.3">
      <c r="A48" t="str">
        <f>B48&amp;" "&amp;C48&amp;IF(LEN(G48&gt;1),G48,"")</f>
        <v>Euandrolaelaps karawaiewi</v>
      </c>
      <c r="B48" t="s">
        <v>744</v>
      </c>
      <c r="C48" t="s">
        <v>745</v>
      </c>
      <c r="D48" t="s">
        <v>681</v>
      </c>
      <c r="E48">
        <v>1903</v>
      </c>
      <c r="F48">
        <v>1</v>
      </c>
      <c r="H48" t="s">
        <v>11</v>
      </c>
      <c r="I48" s="87" t="s">
        <v>685</v>
      </c>
      <c r="J48" s="32" t="s">
        <v>743</v>
      </c>
      <c r="K48" s="32" t="s">
        <v>743</v>
      </c>
      <c r="L48" s="36" t="s">
        <v>678</v>
      </c>
      <c r="M48" s="37" t="s">
        <v>675</v>
      </c>
    </row>
    <row r="49" spans="1:13" x14ac:dyDescent="0.3">
      <c r="A49" s="1" t="s">
        <v>117</v>
      </c>
      <c r="B49" s="1" t="s">
        <v>918</v>
      </c>
      <c r="C49" s="1" t="s">
        <v>919</v>
      </c>
      <c r="D49" t="s">
        <v>671</v>
      </c>
      <c r="E49">
        <v>1835</v>
      </c>
      <c r="F49">
        <v>1</v>
      </c>
      <c r="H49" t="s">
        <v>668</v>
      </c>
      <c r="I49" s="87" t="s">
        <v>920</v>
      </c>
      <c r="J49" s="32" t="s">
        <v>735</v>
      </c>
      <c r="K49" s="32" t="s">
        <v>735</v>
      </c>
      <c r="L49" t="s">
        <v>674</v>
      </c>
      <c r="M49" s="37" t="s">
        <v>675</v>
      </c>
    </row>
    <row r="50" spans="1:13" x14ac:dyDescent="0.3">
      <c r="A50" t="str">
        <f>B50&amp;" "&amp;C50&amp;IF(LEN(G50&gt;1),G50,"")</f>
        <v>Gaeolaelaps aculeifer</v>
      </c>
      <c r="B50" t="s">
        <v>746</v>
      </c>
      <c r="C50" t="s">
        <v>747</v>
      </c>
      <c r="D50" t="s">
        <v>748</v>
      </c>
      <c r="E50">
        <v>1883</v>
      </c>
      <c r="F50">
        <v>1</v>
      </c>
      <c r="H50" t="s">
        <v>11</v>
      </c>
      <c r="I50" s="87" t="s">
        <v>685</v>
      </c>
      <c r="J50" s="32" t="s">
        <v>693</v>
      </c>
      <c r="K50" s="32" t="s">
        <v>1255</v>
      </c>
      <c r="L50" s="36" t="s">
        <v>674</v>
      </c>
      <c r="M50" s="37" t="s">
        <v>675</v>
      </c>
    </row>
    <row r="51" spans="1:13" x14ac:dyDescent="0.3">
      <c r="A51" t="str">
        <f>B51&amp;" "&amp;C51&amp;IF(LEN(G51&gt;1),G51,"")</f>
        <v>Gaeolaelaps kargi</v>
      </c>
      <c r="B51" t="s">
        <v>746</v>
      </c>
      <c r="C51" t="s">
        <v>749</v>
      </c>
      <c r="D51" t="s">
        <v>750</v>
      </c>
      <c r="E51">
        <v>1968</v>
      </c>
      <c r="F51">
        <v>1</v>
      </c>
      <c r="H51" t="s">
        <v>11</v>
      </c>
      <c r="I51" s="87" t="s">
        <v>685</v>
      </c>
      <c r="J51" s="32" t="s">
        <v>743</v>
      </c>
      <c r="K51" s="32" t="s">
        <v>743</v>
      </c>
      <c r="L51" s="36" t="s">
        <v>674</v>
      </c>
      <c r="M51" s="37" t="s">
        <v>675</v>
      </c>
    </row>
    <row r="52" spans="1:13" x14ac:dyDescent="0.3">
      <c r="A52" t="str">
        <f>B52&amp;" "&amp;C52&amp;IF(LEN(G52&gt;1),G52,"")</f>
        <v>Gaeolaelaps nolli</v>
      </c>
      <c r="B52" t="s">
        <v>746</v>
      </c>
      <c r="C52" t="s">
        <v>751</v>
      </c>
      <c r="D52" t="s">
        <v>752</v>
      </c>
      <c r="E52">
        <v>1962</v>
      </c>
      <c r="F52">
        <v>1</v>
      </c>
      <c r="H52" t="s">
        <v>11</v>
      </c>
      <c r="I52" s="87" t="s">
        <v>685</v>
      </c>
      <c r="J52" s="32" t="s">
        <v>735</v>
      </c>
      <c r="K52" s="32" t="s">
        <v>735</v>
      </c>
      <c r="L52" s="36" t="s">
        <v>678</v>
      </c>
      <c r="M52" s="37" t="s">
        <v>675</v>
      </c>
    </row>
    <row r="53" spans="1:13" x14ac:dyDescent="0.3">
      <c r="A53" t="s">
        <v>165</v>
      </c>
      <c r="B53" t="s">
        <v>746</v>
      </c>
      <c r="C53" t="s">
        <v>1132</v>
      </c>
      <c r="D53" t="s">
        <v>1109</v>
      </c>
      <c r="E53">
        <v>1956</v>
      </c>
      <c r="F53">
        <v>1</v>
      </c>
      <c r="H53" t="s">
        <v>11</v>
      </c>
      <c r="I53" s="87" t="s">
        <v>685</v>
      </c>
      <c r="J53" s="32" t="s">
        <v>693</v>
      </c>
      <c r="K53" s="32" t="s">
        <v>1255</v>
      </c>
      <c r="L53" s="36" t="s">
        <v>703</v>
      </c>
      <c r="M53" s="33" t="s">
        <v>1110</v>
      </c>
    </row>
    <row r="54" spans="1:13" x14ac:dyDescent="0.3">
      <c r="A54" t="str">
        <f>B54&amp;" "&amp;C54&amp;IF(LEN(G54&gt;1),G54,"")</f>
        <v>Gaeolaelaps sp.1</v>
      </c>
      <c r="B54" t="s">
        <v>746</v>
      </c>
      <c r="C54" t="s">
        <v>717</v>
      </c>
      <c r="H54" t="s">
        <v>11</v>
      </c>
      <c r="I54" s="87" t="s">
        <v>685</v>
      </c>
      <c r="J54" s="32" t="s">
        <v>1087</v>
      </c>
      <c r="K54" s="32" t="s">
        <v>1254</v>
      </c>
      <c r="L54" s="36"/>
      <c r="M54" s="37"/>
    </row>
    <row r="55" spans="1:13" x14ac:dyDescent="0.3">
      <c r="A55" s="1" t="s">
        <v>134</v>
      </c>
      <c r="B55" s="1" t="s">
        <v>753</v>
      </c>
      <c r="C55" s="1" t="s">
        <v>947</v>
      </c>
      <c r="D55" t="s">
        <v>948</v>
      </c>
      <c r="E55">
        <v>1952</v>
      </c>
      <c r="F55">
        <v>0</v>
      </c>
      <c r="H55" t="s">
        <v>668</v>
      </c>
      <c r="I55" s="87" t="s">
        <v>755</v>
      </c>
      <c r="J55" s="32" t="s">
        <v>710</v>
      </c>
      <c r="K55" s="32" t="s">
        <v>743</v>
      </c>
      <c r="L55" t="s">
        <v>674</v>
      </c>
      <c r="M55" s="37" t="s">
        <v>675</v>
      </c>
    </row>
    <row r="56" spans="1:13" x14ac:dyDescent="0.3">
      <c r="A56" s="1" t="s">
        <v>127</v>
      </c>
      <c r="B56" s="1" t="s">
        <v>753</v>
      </c>
      <c r="C56" t="s">
        <v>676</v>
      </c>
      <c r="H56" t="s">
        <v>668</v>
      </c>
      <c r="I56" s="87" t="s">
        <v>755</v>
      </c>
      <c r="J56" s="32" t="s">
        <v>1087</v>
      </c>
      <c r="K56" s="32" t="s">
        <v>1254</v>
      </c>
      <c r="M56" s="37" t="s">
        <v>675</v>
      </c>
    </row>
    <row r="57" spans="1:13" x14ac:dyDescent="0.3">
      <c r="A57" t="str">
        <f>B57&amp;" "&amp;C57&amp;IF(LEN(G57&gt;1),G57,"")</f>
        <v>Galumna tarsipennata</v>
      </c>
      <c r="B57" t="s">
        <v>753</v>
      </c>
      <c r="C57" t="s">
        <v>754</v>
      </c>
      <c r="D57" t="s">
        <v>716</v>
      </c>
      <c r="E57">
        <v>1914</v>
      </c>
      <c r="F57">
        <v>0</v>
      </c>
      <c r="H57" t="s">
        <v>668</v>
      </c>
      <c r="I57" s="87" t="s">
        <v>755</v>
      </c>
      <c r="J57" s="32" t="s">
        <v>693</v>
      </c>
      <c r="K57" s="32" t="s">
        <v>1255</v>
      </c>
      <c r="L57" t="s">
        <v>678</v>
      </c>
      <c r="M57" s="37" t="s">
        <v>675</v>
      </c>
    </row>
    <row r="58" spans="1:13" x14ac:dyDescent="0.3">
      <c r="A58" t="s">
        <v>190</v>
      </c>
      <c r="B58" t="s">
        <v>756</v>
      </c>
      <c r="C58" t="s">
        <v>1133</v>
      </c>
      <c r="D58" t="s">
        <v>681</v>
      </c>
      <c r="E58">
        <v>1918</v>
      </c>
      <c r="F58">
        <v>1</v>
      </c>
      <c r="H58" t="s">
        <v>11</v>
      </c>
      <c r="I58" s="87" t="s">
        <v>687</v>
      </c>
      <c r="J58" s="32" t="s">
        <v>743</v>
      </c>
      <c r="K58" s="32" t="s">
        <v>743</v>
      </c>
      <c r="L58" t="s">
        <v>678</v>
      </c>
      <c r="M58" s="33" t="s">
        <v>675</v>
      </c>
    </row>
    <row r="59" spans="1:13" x14ac:dyDescent="0.3">
      <c r="A59" t="s">
        <v>192</v>
      </c>
      <c r="B59" t="s">
        <v>756</v>
      </c>
      <c r="C59" t="s">
        <v>676</v>
      </c>
      <c r="H59" t="s">
        <v>11</v>
      </c>
      <c r="I59" s="87" t="s">
        <v>687</v>
      </c>
      <c r="J59" s="32" t="s">
        <v>1087</v>
      </c>
      <c r="K59" s="32" t="s">
        <v>1254</v>
      </c>
    </row>
    <row r="60" spans="1:13" x14ac:dyDescent="0.3">
      <c r="A60" t="str">
        <f>B60&amp;" "&amp;C60&amp;IF(LEN(G60&gt;1),G60,"")</f>
        <v>Gamasellodes vulgatior</v>
      </c>
      <c r="B60" t="s">
        <v>756</v>
      </c>
      <c r="C60" t="s">
        <v>757</v>
      </c>
      <c r="D60" t="s">
        <v>758</v>
      </c>
      <c r="E60">
        <v>1961</v>
      </c>
      <c r="F60">
        <v>1</v>
      </c>
      <c r="H60" t="s">
        <v>11</v>
      </c>
      <c r="I60" s="87" t="s">
        <v>687</v>
      </c>
      <c r="J60" s="32" t="s">
        <v>1111</v>
      </c>
      <c r="K60" s="32" t="s">
        <v>1255</v>
      </c>
      <c r="L60" s="36" t="s">
        <v>703</v>
      </c>
      <c r="M60" s="37" t="s">
        <v>1112</v>
      </c>
    </row>
    <row r="61" spans="1:13" x14ac:dyDescent="0.3">
      <c r="A61" t="s">
        <v>199</v>
      </c>
      <c r="B61" t="s">
        <v>1161</v>
      </c>
      <c r="C61" t="s">
        <v>1134</v>
      </c>
      <c r="D61" t="s">
        <v>681</v>
      </c>
      <c r="E61">
        <v>1887</v>
      </c>
      <c r="F61">
        <v>1</v>
      </c>
      <c r="H61" t="s">
        <v>11</v>
      </c>
      <c r="I61" s="87" t="s">
        <v>1090</v>
      </c>
      <c r="J61" s="32" t="s">
        <v>673</v>
      </c>
      <c r="K61" s="32" t="s">
        <v>1255</v>
      </c>
      <c r="L61" t="s">
        <v>703</v>
      </c>
      <c r="M61" s="33" t="s">
        <v>675</v>
      </c>
    </row>
    <row r="62" spans="1:13" x14ac:dyDescent="0.3">
      <c r="A62" t="str">
        <f>B62&amp;" "&amp;C62&amp;IF(LEN(G62&gt;1),G62,"")</f>
        <v>Halolaelaps alberti</v>
      </c>
      <c r="B62" t="s">
        <v>759</v>
      </c>
      <c r="C62" t="s">
        <v>760</v>
      </c>
      <c r="D62" t="s">
        <v>761</v>
      </c>
      <c r="E62">
        <v>1993</v>
      </c>
      <c r="F62">
        <v>0</v>
      </c>
      <c r="H62" t="s">
        <v>11</v>
      </c>
      <c r="I62" s="87" t="s">
        <v>762</v>
      </c>
      <c r="J62" s="32" t="s">
        <v>1224</v>
      </c>
      <c r="K62" s="32" t="s">
        <v>1223</v>
      </c>
      <c r="L62" s="36" t="s">
        <v>703</v>
      </c>
      <c r="M62" s="32" t="s">
        <v>726</v>
      </c>
    </row>
    <row r="63" spans="1:13" x14ac:dyDescent="0.3">
      <c r="A63" t="str">
        <f>B63&amp;" "&amp;C63&amp;IF(LEN(G63&gt;1)," "&amp;G63,"")</f>
        <v>Halolaelaps schusteri (cf.)</v>
      </c>
      <c r="B63" t="s">
        <v>759</v>
      </c>
      <c r="C63" t="s">
        <v>723</v>
      </c>
      <c r="D63" t="s">
        <v>724</v>
      </c>
      <c r="E63">
        <v>1966</v>
      </c>
      <c r="F63">
        <v>0</v>
      </c>
      <c r="G63" t="s">
        <v>934</v>
      </c>
      <c r="H63" t="s">
        <v>11</v>
      </c>
      <c r="I63" s="87" t="s">
        <v>762</v>
      </c>
      <c r="J63" s="32" t="s">
        <v>1224</v>
      </c>
      <c r="K63" s="32" t="s">
        <v>1223</v>
      </c>
      <c r="L63" t="s">
        <v>703</v>
      </c>
      <c r="M63" s="37" t="s">
        <v>726</v>
      </c>
    </row>
    <row r="64" spans="1:13" x14ac:dyDescent="0.3">
      <c r="A64" t="str">
        <f>B64&amp;" "&amp;C64&amp;IF(LEN(G64&gt;1),G64,"")</f>
        <v>Haplochthonius simplex</v>
      </c>
      <c r="B64" t="s">
        <v>763</v>
      </c>
      <c r="C64" t="s">
        <v>764</v>
      </c>
      <c r="D64" t="s">
        <v>765</v>
      </c>
      <c r="E64">
        <v>1930</v>
      </c>
      <c r="F64">
        <v>1</v>
      </c>
      <c r="H64" t="s">
        <v>668</v>
      </c>
      <c r="I64" s="87" t="s">
        <v>766</v>
      </c>
      <c r="J64" s="32" t="s">
        <v>693</v>
      </c>
      <c r="K64" s="32" t="s">
        <v>1255</v>
      </c>
      <c r="L64" t="s">
        <v>674</v>
      </c>
      <c r="M64" s="37" t="s">
        <v>675</v>
      </c>
    </row>
    <row r="65" spans="1:13" x14ac:dyDescent="0.3">
      <c r="A65" t="s">
        <v>220</v>
      </c>
      <c r="B65" t="s">
        <v>1162</v>
      </c>
      <c r="C65" t="s">
        <v>676</v>
      </c>
      <c r="H65" t="s">
        <v>9</v>
      </c>
      <c r="I65" s="87" t="s">
        <v>1086</v>
      </c>
      <c r="J65" s="32" t="s">
        <v>1087</v>
      </c>
      <c r="K65" s="32" t="s">
        <v>1254</v>
      </c>
    </row>
    <row r="66" spans="1:13" x14ac:dyDescent="0.3">
      <c r="A66" t="s">
        <v>1060</v>
      </c>
      <c r="B66" t="s">
        <v>1195</v>
      </c>
      <c r="C66" t="s">
        <v>717</v>
      </c>
      <c r="H66" t="s">
        <v>9</v>
      </c>
      <c r="I66" s="87" t="s">
        <v>1089</v>
      </c>
      <c r="J66" s="32" t="s">
        <v>1087</v>
      </c>
      <c r="K66" s="32" t="s">
        <v>1254</v>
      </c>
    </row>
    <row r="67" spans="1:13" x14ac:dyDescent="0.3">
      <c r="A67" t="s">
        <v>1069</v>
      </c>
      <c r="B67" t="s">
        <v>1195</v>
      </c>
      <c r="C67" t="s">
        <v>718</v>
      </c>
      <c r="H67" t="s">
        <v>9</v>
      </c>
      <c r="I67" s="87" t="s">
        <v>1089</v>
      </c>
      <c r="J67" s="32" t="s">
        <v>1087</v>
      </c>
      <c r="K67" s="32" t="s">
        <v>1254</v>
      </c>
    </row>
    <row r="68" spans="1:13" x14ac:dyDescent="0.3">
      <c r="A68" t="str">
        <f>B68&amp;" "&amp;C68&amp;IF(LEN(G68&gt;1),G68,"")</f>
        <v>Hydrozetes lacustris parisiensis</v>
      </c>
      <c r="B68" t="s">
        <v>767</v>
      </c>
      <c r="C68" t="s">
        <v>768</v>
      </c>
      <c r="D68" t="s">
        <v>769</v>
      </c>
      <c r="E68">
        <v>1948</v>
      </c>
      <c r="F68">
        <v>0</v>
      </c>
      <c r="H68" t="s">
        <v>668</v>
      </c>
      <c r="I68" s="87" t="s">
        <v>770</v>
      </c>
      <c r="J68" s="32" t="s">
        <v>673</v>
      </c>
      <c r="K68" s="32" t="s">
        <v>1255</v>
      </c>
      <c r="L68" t="s">
        <v>674</v>
      </c>
      <c r="M68" s="37" t="s">
        <v>1100</v>
      </c>
    </row>
    <row r="69" spans="1:13" x14ac:dyDescent="0.3">
      <c r="A69" s="1" t="s">
        <v>112</v>
      </c>
      <c r="B69" s="1" t="s">
        <v>767</v>
      </c>
      <c r="C69" s="1" t="s">
        <v>909</v>
      </c>
      <c r="D69" t="s">
        <v>910</v>
      </c>
      <c r="E69">
        <v>1897</v>
      </c>
      <c r="F69">
        <v>1</v>
      </c>
      <c r="H69" t="s">
        <v>668</v>
      </c>
      <c r="I69" s="87" t="s">
        <v>770</v>
      </c>
      <c r="J69" s="32" t="s">
        <v>693</v>
      </c>
      <c r="K69" s="32" t="s">
        <v>1255</v>
      </c>
      <c r="L69" t="s">
        <v>678</v>
      </c>
      <c r="M69" s="37" t="s">
        <v>1100</v>
      </c>
    </row>
    <row r="70" spans="1:13" x14ac:dyDescent="0.3">
      <c r="A70" t="s">
        <v>188</v>
      </c>
      <c r="B70" t="s">
        <v>1163</v>
      </c>
      <c r="C70" t="s">
        <v>1196</v>
      </c>
      <c r="D70" t="s">
        <v>777</v>
      </c>
      <c r="E70">
        <v>1958</v>
      </c>
      <c r="F70">
        <v>0</v>
      </c>
      <c r="G70" t="s">
        <v>934</v>
      </c>
      <c r="H70" t="s">
        <v>11</v>
      </c>
      <c r="I70" s="87" t="s">
        <v>687</v>
      </c>
      <c r="J70" s="32" t="s">
        <v>1221</v>
      </c>
      <c r="K70" s="32" t="s">
        <v>1223</v>
      </c>
      <c r="L70" t="s">
        <v>678</v>
      </c>
      <c r="M70" s="33" t="s">
        <v>675</v>
      </c>
    </row>
    <row r="71" spans="1:13" x14ac:dyDescent="0.3">
      <c r="A71" t="str">
        <f>B71&amp;" "&amp;C71&amp;IF(LEN(G71&gt;1),G71,"")</f>
        <v>Jacotella frondeus</v>
      </c>
      <c r="B71" t="s">
        <v>771</v>
      </c>
      <c r="C71" t="s">
        <v>772</v>
      </c>
      <c r="D71" t="s">
        <v>773</v>
      </c>
      <c r="E71">
        <v>1979</v>
      </c>
      <c r="F71">
        <v>1</v>
      </c>
      <c r="H71" t="s">
        <v>668</v>
      </c>
      <c r="I71" s="87" t="s">
        <v>774</v>
      </c>
      <c r="J71" s="32" t="s">
        <v>743</v>
      </c>
      <c r="K71" s="32" t="s">
        <v>743</v>
      </c>
      <c r="L71" t="s">
        <v>674</v>
      </c>
      <c r="M71" s="37" t="s">
        <v>675</v>
      </c>
    </row>
    <row r="72" spans="1:13" x14ac:dyDescent="0.3">
      <c r="A72" t="s">
        <v>172</v>
      </c>
      <c r="B72" t="s">
        <v>1164</v>
      </c>
      <c r="C72" t="s">
        <v>676</v>
      </c>
      <c r="H72" t="s">
        <v>11</v>
      </c>
      <c r="I72" s="87" t="s">
        <v>685</v>
      </c>
      <c r="J72" s="32" t="s">
        <v>1087</v>
      </c>
      <c r="K72" s="32" t="s">
        <v>1254</v>
      </c>
      <c r="M72" s="33" t="s">
        <v>1099</v>
      </c>
    </row>
    <row r="73" spans="1:13" x14ac:dyDescent="0.3">
      <c r="A73" s="1" t="s">
        <v>106</v>
      </c>
      <c r="B73" s="1" t="s">
        <v>898</v>
      </c>
      <c r="C73" s="1" t="s">
        <v>899</v>
      </c>
      <c r="D73" t="s">
        <v>837</v>
      </c>
      <c r="E73">
        <v>1952</v>
      </c>
      <c r="F73">
        <v>1</v>
      </c>
      <c r="H73" t="s">
        <v>668</v>
      </c>
      <c r="I73" s="87" t="s">
        <v>709</v>
      </c>
      <c r="J73" s="32" t="s">
        <v>693</v>
      </c>
      <c r="K73" s="32" t="s">
        <v>1255</v>
      </c>
      <c r="L73" t="s">
        <v>674</v>
      </c>
      <c r="M73" s="37" t="s">
        <v>675</v>
      </c>
    </row>
    <row r="74" spans="1:13" x14ac:dyDescent="0.3">
      <c r="A74" s="1" t="s">
        <v>105</v>
      </c>
      <c r="B74" s="1" t="s">
        <v>898</v>
      </c>
      <c r="C74" t="s">
        <v>676</v>
      </c>
      <c r="H74" t="s">
        <v>668</v>
      </c>
      <c r="I74" s="87" t="s">
        <v>709</v>
      </c>
      <c r="J74" s="32" t="s">
        <v>1087</v>
      </c>
      <c r="K74" s="32" t="s">
        <v>1254</v>
      </c>
      <c r="M74" s="37" t="s">
        <v>675</v>
      </c>
    </row>
    <row r="75" spans="1:13" x14ac:dyDescent="0.3">
      <c r="A75" t="str">
        <f>B75&amp;" "&amp;C75&amp;IF(LEN(G75&gt;1),G75,"")</f>
        <v>Lasioseius confusus</v>
      </c>
      <c r="B75" t="s">
        <v>775</v>
      </c>
      <c r="C75" t="s">
        <v>776</v>
      </c>
      <c r="D75" t="s">
        <v>777</v>
      </c>
      <c r="E75">
        <v>1958</v>
      </c>
      <c r="F75">
        <v>0</v>
      </c>
      <c r="H75" t="s">
        <v>11</v>
      </c>
      <c r="I75" s="87" t="s">
        <v>714</v>
      </c>
      <c r="J75" s="32" t="s">
        <v>735</v>
      </c>
      <c r="K75" s="32" t="s">
        <v>735</v>
      </c>
      <c r="L75" s="36" t="s">
        <v>678</v>
      </c>
      <c r="M75" s="37" t="s">
        <v>1100</v>
      </c>
    </row>
    <row r="76" spans="1:13" x14ac:dyDescent="0.3">
      <c r="A76" t="s">
        <v>1061</v>
      </c>
      <c r="B76" t="s">
        <v>775</v>
      </c>
      <c r="C76" t="s">
        <v>717</v>
      </c>
      <c r="H76" t="s">
        <v>11</v>
      </c>
      <c r="I76" s="87" t="s">
        <v>714</v>
      </c>
      <c r="J76" s="32" t="s">
        <v>1087</v>
      </c>
      <c r="K76" s="32" t="s">
        <v>1254</v>
      </c>
    </row>
    <row r="77" spans="1:13" x14ac:dyDescent="0.3">
      <c r="A77" t="s">
        <v>1070</v>
      </c>
      <c r="B77" t="s">
        <v>775</v>
      </c>
      <c r="C77" t="s">
        <v>718</v>
      </c>
      <c r="H77" t="s">
        <v>11</v>
      </c>
      <c r="I77" s="87" t="s">
        <v>714</v>
      </c>
      <c r="J77" s="32" t="s">
        <v>1087</v>
      </c>
      <c r="K77" s="32" t="s">
        <v>1254</v>
      </c>
    </row>
    <row r="78" spans="1:13" x14ac:dyDescent="0.3">
      <c r="A78" t="s">
        <v>1077</v>
      </c>
      <c r="B78" t="s">
        <v>775</v>
      </c>
      <c r="C78" t="s">
        <v>1124</v>
      </c>
      <c r="H78" t="s">
        <v>11</v>
      </c>
      <c r="I78" s="87" t="s">
        <v>714</v>
      </c>
      <c r="J78" s="32" t="s">
        <v>1087</v>
      </c>
      <c r="K78" s="32" t="s">
        <v>1254</v>
      </c>
    </row>
    <row r="79" spans="1:13" x14ac:dyDescent="0.3">
      <c r="A79" t="s">
        <v>1080</v>
      </c>
      <c r="B79" t="s">
        <v>775</v>
      </c>
      <c r="C79" t="s">
        <v>1125</v>
      </c>
      <c r="H79" t="s">
        <v>11</v>
      </c>
      <c r="I79" s="87" t="s">
        <v>714</v>
      </c>
      <c r="J79" s="32" t="s">
        <v>1087</v>
      </c>
      <c r="K79" s="32" t="s">
        <v>1254</v>
      </c>
    </row>
    <row r="80" spans="1:13" x14ac:dyDescent="0.3">
      <c r="A80" t="s">
        <v>148</v>
      </c>
      <c r="B80" t="s">
        <v>775</v>
      </c>
      <c r="C80" t="s">
        <v>1197</v>
      </c>
      <c r="D80" t="s">
        <v>758</v>
      </c>
      <c r="E80">
        <v>1959</v>
      </c>
      <c r="F80">
        <v>0</v>
      </c>
      <c r="G80" t="s">
        <v>934</v>
      </c>
      <c r="H80" t="s">
        <v>11</v>
      </c>
      <c r="I80" s="87" t="s">
        <v>714</v>
      </c>
      <c r="J80" s="32" t="s">
        <v>743</v>
      </c>
      <c r="K80" s="32" t="s">
        <v>743</v>
      </c>
      <c r="L80" t="s">
        <v>678</v>
      </c>
      <c r="M80" s="33" t="s">
        <v>675</v>
      </c>
    </row>
    <row r="81" spans="1:13" x14ac:dyDescent="0.3">
      <c r="A81" s="1" t="s">
        <v>113</v>
      </c>
      <c r="B81" s="1" t="s">
        <v>911</v>
      </c>
      <c r="C81" s="1" t="s">
        <v>912</v>
      </c>
      <c r="D81" t="s">
        <v>913</v>
      </c>
      <c r="E81">
        <v>1971</v>
      </c>
      <c r="F81">
        <v>0</v>
      </c>
      <c r="H81" t="s">
        <v>668</v>
      </c>
      <c r="I81" s="87" t="s">
        <v>914</v>
      </c>
      <c r="J81" s="32" t="s">
        <v>710</v>
      </c>
      <c r="K81" s="32" t="s">
        <v>743</v>
      </c>
      <c r="L81" t="s">
        <v>674</v>
      </c>
      <c r="M81" s="37" t="s">
        <v>675</v>
      </c>
    </row>
    <row r="82" spans="1:13" x14ac:dyDescent="0.3">
      <c r="A82" t="s">
        <v>189</v>
      </c>
      <c r="B82" t="s">
        <v>1165</v>
      </c>
      <c r="C82" t="s">
        <v>1136</v>
      </c>
      <c r="D82" t="s">
        <v>681</v>
      </c>
      <c r="E82">
        <v>1905</v>
      </c>
      <c r="F82">
        <v>1</v>
      </c>
      <c r="H82" t="s">
        <v>11</v>
      </c>
      <c r="I82" s="87" t="s">
        <v>687</v>
      </c>
      <c r="J82" s="32" t="s">
        <v>735</v>
      </c>
      <c r="K82" s="32" t="s">
        <v>735</v>
      </c>
      <c r="L82" t="s">
        <v>678</v>
      </c>
      <c r="M82" s="33" t="s">
        <v>1100</v>
      </c>
    </row>
    <row r="83" spans="1:13" x14ac:dyDescent="0.3">
      <c r="A83" t="s">
        <v>139</v>
      </c>
      <c r="B83" t="s">
        <v>1166</v>
      </c>
      <c r="C83" t="s">
        <v>1137</v>
      </c>
      <c r="D83" t="s">
        <v>752</v>
      </c>
      <c r="E83">
        <v>1961</v>
      </c>
      <c r="F83">
        <v>1</v>
      </c>
      <c r="H83" t="s">
        <v>11</v>
      </c>
      <c r="I83" s="87" t="s">
        <v>762</v>
      </c>
      <c r="J83" s="32" t="s">
        <v>743</v>
      </c>
      <c r="K83" s="32" t="s">
        <v>743</v>
      </c>
      <c r="L83" t="s">
        <v>678</v>
      </c>
      <c r="M83" s="33" t="s">
        <v>1112</v>
      </c>
    </row>
    <row r="84" spans="1:13" x14ac:dyDescent="0.3">
      <c r="A84" t="s">
        <v>208</v>
      </c>
      <c r="B84" t="s">
        <v>1167</v>
      </c>
      <c r="C84" t="s">
        <v>1198</v>
      </c>
      <c r="D84" t="s">
        <v>1120</v>
      </c>
      <c r="E84">
        <v>1895</v>
      </c>
      <c r="F84">
        <v>1</v>
      </c>
      <c r="G84" t="s">
        <v>934</v>
      </c>
      <c r="H84" t="s">
        <v>11</v>
      </c>
      <c r="I84" s="87" t="s">
        <v>860</v>
      </c>
      <c r="J84" s="32" t="s">
        <v>1221</v>
      </c>
      <c r="K84" s="32" t="s">
        <v>1223</v>
      </c>
      <c r="L84" t="s">
        <v>678</v>
      </c>
      <c r="M84" s="33" t="s">
        <v>1099</v>
      </c>
    </row>
    <row r="85" spans="1:13" x14ac:dyDescent="0.3">
      <c r="A85" s="1" t="s">
        <v>69</v>
      </c>
      <c r="B85" s="1" t="s">
        <v>881</v>
      </c>
      <c r="C85" s="1" t="s">
        <v>882</v>
      </c>
      <c r="D85" t="s">
        <v>878</v>
      </c>
      <c r="E85">
        <v>1888</v>
      </c>
      <c r="F85">
        <v>1</v>
      </c>
      <c r="H85" t="s">
        <v>668</v>
      </c>
      <c r="I85" s="87" t="s">
        <v>844</v>
      </c>
      <c r="J85" s="32" t="s">
        <v>693</v>
      </c>
      <c r="K85" s="32" t="s">
        <v>1255</v>
      </c>
      <c r="L85" t="s">
        <v>674</v>
      </c>
      <c r="M85" s="37" t="s">
        <v>675</v>
      </c>
    </row>
    <row r="86" spans="1:13" x14ac:dyDescent="0.3">
      <c r="A86" s="1" t="s">
        <v>100</v>
      </c>
      <c r="B86" s="1" t="s">
        <v>893</v>
      </c>
      <c r="C86" s="1" t="s">
        <v>894</v>
      </c>
      <c r="D86" t="s">
        <v>895</v>
      </c>
      <c r="E86">
        <v>1910</v>
      </c>
      <c r="F86">
        <v>1</v>
      </c>
      <c r="H86" t="s">
        <v>668</v>
      </c>
      <c r="I86" s="87" t="s">
        <v>738</v>
      </c>
      <c r="J86" s="32" t="s">
        <v>735</v>
      </c>
      <c r="K86" s="32" t="s">
        <v>735</v>
      </c>
      <c r="L86" t="s">
        <v>674</v>
      </c>
      <c r="M86" s="37" t="s">
        <v>675</v>
      </c>
    </row>
    <row r="87" spans="1:13" x14ac:dyDescent="0.3">
      <c r="A87" t="s">
        <v>198</v>
      </c>
      <c r="B87" t="s">
        <v>1168</v>
      </c>
      <c r="C87" t="s">
        <v>676</v>
      </c>
      <c r="H87" t="s">
        <v>11</v>
      </c>
      <c r="I87" s="87" t="s">
        <v>677</v>
      </c>
      <c r="J87" s="32" t="s">
        <v>1087</v>
      </c>
      <c r="K87" s="32" t="s">
        <v>1254</v>
      </c>
      <c r="L87" t="s">
        <v>1119</v>
      </c>
      <c r="M87" s="33" t="s">
        <v>675</v>
      </c>
    </row>
    <row r="88" spans="1:13" x14ac:dyDescent="0.3">
      <c r="A88" t="str">
        <f>B88&amp;" "&amp;C88&amp;IF(LEN(G88&gt;1),G88,"")</f>
        <v>Macrocheles glaber</v>
      </c>
      <c r="B88" t="s">
        <v>778</v>
      </c>
      <c r="C88" t="s">
        <v>779</v>
      </c>
      <c r="D88" t="s">
        <v>1199</v>
      </c>
      <c r="E88">
        <v>1860</v>
      </c>
      <c r="F88">
        <v>1</v>
      </c>
      <c r="H88" t="s">
        <v>11</v>
      </c>
      <c r="I88" s="87" t="s">
        <v>780</v>
      </c>
      <c r="J88" s="32" t="s">
        <v>673</v>
      </c>
      <c r="K88" s="32" t="s">
        <v>1255</v>
      </c>
      <c r="L88" s="36" t="s">
        <v>674</v>
      </c>
      <c r="M88" s="37" t="s">
        <v>697</v>
      </c>
    </row>
    <row r="89" spans="1:13" x14ac:dyDescent="0.3">
      <c r="A89" t="s">
        <v>177</v>
      </c>
      <c r="B89" t="s">
        <v>778</v>
      </c>
      <c r="C89" t="s">
        <v>1138</v>
      </c>
      <c r="D89" t="s">
        <v>681</v>
      </c>
      <c r="E89">
        <v>1918</v>
      </c>
      <c r="F89">
        <v>0</v>
      </c>
      <c r="H89" t="s">
        <v>11</v>
      </c>
      <c r="I89" s="87" t="s">
        <v>780</v>
      </c>
      <c r="J89" s="32" t="s">
        <v>743</v>
      </c>
      <c r="K89" s="32" t="s">
        <v>743</v>
      </c>
      <c r="L89" t="s">
        <v>678</v>
      </c>
      <c r="M89" s="33" t="s">
        <v>697</v>
      </c>
    </row>
    <row r="90" spans="1:13" x14ac:dyDescent="0.3">
      <c r="A90" t="s">
        <v>178</v>
      </c>
      <c r="B90" t="s">
        <v>778</v>
      </c>
      <c r="C90" t="s">
        <v>1139</v>
      </c>
      <c r="D90" t="s">
        <v>1200</v>
      </c>
      <c r="E90">
        <v>1960</v>
      </c>
      <c r="F90">
        <v>0</v>
      </c>
      <c r="H90" t="s">
        <v>11</v>
      </c>
      <c r="I90" s="87" t="s">
        <v>780</v>
      </c>
      <c r="J90" s="32" t="s">
        <v>1088</v>
      </c>
      <c r="K90" s="32" t="s">
        <v>1256</v>
      </c>
      <c r="L90" t="s">
        <v>674</v>
      </c>
      <c r="M90" s="33" t="s">
        <v>1098</v>
      </c>
    </row>
    <row r="91" spans="1:13" x14ac:dyDescent="0.3">
      <c r="A91" t="str">
        <f>B91&amp;" "&amp;C91&amp;IF(LEN(G91&gt;1),G91,"")</f>
        <v>Macrocheles merdarius</v>
      </c>
      <c r="B91" t="s">
        <v>778</v>
      </c>
      <c r="C91" t="s">
        <v>781</v>
      </c>
      <c r="D91" t="s">
        <v>681</v>
      </c>
      <c r="E91">
        <v>1889</v>
      </c>
      <c r="F91">
        <v>1</v>
      </c>
      <c r="H91" t="s">
        <v>11</v>
      </c>
      <c r="I91" s="87" t="s">
        <v>780</v>
      </c>
      <c r="J91" s="32" t="s">
        <v>673</v>
      </c>
      <c r="K91" s="32" t="s">
        <v>1255</v>
      </c>
      <c r="L91" s="36" t="s">
        <v>678</v>
      </c>
      <c r="M91" s="37" t="s">
        <v>697</v>
      </c>
    </row>
    <row r="92" spans="1:13" x14ac:dyDescent="0.3">
      <c r="A92" t="str">
        <f>B92&amp;" "&amp;C92&amp;IF(LEN(G92&gt;1),G92,"")</f>
        <v>Macrocheles penicilliger</v>
      </c>
      <c r="B92" t="s">
        <v>778</v>
      </c>
      <c r="C92" t="s">
        <v>782</v>
      </c>
      <c r="D92" t="s">
        <v>681</v>
      </c>
      <c r="E92">
        <v>1904</v>
      </c>
      <c r="F92">
        <v>1</v>
      </c>
      <c r="H92" t="s">
        <v>11</v>
      </c>
      <c r="I92" s="87" t="s">
        <v>780</v>
      </c>
      <c r="J92" s="32" t="s">
        <v>743</v>
      </c>
      <c r="K92" s="32" t="s">
        <v>743</v>
      </c>
      <c r="L92" s="36" t="s">
        <v>678</v>
      </c>
      <c r="M92" s="37" t="s">
        <v>697</v>
      </c>
    </row>
    <row r="93" spans="1:13" x14ac:dyDescent="0.3">
      <c r="A93" t="str">
        <f>B93&amp;" "&amp;C93&amp;IF(LEN(G93&gt;1),G93,"")</f>
        <v>Macrocheles peniculatus</v>
      </c>
      <c r="B93" t="s">
        <v>778</v>
      </c>
      <c r="C93" t="s">
        <v>783</v>
      </c>
      <c r="D93" t="s">
        <v>681</v>
      </c>
      <c r="E93">
        <v>1918</v>
      </c>
      <c r="F93">
        <v>0</v>
      </c>
      <c r="H93" t="s">
        <v>11</v>
      </c>
      <c r="I93" s="87" t="s">
        <v>780</v>
      </c>
      <c r="J93" s="32" t="s">
        <v>673</v>
      </c>
      <c r="K93" s="32" t="s">
        <v>1255</v>
      </c>
      <c r="L93" s="36" t="s">
        <v>678</v>
      </c>
      <c r="M93" s="37" t="s">
        <v>697</v>
      </c>
    </row>
    <row r="94" spans="1:13" x14ac:dyDescent="0.3">
      <c r="A94" t="str">
        <f>B94&amp;" "&amp;C94&amp;IF(LEN(G94&gt;1),G94,"")</f>
        <v>Macrocheles scutatus</v>
      </c>
      <c r="B94" t="s">
        <v>778</v>
      </c>
      <c r="C94" t="s">
        <v>784</v>
      </c>
      <c r="D94" t="s">
        <v>681</v>
      </c>
      <c r="E94">
        <v>1904</v>
      </c>
      <c r="F94">
        <v>1</v>
      </c>
      <c r="H94" t="s">
        <v>11</v>
      </c>
      <c r="I94" s="87" t="s">
        <v>780</v>
      </c>
      <c r="J94" s="32" t="s">
        <v>693</v>
      </c>
      <c r="K94" s="32" t="s">
        <v>1255</v>
      </c>
      <c r="L94" s="36" t="s">
        <v>678</v>
      </c>
      <c r="M94" s="37" t="s">
        <v>697</v>
      </c>
    </row>
    <row r="95" spans="1:13" x14ac:dyDescent="0.3">
      <c r="A95" s="1" t="s">
        <v>118</v>
      </c>
      <c r="B95" s="1" t="s">
        <v>921</v>
      </c>
      <c r="C95" s="1" t="s">
        <v>922</v>
      </c>
      <c r="D95" t="s">
        <v>878</v>
      </c>
      <c r="E95">
        <v>1888</v>
      </c>
      <c r="F95">
        <v>1</v>
      </c>
      <c r="H95" t="s">
        <v>668</v>
      </c>
      <c r="I95" s="87" t="s">
        <v>923</v>
      </c>
      <c r="J95" s="32" t="s">
        <v>693</v>
      </c>
      <c r="K95" s="32" t="s">
        <v>1255</v>
      </c>
      <c r="L95" t="s">
        <v>674</v>
      </c>
      <c r="M95" s="37" t="s">
        <v>1100</v>
      </c>
    </row>
    <row r="96" spans="1:13" x14ac:dyDescent="0.3">
      <c r="A96" t="str">
        <f>B96&amp;" "&amp;C96&amp;IF(LEN(G96&gt;1),G96,"")</f>
        <v>Mesotritia nuda</v>
      </c>
      <c r="B96" t="s">
        <v>785</v>
      </c>
      <c r="C96" t="s">
        <v>786</v>
      </c>
      <c r="D96" t="s">
        <v>681</v>
      </c>
      <c r="E96">
        <v>1887</v>
      </c>
      <c r="F96">
        <v>1</v>
      </c>
      <c r="H96" t="s">
        <v>668</v>
      </c>
      <c r="I96" s="87" t="s">
        <v>787</v>
      </c>
      <c r="J96" s="32" t="s">
        <v>693</v>
      </c>
      <c r="K96" s="32" t="s">
        <v>1255</v>
      </c>
      <c r="L96" t="s">
        <v>674</v>
      </c>
      <c r="M96" s="37" t="s">
        <v>675</v>
      </c>
    </row>
    <row r="97" spans="1:13" x14ac:dyDescent="0.3">
      <c r="A97" t="s">
        <v>216</v>
      </c>
      <c r="B97" t="s">
        <v>1169</v>
      </c>
      <c r="C97" t="s">
        <v>1140</v>
      </c>
      <c r="D97" t="s">
        <v>1201</v>
      </c>
      <c r="E97">
        <v>1943</v>
      </c>
      <c r="F97">
        <v>0</v>
      </c>
      <c r="H97" t="s">
        <v>11</v>
      </c>
      <c r="I97" s="87" t="s">
        <v>860</v>
      </c>
      <c r="J97" s="32" t="s">
        <v>1223</v>
      </c>
      <c r="K97" s="32" t="s">
        <v>1223</v>
      </c>
      <c r="L97" s="36" t="s">
        <v>703</v>
      </c>
      <c r="M97" s="33" t="s">
        <v>1117</v>
      </c>
    </row>
    <row r="98" spans="1:13" x14ac:dyDescent="0.3">
      <c r="A98" t="str">
        <f>B98&amp;" "&amp;C98&amp;IF(LEN(G98&gt;1),G98,"")</f>
        <v>Microppia minus</v>
      </c>
      <c r="B98" t="s">
        <v>788</v>
      </c>
      <c r="C98" t="s">
        <v>789</v>
      </c>
      <c r="D98" t="s">
        <v>790</v>
      </c>
      <c r="E98">
        <v>1908</v>
      </c>
      <c r="F98">
        <v>1</v>
      </c>
      <c r="H98" t="s">
        <v>668</v>
      </c>
      <c r="I98" s="87" t="s">
        <v>709</v>
      </c>
      <c r="J98" s="32" t="s">
        <v>673</v>
      </c>
      <c r="K98" s="32" t="s">
        <v>1255</v>
      </c>
      <c r="L98" t="s">
        <v>674</v>
      </c>
      <c r="M98" s="37" t="s">
        <v>675</v>
      </c>
    </row>
    <row r="99" spans="1:13" x14ac:dyDescent="0.3">
      <c r="A99" t="s">
        <v>1091</v>
      </c>
      <c r="B99" t="s">
        <v>1170</v>
      </c>
      <c r="C99" t="s">
        <v>1141</v>
      </c>
      <c r="D99" t="s">
        <v>895</v>
      </c>
      <c r="E99">
        <v>1942</v>
      </c>
      <c r="F99">
        <v>0</v>
      </c>
      <c r="H99" t="s">
        <v>11</v>
      </c>
      <c r="I99" s="87" t="s">
        <v>1092</v>
      </c>
      <c r="J99" s="32" t="s">
        <v>1223</v>
      </c>
      <c r="K99" s="32" t="s">
        <v>1223</v>
      </c>
      <c r="L99" t="s">
        <v>678</v>
      </c>
      <c r="M99" s="33" t="s">
        <v>1117</v>
      </c>
    </row>
    <row r="100" spans="1:13" x14ac:dyDescent="0.3">
      <c r="A100" s="1" t="s">
        <v>133</v>
      </c>
      <c r="B100" s="1" t="s">
        <v>944</v>
      </c>
      <c r="C100" s="1" t="s">
        <v>945</v>
      </c>
      <c r="D100" t="s">
        <v>910</v>
      </c>
      <c r="E100">
        <v>1898</v>
      </c>
      <c r="F100">
        <v>1</v>
      </c>
      <c r="H100" t="s">
        <v>668</v>
      </c>
      <c r="I100" s="87" t="s">
        <v>946</v>
      </c>
      <c r="J100" s="32" t="s">
        <v>710</v>
      </c>
      <c r="K100" s="32" t="s">
        <v>743</v>
      </c>
      <c r="L100" t="s">
        <v>674</v>
      </c>
      <c r="M100" s="37" t="s">
        <v>675</v>
      </c>
    </row>
    <row r="101" spans="1:13" x14ac:dyDescent="0.3">
      <c r="A101" t="s">
        <v>143</v>
      </c>
      <c r="B101" t="s">
        <v>1171</v>
      </c>
      <c r="C101" t="s">
        <v>1142</v>
      </c>
      <c r="D101" t="s">
        <v>752</v>
      </c>
      <c r="E101">
        <v>1971</v>
      </c>
      <c r="F101">
        <v>1</v>
      </c>
      <c r="H101" t="s">
        <v>11</v>
      </c>
      <c r="I101" s="87" t="s">
        <v>730</v>
      </c>
      <c r="J101" s="32" t="s">
        <v>1202</v>
      </c>
      <c r="K101" s="32" t="s">
        <v>1223</v>
      </c>
      <c r="L101" t="s">
        <v>678</v>
      </c>
      <c r="M101" s="33" t="s">
        <v>1117</v>
      </c>
    </row>
    <row r="102" spans="1:13" x14ac:dyDescent="0.3">
      <c r="A102" t="s">
        <v>207</v>
      </c>
      <c r="B102" t="s">
        <v>1172</v>
      </c>
      <c r="C102" t="s">
        <v>1143</v>
      </c>
      <c r="D102" t="s">
        <v>681</v>
      </c>
      <c r="E102">
        <v>1904</v>
      </c>
      <c r="F102">
        <v>1</v>
      </c>
      <c r="H102" t="s">
        <v>11</v>
      </c>
      <c r="I102" s="87" t="s">
        <v>860</v>
      </c>
      <c r="J102" s="32" t="s">
        <v>1217</v>
      </c>
      <c r="K102" s="32" t="s">
        <v>870</v>
      </c>
      <c r="L102" t="s">
        <v>678</v>
      </c>
      <c r="M102" s="33" t="s">
        <v>697</v>
      </c>
    </row>
    <row r="103" spans="1:13" x14ac:dyDescent="0.3">
      <c r="A103" t="s">
        <v>1203</v>
      </c>
      <c r="B103" t="s">
        <v>1173</v>
      </c>
      <c r="C103" t="s">
        <v>1144</v>
      </c>
      <c r="D103" t="s">
        <v>830</v>
      </c>
      <c r="E103">
        <v>1909</v>
      </c>
      <c r="F103">
        <v>1</v>
      </c>
      <c r="H103" t="s">
        <v>11</v>
      </c>
      <c r="I103" s="87" t="s">
        <v>677</v>
      </c>
      <c r="J103" s="32" t="s">
        <v>735</v>
      </c>
      <c r="K103" s="32" t="s">
        <v>735</v>
      </c>
      <c r="L103" t="s">
        <v>678</v>
      </c>
      <c r="M103" s="33" t="s">
        <v>697</v>
      </c>
    </row>
    <row r="104" spans="1:13" x14ac:dyDescent="0.3">
      <c r="A104" t="s">
        <v>183</v>
      </c>
      <c r="B104" t="s">
        <v>1174</v>
      </c>
      <c r="C104" t="s">
        <v>1145</v>
      </c>
      <c r="D104" t="s">
        <v>758</v>
      </c>
      <c r="E104">
        <v>1973</v>
      </c>
      <c r="F104">
        <v>0</v>
      </c>
      <c r="H104" t="s">
        <v>11</v>
      </c>
      <c r="I104" s="87" t="s">
        <v>687</v>
      </c>
      <c r="J104" s="32" t="s">
        <v>1204</v>
      </c>
      <c r="K104" s="32" t="s">
        <v>743</v>
      </c>
      <c r="L104" t="s">
        <v>678</v>
      </c>
      <c r="M104" s="33" t="s">
        <v>1205</v>
      </c>
    </row>
    <row r="105" spans="1:13" x14ac:dyDescent="0.3">
      <c r="A105" t="s">
        <v>184</v>
      </c>
      <c r="B105" t="s">
        <v>1174</v>
      </c>
      <c r="C105" t="s">
        <v>676</v>
      </c>
      <c r="H105" t="s">
        <v>11</v>
      </c>
      <c r="I105" s="87" t="s">
        <v>687</v>
      </c>
      <c r="J105" s="32" t="s">
        <v>1087</v>
      </c>
      <c r="K105" s="32" t="s">
        <v>1254</v>
      </c>
      <c r="L105" t="s">
        <v>1102</v>
      </c>
    </row>
    <row r="106" spans="1:13" x14ac:dyDescent="0.3">
      <c r="A106" t="str">
        <f>B106&amp;" "&amp;C106&amp;IF(LEN(G106&gt;1),G106,"")</f>
        <v>Neoseiulus agrestis</v>
      </c>
      <c r="B106" t="s">
        <v>791</v>
      </c>
      <c r="C106" t="s">
        <v>792</v>
      </c>
      <c r="D106" t="s">
        <v>752</v>
      </c>
      <c r="E106">
        <v>1960</v>
      </c>
      <c r="F106">
        <v>1</v>
      </c>
      <c r="H106" t="s">
        <v>11</v>
      </c>
      <c r="I106" s="87" t="s">
        <v>682</v>
      </c>
      <c r="J106" s="32" t="s">
        <v>693</v>
      </c>
      <c r="K106" s="32" t="s">
        <v>1255</v>
      </c>
      <c r="L106" s="36" t="s">
        <v>678</v>
      </c>
      <c r="M106" s="37" t="s">
        <v>675</v>
      </c>
    </row>
    <row r="107" spans="1:13" x14ac:dyDescent="0.3">
      <c r="A107" t="s">
        <v>1062</v>
      </c>
      <c r="B107" t="s">
        <v>791</v>
      </c>
      <c r="C107" t="s">
        <v>717</v>
      </c>
      <c r="H107" t="s">
        <v>11</v>
      </c>
      <c r="I107" s="87" t="s">
        <v>682</v>
      </c>
      <c r="J107" s="32" t="s">
        <v>1087</v>
      </c>
      <c r="K107" s="32" t="s">
        <v>1254</v>
      </c>
    </row>
    <row r="108" spans="1:13" x14ac:dyDescent="0.3">
      <c r="A108" t="s">
        <v>1071</v>
      </c>
      <c r="B108" t="s">
        <v>791</v>
      </c>
      <c r="C108" t="s">
        <v>718</v>
      </c>
      <c r="H108" t="s">
        <v>11</v>
      </c>
      <c r="I108" s="87" t="s">
        <v>682</v>
      </c>
      <c r="J108" s="32" t="s">
        <v>1087</v>
      </c>
      <c r="K108" s="32" t="s">
        <v>1254</v>
      </c>
    </row>
    <row r="109" spans="1:13" x14ac:dyDescent="0.3">
      <c r="A109" t="s">
        <v>1078</v>
      </c>
      <c r="B109" t="s">
        <v>791</v>
      </c>
      <c r="C109" t="s">
        <v>1124</v>
      </c>
      <c r="H109" t="s">
        <v>11</v>
      </c>
      <c r="I109" s="87" t="s">
        <v>682</v>
      </c>
      <c r="J109" s="32" t="s">
        <v>1087</v>
      </c>
      <c r="K109" s="32" t="s">
        <v>1254</v>
      </c>
    </row>
    <row r="110" spans="1:13" x14ac:dyDescent="0.3">
      <c r="A110" t="s">
        <v>1081</v>
      </c>
      <c r="B110" t="s">
        <v>791</v>
      </c>
      <c r="C110" t="s">
        <v>1125</v>
      </c>
      <c r="H110" t="s">
        <v>11</v>
      </c>
      <c r="I110" s="87" t="s">
        <v>682</v>
      </c>
      <c r="J110" s="32" t="s">
        <v>1087</v>
      </c>
      <c r="K110" s="32" t="s">
        <v>1254</v>
      </c>
    </row>
    <row r="111" spans="1:13" x14ac:dyDescent="0.3">
      <c r="A111" t="str">
        <f>B111&amp;" "&amp;C111&amp;IF(LEN(G111&gt;1),G111,"")</f>
        <v>Ololaelaps placentula</v>
      </c>
      <c r="B111" t="s">
        <v>793</v>
      </c>
      <c r="C111" t="s">
        <v>794</v>
      </c>
      <c r="D111" t="s">
        <v>681</v>
      </c>
      <c r="E111">
        <v>1887</v>
      </c>
      <c r="F111">
        <v>1</v>
      </c>
      <c r="H111" t="s">
        <v>11</v>
      </c>
      <c r="I111" s="87" t="s">
        <v>685</v>
      </c>
      <c r="J111" s="32" t="s">
        <v>743</v>
      </c>
      <c r="K111" s="32" t="s">
        <v>743</v>
      </c>
      <c r="L111" s="36" t="s">
        <v>674</v>
      </c>
      <c r="M111" s="37" t="s">
        <v>1100</v>
      </c>
    </row>
    <row r="112" spans="1:13" x14ac:dyDescent="0.3">
      <c r="A112" t="s">
        <v>171</v>
      </c>
      <c r="B112" t="s">
        <v>793</v>
      </c>
      <c r="C112" t="s">
        <v>1146</v>
      </c>
      <c r="D112" t="s">
        <v>1206</v>
      </c>
      <c r="E112">
        <v>1895</v>
      </c>
      <c r="F112">
        <v>1</v>
      </c>
      <c r="H112" t="s">
        <v>11</v>
      </c>
      <c r="I112" s="87" t="s">
        <v>685</v>
      </c>
      <c r="J112" s="32" t="s">
        <v>735</v>
      </c>
      <c r="K112" s="32" t="s">
        <v>735</v>
      </c>
      <c r="L112" t="s">
        <v>678</v>
      </c>
      <c r="M112" s="33" t="s">
        <v>675</v>
      </c>
    </row>
    <row r="113" spans="1:13" x14ac:dyDescent="0.3">
      <c r="A113" t="s">
        <v>209</v>
      </c>
      <c r="B113" t="s">
        <v>1175</v>
      </c>
      <c r="C113" t="s">
        <v>1147</v>
      </c>
      <c r="D113" t="s">
        <v>681</v>
      </c>
      <c r="E113">
        <v>1903</v>
      </c>
      <c r="F113">
        <v>1</v>
      </c>
      <c r="H113" t="s">
        <v>11</v>
      </c>
      <c r="I113" s="87" t="s">
        <v>685</v>
      </c>
      <c r="J113" s="32" t="s">
        <v>1223</v>
      </c>
      <c r="K113" s="32" t="s">
        <v>1223</v>
      </c>
      <c r="L113" t="s">
        <v>678</v>
      </c>
      <c r="M113" s="33" t="s">
        <v>1099</v>
      </c>
    </row>
    <row r="114" spans="1:13" x14ac:dyDescent="0.3">
      <c r="A114" s="1" t="s">
        <v>132</v>
      </c>
      <c r="B114" s="1" t="s">
        <v>941</v>
      </c>
      <c r="C114" s="1" t="s">
        <v>942</v>
      </c>
      <c r="D114" t="s">
        <v>943</v>
      </c>
      <c r="E114">
        <v>1882</v>
      </c>
      <c r="F114">
        <v>1</v>
      </c>
      <c r="H114" t="s">
        <v>668</v>
      </c>
      <c r="I114" s="87" t="s">
        <v>709</v>
      </c>
      <c r="J114" s="32" t="s">
        <v>693</v>
      </c>
      <c r="K114" s="32" t="s">
        <v>1255</v>
      </c>
      <c r="L114" t="s">
        <v>674</v>
      </c>
      <c r="M114" s="37" t="s">
        <v>675</v>
      </c>
    </row>
    <row r="115" spans="1:13" x14ac:dyDescent="0.3">
      <c r="A115" t="str">
        <f>B115&amp;" "&amp;C115&amp;IF(LEN(G115&gt;1),G115,"")</f>
        <v>Oppiella nova</v>
      </c>
      <c r="B115" t="s">
        <v>795</v>
      </c>
      <c r="C115" t="s">
        <v>796</v>
      </c>
      <c r="D115" t="s">
        <v>716</v>
      </c>
      <c r="E115">
        <v>1902</v>
      </c>
      <c r="F115">
        <v>1</v>
      </c>
      <c r="H115" t="s">
        <v>668</v>
      </c>
      <c r="I115" s="87" t="s">
        <v>709</v>
      </c>
      <c r="J115" s="32" t="s">
        <v>673</v>
      </c>
      <c r="K115" s="32" t="s">
        <v>1255</v>
      </c>
      <c r="L115" t="s">
        <v>674</v>
      </c>
      <c r="M115" s="37" t="s">
        <v>675</v>
      </c>
    </row>
    <row r="116" spans="1:13" x14ac:dyDescent="0.3">
      <c r="A116" t="str">
        <f>B116&amp;" "&amp;C116&amp;IF(LEN(G116&gt;1)," "&amp;G116,"")</f>
        <v>Oribatella caspica (cf.)</v>
      </c>
      <c r="B116" t="s">
        <v>797</v>
      </c>
      <c r="C116" t="s">
        <v>798</v>
      </c>
      <c r="D116" t="s">
        <v>799</v>
      </c>
      <c r="E116">
        <v>2011</v>
      </c>
      <c r="F116">
        <v>1</v>
      </c>
      <c r="G116" t="s">
        <v>934</v>
      </c>
      <c r="H116" t="s">
        <v>668</v>
      </c>
      <c r="I116" s="87" t="s">
        <v>800</v>
      </c>
      <c r="J116" s="32" t="s">
        <v>801</v>
      </c>
      <c r="K116" s="32" t="s">
        <v>1256</v>
      </c>
      <c r="L116" t="s">
        <v>674</v>
      </c>
      <c r="M116" s="37" t="s">
        <v>675</v>
      </c>
    </row>
    <row r="117" spans="1:13" x14ac:dyDescent="0.3">
      <c r="A117" s="1" t="s">
        <v>111</v>
      </c>
      <c r="B117" s="1" t="s">
        <v>907</v>
      </c>
      <c r="C117" s="1" t="s">
        <v>908</v>
      </c>
      <c r="D117" t="s">
        <v>765</v>
      </c>
      <c r="E117">
        <v>1949</v>
      </c>
      <c r="F117">
        <v>0</v>
      </c>
      <c r="H117" t="s">
        <v>668</v>
      </c>
      <c r="I117" s="87" t="s">
        <v>805</v>
      </c>
      <c r="J117" s="32" t="s">
        <v>693</v>
      </c>
      <c r="K117" s="32" t="s">
        <v>1255</v>
      </c>
      <c r="L117" t="s">
        <v>674</v>
      </c>
      <c r="M117" s="37" t="s">
        <v>675</v>
      </c>
    </row>
    <row r="118" spans="1:13" x14ac:dyDescent="0.3">
      <c r="A118" t="str">
        <f>B118&amp;" "&amp;C118&amp;IF(LEN(G118&gt;1),G118,"")</f>
        <v>Oribatula tibialis</v>
      </c>
      <c r="B118" t="s">
        <v>802</v>
      </c>
      <c r="C118" t="s">
        <v>803</v>
      </c>
      <c r="D118" t="s">
        <v>804</v>
      </c>
      <c r="E118">
        <v>1855</v>
      </c>
      <c r="F118">
        <v>1</v>
      </c>
      <c r="H118" t="s">
        <v>668</v>
      </c>
      <c r="I118" s="87" t="s">
        <v>805</v>
      </c>
      <c r="J118" s="32" t="s">
        <v>693</v>
      </c>
      <c r="K118" s="32" t="s">
        <v>1255</v>
      </c>
      <c r="L118" t="s">
        <v>674</v>
      </c>
      <c r="M118" s="37" t="s">
        <v>675</v>
      </c>
    </row>
    <row r="119" spans="1:13" x14ac:dyDescent="0.3">
      <c r="A119" s="60" t="s">
        <v>180</v>
      </c>
      <c r="B119" t="s">
        <v>1176</v>
      </c>
      <c r="C119" t="s">
        <v>1135</v>
      </c>
      <c r="D119" t="s">
        <v>1207</v>
      </c>
      <c r="E119">
        <v>1882</v>
      </c>
      <c r="F119">
        <v>1</v>
      </c>
      <c r="G119" t="s">
        <v>934</v>
      </c>
      <c r="H119" t="s">
        <v>11</v>
      </c>
      <c r="I119" s="87" t="s">
        <v>1097</v>
      </c>
      <c r="J119" s="32" t="s">
        <v>743</v>
      </c>
      <c r="K119" s="32" t="s">
        <v>743</v>
      </c>
      <c r="L119" t="s">
        <v>678</v>
      </c>
      <c r="M119" s="33" t="s">
        <v>675</v>
      </c>
    </row>
    <row r="120" spans="1:13" x14ac:dyDescent="0.3">
      <c r="A120" s="60" t="s">
        <v>181</v>
      </c>
      <c r="B120" t="s">
        <v>1177</v>
      </c>
      <c r="C120" t="s">
        <v>676</v>
      </c>
      <c r="H120" t="s">
        <v>11</v>
      </c>
      <c r="I120" s="87" t="s">
        <v>1097</v>
      </c>
      <c r="J120" s="32" t="s">
        <v>1087</v>
      </c>
      <c r="K120" s="32" t="s">
        <v>1254</v>
      </c>
    </row>
    <row r="121" spans="1:13" x14ac:dyDescent="0.3">
      <c r="A121" t="str">
        <f>B121&amp;" "&amp;C121&amp;IF(LEN(G121&gt;1),G121,"")</f>
        <v>Passalozetes africanus</v>
      </c>
      <c r="B121" t="s">
        <v>806</v>
      </c>
      <c r="C121" t="s">
        <v>807</v>
      </c>
      <c r="D121" t="s">
        <v>769</v>
      </c>
      <c r="E121">
        <v>1932</v>
      </c>
      <c r="F121">
        <v>0</v>
      </c>
      <c r="H121" t="s">
        <v>668</v>
      </c>
      <c r="I121" s="87" t="s">
        <v>808</v>
      </c>
      <c r="J121" s="32" t="s">
        <v>693</v>
      </c>
      <c r="K121" s="32" t="s">
        <v>1255</v>
      </c>
      <c r="L121" t="s">
        <v>674</v>
      </c>
      <c r="M121" s="37" t="s">
        <v>675</v>
      </c>
    </row>
    <row r="122" spans="1:13" x14ac:dyDescent="0.3">
      <c r="A122" s="1" t="s">
        <v>123</v>
      </c>
      <c r="B122" s="1" t="s">
        <v>929</v>
      </c>
      <c r="C122" s="1" t="s">
        <v>930</v>
      </c>
      <c r="D122" t="s">
        <v>681</v>
      </c>
      <c r="E122">
        <v>1914</v>
      </c>
      <c r="F122">
        <v>1</v>
      </c>
      <c r="H122" t="s">
        <v>668</v>
      </c>
      <c r="I122" s="87" t="s">
        <v>755</v>
      </c>
      <c r="J122" s="32" t="s">
        <v>693</v>
      </c>
      <c r="K122" s="32" t="s">
        <v>1255</v>
      </c>
      <c r="L122" t="s">
        <v>674</v>
      </c>
      <c r="M122" s="37" t="s">
        <v>675</v>
      </c>
    </row>
    <row r="123" spans="1:13" x14ac:dyDescent="0.3">
      <c r="A123" s="60" t="s">
        <v>1118</v>
      </c>
      <c r="B123" t="s">
        <v>809</v>
      </c>
      <c r="C123" t="s">
        <v>1128</v>
      </c>
      <c r="D123" t="s">
        <v>810</v>
      </c>
      <c r="E123">
        <v>1758</v>
      </c>
      <c r="F123">
        <v>1</v>
      </c>
      <c r="G123" t="s">
        <v>1056</v>
      </c>
      <c r="H123" t="s">
        <v>11</v>
      </c>
      <c r="I123" s="87" t="s">
        <v>677</v>
      </c>
      <c r="J123" s="32" t="s">
        <v>693</v>
      </c>
      <c r="K123" s="32" t="s">
        <v>1255</v>
      </c>
      <c r="L123" t="s">
        <v>703</v>
      </c>
      <c r="M123" s="33" t="s">
        <v>675</v>
      </c>
    </row>
    <row r="124" spans="1:13" x14ac:dyDescent="0.3">
      <c r="A124" t="str">
        <f>B124&amp;" "&amp;C124&amp;IF(LEN(G124&gt;1),G124,"")</f>
        <v>Phorythocarpais distinctus</v>
      </c>
      <c r="B124" t="s">
        <v>811</v>
      </c>
      <c r="C124" t="s">
        <v>812</v>
      </c>
      <c r="D124" t="s">
        <v>681</v>
      </c>
      <c r="E124">
        <v>1903</v>
      </c>
      <c r="F124">
        <v>1</v>
      </c>
      <c r="H124" t="s">
        <v>11</v>
      </c>
      <c r="I124" s="87" t="s">
        <v>677</v>
      </c>
      <c r="J124" s="32" t="s">
        <v>743</v>
      </c>
      <c r="K124" s="32" t="s">
        <v>743</v>
      </c>
      <c r="L124" s="36" t="s">
        <v>678</v>
      </c>
      <c r="M124" s="37" t="s">
        <v>697</v>
      </c>
    </row>
    <row r="125" spans="1:13" x14ac:dyDescent="0.3">
      <c r="A125" t="str">
        <f>B125&amp;" "&amp;C125&amp;IF(LEN(G125&gt;1),G125,"")</f>
        <v>Phorythocarpais hyalinus</v>
      </c>
      <c r="B125" t="s">
        <v>811</v>
      </c>
      <c r="C125" t="s">
        <v>813</v>
      </c>
      <c r="D125" t="s">
        <v>765</v>
      </c>
      <c r="E125">
        <v>1949</v>
      </c>
      <c r="F125">
        <v>1</v>
      </c>
      <c r="H125" t="s">
        <v>11</v>
      </c>
      <c r="I125" s="87" t="s">
        <v>677</v>
      </c>
      <c r="J125" s="32" t="s">
        <v>743</v>
      </c>
      <c r="K125" s="32" t="s">
        <v>743</v>
      </c>
      <c r="L125" s="36" t="s">
        <v>678</v>
      </c>
      <c r="M125" s="37" t="s">
        <v>697</v>
      </c>
    </row>
    <row r="126" spans="1:13" x14ac:dyDescent="0.3">
      <c r="A126" t="str">
        <f>B126&amp;" "&amp;C126&amp;IF(LEN(G126&gt;1),G126,"")</f>
        <v>Phorythocarpais kempersi</v>
      </c>
      <c r="B126" t="s">
        <v>811</v>
      </c>
      <c r="C126" t="s">
        <v>814</v>
      </c>
      <c r="D126" t="s">
        <v>716</v>
      </c>
      <c r="E126">
        <v>1902</v>
      </c>
      <c r="F126">
        <v>1</v>
      </c>
      <c r="H126" t="s">
        <v>11</v>
      </c>
      <c r="I126" s="87" t="s">
        <v>677</v>
      </c>
      <c r="J126" s="32" t="s">
        <v>735</v>
      </c>
      <c r="K126" s="32" t="s">
        <v>735</v>
      </c>
      <c r="L126" s="36" t="s">
        <v>678</v>
      </c>
      <c r="M126" s="37" t="s">
        <v>726</v>
      </c>
    </row>
    <row r="127" spans="1:13" x14ac:dyDescent="0.3">
      <c r="A127" t="str">
        <f>B127&amp;" "&amp;C127&amp;IF(LEN(G127&gt;1),G127,"")</f>
        <v>Phthiracarus globosus</v>
      </c>
      <c r="B127" t="s">
        <v>815</v>
      </c>
      <c r="C127" t="s">
        <v>816</v>
      </c>
      <c r="D127" t="s">
        <v>671</v>
      </c>
      <c r="E127">
        <v>1841</v>
      </c>
      <c r="F127">
        <v>1</v>
      </c>
      <c r="H127" t="s">
        <v>668</v>
      </c>
      <c r="I127" s="87" t="s">
        <v>701</v>
      </c>
      <c r="J127" s="32" t="s">
        <v>693</v>
      </c>
      <c r="K127" s="32" t="s">
        <v>1255</v>
      </c>
      <c r="L127" t="s">
        <v>674</v>
      </c>
      <c r="M127" s="37" t="s">
        <v>675</v>
      </c>
    </row>
    <row r="128" spans="1:13" x14ac:dyDescent="0.3">
      <c r="A128" t="str">
        <f>B128&amp;" "&amp;C128&amp;IF(LEN(G128&gt;1),G128,"")</f>
        <v>Phyllozetes emmae</v>
      </c>
      <c r="B128" t="s">
        <v>817</v>
      </c>
      <c r="C128" t="s">
        <v>818</v>
      </c>
      <c r="D128" t="s">
        <v>681</v>
      </c>
      <c r="E128">
        <v>1910</v>
      </c>
      <c r="F128">
        <v>1</v>
      </c>
      <c r="H128" t="s">
        <v>668</v>
      </c>
      <c r="I128" s="87" t="s">
        <v>819</v>
      </c>
      <c r="J128" s="32" t="s">
        <v>693</v>
      </c>
      <c r="K128" s="32" t="s">
        <v>1255</v>
      </c>
      <c r="L128" t="s">
        <v>674</v>
      </c>
      <c r="M128" s="37" t="s">
        <v>675</v>
      </c>
    </row>
    <row r="129" spans="1:13" x14ac:dyDescent="0.3">
      <c r="A129" s="1" t="s">
        <v>122</v>
      </c>
      <c r="B129" s="1" t="s">
        <v>927</v>
      </c>
      <c r="C129" s="1" t="s">
        <v>928</v>
      </c>
      <c r="D129" t="s">
        <v>681</v>
      </c>
      <c r="E129">
        <v>1908</v>
      </c>
      <c r="F129">
        <v>1</v>
      </c>
      <c r="H129" t="s">
        <v>668</v>
      </c>
      <c r="I129" s="87" t="s">
        <v>755</v>
      </c>
      <c r="J129" s="32" t="s">
        <v>693</v>
      </c>
      <c r="K129" s="32" t="s">
        <v>1255</v>
      </c>
      <c r="L129" t="s">
        <v>674</v>
      </c>
      <c r="M129" s="37" t="s">
        <v>675</v>
      </c>
    </row>
    <row r="130" spans="1:13" x14ac:dyDescent="0.3">
      <c r="A130" s="60" t="s">
        <v>152</v>
      </c>
      <c r="B130" t="s">
        <v>820</v>
      </c>
      <c r="C130" t="s">
        <v>821</v>
      </c>
      <c r="D130" t="s">
        <v>681</v>
      </c>
      <c r="E130">
        <v>1905</v>
      </c>
      <c r="F130">
        <v>1</v>
      </c>
      <c r="G130" t="s">
        <v>1056</v>
      </c>
      <c r="H130" t="s">
        <v>11</v>
      </c>
      <c r="I130" s="87" t="s">
        <v>714</v>
      </c>
      <c r="J130" s="32" t="s">
        <v>1114</v>
      </c>
      <c r="K130" s="32" t="s">
        <v>1256</v>
      </c>
      <c r="L130" s="36" t="s">
        <v>678</v>
      </c>
      <c r="M130" s="37" t="s">
        <v>1100</v>
      </c>
    </row>
    <row r="131" spans="1:13" x14ac:dyDescent="0.3">
      <c r="A131" t="s">
        <v>159</v>
      </c>
      <c r="B131" t="s">
        <v>1178</v>
      </c>
      <c r="C131" t="s">
        <v>1148</v>
      </c>
      <c r="D131" t="s">
        <v>681</v>
      </c>
      <c r="E131">
        <v>1905</v>
      </c>
      <c r="F131">
        <v>0</v>
      </c>
      <c r="H131" t="s">
        <v>11</v>
      </c>
      <c r="I131" s="87" t="s">
        <v>1113</v>
      </c>
      <c r="J131" s="32" t="s">
        <v>673</v>
      </c>
      <c r="K131" s="32" t="s">
        <v>1255</v>
      </c>
      <c r="L131" t="s">
        <v>678</v>
      </c>
      <c r="M131" s="33" t="s">
        <v>675</v>
      </c>
    </row>
    <row r="132" spans="1:13" x14ac:dyDescent="0.3">
      <c r="A132" t="s">
        <v>218</v>
      </c>
      <c r="B132" t="s">
        <v>1179</v>
      </c>
      <c r="C132" t="s">
        <v>1149</v>
      </c>
      <c r="D132" t="s">
        <v>681</v>
      </c>
      <c r="E132">
        <v>1881</v>
      </c>
      <c r="F132">
        <v>0</v>
      </c>
      <c r="H132" t="s">
        <v>11</v>
      </c>
      <c r="I132" s="87" t="s">
        <v>1116</v>
      </c>
      <c r="J132" s="32" t="s">
        <v>1221</v>
      </c>
      <c r="K132" s="32" t="s">
        <v>1223</v>
      </c>
      <c r="L132" t="s">
        <v>678</v>
      </c>
      <c r="M132" s="33" t="s">
        <v>1117</v>
      </c>
    </row>
    <row r="133" spans="1:13" x14ac:dyDescent="0.3">
      <c r="A133" t="s">
        <v>160</v>
      </c>
      <c r="B133" t="s">
        <v>1180</v>
      </c>
      <c r="C133" t="s">
        <v>1150</v>
      </c>
      <c r="D133" t="s">
        <v>1199</v>
      </c>
      <c r="E133">
        <v>1860</v>
      </c>
      <c r="F133">
        <v>1</v>
      </c>
      <c r="H133" t="s">
        <v>11</v>
      </c>
      <c r="I133" s="87" t="s">
        <v>1115</v>
      </c>
      <c r="J133" s="32" t="s">
        <v>673</v>
      </c>
      <c r="K133" s="32" t="s">
        <v>1255</v>
      </c>
      <c r="L133" t="s">
        <v>678</v>
      </c>
      <c r="M133" s="33" t="s">
        <v>697</v>
      </c>
    </row>
    <row r="134" spans="1:13" x14ac:dyDescent="0.3">
      <c r="A134" t="s">
        <v>1063</v>
      </c>
      <c r="B134" t="s">
        <v>1180</v>
      </c>
      <c r="C134" t="s">
        <v>717</v>
      </c>
      <c r="H134" t="s">
        <v>11</v>
      </c>
      <c r="I134" s="87" t="s">
        <v>1115</v>
      </c>
      <c r="J134" s="32" t="s">
        <v>678</v>
      </c>
      <c r="K134" s="32" t="s">
        <v>1256</v>
      </c>
      <c r="L134" t="s">
        <v>1208</v>
      </c>
      <c r="M134" s="33" t="s">
        <v>675</v>
      </c>
    </row>
    <row r="135" spans="1:13" x14ac:dyDescent="0.3">
      <c r="A135" t="s">
        <v>1072</v>
      </c>
      <c r="B135" t="s">
        <v>1180</v>
      </c>
      <c r="C135" t="s">
        <v>718</v>
      </c>
      <c r="H135" t="s">
        <v>11</v>
      </c>
      <c r="I135" s="87" t="s">
        <v>1115</v>
      </c>
      <c r="J135" s="32" t="s">
        <v>1087</v>
      </c>
      <c r="K135" s="32" t="s">
        <v>1254</v>
      </c>
    </row>
    <row r="136" spans="1:13" x14ac:dyDescent="0.3">
      <c r="A136" t="s">
        <v>155</v>
      </c>
      <c r="B136" t="s">
        <v>1181</v>
      </c>
      <c r="C136" t="s">
        <v>676</v>
      </c>
      <c r="H136" t="s">
        <v>11</v>
      </c>
      <c r="I136" s="87" t="s">
        <v>682</v>
      </c>
      <c r="J136" s="32" t="s">
        <v>1087</v>
      </c>
      <c r="K136" s="32" t="s">
        <v>1254</v>
      </c>
    </row>
    <row r="137" spans="1:13" x14ac:dyDescent="0.3">
      <c r="A137" t="str">
        <f>B137&amp;" "&amp;C137&amp;IF(LEN(G137&gt;1),G137,"")</f>
        <v>Protogamasellus massula</v>
      </c>
      <c r="B137" t="s">
        <v>822</v>
      </c>
      <c r="C137" t="s">
        <v>823</v>
      </c>
      <c r="D137" t="s">
        <v>758</v>
      </c>
      <c r="E137">
        <v>1961</v>
      </c>
      <c r="F137">
        <v>1</v>
      </c>
      <c r="H137" t="s">
        <v>11</v>
      </c>
      <c r="I137" s="87" t="s">
        <v>687</v>
      </c>
      <c r="J137" s="32" t="s">
        <v>1223</v>
      </c>
      <c r="K137" s="32" t="s">
        <v>1223</v>
      </c>
      <c r="L137" s="36" t="s">
        <v>678</v>
      </c>
      <c r="M137" s="37" t="s">
        <v>1112</v>
      </c>
    </row>
    <row r="138" spans="1:13" x14ac:dyDescent="0.3">
      <c r="A138" t="str">
        <f>B138&amp;" "&amp;C138&amp;IF(LEN(G138&gt;1),G138,"")</f>
        <v>Protogamasellus mica</v>
      </c>
      <c r="B138" t="s">
        <v>822</v>
      </c>
      <c r="C138" t="s">
        <v>824</v>
      </c>
      <c r="D138" t="s">
        <v>758</v>
      </c>
      <c r="E138">
        <v>1961</v>
      </c>
      <c r="F138">
        <v>1</v>
      </c>
      <c r="H138" t="s">
        <v>11</v>
      </c>
      <c r="I138" s="87" t="s">
        <v>687</v>
      </c>
      <c r="J138" s="32" t="s">
        <v>693</v>
      </c>
      <c r="K138" s="32" t="s">
        <v>1255</v>
      </c>
      <c r="L138" s="36" t="s">
        <v>678</v>
      </c>
      <c r="M138" s="37" t="s">
        <v>675</v>
      </c>
    </row>
    <row r="139" spans="1:13" x14ac:dyDescent="0.3">
      <c r="A139" t="s">
        <v>1064</v>
      </c>
      <c r="B139" t="s">
        <v>822</v>
      </c>
      <c r="C139" t="s">
        <v>717</v>
      </c>
      <c r="H139" t="s">
        <v>11</v>
      </c>
      <c r="I139" s="87" t="s">
        <v>687</v>
      </c>
      <c r="J139" s="32" t="s">
        <v>1087</v>
      </c>
      <c r="K139" s="32" t="s">
        <v>1254</v>
      </c>
      <c r="L139" s="36"/>
      <c r="M139" s="37"/>
    </row>
    <row r="140" spans="1:13" x14ac:dyDescent="0.3">
      <c r="A140" t="s">
        <v>1073</v>
      </c>
      <c r="B140" t="s">
        <v>822</v>
      </c>
      <c r="C140" t="s">
        <v>718</v>
      </c>
      <c r="H140" t="s">
        <v>11</v>
      </c>
      <c r="I140" s="87" t="s">
        <v>687</v>
      </c>
      <c r="J140" s="32" t="s">
        <v>1087</v>
      </c>
      <c r="K140" s="32" t="s">
        <v>1254</v>
      </c>
      <c r="L140" s="36"/>
      <c r="M140" s="37"/>
    </row>
    <row r="141" spans="1:13" x14ac:dyDescent="0.3">
      <c r="A141" t="str">
        <f>B141&amp;" "&amp;C141&amp;IF(LEN(G141&gt;1),G141,"")</f>
        <v>Protoribates capucinus</v>
      </c>
      <c r="B141" t="s">
        <v>825</v>
      </c>
      <c r="C141" t="s">
        <v>826</v>
      </c>
      <c r="D141" t="s">
        <v>681</v>
      </c>
      <c r="E141">
        <v>1908</v>
      </c>
      <c r="F141">
        <v>0</v>
      </c>
      <c r="H141" t="s">
        <v>668</v>
      </c>
      <c r="I141" s="87" t="s">
        <v>827</v>
      </c>
      <c r="J141" s="32" t="s">
        <v>673</v>
      </c>
      <c r="K141" s="32" t="s">
        <v>1255</v>
      </c>
      <c r="L141" t="s">
        <v>674</v>
      </c>
      <c r="M141" s="37" t="s">
        <v>675</v>
      </c>
    </row>
    <row r="142" spans="1:13" x14ac:dyDescent="0.3">
      <c r="A142" t="str">
        <f>B142&amp;" "&amp;C142&amp;IF(LEN(G142&gt;1),G142,"")</f>
        <v>Pseudoparasitus missouriensis</v>
      </c>
      <c r="B142" t="s">
        <v>828</v>
      </c>
      <c r="C142" t="s">
        <v>829</v>
      </c>
      <c r="D142" t="s">
        <v>830</v>
      </c>
      <c r="E142">
        <v>1909</v>
      </c>
      <c r="F142">
        <v>1</v>
      </c>
      <c r="H142" t="s">
        <v>11</v>
      </c>
      <c r="I142" s="87" t="s">
        <v>685</v>
      </c>
      <c r="J142" s="32" t="s">
        <v>693</v>
      </c>
      <c r="K142" s="32" t="s">
        <v>1255</v>
      </c>
      <c r="L142" s="36" t="s">
        <v>678</v>
      </c>
      <c r="M142" s="37" t="s">
        <v>675</v>
      </c>
    </row>
    <row r="143" spans="1:13" x14ac:dyDescent="0.3">
      <c r="A143" t="str">
        <f>B143&amp;" "&amp;C143&amp;IF(LEN(G143&gt;1),G143,"")</f>
        <v>Punctoribates hexagonus</v>
      </c>
      <c r="B143" t="s">
        <v>831</v>
      </c>
      <c r="C143" t="s">
        <v>832</v>
      </c>
      <c r="D143" t="s">
        <v>681</v>
      </c>
      <c r="E143">
        <v>1908</v>
      </c>
      <c r="F143">
        <v>0</v>
      </c>
      <c r="H143" t="s">
        <v>668</v>
      </c>
      <c r="I143" s="87" t="s">
        <v>833</v>
      </c>
      <c r="J143" s="32" t="s">
        <v>693</v>
      </c>
      <c r="K143" s="32" t="s">
        <v>1255</v>
      </c>
      <c r="L143" t="s">
        <v>674</v>
      </c>
      <c r="M143" s="37" t="s">
        <v>675</v>
      </c>
    </row>
    <row r="144" spans="1:13" x14ac:dyDescent="0.3">
      <c r="A144" t="str">
        <f>B144&amp;" "&amp;C144&amp;IF(LEN(G144&gt;1),G144,"")</f>
        <v>Punctoribates insignis</v>
      </c>
      <c r="B144" t="s">
        <v>831</v>
      </c>
      <c r="C144" t="s">
        <v>834</v>
      </c>
      <c r="D144" t="s">
        <v>681</v>
      </c>
      <c r="E144">
        <v>1910</v>
      </c>
      <c r="F144">
        <v>0</v>
      </c>
      <c r="H144" t="s">
        <v>668</v>
      </c>
      <c r="I144" s="87" t="s">
        <v>833</v>
      </c>
      <c r="J144" s="32" t="s">
        <v>693</v>
      </c>
      <c r="K144" s="32" t="s">
        <v>1255</v>
      </c>
      <c r="L144" t="s">
        <v>678</v>
      </c>
      <c r="M144" s="37" t="s">
        <v>675</v>
      </c>
    </row>
    <row r="145" spans="1:13" x14ac:dyDescent="0.3">
      <c r="A145" s="1" t="s">
        <v>130</v>
      </c>
      <c r="B145" s="1" t="s">
        <v>935</v>
      </c>
      <c r="C145" s="1" t="s">
        <v>936</v>
      </c>
      <c r="D145" t="s">
        <v>937</v>
      </c>
      <c r="E145">
        <v>2014</v>
      </c>
      <c r="F145">
        <v>0</v>
      </c>
      <c r="H145" t="s">
        <v>668</v>
      </c>
      <c r="I145" s="87" t="s">
        <v>833</v>
      </c>
      <c r="J145" s="32" t="s">
        <v>801</v>
      </c>
      <c r="K145" s="32" t="s">
        <v>1256</v>
      </c>
      <c r="L145" t="s">
        <v>678</v>
      </c>
      <c r="M145" s="37" t="s">
        <v>675</v>
      </c>
    </row>
    <row r="146" spans="1:13" x14ac:dyDescent="0.3">
      <c r="A146" t="s">
        <v>221</v>
      </c>
      <c r="B146" t="s">
        <v>1209</v>
      </c>
      <c r="C146" t="s">
        <v>676</v>
      </c>
      <c r="H146" t="s">
        <v>9</v>
      </c>
      <c r="I146" s="87" t="s">
        <v>1182</v>
      </c>
      <c r="J146" s="32" t="s">
        <v>1087</v>
      </c>
      <c r="K146" s="32" t="s">
        <v>1254</v>
      </c>
    </row>
    <row r="147" spans="1:13" x14ac:dyDescent="0.3">
      <c r="A147" t="str">
        <f>B147&amp;" "&amp;C147&amp;IF(LEN(G147&gt;1),G147,"")</f>
        <v>Pyroppia lanceolata</v>
      </c>
      <c r="B147" t="s">
        <v>835</v>
      </c>
      <c r="C147" t="s">
        <v>836</v>
      </c>
      <c r="D147" t="s">
        <v>837</v>
      </c>
      <c r="E147">
        <v>1955</v>
      </c>
      <c r="F147">
        <v>0</v>
      </c>
      <c r="H147" t="s">
        <v>668</v>
      </c>
      <c r="I147" s="87" t="s">
        <v>838</v>
      </c>
      <c r="J147" s="32" t="s">
        <v>693</v>
      </c>
      <c r="K147" s="32" t="s">
        <v>1255</v>
      </c>
      <c r="L147" t="s">
        <v>674</v>
      </c>
      <c r="M147" s="37" t="s">
        <v>675</v>
      </c>
    </row>
    <row r="148" spans="1:13" x14ac:dyDescent="0.3">
      <c r="A148" s="1" t="s">
        <v>104</v>
      </c>
      <c r="B148" s="1" t="s">
        <v>896</v>
      </c>
      <c r="C148" s="1" t="s">
        <v>897</v>
      </c>
      <c r="D148" t="s">
        <v>765</v>
      </c>
      <c r="E148">
        <v>1928</v>
      </c>
      <c r="F148">
        <v>1</v>
      </c>
      <c r="H148" t="s">
        <v>668</v>
      </c>
      <c r="I148" s="87" t="s">
        <v>709</v>
      </c>
      <c r="J148" s="32" t="s">
        <v>735</v>
      </c>
      <c r="K148" s="32" t="s">
        <v>735</v>
      </c>
      <c r="L148" t="s">
        <v>678</v>
      </c>
      <c r="M148" s="37" t="s">
        <v>675</v>
      </c>
    </row>
    <row r="149" spans="1:13" x14ac:dyDescent="0.3">
      <c r="A149" s="1" t="s">
        <v>135</v>
      </c>
      <c r="B149" s="1" t="s">
        <v>949</v>
      </c>
      <c r="C149" s="1" t="s">
        <v>950</v>
      </c>
      <c r="D149" t="s">
        <v>878</v>
      </c>
      <c r="E149">
        <v>1885</v>
      </c>
      <c r="F149">
        <v>1</v>
      </c>
      <c r="H149" t="s">
        <v>668</v>
      </c>
      <c r="I149" s="87" t="s">
        <v>709</v>
      </c>
      <c r="J149" s="32" t="s">
        <v>693</v>
      </c>
      <c r="K149" s="32" t="s">
        <v>1255</v>
      </c>
      <c r="L149" t="s">
        <v>674</v>
      </c>
      <c r="M149" s="37" t="s">
        <v>675</v>
      </c>
    </row>
    <row r="150" spans="1:13" x14ac:dyDescent="0.3">
      <c r="A150" t="s">
        <v>201</v>
      </c>
      <c r="B150" t="s">
        <v>1183</v>
      </c>
      <c r="C150" t="s">
        <v>1151</v>
      </c>
      <c r="D150" t="s">
        <v>765</v>
      </c>
      <c r="E150">
        <v>1936</v>
      </c>
      <c r="F150">
        <v>0</v>
      </c>
      <c r="H150" t="s">
        <v>11</v>
      </c>
      <c r="I150" s="87" t="s">
        <v>841</v>
      </c>
      <c r="J150" s="32" t="s">
        <v>693</v>
      </c>
      <c r="K150" s="32" t="s">
        <v>1255</v>
      </c>
      <c r="L150" t="s">
        <v>678</v>
      </c>
      <c r="M150" s="33" t="s">
        <v>675</v>
      </c>
    </row>
    <row r="151" spans="1:13" x14ac:dyDescent="0.3">
      <c r="A151" t="str">
        <f>B151&amp;" "&amp;C151&amp;IF(LEN(G151&gt;1)," "&amp;G151,"")</f>
        <v>Rhodacarus denticulatus (cf.)</v>
      </c>
      <c r="B151" t="s">
        <v>839</v>
      </c>
      <c r="C151" t="s">
        <v>840</v>
      </c>
      <c r="D151" t="s">
        <v>681</v>
      </c>
      <c r="E151">
        <v>1921</v>
      </c>
      <c r="F151">
        <v>0</v>
      </c>
      <c r="G151" t="s">
        <v>934</v>
      </c>
      <c r="H151" t="s">
        <v>11</v>
      </c>
      <c r="I151" s="87" t="s">
        <v>841</v>
      </c>
      <c r="J151" s="32" t="s">
        <v>693</v>
      </c>
      <c r="K151" s="32" t="s">
        <v>1255</v>
      </c>
      <c r="L151" s="36" t="s">
        <v>678</v>
      </c>
      <c r="M151" s="37" t="s">
        <v>675</v>
      </c>
    </row>
    <row r="152" spans="1:13" x14ac:dyDescent="0.3">
      <c r="A152" s="1" t="s">
        <v>68</v>
      </c>
      <c r="B152" s="1" t="s">
        <v>879</v>
      </c>
      <c r="C152" s="1" t="s">
        <v>812</v>
      </c>
      <c r="D152" t="s">
        <v>880</v>
      </c>
      <c r="E152">
        <v>1964</v>
      </c>
      <c r="F152">
        <v>0</v>
      </c>
      <c r="H152" t="s">
        <v>668</v>
      </c>
      <c r="I152" s="87" t="s">
        <v>844</v>
      </c>
      <c r="J152" s="32" t="s">
        <v>710</v>
      </c>
      <c r="K152" s="32" t="s">
        <v>743</v>
      </c>
      <c r="L152" t="s">
        <v>674</v>
      </c>
      <c r="M152" s="37" t="s">
        <v>675</v>
      </c>
    </row>
    <row r="153" spans="1:13" x14ac:dyDescent="0.3">
      <c r="A153" t="str">
        <f>B153&amp;" "&amp;C153&amp;IF(LEN(G153&gt;1)," "&amp;G153,"")</f>
        <v>Scheloribates laevigatus (cf.)</v>
      </c>
      <c r="B153" t="s">
        <v>842</v>
      </c>
      <c r="C153" t="s">
        <v>843</v>
      </c>
      <c r="D153" t="s">
        <v>671</v>
      </c>
      <c r="E153">
        <v>1835</v>
      </c>
      <c r="F153">
        <v>1</v>
      </c>
      <c r="G153" t="s">
        <v>934</v>
      </c>
      <c r="H153" t="s">
        <v>668</v>
      </c>
      <c r="I153" s="87" t="s">
        <v>844</v>
      </c>
      <c r="J153" s="32" t="s">
        <v>693</v>
      </c>
      <c r="K153" s="32" t="s">
        <v>1255</v>
      </c>
      <c r="L153" t="s">
        <v>674</v>
      </c>
      <c r="M153" s="37" t="s">
        <v>675</v>
      </c>
    </row>
    <row r="154" spans="1:13" x14ac:dyDescent="0.3">
      <c r="A154" s="1" t="s">
        <v>73</v>
      </c>
      <c r="B154" s="1" t="s">
        <v>886</v>
      </c>
      <c r="C154" s="1" t="s">
        <v>887</v>
      </c>
      <c r="D154" t="s">
        <v>888</v>
      </c>
      <c r="E154">
        <v>1942</v>
      </c>
      <c r="F154">
        <v>1</v>
      </c>
      <c r="H154" t="s">
        <v>668</v>
      </c>
      <c r="I154" s="87" t="s">
        <v>738</v>
      </c>
      <c r="J154" s="32" t="s">
        <v>693</v>
      </c>
      <c r="K154" s="32" t="s">
        <v>1255</v>
      </c>
      <c r="L154" t="s">
        <v>678</v>
      </c>
      <c r="M154" s="37" t="s">
        <v>675</v>
      </c>
    </row>
    <row r="155" spans="1:13" x14ac:dyDescent="0.3">
      <c r="A155" s="1" t="s">
        <v>91</v>
      </c>
      <c r="B155" s="1" t="s">
        <v>889</v>
      </c>
      <c r="C155" s="1" t="s">
        <v>890</v>
      </c>
      <c r="D155" t="s">
        <v>888</v>
      </c>
      <c r="E155">
        <v>1942</v>
      </c>
      <c r="F155">
        <v>1</v>
      </c>
      <c r="H155" t="s">
        <v>668</v>
      </c>
      <c r="I155" s="87" t="s">
        <v>738</v>
      </c>
      <c r="J155" s="32" t="s">
        <v>693</v>
      </c>
      <c r="K155" s="32" t="s">
        <v>1255</v>
      </c>
      <c r="L155" t="s">
        <v>674</v>
      </c>
      <c r="M155" s="37" t="s">
        <v>675</v>
      </c>
    </row>
    <row r="156" spans="1:13" x14ac:dyDescent="0.3">
      <c r="A156" t="str">
        <f>B156&amp;" "&amp;C156&amp;IF(LEN(G156&gt;1),G156,"")</f>
        <v>Sphaerochthonius splendidus</v>
      </c>
      <c r="B156" t="s">
        <v>845</v>
      </c>
      <c r="C156" t="s">
        <v>846</v>
      </c>
      <c r="D156" t="s">
        <v>681</v>
      </c>
      <c r="E156">
        <v>1904</v>
      </c>
      <c r="F156">
        <v>1</v>
      </c>
      <c r="H156" t="s">
        <v>668</v>
      </c>
      <c r="I156" s="87" t="s">
        <v>847</v>
      </c>
      <c r="J156" s="32" t="s">
        <v>693</v>
      </c>
      <c r="K156" s="32" t="s">
        <v>1255</v>
      </c>
      <c r="L156" t="s">
        <v>674</v>
      </c>
      <c r="M156" s="37" t="s">
        <v>675</v>
      </c>
    </row>
    <row r="157" spans="1:13" x14ac:dyDescent="0.3">
      <c r="A157" s="1" t="s">
        <v>107</v>
      </c>
      <c r="B157" s="1" t="s">
        <v>900</v>
      </c>
      <c r="C157" s="1" t="s">
        <v>901</v>
      </c>
      <c r="D157" t="s">
        <v>888</v>
      </c>
      <c r="E157">
        <v>1958</v>
      </c>
      <c r="F157">
        <v>1</v>
      </c>
      <c r="H157" t="s">
        <v>668</v>
      </c>
      <c r="I157" s="87" t="s">
        <v>851</v>
      </c>
      <c r="J157" s="32" t="s">
        <v>735</v>
      </c>
      <c r="K157" s="32" t="s">
        <v>735</v>
      </c>
      <c r="L157" t="s">
        <v>674</v>
      </c>
      <c r="M157" s="37" t="s">
        <v>675</v>
      </c>
    </row>
    <row r="158" spans="1:13" x14ac:dyDescent="0.3">
      <c r="A158" s="1" t="s">
        <v>109</v>
      </c>
      <c r="B158" s="1" t="s">
        <v>902</v>
      </c>
      <c r="C158" s="1" t="s">
        <v>904</v>
      </c>
      <c r="D158" t="s">
        <v>888</v>
      </c>
      <c r="E158">
        <v>1941</v>
      </c>
      <c r="F158">
        <v>1</v>
      </c>
      <c r="H158" t="s">
        <v>668</v>
      </c>
      <c r="I158" s="87" t="s">
        <v>851</v>
      </c>
      <c r="J158" s="32" t="s">
        <v>693</v>
      </c>
      <c r="K158" s="32" t="s">
        <v>1255</v>
      </c>
      <c r="L158" t="s">
        <v>674</v>
      </c>
      <c r="M158" s="37" t="s">
        <v>675</v>
      </c>
    </row>
    <row r="159" spans="1:13" x14ac:dyDescent="0.3">
      <c r="A159" s="1" t="s">
        <v>108</v>
      </c>
      <c r="B159" s="1" t="s">
        <v>902</v>
      </c>
      <c r="C159" s="1" t="s">
        <v>903</v>
      </c>
      <c r="D159" t="s">
        <v>708</v>
      </c>
      <c r="E159">
        <v>1950</v>
      </c>
      <c r="F159">
        <v>1</v>
      </c>
      <c r="H159" t="s">
        <v>668</v>
      </c>
      <c r="I159" s="87" t="s">
        <v>851</v>
      </c>
      <c r="J159" s="32" t="s">
        <v>693</v>
      </c>
      <c r="K159" s="32" t="s">
        <v>1255</v>
      </c>
      <c r="L159" t="s">
        <v>674</v>
      </c>
      <c r="M159" s="37" t="s">
        <v>675</v>
      </c>
    </row>
    <row r="160" spans="1:13" x14ac:dyDescent="0.3">
      <c r="A160" t="str">
        <f>B160&amp;" "&amp;C160&amp;IF(LEN(G160&gt;1),G160,"")</f>
        <v>Suctobelbella arcana</v>
      </c>
      <c r="B160" t="s">
        <v>848</v>
      </c>
      <c r="C160" t="s">
        <v>849</v>
      </c>
      <c r="D160" t="s">
        <v>850</v>
      </c>
      <c r="E160">
        <v>1970</v>
      </c>
      <c r="F160">
        <v>0</v>
      </c>
      <c r="H160" t="s">
        <v>668</v>
      </c>
      <c r="I160" s="87" t="s">
        <v>851</v>
      </c>
      <c r="J160" s="32" t="s">
        <v>735</v>
      </c>
      <c r="K160" s="32" t="s">
        <v>735</v>
      </c>
      <c r="L160" t="s">
        <v>674</v>
      </c>
      <c r="M160" s="37" t="s">
        <v>675</v>
      </c>
    </row>
    <row r="161" spans="1:13" x14ac:dyDescent="0.3">
      <c r="A161" s="1" t="s">
        <v>121</v>
      </c>
      <c r="B161" s="1" t="s">
        <v>924</v>
      </c>
      <c r="C161" s="1" t="s">
        <v>925</v>
      </c>
      <c r="D161" t="s">
        <v>895</v>
      </c>
      <c r="E161">
        <v>1910</v>
      </c>
      <c r="F161">
        <v>0</v>
      </c>
      <c r="H161" t="s">
        <v>668</v>
      </c>
      <c r="I161" s="87" t="s">
        <v>926</v>
      </c>
      <c r="J161" s="32" t="s">
        <v>673</v>
      </c>
      <c r="K161" s="32" t="s">
        <v>1255</v>
      </c>
      <c r="L161" t="s">
        <v>674</v>
      </c>
      <c r="M161" s="37" t="s">
        <v>675</v>
      </c>
    </row>
    <row r="162" spans="1:13" x14ac:dyDescent="0.3">
      <c r="A162" t="str">
        <f>B162&amp;" "&amp;C162&amp;IF(LEN(G162&gt;1),G162,"")</f>
        <v>Thinoseius spinosus</v>
      </c>
      <c r="B162" t="s">
        <v>852</v>
      </c>
      <c r="C162" t="s">
        <v>853</v>
      </c>
      <c r="D162" t="s">
        <v>765</v>
      </c>
      <c r="E162">
        <v>1939</v>
      </c>
      <c r="F162">
        <v>1</v>
      </c>
      <c r="H162" t="s">
        <v>11</v>
      </c>
      <c r="I162" s="88" t="s">
        <v>854</v>
      </c>
      <c r="J162" s="33" t="s">
        <v>735</v>
      </c>
      <c r="K162" s="32" t="s">
        <v>735</v>
      </c>
      <c r="L162" s="36" t="s">
        <v>678</v>
      </c>
      <c r="M162" s="32" t="s">
        <v>726</v>
      </c>
    </row>
    <row r="163" spans="1:13" x14ac:dyDescent="0.3">
      <c r="A163" t="s">
        <v>215</v>
      </c>
      <c r="B163" t="s">
        <v>1184</v>
      </c>
      <c r="C163" t="s">
        <v>901</v>
      </c>
      <c r="D163" t="s">
        <v>1210</v>
      </c>
      <c r="E163">
        <v>1969</v>
      </c>
      <c r="F163">
        <v>0</v>
      </c>
      <c r="H163" t="s">
        <v>11</v>
      </c>
      <c r="I163" s="87" t="s">
        <v>1211</v>
      </c>
      <c r="J163" s="32" t="s">
        <v>1218</v>
      </c>
      <c r="K163" s="32" t="s">
        <v>1223</v>
      </c>
      <c r="L163" t="s">
        <v>703</v>
      </c>
      <c r="M163" s="33" t="s">
        <v>697</v>
      </c>
    </row>
    <row r="164" spans="1:13" x14ac:dyDescent="0.3">
      <c r="A164" s="1" t="s">
        <v>70</v>
      </c>
      <c r="B164" s="1" t="s">
        <v>883</v>
      </c>
      <c r="C164" s="1" t="s">
        <v>884</v>
      </c>
      <c r="D164" t="s">
        <v>681</v>
      </c>
      <c r="E164">
        <v>1904</v>
      </c>
      <c r="F164">
        <v>1</v>
      </c>
      <c r="H164" t="s">
        <v>668</v>
      </c>
      <c r="I164" s="87" t="s">
        <v>885</v>
      </c>
      <c r="J164" s="32" t="s">
        <v>673</v>
      </c>
      <c r="K164" s="32" t="s">
        <v>1255</v>
      </c>
      <c r="L164" t="s">
        <v>674</v>
      </c>
      <c r="M164" s="37" t="s">
        <v>1100</v>
      </c>
    </row>
    <row r="165" spans="1:13" x14ac:dyDescent="0.3">
      <c r="A165" t="str">
        <f>B165&amp;" "&amp;C165&amp;IF(LEN(G165&gt;1),G165,"")</f>
        <v>Trichogalumna nipponica</v>
      </c>
      <c r="B165" t="s">
        <v>855</v>
      </c>
      <c r="C165" t="s">
        <v>856</v>
      </c>
      <c r="D165" t="s">
        <v>857</v>
      </c>
      <c r="E165">
        <v>1966</v>
      </c>
      <c r="F165">
        <v>1</v>
      </c>
      <c r="H165" t="s">
        <v>668</v>
      </c>
      <c r="I165" s="87" t="s">
        <v>755</v>
      </c>
      <c r="J165" s="32" t="s">
        <v>693</v>
      </c>
      <c r="K165" s="32" t="s">
        <v>1255</v>
      </c>
      <c r="L165" t="s">
        <v>674</v>
      </c>
      <c r="M165" s="37" t="s">
        <v>675</v>
      </c>
    </row>
    <row r="166" spans="1:13" x14ac:dyDescent="0.3">
      <c r="A166" s="1" t="s">
        <v>114</v>
      </c>
      <c r="B166" s="1" t="s">
        <v>915</v>
      </c>
      <c r="C166" s="1" t="s">
        <v>916</v>
      </c>
      <c r="D166" t="s">
        <v>917</v>
      </c>
      <c r="E166">
        <v>1929</v>
      </c>
      <c r="F166">
        <v>1</v>
      </c>
      <c r="H166" t="s">
        <v>668</v>
      </c>
      <c r="I166" s="87" t="s">
        <v>914</v>
      </c>
      <c r="J166" s="32" t="s">
        <v>693</v>
      </c>
      <c r="K166" s="32" t="s">
        <v>1255</v>
      </c>
      <c r="L166" t="s">
        <v>674</v>
      </c>
      <c r="M166" s="37" t="s">
        <v>675</v>
      </c>
    </row>
    <row r="167" spans="1:13" x14ac:dyDescent="0.3">
      <c r="A167" t="s">
        <v>219</v>
      </c>
      <c r="B167" t="s">
        <v>1185</v>
      </c>
      <c r="C167" t="s">
        <v>1135</v>
      </c>
      <c r="D167" t="s">
        <v>1212</v>
      </c>
      <c r="E167">
        <v>1839</v>
      </c>
      <c r="F167">
        <v>1</v>
      </c>
      <c r="G167" t="s">
        <v>934</v>
      </c>
      <c r="H167" t="s">
        <v>11</v>
      </c>
      <c r="I167" s="87" t="s">
        <v>860</v>
      </c>
      <c r="J167" s="32" t="s">
        <v>743</v>
      </c>
      <c r="K167" s="32" t="s">
        <v>743</v>
      </c>
      <c r="L167" t="s">
        <v>678</v>
      </c>
      <c r="M167" s="33" t="s">
        <v>1117</v>
      </c>
    </row>
    <row r="168" spans="1:13" x14ac:dyDescent="0.3">
      <c r="A168" t="s">
        <v>157</v>
      </c>
      <c r="B168" t="s">
        <v>1186</v>
      </c>
      <c r="C168" t="s">
        <v>676</v>
      </c>
      <c r="H168" t="s">
        <v>11</v>
      </c>
      <c r="I168" s="87" t="s">
        <v>682</v>
      </c>
      <c r="J168" s="32" t="s">
        <v>1087</v>
      </c>
      <c r="K168" s="32" t="s">
        <v>1254</v>
      </c>
    </row>
    <row r="169" spans="1:13" x14ac:dyDescent="0.3">
      <c r="A169" t="s">
        <v>1065</v>
      </c>
      <c r="B169" t="s">
        <v>1187</v>
      </c>
      <c r="C169" t="s">
        <v>717</v>
      </c>
      <c r="H169" t="s">
        <v>9</v>
      </c>
      <c r="I169" s="87" t="s">
        <v>1086</v>
      </c>
      <c r="J169" s="32" t="s">
        <v>1087</v>
      </c>
      <c r="K169" s="32" t="s">
        <v>1254</v>
      </c>
    </row>
    <row r="170" spans="1:13" x14ac:dyDescent="0.3">
      <c r="A170" t="s">
        <v>1074</v>
      </c>
      <c r="B170" t="s">
        <v>1187</v>
      </c>
      <c r="C170" t="s">
        <v>718</v>
      </c>
      <c r="H170" t="s">
        <v>9</v>
      </c>
      <c r="I170" s="87" t="s">
        <v>1086</v>
      </c>
      <c r="J170" s="32" t="s">
        <v>1087</v>
      </c>
      <c r="K170" s="32" t="s">
        <v>1254</v>
      </c>
    </row>
    <row r="171" spans="1:13" x14ac:dyDescent="0.3">
      <c r="A171" t="s">
        <v>213</v>
      </c>
      <c r="B171" t="s">
        <v>1188</v>
      </c>
      <c r="C171" t="s">
        <v>1213</v>
      </c>
      <c r="D171" t="s">
        <v>1210</v>
      </c>
      <c r="E171">
        <v>1962</v>
      </c>
      <c r="F171">
        <v>0</v>
      </c>
      <c r="G171" t="s">
        <v>1056</v>
      </c>
      <c r="H171" t="s">
        <v>11</v>
      </c>
      <c r="I171" s="87" t="s">
        <v>860</v>
      </c>
      <c r="J171" s="32" t="s">
        <v>801</v>
      </c>
      <c r="K171" s="32" t="s">
        <v>1256</v>
      </c>
      <c r="L171" t="s">
        <v>1102</v>
      </c>
      <c r="M171" s="33" t="s">
        <v>1117</v>
      </c>
    </row>
    <row r="172" spans="1:13" x14ac:dyDescent="0.3">
      <c r="A172" t="s">
        <v>1066</v>
      </c>
      <c r="B172" t="s">
        <v>1188</v>
      </c>
      <c r="C172" t="s">
        <v>717</v>
      </c>
      <c r="H172" t="s">
        <v>11</v>
      </c>
      <c r="I172" s="87" t="s">
        <v>860</v>
      </c>
      <c r="J172" s="32" t="s">
        <v>1087</v>
      </c>
      <c r="K172" s="32" t="s">
        <v>1254</v>
      </c>
    </row>
    <row r="173" spans="1:13" x14ac:dyDescent="0.3">
      <c r="A173" t="s">
        <v>1075</v>
      </c>
      <c r="B173" t="s">
        <v>1188</v>
      </c>
      <c r="C173" t="s">
        <v>718</v>
      </c>
      <c r="H173" t="s">
        <v>11</v>
      </c>
      <c r="I173" s="87" t="s">
        <v>860</v>
      </c>
      <c r="J173" s="32" t="s">
        <v>1087</v>
      </c>
      <c r="K173" s="32" t="s">
        <v>1254</v>
      </c>
    </row>
    <row r="174" spans="1:13" x14ac:dyDescent="0.3">
      <c r="A174" t="s">
        <v>212</v>
      </c>
      <c r="B174" t="s">
        <v>1188</v>
      </c>
      <c r="C174" t="s">
        <v>1152</v>
      </c>
      <c r="D174" t="s">
        <v>681</v>
      </c>
      <c r="E174">
        <v>1916</v>
      </c>
      <c r="F174">
        <v>1</v>
      </c>
      <c r="H174" t="s">
        <v>11</v>
      </c>
      <c r="I174" s="87" t="s">
        <v>860</v>
      </c>
      <c r="J174" s="32" t="s">
        <v>1223</v>
      </c>
      <c r="K174" s="32" t="s">
        <v>1223</v>
      </c>
      <c r="L174" t="s">
        <v>703</v>
      </c>
      <c r="M174" s="33" t="s">
        <v>1117</v>
      </c>
    </row>
    <row r="175" spans="1:13" x14ac:dyDescent="0.3">
      <c r="A175" t="str">
        <f>B175&amp;" "&amp;C175&amp;IF(LEN(G175&gt;1),G175,"")</f>
        <v>Uropoda orbicularis</v>
      </c>
      <c r="B175" t="s">
        <v>858</v>
      </c>
      <c r="C175" t="s">
        <v>859</v>
      </c>
      <c r="D175" t="s">
        <v>1199</v>
      </c>
      <c r="E175">
        <v>1776</v>
      </c>
      <c r="F175">
        <v>1</v>
      </c>
      <c r="H175" t="s">
        <v>11</v>
      </c>
      <c r="I175" s="87" t="s">
        <v>860</v>
      </c>
      <c r="J175" s="32" t="s">
        <v>1223</v>
      </c>
      <c r="K175" s="32" t="s">
        <v>1223</v>
      </c>
      <c r="L175" s="36" t="s">
        <v>678</v>
      </c>
      <c r="M175" s="37" t="s">
        <v>697</v>
      </c>
    </row>
    <row r="176" spans="1:13" x14ac:dyDescent="0.3">
      <c r="A176" t="str">
        <f>B176&amp;" "&amp;C176&amp;IF(LEN(G176&gt;1),G176,"")</f>
        <v>Urubambates elongatus</v>
      </c>
      <c r="B176" t="s">
        <v>861</v>
      </c>
      <c r="C176" t="s">
        <v>862</v>
      </c>
      <c r="D176" t="s">
        <v>863</v>
      </c>
      <c r="E176">
        <v>1969</v>
      </c>
      <c r="F176">
        <v>1</v>
      </c>
      <c r="H176" t="s">
        <v>668</v>
      </c>
      <c r="I176" s="87" t="s">
        <v>844</v>
      </c>
      <c r="J176" s="32" t="s">
        <v>710</v>
      </c>
      <c r="K176" s="32" t="s">
        <v>743</v>
      </c>
      <c r="L176" t="s">
        <v>674</v>
      </c>
      <c r="M176" s="37" t="s">
        <v>675</v>
      </c>
    </row>
    <row r="177" spans="1:13" x14ac:dyDescent="0.3">
      <c r="A177" t="s">
        <v>203</v>
      </c>
      <c r="B177" t="s">
        <v>864</v>
      </c>
      <c r="C177" t="s">
        <v>1153</v>
      </c>
      <c r="D177" t="s">
        <v>1214</v>
      </c>
      <c r="E177">
        <v>1839</v>
      </c>
      <c r="F177">
        <v>1</v>
      </c>
      <c r="H177" t="s">
        <v>11</v>
      </c>
      <c r="I177" s="87" t="s">
        <v>725</v>
      </c>
      <c r="J177" s="32" t="s">
        <v>693</v>
      </c>
      <c r="K177" s="32" t="s">
        <v>1255</v>
      </c>
      <c r="L177" t="s">
        <v>678</v>
      </c>
      <c r="M177" s="33" t="s">
        <v>675</v>
      </c>
    </row>
    <row r="178" spans="1:13" x14ac:dyDescent="0.3">
      <c r="A178" t="str">
        <f>B178&amp;" "&amp;C178&amp;IF(LEN(G178&gt;1),G178,"")</f>
        <v>Veigaia planicola</v>
      </c>
      <c r="B178" t="s">
        <v>864</v>
      </c>
      <c r="C178" t="s">
        <v>865</v>
      </c>
      <c r="D178" t="s">
        <v>681</v>
      </c>
      <c r="E178">
        <v>1892</v>
      </c>
      <c r="F178">
        <v>0</v>
      </c>
      <c r="H178" t="s">
        <v>11</v>
      </c>
      <c r="I178" s="87" t="s">
        <v>725</v>
      </c>
      <c r="J178" s="32" t="s">
        <v>735</v>
      </c>
      <c r="K178" s="32" t="s">
        <v>735</v>
      </c>
      <c r="L178" s="36" t="s">
        <v>678</v>
      </c>
      <c r="M178" s="37" t="s">
        <v>675</v>
      </c>
    </row>
    <row r="179" spans="1:13" x14ac:dyDescent="0.3">
      <c r="A179" t="str">
        <f>B179&amp;" "&amp;C179&amp;IF(LEN(G179&gt;1),G179,"")</f>
        <v>Xenillus moyae</v>
      </c>
      <c r="B179" t="s">
        <v>866</v>
      </c>
      <c r="C179" t="s">
        <v>867</v>
      </c>
      <c r="D179" t="s">
        <v>868</v>
      </c>
      <c r="E179">
        <v>1994</v>
      </c>
      <c r="F179">
        <v>0</v>
      </c>
      <c r="H179" t="s">
        <v>668</v>
      </c>
      <c r="I179" s="87" t="s">
        <v>869</v>
      </c>
      <c r="J179" s="32" t="s">
        <v>870</v>
      </c>
      <c r="K179" s="32" t="s">
        <v>870</v>
      </c>
      <c r="L179" t="s">
        <v>703</v>
      </c>
      <c r="M179" s="37" t="s">
        <v>675</v>
      </c>
    </row>
    <row r="180" spans="1:13" x14ac:dyDescent="0.3">
      <c r="A180" s="1" t="s">
        <v>131</v>
      </c>
      <c r="B180" s="1" t="s">
        <v>938</v>
      </c>
      <c r="C180" s="1" t="s">
        <v>939</v>
      </c>
      <c r="D180" t="s">
        <v>940</v>
      </c>
      <c r="E180">
        <v>1804</v>
      </c>
      <c r="F180">
        <v>1</v>
      </c>
      <c r="H180" t="s">
        <v>668</v>
      </c>
      <c r="I180" s="87" t="s">
        <v>869</v>
      </c>
      <c r="J180" s="32" t="s">
        <v>693</v>
      </c>
      <c r="K180" s="32" t="s">
        <v>1255</v>
      </c>
      <c r="L180" t="s">
        <v>674</v>
      </c>
      <c r="M180" s="37" t="s">
        <v>675</v>
      </c>
    </row>
    <row r="181" spans="1:13" x14ac:dyDescent="0.3">
      <c r="A181" t="s">
        <v>205</v>
      </c>
      <c r="B181" t="s">
        <v>1189</v>
      </c>
      <c r="C181" t="s">
        <v>676</v>
      </c>
      <c r="H181" t="s">
        <v>11</v>
      </c>
      <c r="I181" s="87" t="s">
        <v>1215</v>
      </c>
      <c r="J181" s="32" t="s">
        <v>1087</v>
      </c>
      <c r="K181" s="32" t="s">
        <v>1254</v>
      </c>
      <c r="M181" s="33" t="s">
        <v>675</v>
      </c>
    </row>
    <row r="182" spans="1:13" x14ac:dyDescent="0.3">
      <c r="A182" t="str">
        <f>B182&amp;" "&amp;C182&amp;IF(LEN(G182&gt;1),G182,"")</f>
        <v>Zetomimus furcatus</v>
      </c>
      <c r="B182" t="s">
        <v>871</v>
      </c>
      <c r="C182" t="s">
        <v>872</v>
      </c>
      <c r="D182" t="s">
        <v>873</v>
      </c>
      <c r="E182">
        <v>1905</v>
      </c>
      <c r="F182">
        <v>1</v>
      </c>
      <c r="H182" t="s">
        <v>668</v>
      </c>
      <c r="I182" s="87" t="s">
        <v>874</v>
      </c>
      <c r="J182" s="32" t="s">
        <v>693</v>
      </c>
      <c r="K182" s="32" t="s">
        <v>1255</v>
      </c>
      <c r="L182" t="s">
        <v>678</v>
      </c>
      <c r="M182" s="37" t="s">
        <v>1100</v>
      </c>
    </row>
    <row r="183" spans="1:13" x14ac:dyDescent="0.3">
      <c r="A183" t="str">
        <f>B183&amp;" "&amp;C183&amp;IF(LEN(G183&gt;1),G183,"")</f>
        <v>Zygoribatula caspica</v>
      </c>
      <c r="B183" t="s">
        <v>875</v>
      </c>
      <c r="C183" t="s">
        <v>798</v>
      </c>
      <c r="D183" t="s">
        <v>799</v>
      </c>
      <c r="E183">
        <v>2011</v>
      </c>
      <c r="F183">
        <v>1</v>
      </c>
      <c r="H183" t="s">
        <v>668</v>
      </c>
      <c r="I183" s="87" t="s">
        <v>805</v>
      </c>
      <c r="J183" s="32" t="s">
        <v>801</v>
      </c>
      <c r="K183" s="32" t="s">
        <v>1256</v>
      </c>
      <c r="L183" t="s">
        <v>674</v>
      </c>
      <c r="M183" s="37" t="s">
        <v>675</v>
      </c>
    </row>
    <row r="184" spans="1:13" x14ac:dyDescent="0.3">
      <c r="A184" t="str">
        <f>B184&amp;" "&amp;C184&amp;IF(LEN(G184&gt;1),G184,"")</f>
        <v>Zygoribatula exarata</v>
      </c>
      <c r="B184" t="s">
        <v>875</v>
      </c>
      <c r="C184" t="s">
        <v>876</v>
      </c>
      <c r="D184" t="s">
        <v>681</v>
      </c>
      <c r="E184">
        <v>1916</v>
      </c>
      <c r="F184">
        <v>1</v>
      </c>
      <c r="H184" t="s">
        <v>668</v>
      </c>
      <c r="I184" s="87" t="s">
        <v>805</v>
      </c>
      <c r="J184" s="32" t="s">
        <v>710</v>
      </c>
      <c r="K184" s="32" t="s">
        <v>743</v>
      </c>
      <c r="L184" t="s">
        <v>674</v>
      </c>
      <c r="M184" s="37" t="s">
        <v>675</v>
      </c>
    </row>
    <row r="185" spans="1:13" x14ac:dyDescent="0.3">
      <c r="A185" t="str">
        <f>B185&amp;" "&amp;C185&amp;IF(LEN(G185&gt;1)," "&amp;G185,"")</f>
        <v>Zygoribatula glabra (cf.)</v>
      </c>
      <c r="B185" t="s">
        <v>875</v>
      </c>
      <c r="C185" t="s">
        <v>877</v>
      </c>
      <c r="D185" t="s">
        <v>878</v>
      </c>
      <c r="E185">
        <v>1890</v>
      </c>
      <c r="F185">
        <v>1</v>
      </c>
      <c r="G185" t="s">
        <v>934</v>
      </c>
      <c r="H185" t="s">
        <v>668</v>
      </c>
      <c r="I185" s="87" t="s">
        <v>805</v>
      </c>
      <c r="J185" s="32" t="s">
        <v>710</v>
      </c>
      <c r="K185" s="32" t="s">
        <v>743</v>
      </c>
      <c r="L185" t="s">
        <v>674</v>
      </c>
      <c r="M185" s="37" t="s">
        <v>675</v>
      </c>
    </row>
    <row r="186" spans="1:13" x14ac:dyDescent="0.3">
      <c r="A186" s="1" t="s">
        <v>110</v>
      </c>
      <c r="B186" s="1" t="s">
        <v>905</v>
      </c>
      <c r="C186" s="1" t="s">
        <v>906</v>
      </c>
      <c r="D186" t="s">
        <v>681</v>
      </c>
      <c r="E186">
        <v>1916</v>
      </c>
      <c r="F186">
        <v>1</v>
      </c>
      <c r="H186" t="s">
        <v>668</v>
      </c>
      <c r="I186" s="87" t="s">
        <v>805</v>
      </c>
      <c r="J186" s="32" t="s">
        <v>693</v>
      </c>
      <c r="K186" s="32" t="s">
        <v>1255</v>
      </c>
      <c r="L186" t="s">
        <v>674</v>
      </c>
      <c r="M186" s="37" t="s">
        <v>675</v>
      </c>
    </row>
    <row r="187" spans="1:13" x14ac:dyDescent="0.3">
      <c r="H187" t="s">
        <v>668</v>
      </c>
      <c r="I187" s="87" t="s">
        <v>805</v>
      </c>
      <c r="K187" s="32" t="s">
        <v>1254</v>
      </c>
    </row>
  </sheetData>
  <autoFilter ref="A1:M187" xr:uid="{00000000-0009-0000-0000-000002000000}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zoomScaleNormal="100" workbookViewId="0"/>
  </sheetViews>
  <sheetFormatPr defaultColWidth="8.5546875" defaultRowHeight="14.4" x14ac:dyDescent="0.3"/>
  <sheetData>
    <row r="1" spans="1:2" x14ac:dyDescent="0.3">
      <c r="A1" t="s">
        <v>953</v>
      </c>
    </row>
    <row r="2" spans="1:2" x14ac:dyDescent="0.3">
      <c r="A2" t="s">
        <v>222</v>
      </c>
      <c r="B2" t="s">
        <v>222</v>
      </c>
    </row>
    <row r="3" spans="1:2" x14ac:dyDescent="0.3">
      <c r="A3" t="s">
        <v>223</v>
      </c>
      <c r="B3" t="s">
        <v>954</v>
      </c>
    </row>
    <row r="4" spans="1:2" x14ac:dyDescent="0.3">
      <c r="A4" t="s">
        <v>224</v>
      </c>
      <c r="B4" t="s">
        <v>955</v>
      </c>
    </row>
    <row r="5" spans="1:2" x14ac:dyDescent="0.3">
      <c r="A5" t="s">
        <v>225</v>
      </c>
      <c r="B5" t="s">
        <v>956</v>
      </c>
    </row>
    <row r="6" spans="1:2" x14ac:dyDescent="0.3">
      <c r="A6" t="s">
        <v>229</v>
      </c>
      <c r="B6" t="s">
        <v>957</v>
      </c>
    </row>
    <row r="7" spans="1:2" x14ac:dyDescent="0.3">
      <c r="A7" t="s">
        <v>230</v>
      </c>
      <c r="B7" t="s">
        <v>958</v>
      </c>
    </row>
    <row r="8" spans="1:2" x14ac:dyDescent="0.3">
      <c r="A8" t="s">
        <v>231</v>
      </c>
      <c r="B8" t="s">
        <v>959</v>
      </c>
    </row>
    <row r="9" spans="1:2" x14ac:dyDescent="0.3">
      <c r="A9" t="s">
        <v>232</v>
      </c>
      <c r="B9" t="s">
        <v>232</v>
      </c>
    </row>
    <row r="10" spans="1:2" x14ac:dyDescent="0.3">
      <c r="A10" t="s">
        <v>233</v>
      </c>
      <c r="B10" t="s">
        <v>233</v>
      </c>
    </row>
    <row r="11" spans="1:2" x14ac:dyDescent="0.3">
      <c r="A11" t="s">
        <v>960</v>
      </c>
      <c r="B11" t="s">
        <v>961</v>
      </c>
    </row>
    <row r="12" spans="1:2" x14ac:dyDescent="0.3">
      <c r="A12" t="s">
        <v>962</v>
      </c>
      <c r="B12" t="s">
        <v>963</v>
      </c>
    </row>
    <row r="13" spans="1:2" x14ac:dyDescent="0.3">
      <c r="A13" t="s">
        <v>236</v>
      </c>
      <c r="B13" t="s">
        <v>964</v>
      </c>
    </row>
    <row r="14" spans="1:2" x14ac:dyDescent="0.3">
      <c r="A14" t="s">
        <v>237</v>
      </c>
      <c r="B14" t="s">
        <v>965</v>
      </c>
    </row>
    <row r="15" spans="1:2" x14ac:dyDescent="0.3">
      <c r="A15" t="s">
        <v>238</v>
      </c>
      <c r="B15" t="s">
        <v>966</v>
      </c>
    </row>
    <row r="16" spans="1:2" x14ac:dyDescent="0.3">
      <c r="A16" t="s">
        <v>239</v>
      </c>
      <c r="B16" t="s">
        <v>967</v>
      </c>
    </row>
    <row r="17" spans="1:2" x14ac:dyDescent="0.3">
      <c r="A17" t="s">
        <v>240</v>
      </c>
      <c r="B17" t="s">
        <v>968</v>
      </c>
    </row>
    <row r="18" spans="1:2" x14ac:dyDescent="0.3">
      <c r="A18" t="s">
        <v>241</v>
      </c>
      <c r="B18" t="s">
        <v>969</v>
      </c>
    </row>
    <row r="19" spans="1:2" x14ac:dyDescent="0.3">
      <c r="A19" t="s">
        <v>242</v>
      </c>
      <c r="B19" t="s">
        <v>970</v>
      </c>
    </row>
    <row r="20" spans="1:2" x14ac:dyDescent="0.3">
      <c r="A20" t="s">
        <v>243</v>
      </c>
      <c r="B20" t="s">
        <v>971</v>
      </c>
    </row>
    <row r="21" spans="1:2" x14ac:dyDescent="0.3">
      <c r="A21" t="s">
        <v>244</v>
      </c>
      <c r="B21" t="s">
        <v>972</v>
      </c>
    </row>
    <row r="22" spans="1:2" x14ac:dyDescent="0.3">
      <c r="A22" t="s">
        <v>245</v>
      </c>
      <c r="B22" t="s">
        <v>973</v>
      </c>
    </row>
    <row r="23" spans="1:2" x14ac:dyDescent="0.3">
      <c r="A23" t="s">
        <v>246</v>
      </c>
      <c r="B23" t="s">
        <v>974</v>
      </c>
    </row>
    <row r="24" spans="1:2" x14ac:dyDescent="0.3">
      <c r="B24" t="s">
        <v>247</v>
      </c>
    </row>
    <row r="25" spans="1:2" x14ac:dyDescent="0.3">
      <c r="B25" t="s">
        <v>248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samples</vt:lpstr>
      <vt:lpstr>taxa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</dc:creator>
  <dc:description/>
  <cp:lastModifiedBy>Artem Sozontov</cp:lastModifiedBy>
  <cp:revision>1</cp:revision>
  <cp:lastPrinted>2016-06-17T19:05:04Z</cp:lastPrinted>
  <dcterms:created xsi:type="dcterms:W3CDTF">2015-02-08T11:37:39Z</dcterms:created>
  <dcterms:modified xsi:type="dcterms:W3CDTF">2023-03-07T17:51:03Z</dcterms:modified>
  <dc:language>en-US</dc:language>
</cp:coreProperties>
</file>