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j7M+28BmgHqWAkgc9punKyw6tBWvz6sv6V+BFfV0V58="/>
    </ext>
  </extLst>
</workbook>
</file>

<file path=xl/sharedStrings.xml><?xml version="1.0" encoding="utf-8"?>
<sst xmlns="http://schemas.openxmlformats.org/spreadsheetml/2006/main" count="279" uniqueCount="190">
  <si>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</si>
  <si>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</si>
  <si>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</si>
  <si>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</si>
  <si>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</si>
  <si>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</si>
  <si>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</si>
  <si>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</si>
  <si>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</si>
  <si>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</si>
  <si>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</si>
  <si>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</si>
  <si>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</si>
  <si>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</si>
  <si>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</si>
  <si>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RF1</t>
  </si>
  <si>
    <t>Sistema debe permitir el ingreso de credenciales del usuario</t>
  </si>
  <si>
    <t>Ingresar el nombre de usuario y contraseñas</t>
  </si>
  <si>
    <t>Seguridad del aplicativo</t>
  </si>
  <si>
    <t>Administrador</t>
  </si>
  <si>
    <t>Realizar la interfaz del ingreso de usuario y contraseña</t>
  </si>
  <si>
    <t>Diego Casignia</t>
  </si>
  <si>
    <t>Baja</t>
  </si>
  <si>
    <t>No iniciado</t>
  </si>
  <si>
    <t>Se puede ingresar al sistema de inventario despues de utiilizar el usuario y contraseña</t>
  </si>
  <si>
    <t>Iniciar sesión</t>
  </si>
  <si>
    <t>RF1.1</t>
  </si>
  <si>
    <t>El sistema debe permitir recuperar la contraseña en caso de olvido de la misma</t>
  </si>
  <si>
    <t>ingresar el correo electrónico</t>
  </si>
  <si>
    <t>Recuperar contraseña</t>
  </si>
  <si>
    <t>Realizar un interfaz para ingresar el correo del usuario que necesia recuperar su contraseña</t>
  </si>
  <si>
    <t>Se recibe una nueva contraseña al correo ingresado</t>
  </si>
  <si>
    <t xml:space="preserve">	</t>
  </si>
  <si>
    <t>RF2</t>
  </si>
  <si>
    <t>El sistema debe permitir visualizar las secciones de existentes</t>
  </si>
  <si>
    <t>Llevar un registro de las secciones de la materia prima</t>
  </si>
  <si>
    <t>Organizar la materia prima por secciones</t>
  </si>
  <si>
    <t>Realizar una interfaz que muestre un listado de secciones</t>
  </si>
  <si>
    <t>Alta</t>
  </si>
  <si>
    <t>Verificar la visualización de secciones</t>
  </si>
  <si>
    <t>Gestión de secciones</t>
  </si>
  <si>
    <t>RF2.1</t>
  </si>
  <si>
    <t>El sistema debe registrar secciones</t>
  </si>
  <si>
    <t>Crear secciones de materia prima</t>
  </si>
  <si>
    <t>Agregar secciones de materia prima</t>
  </si>
  <si>
    <t>Crear una interfaz donde se ingrese el nombre y la descripción de la sección, y el usuario puede guardar los datos</t>
  </si>
  <si>
    <t>Validar el ingreso de letras en los parámetros de nombre y descripción, y verificar el almacenamiento de los datos</t>
  </si>
  <si>
    <t>Agregar sección</t>
  </si>
  <si>
    <t>RF2.2</t>
  </si>
  <si>
    <t>El sistema debe permitir la edición de secciones</t>
  </si>
  <si>
    <t>Editar las secciones de materia prima</t>
  </si>
  <si>
    <t>Modificar el contenido de las secciones</t>
  </si>
  <si>
    <t>Implementar una interfaz que permita editar los datos de nombre y descripción, posteriormente se puede guardar los cambios</t>
  </si>
  <si>
    <t xml:space="preserve">Media </t>
  </si>
  <si>
    <t>Validar el ingreso de letras en los parámetros de nombre y descripción, y verificar la modificacion de estos parámetros</t>
  </si>
  <si>
    <t>Editar sección</t>
  </si>
  <si>
    <t>RF2.3</t>
  </si>
  <si>
    <t>El sistema debe permitir eliminar secciones</t>
  </si>
  <si>
    <t>Eliminar secciones que no se utilizan</t>
  </si>
  <si>
    <t>Eliminar datos inecesarios</t>
  </si>
  <si>
    <t>Crear un boton que permita eliminar una sección y se debe pedir una confirmación antes de ejecutar la operación</t>
  </si>
  <si>
    <t>Se debe eliminar la sección de forma lógica una vez confirmada la operación</t>
  </si>
  <si>
    <t>Eliminar sección</t>
  </si>
  <si>
    <t>RF3</t>
  </si>
  <si>
    <t>El sistema debe permitir visualizar el registro de materia prima</t>
  </si>
  <si>
    <t>Enlistar la materia prima del establecimiento</t>
  </si>
  <si>
    <t>Tener un registro de materia prima</t>
  </si>
  <si>
    <t>Realizar una interfaz que muestre un listado de la materia prima</t>
  </si>
  <si>
    <t>Verificar la visualización de la materia prima existente</t>
  </si>
  <si>
    <t>Gestión de Materia Prima</t>
  </si>
  <si>
    <t>RF3.1</t>
  </si>
  <si>
    <t>El sistema debe registrar materia prima</t>
  </si>
  <si>
    <t>Crear nueva materia prima</t>
  </si>
  <si>
    <t>Agregar materia prima al registro</t>
  </si>
  <si>
    <t>Crear una interfaz donde se ingrese el nombre y descripción, y se seleccione la unidad de medida y sección a la que pertenece</t>
  </si>
  <si>
    <t>Validar los parámetros de nombre y descripción, y verificar el almacenamiento de los datos</t>
  </si>
  <si>
    <t>Agregar Materia Prima</t>
  </si>
  <si>
    <t>RF3.2</t>
  </si>
  <si>
    <t>El sistema de información de inventario puede contener errores o datos desactualizados en el registro de materia prima, afectando su gestión adecuada.</t>
  </si>
  <si>
    <t>Editar datos registrados de una materia prima.</t>
  </si>
  <si>
    <t>Para mantener actualizada la información del inventario.</t>
  </si>
  <si>
    <t>El sistema muestra los datos actuales, el administrador los modifica y guarda los cambios.</t>
  </si>
  <si>
    <t>Anthony Villarreal</t>
  </si>
  <si>
    <t>Los cambios se reflejan correctamente y aparece un mensaje de edición exitosa.</t>
  </si>
  <si>
    <t xml:space="preserve">Editar materia prima </t>
  </si>
  <si>
    <t>RF3.3</t>
  </si>
  <si>
    <t>El sistema de información puede acumular registros innecesarios o duplicados de materia prima, afectando la organización del inventario.</t>
  </si>
  <si>
    <t>Eliminar registros obsoletos o incorrectos de materia prima.</t>
  </si>
  <si>
    <t>Para mantener limpio y actualizado el inventario.</t>
  </si>
  <si>
    <t>El administrador selecciona una materia prima, confirma la eliminación y el sistema la elimina de forma lógica.</t>
  </si>
  <si>
    <t>El registro ya no aparece en la lista y se muestra un mensaje de eliminación exitosa.</t>
  </si>
  <si>
    <t xml:space="preserve">Eliminar materia prima </t>
  </si>
  <si>
    <t>RF4</t>
  </si>
  <si>
    <t>El sistema de información no cuenta con un registro centralizado de recetas, lo que dificulta planificar la producción y controlar el uso de materia prima.</t>
  </si>
  <si>
    <t>Visualizar, agregar, editar o eliminar recetas registradas.</t>
  </si>
  <si>
    <t>Para organizar la producción y vincularla con el consumo de materia prima.</t>
  </si>
  <si>
    <t>El administrador accede al módulo de recetas, visualiza el listado con ingredientes, y puede gestionar cada una según necesidad.</t>
  </si>
  <si>
    <t>Se visualiza el listado con las recetas y se puede realizar correctamente cada operación (agregar, editar o eliminar).</t>
  </si>
  <si>
    <t>Gestionar Recetas</t>
  </si>
  <si>
    <t>RF4.1</t>
  </si>
  <si>
    <t>El sistema no permite registrar nuevas recetas para producción.</t>
  </si>
  <si>
    <t>Ingresar una nueva receta al sistema.</t>
  </si>
  <si>
    <t>Para definir productos con sus ingredientes, cantidades y unidades correspondientes.</t>
  </si>
  <si>
    <t>El administrador ingresa nombre, descripción, selecciona al menos dos materias primas con sus cantidades y unidades, y guarda la receta.</t>
  </si>
  <si>
    <t>La receta aparece en el listado con sus ingredientes correctamente registrados y el sistema muestra mensaje exitoso.</t>
  </si>
  <si>
    <t>Agregar receta</t>
  </si>
  <si>
    <t>RF4.2</t>
  </si>
  <si>
    <t>El sistema no permite modificar recetas ya registradas.</t>
  </si>
  <si>
    <t>Editar recetas existentes.</t>
  </si>
  <si>
    <t>Para actualizar información o ajustar ingredientes y cantidades.</t>
  </si>
  <si>
    <t>El administrador selecciona una receta, modifica los datos y puede añadir o eliminar ingredientes, luego guarda los cambios.</t>
  </si>
  <si>
    <t>La receta muestra los cambios aplicados correctamente y el sistema confirma la edición exitosa.</t>
  </si>
  <si>
    <t xml:space="preserve">Editar receta </t>
  </si>
  <si>
    <t>RF4.3</t>
  </si>
  <si>
    <t>El sistema no permite eliminar recetas que ya no se usan.</t>
  </si>
  <si>
    <t>Quitar recetas obsoletas o incorrectas del sistema.</t>
  </si>
  <si>
    <t>Para mantener actualizada y limpia la base de datos de producción.</t>
  </si>
  <si>
    <t>El administrador selecciona una receta, confirma la eliminación y el sistema la elimina si no está en uso.</t>
  </si>
  <si>
    <t>La receta ya no aparece en el listado y el sistema muestra mensaje de eliminación exitosa.</t>
  </si>
  <si>
    <t xml:space="preserve">Eliminar receta </t>
  </si>
  <si>
    <t>RF5</t>
  </si>
  <si>
    <t>El sistema no permite visualizar ni actualizar el stock actual de materia prima.</t>
  </si>
  <si>
    <t>Consultar y gestionar las cantidades disponibles en inventario.</t>
  </si>
  <si>
    <t>Para controlar el stock y mantener niveles adecuados de insumos.</t>
  </si>
  <si>
    <t>El administrador accede al módulo de stock, visualiza la cantidad actual de cada insumo y puede agregar nuevas cantidades.</t>
  </si>
  <si>
    <t>El stock actualizado se muestra correctamente en el sistema tras cada registro y operación.</t>
  </si>
  <si>
    <t>Gestionar Stock</t>
  </si>
  <si>
    <t>RF5.1</t>
  </si>
  <si>
    <t>El sistema no permite ingresar nuevas cantidades de materia prima al inventario.</t>
  </si>
  <si>
    <t>Añadir stock a los insumos existentes.</t>
  </si>
  <si>
    <t>Para mantener el inventario actualizado según los ingresos reales.</t>
  </si>
  <si>
    <t>El administrador selecciona la materia prima, ingresa cantidad y unidad, guarda el registro y puede editarlo o eliminarlo si es necesario.</t>
  </si>
  <si>
    <t xml:space="preserve">Javier Ramos </t>
  </si>
  <si>
    <t>El stock se incrementa correctamente y aparece en el listado con la nueva cantidad reflejada.</t>
  </si>
  <si>
    <t>Agregar Stock</t>
  </si>
  <si>
    <t>RF6</t>
  </si>
  <si>
    <t>El sistema no registra ni muestra la producción realizada por fecha.</t>
  </si>
  <si>
    <t>Consultar y organizar la producción diaria.</t>
  </si>
  <si>
    <t>Para llevar control de las cantidades producidas y su planificación.</t>
  </si>
  <si>
    <t>El administrador accede al módulo, visualiza la producción registrada y puede filtrarla por fecha.</t>
  </si>
  <si>
    <t>La información aparece correctamente por fecha y receta, permitiendo análisis y seguimiento.</t>
  </si>
  <si>
    <t xml:space="preserve">Gestionar Producción </t>
  </si>
  <si>
    <t>RF6.1</t>
  </si>
  <si>
    <t>El sistema no permite registrar la producción diaria realizada.</t>
  </si>
  <si>
    <t>Ingresar la producción de recetas elaboradas por día.</t>
  </si>
  <si>
    <t>Para llevar un control detallado de lo producido y vincularlo con el inventario.</t>
  </si>
  <si>
    <t>El administrador ingresa la fecha, selecciona la receta, cantidad y unidad, y guarda el registro.</t>
  </si>
  <si>
    <t>La producción se muestra en el listado por fecha y receta con los datos registrados correctamente.</t>
  </si>
  <si>
    <t>Agregar Producción</t>
  </si>
  <si>
    <t>RF7</t>
  </si>
  <si>
    <t>El sistema no permite modificar la información de usuario registrada.</t>
  </si>
  <si>
    <t>Editar datos del usuario como nombre, correo o contraseña.</t>
  </si>
  <si>
    <t>Para mantener actualizada la información de acceso y contacto.</t>
  </si>
  <si>
    <t>El administrador accede al módulo, edita los campos necesarios, valida los datos y guarda los cambios.</t>
  </si>
  <si>
    <t>Los nuevos datos se actualizan correctamente y se muestra un mensaje de éxito.</t>
  </si>
  <si>
    <t>Gestionar Usuario</t>
  </si>
  <si>
    <t>RF8</t>
  </si>
  <si>
    <t>El sistema no muestra quién está usando la sesión actual.</t>
  </si>
  <si>
    <t>Visualizar el usuario autenticado.</t>
  </si>
  <si>
    <t>Para confirmar la identidad del usuario activo y gestionar su sesión.</t>
  </si>
  <si>
    <t>El sistema muestra el nombre del usuario activo y ofrece la opción de cerrar sesión.</t>
  </si>
  <si>
    <t>El nombre del usuario aparece en pantalla y puede verificarse el cierre de sesión correctamente.</t>
  </si>
  <si>
    <t xml:space="preserve">Mostrar Usuario Autenticado </t>
  </si>
  <si>
    <t>RF9</t>
  </si>
  <si>
    <t>El sistema no ofrece una opción para finalizar la sesión activa de forma segura.</t>
  </si>
  <si>
    <t>Cerrar la sesión actual del usuario.</t>
  </si>
  <si>
    <t>Para proteger el acceso al sistema y permitir futuras autenticaciones.</t>
  </si>
  <si>
    <t>El usuario solicita cerrar sesión, el sistema pide confirmación y, al aceptar, finaliza la sesión.</t>
  </si>
  <si>
    <t>El sistema redirige a la pantalla de inicio de sesión y el acceso queda invalidado.</t>
  </si>
  <si>
    <t>Cerrar Sesión</t>
  </si>
  <si>
    <t>RF10</t>
  </si>
  <si>
    <t>El sistema no genera reportes que permitan analizar producción, stock o recetas.</t>
  </si>
  <si>
    <t>Generar reportes filtrados por fechas y categorías.</t>
  </si>
  <si>
    <t>Para visualizar gráficas y datos que apoyen la toma de decisiones.</t>
  </si>
  <si>
    <t>El administrador selecciona fechas, tipo de reporte y genera la gráfica con la información solicitada.</t>
  </si>
  <si>
    <t>Se genera una gráfica con los datos correctos según los filtros aplicados.</t>
  </si>
  <si>
    <t>Reportes</t>
  </si>
  <si>
    <t>En proceso</t>
  </si>
  <si>
    <t>Terminado</t>
  </si>
  <si>
    <t>Atrasado</t>
  </si>
  <si>
    <t>HISTORIA DE USUARIO (HU)</t>
  </si>
  <si>
    <t>USUARIO</t>
  </si>
  <si>
    <t>REQ005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</si>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</sst>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0.0"/>
      <color rgb="FF000000"/>
      <name val="Calibri"/>
    </font>
    <font>
      <color theme="1"/>
      <name val="Arial"/>
      <scheme val="minor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B2B2B2"/>
      </left>
      <right/>
      <top style="thin">
        <color rgb="FFB2B2B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Font="1"/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6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7" numFmtId="0" xfId="0" applyAlignment="1" applyFont="1">
      <alignment horizontal="center" readingOrder="0" shrinkToFit="0" vertical="center" wrapText="1"/>
    </xf>
    <xf borderId="5" fillId="0" fontId="6" numFmtId="165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0" fillId="3" fontId="8" numFmtId="0" xfId="0" applyFill="1" applyFont="1"/>
    <xf borderId="5" fillId="3" fontId="6" numFmtId="0" xfId="0" applyAlignment="1" applyBorder="1" applyFont="1">
      <alignment readingOrder="0" vertical="center"/>
    </xf>
    <xf borderId="5" fillId="3" fontId="6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6" numFmtId="164" xfId="0" applyAlignment="1" applyBorder="1" applyFont="1" applyNumberFormat="1">
      <alignment horizontal="center" readingOrder="0" shrinkToFit="0" vertical="center" wrapText="1"/>
    </xf>
    <xf borderId="5" fillId="0" fontId="6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6" fillId="4" fontId="11" numFmtId="0" xfId="0" applyAlignment="1" applyBorder="1" applyFill="1" applyFont="1">
      <alignment horizontal="center" shrinkToFit="0" vertical="center" wrapText="1"/>
    </xf>
    <xf borderId="7" fillId="0" fontId="12" numFmtId="0" xfId="0" applyBorder="1" applyFont="1"/>
    <xf borderId="8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9" fillId="4" fontId="2" numFmtId="0" xfId="0" applyBorder="1" applyFont="1"/>
    <xf borderId="10" fillId="4" fontId="10" numFmtId="0" xfId="0" applyAlignment="1" applyBorder="1" applyFont="1">
      <alignment horizontal="left" shrinkToFit="0" vertical="center" wrapText="1"/>
    </xf>
    <xf borderId="10" fillId="4" fontId="1" numFmtId="0" xfId="0" applyBorder="1" applyFont="1"/>
    <xf borderId="10" fillId="4" fontId="2" numFmtId="0" xfId="0" applyBorder="1" applyFont="1"/>
    <xf borderId="11" fillId="4" fontId="2" numFmtId="0" xfId="0" applyBorder="1" applyFont="1"/>
    <xf borderId="12" fillId="4" fontId="2" numFmtId="0" xfId="0" applyBorder="1" applyFont="1"/>
    <xf borderId="3" fillId="5" fontId="13" numFmtId="0" xfId="0" applyAlignment="1" applyBorder="1" applyFill="1" applyFont="1">
      <alignment horizontal="center" vertical="center"/>
    </xf>
    <xf borderId="13" fillId="4" fontId="14" numFmtId="0" xfId="0" applyAlignment="1" applyBorder="1" applyFont="1">
      <alignment vertical="center"/>
    </xf>
    <xf borderId="6" fillId="5" fontId="13" numFmtId="0" xfId="0" applyAlignment="1" applyBorder="1" applyFont="1">
      <alignment horizontal="center" vertical="center"/>
    </xf>
    <xf borderId="13" fillId="4" fontId="2" numFmtId="0" xfId="0" applyBorder="1" applyFont="1"/>
    <xf borderId="14" fillId="4" fontId="2" numFmtId="0" xfId="0" applyBorder="1" applyFont="1"/>
    <xf borderId="3" fillId="6" fontId="15" numFmtId="0" xfId="0" applyAlignment="1" applyBorder="1" applyFill="1" applyFont="1">
      <alignment horizontal="center" vertical="center"/>
    </xf>
    <xf borderId="13" fillId="4" fontId="1" numFmtId="0" xfId="0" applyAlignment="1" applyBorder="1" applyFont="1">
      <alignment shrinkToFit="0" vertical="center" wrapText="1"/>
    </xf>
    <xf borderId="6" fillId="6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vertical="center"/>
    </xf>
    <xf borderId="13" fillId="4" fontId="15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15" fillId="7" fontId="13" numFmtId="0" xfId="0" applyAlignment="1" applyBorder="1" applyFill="1" applyFont="1">
      <alignment horizontal="center" vertical="center"/>
    </xf>
    <xf borderId="16" fillId="6" fontId="1" numFmtId="0" xfId="0" applyAlignment="1" applyBorder="1" applyFont="1">
      <alignment horizontal="center" shrinkToFit="0" vertical="center" wrapText="1"/>
    </xf>
    <xf borderId="17" fillId="0" fontId="12" numFmtId="0" xfId="0" applyBorder="1" applyFont="1"/>
    <xf borderId="18" fillId="0" fontId="12" numFmtId="0" xfId="0" applyBorder="1" applyFont="1"/>
    <xf borderId="16" fillId="6" fontId="1" numFmtId="0" xfId="0" applyAlignment="1" applyBorder="1" applyFont="1">
      <alignment horizontal="center" vertical="center"/>
    </xf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16" fillId="8" fontId="16" numFmtId="0" xfId="0" applyAlignment="1" applyBorder="1" applyFill="1" applyFont="1">
      <alignment horizontal="center" vertical="center"/>
    </xf>
    <xf borderId="26" fillId="2" fontId="15" numFmtId="0" xfId="0" applyAlignment="1" applyBorder="1" applyFont="1">
      <alignment horizontal="center" vertical="center"/>
    </xf>
    <xf borderId="27" fillId="0" fontId="12" numFmtId="0" xfId="0" applyBorder="1" applyFont="1"/>
    <xf borderId="28" fillId="0" fontId="12" numFmtId="0" xfId="0" applyBorder="1" applyFont="1"/>
    <xf borderId="29" fillId="0" fontId="12" numFmtId="0" xfId="0" applyBorder="1" applyFont="1"/>
    <xf borderId="30" fillId="0" fontId="12" numFmtId="0" xfId="0" applyBorder="1" applyFont="1"/>
    <xf borderId="31" fillId="0" fontId="12" numFmtId="0" xfId="0" applyBorder="1" applyFont="1"/>
    <xf borderId="16" fillId="5" fontId="13" numFmtId="0" xfId="0" applyAlignment="1" applyBorder="1" applyFont="1">
      <alignment horizontal="center" vertical="center"/>
    </xf>
    <xf borderId="32" fillId="4" fontId="2" numFmtId="0" xfId="0" applyBorder="1" applyFont="1"/>
    <xf borderId="33" fillId="4" fontId="2" numFmtId="0" xfId="0" applyBorder="1" applyFont="1"/>
    <xf borderId="34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25"/>
    <col customWidth="1" min="3" max="5" width="20.63"/>
    <col customWidth="1" min="6" max="6" width="10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D4" s="5"/>
      <c r="H4" s="6"/>
      <c r="I4" s="1"/>
      <c r="J4" s="1"/>
      <c r="K4" s="2"/>
      <c r="L4" s="3"/>
    </row>
    <row r="5" ht="51.75" customHeight="1">
      <c r="B5" s="7" t="s">
        <v>1</v>
      </c>
      <c r="C5" s="8" t="s">
        <v>2</v>
      </c>
      <c r="D5" s="9" t="s">
        <v>3</v>
      </c>
      <c r="E5" s="10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ht="72.0" customHeight="1">
      <c r="B6" s="11" t="s">
        <v>15</v>
      </c>
      <c r="C6" s="12" t="s">
        <v>16</v>
      </c>
      <c r="D6" s="13" t="s">
        <v>17</v>
      </c>
      <c r="E6" s="14" t="s">
        <v>18</v>
      </c>
      <c r="F6" s="14" t="s">
        <v>19</v>
      </c>
      <c r="G6" s="14" t="s">
        <v>20</v>
      </c>
      <c r="H6" s="12" t="s">
        <v>21</v>
      </c>
      <c r="I6" s="12">
        <v>6.0</v>
      </c>
      <c r="J6" s="15">
        <v>45792.0</v>
      </c>
      <c r="K6" s="14" t="s">
        <v>22</v>
      </c>
      <c r="L6" s="14" t="s">
        <v>23</v>
      </c>
      <c r="M6" s="12" t="s">
        <v>24</v>
      </c>
      <c r="N6" s="12"/>
      <c r="O6" s="14" t="s">
        <v>25</v>
      </c>
    </row>
    <row r="7" ht="72.0" customHeight="1">
      <c r="B7" s="11" t="s">
        <v>26</v>
      </c>
      <c r="C7" s="14" t="s">
        <v>27</v>
      </c>
      <c r="D7" s="14" t="s">
        <v>28</v>
      </c>
      <c r="E7" s="14" t="s">
        <v>29</v>
      </c>
      <c r="F7" s="14" t="s">
        <v>19</v>
      </c>
      <c r="G7" s="14" t="s">
        <v>30</v>
      </c>
      <c r="H7" s="12" t="s">
        <v>21</v>
      </c>
      <c r="I7" s="12">
        <v>4.0</v>
      </c>
      <c r="J7" s="15">
        <v>45793.0</v>
      </c>
      <c r="K7" s="14" t="s">
        <v>22</v>
      </c>
      <c r="L7" s="14" t="s">
        <v>23</v>
      </c>
      <c r="M7" s="14" t="s">
        <v>31</v>
      </c>
      <c r="N7" s="12" t="s">
        <v>32</v>
      </c>
      <c r="O7" s="14" t="s">
        <v>29</v>
      </c>
    </row>
    <row r="8" ht="66.0" customHeight="1">
      <c r="A8" s="16"/>
      <c r="B8" s="11" t="s">
        <v>33</v>
      </c>
      <c r="C8" s="17" t="s">
        <v>34</v>
      </c>
      <c r="D8" s="14" t="s">
        <v>35</v>
      </c>
      <c r="E8" s="14" t="s">
        <v>36</v>
      </c>
      <c r="F8" s="14" t="s">
        <v>19</v>
      </c>
      <c r="G8" s="14" t="s">
        <v>37</v>
      </c>
      <c r="H8" s="12" t="s">
        <v>21</v>
      </c>
      <c r="I8" s="14">
        <v>4.0</v>
      </c>
      <c r="J8" s="15">
        <v>45794.0</v>
      </c>
      <c r="K8" s="12" t="s">
        <v>38</v>
      </c>
      <c r="L8" s="14" t="s">
        <v>23</v>
      </c>
      <c r="M8" s="14" t="s">
        <v>39</v>
      </c>
      <c r="N8" s="12"/>
      <c r="O8" s="14" t="s">
        <v>40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66.0" customHeight="1">
      <c r="B9" s="11" t="s">
        <v>41</v>
      </c>
      <c r="C9" s="14" t="s">
        <v>42</v>
      </c>
      <c r="D9" s="14" t="s">
        <v>43</v>
      </c>
      <c r="E9" s="14" t="s">
        <v>44</v>
      </c>
      <c r="F9" s="14" t="s">
        <v>19</v>
      </c>
      <c r="G9" s="14" t="s">
        <v>45</v>
      </c>
      <c r="H9" s="12" t="s">
        <v>21</v>
      </c>
      <c r="I9" s="12">
        <v>4.0</v>
      </c>
      <c r="J9" s="15">
        <v>45795.0</v>
      </c>
      <c r="K9" s="14" t="s">
        <v>38</v>
      </c>
      <c r="L9" s="14" t="s">
        <v>23</v>
      </c>
      <c r="M9" s="14" t="s">
        <v>46</v>
      </c>
      <c r="N9" s="12"/>
      <c r="O9" s="14" t="s">
        <v>47</v>
      </c>
    </row>
    <row r="10" ht="50.25" customHeight="1">
      <c r="B10" s="11" t="s">
        <v>48</v>
      </c>
      <c r="C10" s="14" t="s">
        <v>49</v>
      </c>
      <c r="D10" s="14" t="s">
        <v>50</v>
      </c>
      <c r="E10" s="14" t="s">
        <v>51</v>
      </c>
      <c r="F10" s="14" t="s">
        <v>19</v>
      </c>
      <c r="G10" s="14" t="s">
        <v>52</v>
      </c>
      <c r="H10" s="12" t="s">
        <v>21</v>
      </c>
      <c r="I10" s="12">
        <v>5.0</v>
      </c>
      <c r="J10" s="15">
        <v>45796.0</v>
      </c>
      <c r="K10" s="12" t="s">
        <v>53</v>
      </c>
      <c r="L10" s="14" t="s">
        <v>23</v>
      </c>
      <c r="M10" s="14" t="s">
        <v>54</v>
      </c>
      <c r="N10" s="12"/>
      <c r="O10" s="14" t="s">
        <v>55</v>
      </c>
    </row>
    <row r="11" ht="39.75" customHeight="1">
      <c r="B11" s="11" t="s">
        <v>56</v>
      </c>
      <c r="C11" s="14" t="s">
        <v>57</v>
      </c>
      <c r="D11" s="14" t="s">
        <v>58</v>
      </c>
      <c r="E11" s="14" t="s">
        <v>59</v>
      </c>
      <c r="F11" s="14" t="s">
        <v>19</v>
      </c>
      <c r="G11" s="14" t="s">
        <v>60</v>
      </c>
      <c r="H11" s="12" t="s">
        <v>21</v>
      </c>
      <c r="I11" s="12">
        <v>5.0</v>
      </c>
      <c r="J11" s="15">
        <v>45797.0</v>
      </c>
      <c r="K11" s="12" t="s">
        <v>53</v>
      </c>
      <c r="L11" s="14" t="s">
        <v>23</v>
      </c>
      <c r="M11" s="14" t="s">
        <v>61</v>
      </c>
      <c r="N11" s="18"/>
      <c r="O11" s="14" t="s">
        <v>62</v>
      </c>
    </row>
    <row r="12" ht="39.75" customHeight="1">
      <c r="B12" s="11" t="s">
        <v>63</v>
      </c>
      <c r="C12" s="17" t="s">
        <v>64</v>
      </c>
      <c r="D12" s="14" t="s">
        <v>65</v>
      </c>
      <c r="E12" s="14" t="s">
        <v>66</v>
      </c>
      <c r="F12" s="14" t="s">
        <v>19</v>
      </c>
      <c r="G12" s="14" t="s">
        <v>67</v>
      </c>
      <c r="H12" s="12" t="s">
        <v>21</v>
      </c>
      <c r="I12" s="12">
        <v>4.0</v>
      </c>
      <c r="J12" s="15">
        <v>45798.0</v>
      </c>
      <c r="K12" s="12" t="s">
        <v>38</v>
      </c>
      <c r="L12" s="14" t="s">
        <v>23</v>
      </c>
      <c r="M12" s="14" t="s">
        <v>68</v>
      </c>
      <c r="N12" s="18"/>
      <c r="O12" s="14" t="s">
        <v>69</v>
      </c>
    </row>
    <row r="13" ht="39.75" customHeight="1">
      <c r="B13" s="11" t="s">
        <v>70</v>
      </c>
      <c r="C13" s="14" t="s">
        <v>71</v>
      </c>
      <c r="D13" s="14" t="s">
        <v>72</v>
      </c>
      <c r="E13" s="14" t="s">
        <v>73</v>
      </c>
      <c r="F13" s="14" t="s">
        <v>19</v>
      </c>
      <c r="G13" s="14" t="s">
        <v>74</v>
      </c>
      <c r="H13" s="12" t="s">
        <v>21</v>
      </c>
      <c r="I13" s="14">
        <v>6.0</v>
      </c>
      <c r="J13" s="15">
        <v>45799.0</v>
      </c>
      <c r="K13" s="14" t="s">
        <v>38</v>
      </c>
      <c r="L13" s="14" t="s">
        <v>23</v>
      </c>
      <c r="M13" s="14" t="s">
        <v>75</v>
      </c>
      <c r="N13" s="18"/>
      <c r="O13" s="14" t="s">
        <v>76</v>
      </c>
    </row>
    <row r="14" ht="39.75" customHeight="1">
      <c r="B14" s="11" t="s">
        <v>77</v>
      </c>
      <c r="C14" s="19" t="s">
        <v>78</v>
      </c>
      <c r="D14" s="19" t="s">
        <v>79</v>
      </c>
      <c r="E14" s="19" t="s">
        <v>80</v>
      </c>
      <c r="F14" s="14" t="s">
        <v>19</v>
      </c>
      <c r="G14" s="19" t="s">
        <v>81</v>
      </c>
      <c r="H14" s="14" t="s">
        <v>82</v>
      </c>
      <c r="I14" s="14">
        <v>4.0</v>
      </c>
      <c r="J14" s="15">
        <v>45800.0</v>
      </c>
      <c r="K14" s="14" t="s">
        <v>38</v>
      </c>
      <c r="L14" s="14" t="s">
        <v>23</v>
      </c>
      <c r="M14" s="20" t="s">
        <v>83</v>
      </c>
      <c r="N14" s="19"/>
      <c r="O14" s="14" t="s">
        <v>84</v>
      </c>
    </row>
    <row r="15" ht="39.75" customHeight="1">
      <c r="B15" s="11" t="s">
        <v>85</v>
      </c>
      <c r="C15" s="19" t="s">
        <v>86</v>
      </c>
      <c r="D15" s="19" t="s">
        <v>87</v>
      </c>
      <c r="E15" s="19" t="s">
        <v>88</v>
      </c>
      <c r="F15" s="14" t="s">
        <v>19</v>
      </c>
      <c r="G15" s="19" t="s">
        <v>89</v>
      </c>
      <c r="H15" s="14" t="s">
        <v>82</v>
      </c>
      <c r="I15" s="14">
        <v>5.0</v>
      </c>
      <c r="J15" s="15">
        <v>45801.0</v>
      </c>
      <c r="K15" s="14" t="s">
        <v>38</v>
      </c>
      <c r="L15" s="14" t="s">
        <v>23</v>
      </c>
      <c r="M15" s="19" t="s">
        <v>90</v>
      </c>
      <c r="N15" s="19"/>
      <c r="O15" s="14" t="s">
        <v>91</v>
      </c>
    </row>
    <row r="16" ht="39.75" customHeight="1">
      <c r="B16" s="11" t="s">
        <v>92</v>
      </c>
      <c r="C16" s="19" t="s">
        <v>93</v>
      </c>
      <c r="D16" s="19" t="s">
        <v>94</v>
      </c>
      <c r="E16" s="19" t="s">
        <v>95</v>
      </c>
      <c r="F16" s="14" t="s">
        <v>19</v>
      </c>
      <c r="G16" s="19" t="s">
        <v>96</v>
      </c>
      <c r="H16" s="14" t="s">
        <v>82</v>
      </c>
      <c r="I16" s="14">
        <v>5.0</v>
      </c>
      <c r="J16" s="15">
        <v>45802.0</v>
      </c>
      <c r="K16" s="14" t="s">
        <v>38</v>
      </c>
      <c r="L16" s="14" t="s">
        <v>23</v>
      </c>
      <c r="M16" s="19" t="s">
        <v>97</v>
      </c>
      <c r="N16" s="19"/>
      <c r="O16" s="14" t="s">
        <v>98</v>
      </c>
    </row>
    <row r="17" ht="39.75" customHeight="1">
      <c r="B17" s="11" t="s">
        <v>99</v>
      </c>
      <c r="C17" s="19" t="s">
        <v>100</v>
      </c>
      <c r="D17" s="19" t="s">
        <v>101</v>
      </c>
      <c r="E17" s="19" t="s">
        <v>102</v>
      </c>
      <c r="F17" s="14" t="s">
        <v>19</v>
      </c>
      <c r="G17" s="19" t="s">
        <v>103</v>
      </c>
      <c r="H17" s="14" t="s">
        <v>82</v>
      </c>
      <c r="I17" s="14">
        <v>4.0</v>
      </c>
      <c r="J17" s="15">
        <v>45803.0</v>
      </c>
      <c r="K17" s="14" t="s">
        <v>38</v>
      </c>
      <c r="L17" s="14" t="s">
        <v>23</v>
      </c>
      <c r="M17" s="19" t="s">
        <v>104</v>
      </c>
      <c r="N17" s="19"/>
      <c r="O17" s="14" t="s">
        <v>105</v>
      </c>
    </row>
    <row r="18" ht="39.75" customHeight="1">
      <c r="B18" s="11" t="s">
        <v>106</v>
      </c>
      <c r="C18" s="19" t="s">
        <v>107</v>
      </c>
      <c r="D18" s="19" t="s">
        <v>108</v>
      </c>
      <c r="E18" s="19" t="s">
        <v>109</v>
      </c>
      <c r="F18" s="14" t="s">
        <v>19</v>
      </c>
      <c r="G18" s="19" t="s">
        <v>110</v>
      </c>
      <c r="H18" s="14" t="s">
        <v>82</v>
      </c>
      <c r="I18" s="14">
        <v>4.0</v>
      </c>
      <c r="J18" s="15">
        <v>45804.0</v>
      </c>
      <c r="K18" s="14" t="s">
        <v>38</v>
      </c>
      <c r="L18" s="14" t="s">
        <v>23</v>
      </c>
      <c r="M18" s="19" t="s">
        <v>111</v>
      </c>
      <c r="N18" s="19"/>
      <c r="O18" s="14" t="s">
        <v>112</v>
      </c>
    </row>
    <row r="19" ht="39.75" customHeight="1">
      <c r="B19" s="11" t="s">
        <v>113</v>
      </c>
      <c r="C19" s="19" t="s">
        <v>114</v>
      </c>
      <c r="D19" s="19" t="s">
        <v>115</v>
      </c>
      <c r="E19" s="19" t="s">
        <v>116</v>
      </c>
      <c r="F19" s="14" t="s">
        <v>19</v>
      </c>
      <c r="G19" s="19" t="s">
        <v>117</v>
      </c>
      <c r="H19" s="14" t="s">
        <v>82</v>
      </c>
      <c r="I19" s="14">
        <v>5.0</v>
      </c>
      <c r="J19" s="15">
        <v>45805.0</v>
      </c>
      <c r="K19" s="14" t="s">
        <v>38</v>
      </c>
      <c r="L19" s="14" t="s">
        <v>23</v>
      </c>
      <c r="M19" s="19" t="s">
        <v>118</v>
      </c>
      <c r="N19" s="19"/>
      <c r="O19" s="14" t="s">
        <v>119</v>
      </c>
    </row>
    <row r="20" ht="39.75" customHeight="1">
      <c r="B20" s="11" t="s">
        <v>120</v>
      </c>
      <c r="C20" s="19" t="s">
        <v>121</v>
      </c>
      <c r="D20" s="19" t="s">
        <v>122</v>
      </c>
      <c r="E20" s="19" t="s">
        <v>123</v>
      </c>
      <c r="F20" s="14" t="s">
        <v>19</v>
      </c>
      <c r="G20" s="19" t="s">
        <v>124</v>
      </c>
      <c r="H20" s="14" t="s">
        <v>82</v>
      </c>
      <c r="I20" s="14">
        <v>5.0</v>
      </c>
      <c r="J20" s="15">
        <v>45806.0</v>
      </c>
      <c r="K20" s="14" t="s">
        <v>38</v>
      </c>
      <c r="L20" s="14" t="s">
        <v>23</v>
      </c>
      <c r="M20" s="19" t="s">
        <v>125</v>
      </c>
      <c r="N20" s="19"/>
      <c r="O20" s="14" t="s">
        <v>126</v>
      </c>
    </row>
    <row r="21" ht="39.75" customHeight="1">
      <c r="A21" s="21"/>
      <c r="B21" s="22" t="s">
        <v>127</v>
      </c>
      <c r="C21" s="23" t="s">
        <v>128</v>
      </c>
      <c r="D21" s="23" t="s">
        <v>129</v>
      </c>
      <c r="E21" s="23" t="s">
        <v>130</v>
      </c>
      <c r="F21" s="24" t="s">
        <v>19</v>
      </c>
      <c r="G21" s="23" t="s">
        <v>131</v>
      </c>
      <c r="H21" s="24" t="s">
        <v>132</v>
      </c>
      <c r="I21" s="24">
        <v>5.0</v>
      </c>
      <c r="J21" s="25">
        <v>45807.0</v>
      </c>
      <c r="K21" s="24" t="s">
        <v>38</v>
      </c>
      <c r="L21" s="24" t="s">
        <v>23</v>
      </c>
      <c r="M21" s="23" t="s">
        <v>133</v>
      </c>
      <c r="N21" s="23"/>
      <c r="O21" s="24" t="s">
        <v>134</v>
      </c>
    </row>
    <row r="22" ht="39.75" customHeight="1">
      <c r="B22" s="11" t="s">
        <v>135</v>
      </c>
      <c r="C22" s="19" t="s">
        <v>136</v>
      </c>
      <c r="D22" s="19" t="s">
        <v>137</v>
      </c>
      <c r="E22" s="19" t="s">
        <v>138</v>
      </c>
      <c r="F22" s="14" t="s">
        <v>19</v>
      </c>
      <c r="G22" s="19" t="s">
        <v>139</v>
      </c>
      <c r="H22" s="14" t="s">
        <v>132</v>
      </c>
      <c r="I22" s="14">
        <v>4.0</v>
      </c>
      <c r="J22" s="15">
        <v>45808.0</v>
      </c>
      <c r="K22" s="14" t="s">
        <v>38</v>
      </c>
      <c r="L22" s="14" t="s">
        <v>23</v>
      </c>
      <c r="M22" s="19" t="s">
        <v>140</v>
      </c>
      <c r="N22" s="19"/>
      <c r="O22" s="14" t="s">
        <v>141</v>
      </c>
    </row>
    <row r="23" ht="39.75" customHeight="1">
      <c r="B23" s="11" t="s">
        <v>142</v>
      </c>
      <c r="C23" s="19" t="s">
        <v>143</v>
      </c>
      <c r="D23" s="19" t="s">
        <v>144</v>
      </c>
      <c r="E23" s="19" t="s">
        <v>145</v>
      </c>
      <c r="F23" s="14" t="s">
        <v>19</v>
      </c>
      <c r="G23" s="19" t="s">
        <v>146</v>
      </c>
      <c r="H23" s="14" t="s">
        <v>132</v>
      </c>
      <c r="I23" s="14">
        <v>4.0</v>
      </c>
      <c r="J23" s="15">
        <v>45809.0</v>
      </c>
      <c r="K23" s="14" t="s">
        <v>38</v>
      </c>
      <c r="L23" s="14" t="s">
        <v>23</v>
      </c>
      <c r="M23" s="19" t="s">
        <v>147</v>
      </c>
      <c r="N23" s="19"/>
      <c r="O23" s="14" t="s">
        <v>148</v>
      </c>
    </row>
    <row r="24" ht="39.75" customHeight="1">
      <c r="B24" s="11" t="s">
        <v>149</v>
      </c>
      <c r="C24" s="19" t="s">
        <v>150</v>
      </c>
      <c r="D24" s="19" t="s">
        <v>151</v>
      </c>
      <c r="E24" s="19" t="s">
        <v>152</v>
      </c>
      <c r="F24" s="14" t="s">
        <v>19</v>
      </c>
      <c r="G24" s="19" t="s">
        <v>153</v>
      </c>
      <c r="H24" s="14" t="s">
        <v>132</v>
      </c>
      <c r="I24" s="14">
        <v>4.0</v>
      </c>
      <c r="J24" s="15">
        <v>45810.0</v>
      </c>
      <c r="K24" s="14" t="s">
        <v>22</v>
      </c>
      <c r="L24" s="14" t="s">
        <v>23</v>
      </c>
      <c r="M24" s="19" t="s">
        <v>154</v>
      </c>
      <c r="N24" s="19"/>
      <c r="O24" s="14" t="s">
        <v>155</v>
      </c>
    </row>
    <row r="25" ht="39.75" customHeight="1">
      <c r="B25" s="11" t="s">
        <v>156</v>
      </c>
      <c r="C25" s="19" t="s">
        <v>157</v>
      </c>
      <c r="D25" s="19" t="s">
        <v>158</v>
      </c>
      <c r="E25" s="19" t="s">
        <v>159</v>
      </c>
      <c r="F25" s="14" t="s">
        <v>19</v>
      </c>
      <c r="G25" s="19" t="s">
        <v>160</v>
      </c>
      <c r="H25" s="14" t="s">
        <v>132</v>
      </c>
      <c r="I25" s="14">
        <v>5.0</v>
      </c>
      <c r="J25" s="15">
        <v>45811.0</v>
      </c>
      <c r="K25" s="14" t="s">
        <v>53</v>
      </c>
      <c r="L25" s="14" t="s">
        <v>23</v>
      </c>
      <c r="M25" s="19" t="s">
        <v>161</v>
      </c>
      <c r="N25" s="19"/>
      <c r="O25" s="20" t="s">
        <v>162</v>
      </c>
    </row>
    <row r="26" ht="39.75" customHeight="1">
      <c r="B26" s="11" t="s">
        <v>163</v>
      </c>
      <c r="C26" s="19" t="s">
        <v>164</v>
      </c>
      <c r="D26" s="19" t="s">
        <v>165</v>
      </c>
      <c r="E26" s="19" t="s">
        <v>166</v>
      </c>
      <c r="F26" s="14" t="s">
        <v>19</v>
      </c>
      <c r="G26" s="19" t="s">
        <v>167</v>
      </c>
      <c r="H26" s="14" t="s">
        <v>132</v>
      </c>
      <c r="I26" s="14">
        <v>5.0</v>
      </c>
      <c r="J26" s="15">
        <v>45812.0</v>
      </c>
      <c r="K26" s="14" t="s">
        <v>53</v>
      </c>
      <c r="L26" s="14" t="s">
        <v>23</v>
      </c>
      <c r="M26" s="19" t="s">
        <v>168</v>
      </c>
      <c r="N26" s="19"/>
      <c r="O26" s="14" t="s">
        <v>169</v>
      </c>
    </row>
    <row r="27" ht="39.75" customHeight="1">
      <c r="B27" s="11" t="s">
        <v>170</v>
      </c>
      <c r="C27" s="19" t="s">
        <v>171</v>
      </c>
      <c r="D27" s="19" t="s">
        <v>172</v>
      </c>
      <c r="E27" s="19" t="s">
        <v>173</v>
      </c>
      <c r="F27" s="14" t="s">
        <v>19</v>
      </c>
      <c r="G27" s="19" t="s">
        <v>174</v>
      </c>
      <c r="H27" s="14" t="s">
        <v>132</v>
      </c>
      <c r="I27" s="14">
        <v>5.0</v>
      </c>
      <c r="J27" s="15">
        <v>45813.0</v>
      </c>
      <c r="K27" s="14" t="s">
        <v>53</v>
      </c>
      <c r="L27" s="14" t="s">
        <v>23</v>
      </c>
      <c r="M27" s="19" t="s">
        <v>175</v>
      </c>
      <c r="N27" s="19"/>
      <c r="O27" s="14" t="s">
        <v>176</v>
      </c>
    </row>
    <row r="28" ht="39.75" customHeight="1">
      <c r="B28" s="26"/>
      <c r="C28" s="19"/>
      <c r="D28" s="19"/>
      <c r="E28" s="19"/>
      <c r="F28" s="19"/>
      <c r="G28" s="19"/>
      <c r="H28" s="19"/>
      <c r="I28" s="12"/>
      <c r="J28" s="15"/>
      <c r="K28" s="12"/>
      <c r="L28" s="12"/>
      <c r="M28" s="19"/>
      <c r="N28" s="19"/>
      <c r="O28" s="19"/>
    </row>
    <row r="29" ht="19.5" customHeight="1">
      <c r="I29" s="3"/>
      <c r="J29" s="3"/>
      <c r="K29" s="27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8"/>
      <c r="L33" s="3"/>
    </row>
    <row r="34" ht="19.5" customHeight="1">
      <c r="I34" s="1"/>
      <c r="J34" s="1"/>
      <c r="K34" s="28"/>
      <c r="L34" s="3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9.5" customHeight="1">
      <c r="I37" s="1"/>
      <c r="J37" s="1"/>
      <c r="K37" s="2"/>
      <c r="L37" s="3"/>
    </row>
    <row r="38" ht="19.5" customHeight="1">
      <c r="I38" s="1"/>
      <c r="J38" s="1"/>
      <c r="K38" s="2" t="s">
        <v>38</v>
      </c>
      <c r="L38" s="1" t="s">
        <v>23</v>
      </c>
      <c r="M38" s="6"/>
    </row>
    <row r="39" ht="19.5" customHeight="1">
      <c r="I39" s="1"/>
      <c r="J39" s="1"/>
      <c r="K39" s="2" t="s">
        <v>53</v>
      </c>
      <c r="L39" s="1" t="s">
        <v>177</v>
      </c>
      <c r="M39" s="6"/>
    </row>
    <row r="40" ht="19.5" customHeight="1">
      <c r="I40" s="1"/>
      <c r="J40" s="1"/>
      <c r="K40" s="2" t="s">
        <v>22</v>
      </c>
      <c r="L40" s="1" t="s">
        <v>178</v>
      </c>
      <c r="M40" s="6"/>
    </row>
    <row r="41" ht="19.5" customHeight="1">
      <c r="I41" s="1"/>
      <c r="J41" s="1"/>
      <c r="K41" s="2"/>
      <c r="L41" s="1" t="s">
        <v>179</v>
      </c>
      <c r="M41" s="6"/>
    </row>
    <row r="42" ht="19.5" customHeight="1">
      <c r="I42" s="1"/>
      <c r="J42" s="1"/>
      <c r="K42" s="2"/>
      <c r="L42" s="3"/>
    </row>
    <row r="43" ht="19.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1"/>
      <c r="J1000" s="1"/>
      <c r="K1000" s="2"/>
      <c r="L1000" s="3"/>
    </row>
    <row r="1001" ht="15.75" customHeight="1">
      <c r="I1001" s="1"/>
      <c r="J1001" s="1"/>
      <c r="K1001" s="2"/>
      <c r="L1001" s="3"/>
    </row>
    <row r="1002" ht="15.75" customHeight="1">
      <c r="I1002" s="1"/>
      <c r="J1002" s="1"/>
      <c r="K1002" s="2"/>
      <c r="L1002" s="3"/>
    </row>
    <row r="1003" ht="15.75" customHeight="1">
      <c r="I1003" s="1"/>
      <c r="J1003" s="1"/>
      <c r="K1003" s="2"/>
      <c r="L1003" s="3"/>
    </row>
    <row r="1004" ht="15.75" customHeight="1">
      <c r="I1004" s="1"/>
      <c r="J1004" s="1"/>
      <c r="K1004" s="2"/>
      <c r="L1004" s="3"/>
    </row>
    <row r="1005" ht="15.75" customHeight="1">
      <c r="I1005" s="1"/>
      <c r="J1005" s="1"/>
      <c r="K1005" s="2"/>
      <c r="L1005" s="3"/>
    </row>
    <row r="1006" ht="15.75" customHeight="1">
      <c r="I1006" s="1"/>
      <c r="J1006" s="1"/>
      <c r="K1006" s="2"/>
      <c r="L1006" s="3"/>
    </row>
    <row r="1007" ht="15.75" customHeight="1">
      <c r="I1007" s="1"/>
      <c r="J1007" s="1"/>
      <c r="K1007" s="2"/>
      <c r="L1007" s="3"/>
    </row>
    <row r="1008" ht="15.75" customHeight="1">
      <c r="I1008" s="3"/>
      <c r="J1008" s="3"/>
      <c r="K1008" s="27"/>
      <c r="L1008" s="3"/>
    </row>
    <row r="1009" ht="15.75" customHeight="1">
      <c r="I1009" s="3"/>
      <c r="J1009" s="3"/>
      <c r="K1009" s="27"/>
      <c r="L1009" s="3"/>
    </row>
  </sheetData>
  <mergeCells count="1">
    <mergeCell ref="B3:O3"/>
  </mergeCells>
  <dataValidations>
    <dataValidation type="list" allowBlank="1" showErrorMessage="1" sqref="L6:L28">
      <formula1>$L$38:$L$41</formula1>
    </dataValidation>
    <dataValidation type="list" allowBlank="1" showErrorMessage="1" sqref="K6:K28">
      <formula1>$K$38:$K$40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9"/>
      <c r="D4" s="29"/>
      <c r="E4" s="29"/>
      <c r="F4" s="6"/>
    </row>
    <row r="5" hidden="1">
      <c r="C5" s="29"/>
      <c r="D5" s="29"/>
      <c r="E5" s="29"/>
      <c r="F5" s="6"/>
    </row>
    <row r="6" ht="39.75" customHeight="1">
      <c r="B6" s="30" t="s">
        <v>180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2"/>
    </row>
    <row r="7" ht="9.75" customHeight="1"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ht="9.75" customHeight="1">
      <c r="B8" s="34"/>
      <c r="C8" s="35"/>
      <c r="D8" s="35"/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ht="30.0" customHeight="1">
      <c r="B9" s="39"/>
      <c r="C9" s="40" t="s">
        <v>1</v>
      </c>
      <c r="D9" s="41"/>
      <c r="E9" s="42" t="s">
        <v>181</v>
      </c>
      <c r="F9" s="32"/>
      <c r="G9" s="41"/>
      <c r="H9" s="42" t="s">
        <v>11</v>
      </c>
      <c r="I9" s="32"/>
      <c r="J9" s="43"/>
      <c r="K9" s="43"/>
      <c r="L9" s="43"/>
      <c r="M9" s="43"/>
      <c r="N9" s="43"/>
      <c r="O9" s="43"/>
      <c r="P9" s="44"/>
    </row>
    <row r="10" ht="30.0" customHeight="1">
      <c r="B10" s="39"/>
      <c r="C10" s="45" t="s">
        <v>182</v>
      </c>
      <c r="D10" s="46"/>
      <c r="E10" s="47" t="str">
        <f>VLOOKUP(C10,'Formato descripción HU'!B6:O28,5,0)</f>
        <v>#N/A</v>
      </c>
      <c r="F10" s="32"/>
      <c r="G10" s="48"/>
      <c r="H10" s="47" t="str">
        <f>VLOOKUP(C10,'Formato descripción HU'!B6:O28,11,0)</f>
        <v>#N/A</v>
      </c>
      <c r="I10" s="32"/>
      <c r="J10" s="48"/>
      <c r="K10" s="43"/>
      <c r="L10" s="43"/>
      <c r="M10" s="43"/>
      <c r="N10" s="43"/>
      <c r="O10" s="43"/>
      <c r="P10" s="44"/>
    </row>
    <row r="11" ht="9.75" customHeight="1">
      <c r="B11" s="39"/>
      <c r="C11" s="49"/>
      <c r="D11" s="46"/>
      <c r="E11" s="50"/>
      <c r="F11" s="50"/>
      <c r="G11" s="48"/>
      <c r="H11" s="50"/>
      <c r="I11" s="50"/>
      <c r="J11" s="48"/>
      <c r="K11" s="50"/>
      <c r="L11" s="50"/>
      <c r="M11" s="43"/>
      <c r="N11" s="50"/>
      <c r="O11" s="50"/>
      <c r="P11" s="44"/>
    </row>
    <row r="12" ht="30.0" customHeight="1">
      <c r="B12" s="39"/>
      <c r="C12" s="40" t="s">
        <v>183</v>
      </c>
      <c r="D12" s="46"/>
      <c r="E12" s="42" t="s">
        <v>10</v>
      </c>
      <c r="F12" s="32"/>
      <c r="G12" s="48"/>
      <c r="H12" s="42" t="s">
        <v>184</v>
      </c>
      <c r="I12" s="32"/>
      <c r="J12" s="48"/>
      <c r="K12" s="50"/>
      <c r="L12" s="50"/>
      <c r="M12" s="43"/>
      <c r="N12" s="50"/>
      <c r="O12" s="50"/>
      <c r="P12" s="44"/>
    </row>
    <row r="13" ht="30.0" customHeight="1">
      <c r="B13" s="39"/>
      <c r="C13" s="45" t="str">
        <f>VLOOKUP('Historia de Usuario'!C10,'Formato descripción HU'!B6:O28,8,0)</f>
        <v>#N/A</v>
      </c>
      <c r="D13" s="46"/>
      <c r="E13" s="47" t="str">
        <f>VLOOKUP(C10,'Formato descripción HU'!B6:O28,10,0)</f>
        <v>#N/A</v>
      </c>
      <c r="F13" s="32"/>
      <c r="G13" s="48"/>
      <c r="H13" s="47" t="str">
        <f>VLOOKUP(C10,'Formato descripción HU'!B6:O28,7,0)</f>
        <v>#N/A</v>
      </c>
      <c r="I13" s="32"/>
      <c r="J13" s="48"/>
      <c r="K13" s="50"/>
      <c r="L13" s="50"/>
      <c r="M13" s="43"/>
      <c r="N13" s="50"/>
      <c r="O13" s="50"/>
      <c r="P13" s="44"/>
    </row>
    <row r="14" ht="9.75" customHeight="1">
      <c r="B14" s="39"/>
      <c r="C14" s="43"/>
      <c r="D14" s="46"/>
      <c r="E14" s="43"/>
      <c r="F14" s="43"/>
      <c r="G14" s="48"/>
      <c r="H14" s="48"/>
      <c r="I14" s="43"/>
      <c r="J14" s="43"/>
      <c r="K14" s="43"/>
      <c r="L14" s="43"/>
      <c r="M14" s="43"/>
      <c r="N14" s="43"/>
      <c r="O14" s="43"/>
      <c r="P14" s="44"/>
    </row>
    <row r="15" ht="19.5" customHeight="1">
      <c r="B15" s="39"/>
      <c r="C15" s="51" t="s">
        <v>185</v>
      </c>
      <c r="D15" s="52" t="str">
        <f>VLOOKUP(C10,'Formato descripción HU'!B6:O28,3,0)</f>
        <v>#N/A</v>
      </c>
      <c r="E15" s="53"/>
      <c r="F15" s="43"/>
      <c r="G15" s="51" t="s">
        <v>186</v>
      </c>
      <c r="H15" s="52" t="str">
        <f>VLOOKUP(C10,'Formato descripción HU'!B6:O28,4,0)</f>
        <v>#N/A</v>
      </c>
      <c r="I15" s="54"/>
      <c r="J15" s="53"/>
      <c r="K15" s="43"/>
      <c r="L15" s="51" t="s">
        <v>187</v>
      </c>
      <c r="M15" s="55" t="str">
        <f>VLOOKUP(C10,'Formato descripción HU'!B6:O28,6,0)</f>
        <v>#N/A</v>
      </c>
      <c r="N15" s="54"/>
      <c r="O15" s="53"/>
      <c r="P15" s="44"/>
    </row>
    <row r="16" ht="19.5" customHeight="1">
      <c r="B16" s="39"/>
      <c r="C16" s="56"/>
      <c r="D16" s="57"/>
      <c r="E16" s="58"/>
      <c r="F16" s="43"/>
      <c r="G16" s="56"/>
      <c r="H16" s="57"/>
      <c r="J16" s="58"/>
      <c r="K16" s="43"/>
      <c r="L16" s="56"/>
      <c r="M16" s="57"/>
      <c r="O16" s="58"/>
      <c r="P16" s="44"/>
    </row>
    <row r="17" ht="19.5" customHeight="1">
      <c r="B17" s="39"/>
      <c r="C17" s="59"/>
      <c r="D17" s="60"/>
      <c r="E17" s="61"/>
      <c r="F17" s="43"/>
      <c r="G17" s="59"/>
      <c r="H17" s="60"/>
      <c r="I17" s="62"/>
      <c r="J17" s="61"/>
      <c r="K17" s="43"/>
      <c r="L17" s="59"/>
      <c r="M17" s="60"/>
      <c r="N17" s="62"/>
      <c r="O17" s="61"/>
      <c r="P17" s="44"/>
    </row>
    <row r="18" ht="9.75" customHeight="1">
      <c r="B18" s="39"/>
      <c r="C18" s="43"/>
      <c r="D18" s="43"/>
      <c r="E18" s="43"/>
      <c r="F18" s="43"/>
      <c r="G18" s="48"/>
      <c r="H18" s="48"/>
      <c r="I18" s="48"/>
      <c r="J18" s="43"/>
      <c r="K18" s="43"/>
      <c r="L18" s="43"/>
      <c r="M18" s="43"/>
      <c r="N18" s="43"/>
      <c r="O18" s="43"/>
      <c r="P18" s="44"/>
    </row>
    <row r="19" ht="19.5" customHeight="1">
      <c r="B19" s="39"/>
      <c r="C19" s="63" t="s">
        <v>188</v>
      </c>
      <c r="D19" s="53"/>
      <c r="E19" s="64" t="str">
        <f>VLOOKUP(C10,'Formato descripción HU'!B6:O28,14,0)</f>
        <v>#N/A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44"/>
    </row>
    <row r="20" ht="19.5" customHeight="1">
      <c r="B20" s="39"/>
      <c r="C20" s="60"/>
      <c r="D20" s="6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44"/>
    </row>
    <row r="21" ht="9.75" customHeight="1">
      <c r="B21" s="39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</row>
    <row r="22" ht="19.5" customHeight="1">
      <c r="B22" s="39"/>
      <c r="C22" s="70" t="s">
        <v>189</v>
      </c>
      <c r="D22" s="53"/>
      <c r="E22" s="55" t="str">
        <f>VLOOKUP(C10,'Formato descripción HU'!B6:O28,12,0)</f>
        <v>#N/A</v>
      </c>
      <c r="F22" s="54"/>
      <c r="G22" s="54"/>
      <c r="H22" s="53"/>
      <c r="I22" s="43"/>
      <c r="J22" s="70" t="s">
        <v>13</v>
      </c>
      <c r="K22" s="53"/>
      <c r="L22" s="55" t="str">
        <f>VLOOKUP(C10,'Formato descripción HU'!B6:O28,13,0)</f>
        <v>#N/A</v>
      </c>
      <c r="M22" s="54"/>
      <c r="N22" s="54"/>
      <c r="O22" s="53"/>
      <c r="P22" s="44"/>
    </row>
    <row r="23" ht="19.5" customHeight="1">
      <c r="B23" s="39"/>
      <c r="C23" s="57"/>
      <c r="D23" s="58"/>
      <c r="E23" s="57"/>
      <c r="H23" s="58"/>
      <c r="I23" s="43"/>
      <c r="J23" s="57"/>
      <c r="K23" s="58"/>
      <c r="L23" s="57"/>
      <c r="O23" s="58"/>
      <c r="P23" s="44"/>
    </row>
    <row r="24" ht="19.5" customHeight="1">
      <c r="B24" s="39"/>
      <c r="C24" s="60"/>
      <c r="D24" s="61"/>
      <c r="E24" s="60"/>
      <c r="F24" s="62"/>
      <c r="G24" s="62"/>
      <c r="H24" s="61"/>
      <c r="I24" s="43"/>
      <c r="J24" s="60"/>
      <c r="K24" s="61"/>
      <c r="L24" s="60"/>
      <c r="M24" s="62"/>
      <c r="N24" s="62"/>
      <c r="O24" s="61"/>
      <c r="P24" s="44"/>
    </row>
    <row r="25" ht="9.75" customHeight="1"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3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HU'!$B$6:$B$28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