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Рабочий стол\учёба\мат методы\TZ outsource\ТЗ7 Низовцев ПМ\"/>
    </mc:Choice>
  </mc:AlternateContent>
  <xr:revisionPtr revIDLastSave="0" documentId="13_ncr:1_{0193EAA4-F6DE-41E3-8466-BA71179BF64D}" xr6:coauthVersionLast="47" xr6:coauthVersionMax="47" xr10:uidLastSave="{00000000-0000-0000-0000-000000000000}"/>
  <bookViews>
    <workbookView xWindow="-120" yWindow="-120" windowWidth="20730" windowHeight="11160" activeTab="1" xr2:uid="{D386C6E8-053E-45DE-AD45-345004976A0B}"/>
  </bookViews>
  <sheets>
    <sheet name="Датасет 1" sheetId="1" r:id="rId1"/>
    <sheet name="Датасет 2 " sheetId="3" r:id="rId2"/>
  </sheets>
  <definedNames>
    <definedName name="solver_adj" localSheetId="0" hidden="1">'Датасет 1'!$C$78:$G$78,'Датасет 1'!$D$79:$G$79,'Датасет 1'!$E$80:$G$80,'Датасет 1'!$F$81:$G$81,'Датасет 1'!$G$82</definedName>
    <definedName name="solver_adj" localSheetId="1" hidden="1">'Датасет 2 '!$C$78:$G$78,'Датасет 2 '!$D$79:$G$79,'Датасет 2 '!$E$80:$G$80,'Датасет 2 '!$F$81:$G$81,'Датасет 2 '!$G$82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'Датасет 1'!$C$78:$G$78</definedName>
    <definedName name="solver_lhs1" localSheetId="1" hidden="1">'Датасет 2 '!$C$78:$G$78</definedName>
    <definedName name="solver_lhs2" localSheetId="0" hidden="1">'Датасет 1'!$D$79:$G$79</definedName>
    <definedName name="solver_lhs2" localSheetId="1" hidden="1">'Датасет 2 '!$D$79:$G$79</definedName>
    <definedName name="solver_lhs3" localSheetId="0" hidden="1">'Датасет 1'!$E$80:$G$80</definedName>
    <definedName name="solver_lhs3" localSheetId="1" hidden="1">'Датасет 2 '!$E$80:$G$80</definedName>
    <definedName name="solver_lhs4" localSheetId="0" hidden="1">'Датасет 1'!$F$81:$G$81</definedName>
    <definedName name="solver_lhs4" localSheetId="1" hidden="1">'Датасет 2 '!$F$81:$G$81</definedName>
    <definedName name="solver_lhs5" localSheetId="0" hidden="1">'Датасет 1'!$G$82</definedName>
    <definedName name="solver_lhs5" localSheetId="1" hidden="1">'Датасет 2 '!$G$82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5</definedName>
    <definedName name="solver_num" localSheetId="1" hidden="1">5</definedName>
    <definedName name="solver_nwt" localSheetId="0" hidden="1">1</definedName>
    <definedName name="solver_nwt" localSheetId="1" hidden="1">1</definedName>
    <definedName name="solver_opt" localSheetId="0" hidden="1">'Датасет 1'!$I$80</definedName>
    <definedName name="solver_opt" localSheetId="1" hidden="1">'Датасет 2 '!$I$80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5</definedName>
    <definedName name="solver_rel1" localSheetId="1" hidden="1">5</definedName>
    <definedName name="solver_rel2" localSheetId="0" hidden="1">5</definedName>
    <definedName name="solver_rel2" localSheetId="1" hidden="1">5</definedName>
    <definedName name="solver_rel3" localSheetId="0" hidden="1">5</definedName>
    <definedName name="solver_rel3" localSheetId="1" hidden="1">5</definedName>
    <definedName name="solver_rel4" localSheetId="0" hidden="1">5</definedName>
    <definedName name="solver_rel4" localSheetId="1" hidden="1">5</definedName>
    <definedName name="solver_rel5" localSheetId="0" hidden="1">5</definedName>
    <definedName name="solver_rel5" localSheetId="1" hidden="1">5</definedName>
    <definedName name="solver_rhs1" localSheetId="0" hidden="1">"бинарное"</definedName>
    <definedName name="solver_rhs1" localSheetId="1" hidden="1">"бинарное"</definedName>
    <definedName name="solver_rhs2" localSheetId="0" hidden="1">"бинарное"</definedName>
    <definedName name="solver_rhs2" localSheetId="1" hidden="1">"бинарное"</definedName>
    <definedName name="solver_rhs3" localSheetId="0" hidden="1">"бинарное"</definedName>
    <definedName name="solver_rhs3" localSheetId="1" hidden="1">"бинарное"</definedName>
    <definedName name="solver_rhs4" localSheetId="0" hidden="1">"бинарное"</definedName>
    <definedName name="solver_rhs4" localSheetId="1" hidden="1">"бинарное"</definedName>
    <definedName name="solver_rhs5" localSheetId="0" hidden="1">"бинарное"</definedName>
    <definedName name="solver_rhs5" localSheetId="1" hidden="1">"бинарное"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7" i="1" l="1"/>
  <c r="BC36" i="3"/>
  <c r="BC37" i="3"/>
  <c r="BC38" i="3"/>
  <c r="BC39" i="3"/>
  <c r="BC40" i="3"/>
  <c r="BC35" i="3"/>
  <c r="AY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B44" i="3"/>
  <c r="AY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B43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B42" i="3"/>
  <c r="BA36" i="3"/>
  <c r="BA37" i="3"/>
  <c r="BA38" i="3"/>
  <c r="BA39" i="3"/>
  <c r="BA40" i="3"/>
  <c r="BA35" i="3"/>
  <c r="AA26" i="3"/>
  <c r="AA27" i="3"/>
  <c r="AA28" i="3"/>
  <c r="AA29" i="3"/>
  <c r="AA30" i="3"/>
  <c r="AA25" i="3"/>
  <c r="BG7" i="3"/>
  <c r="BF7" i="3"/>
  <c r="BE8" i="3"/>
  <c r="BE9" i="3"/>
  <c r="BE10" i="3"/>
  <c r="BE11" i="3"/>
  <c r="BE12" i="3"/>
  <c r="BD8" i="3"/>
  <c r="BD9" i="3"/>
  <c r="BD10" i="3"/>
  <c r="BD11" i="3"/>
  <c r="BD12" i="3"/>
  <c r="BE7" i="3"/>
  <c r="BD7" i="3"/>
  <c r="G85" i="3"/>
  <c r="F83" i="3"/>
  <c r="F85" i="3" s="1"/>
  <c r="E83" i="3"/>
  <c r="D83" i="3"/>
  <c r="C83" i="3"/>
  <c r="B83" i="3"/>
  <c r="E82" i="3"/>
  <c r="E85" i="3" s="1"/>
  <c r="D82" i="3"/>
  <c r="C82" i="3"/>
  <c r="B82" i="3"/>
  <c r="D81" i="3"/>
  <c r="D85" i="3" s="1"/>
  <c r="C81" i="3"/>
  <c r="B81" i="3"/>
  <c r="C80" i="3"/>
  <c r="C85" i="3" s="1"/>
  <c r="B80" i="3"/>
  <c r="B79" i="3"/>
  <c r="F73" i="3"/>
  <c r="E73" i="3"/>
  <c r="D73" i="3"/>
  <c r="C73" i="3"/>
  <c r="B73" i="3"/>
  <c r="E72" i="3"/>
  <c r="D72" i="3"/>
  <c r="C72" i="3"/>
  <c r="B72" i="3"/>
  <c r="D71" i="3"/>
  <c r="C71" i="3"/>
  <c r="B71" i="3"/>
  <c r="C70" i="3"/>
  <c r="B70" i="3"/>
  <c r="B69" i="3"/>
  <c r="M77" i="3" s="1"/>
  <c r="N64" i="3"/>
  <c r="M64" i="3"/>
  <c r="L64" i="3"/>
  <c r="K64" i="3"/>
  <c r="J64" i="3"/>
  <c r="F64" i="3"/>
  <c r="E64" i="3"/>
  <c r="D64" i="3"/>
  <c r="C64" i="3"/>
  <c r="B64" i="3"/>
  <c r="M63" i="3"/>
  <c r="L63" i="3"/>
  <c r="K63" i="3"/>
  <c r="J63" i="3"/>
  <c r="E63" i="3"/>
  <c r="D63" i="3"/>
  <c r="C63" i="3"/>
  <c r="B63" i="3"/>
  <c r="L62" i="3"/>
  <c r="K62" i="3"/>
  <c r="J62" i="3"/>
  <c r="D62" i="3"/>
  <c r="C62" i="3"/>
  <c r="B62" i="3"/>
  <c r="K61" i="3"/>
  <c r="J61" i="3"/>
  <c r="C61" i="3"/>
  <c r="B61" i="3"/>
  <c r="J60" i="3"/>
  <c r="L77" i="3" s="1"/>
  <c r="B60" i="3"/>
  <c r="K77" i="3" s="1"/>
  <c r="N55" i="3"/>
  <c r="M55" i="3"/>
  <c r="L55" i="3"/>
  <c r="K55" i="3"/>
  <c r="J55" i="3"/>
  <c r="F55" i="3"/>
  <c r="E55" i="3"/>
  <c r="D55" i="3"/>
  <c r="C55" i="3"/>
  <c r="B55" i="3"/>
  <c r="M54" i="3"/>
  <c r="L54" i="3"/>
  <c r="K54" i="3"/>
  <c r="J54" i="3"/>
  <c r="E54" i="3"/>
  <c r="D54" i="3"/>
  <c r="C54" i="3"/>
  <c r="B54" i="3"/>
  <c r="L53" i="3"/>
  <c r="K53" i="3"/>
  <c r="J53" i="3"/>
  <c r="D53" i="3"/>
  <c r="C53" i="3"/>
  <c r="B53" i="3"/>
  <c r="K52" i="3"/>
  <c r="J52" i="3"/>
  <c r="C52" i="3"/>
  <c r="B52" i="3"/>
  <c r="J51" i="3"/>
  <c r="J77" i="3" s="1"/>
  <c r="B51" i="3"/>
  <c r="I77" i="3" s="1"/>
  <c r="I80" i="3" s="1"/>
  <c r="BL6" i="3" a="1"/>
  <c r="BL6" i="3" s="1"/>
  <c r="C82" i="1"/>
  <c r="F73" i="1"/>
  <c r="E73" i="1"/>
  <c r="D73" i="1"/>
  <c r="C73" i="1"/>
  <c r="B73" i="1"/>
  <c r="E72" i="1"/>
  <c r="D72" i="1"/>
  <c r="C72" i="1"/>
  <c r="B72" i="1"/>
  <c r="D71" i="1"/>
  <c r="C71" i="1"/>
  <c r="B71" i="1"/>
  <c r="C70" i="1"/>
  <c r="B70" i="1"/>
  <c r="B69" i="1"/>
  <c r="N64" i="1"/>
  <c r="M64" i="1"/>
  <c r="L64" i="1"/>
  <c r="K64" i="1"/>
  <c r="J64" i="1"/>
  <c r="M63" i="1"/>
  <c r="L63" i="1"/>
  <c r="K63" i="1"/>
  <c r="J63" i="1"/>
  <c r="L62" i="1"/>
  <c r="K62" i="1"/>
  <c r="J62" i="1"/>
  <c r="K61" i="1"/>
  <c r="J61" i="1"/>
  <c r="J60" i="1"/>
  <c r="F64" i="1"/>
  <c r="E64" i="1"/>
  <c r="D64" i="1"/>
  <c r="C64" i="1"/>
  <c r="B64" i="1"/>
  <c r="E63" i="1"/>
  <c r="D63" i="1"/>
  <c r="C63" i="1"/>
  <c r="B63" i="1"/>
  <c r="D62" i="1"/>
  <c r="C62" i="1"/>
  <c r="B62" i="1"/>
  <c r="C61" i="1"/>
  <c r="B61" i="1"/>
  <c r="B60" i="1"/>
  <c r="N55" i="1"/>
  <c r="M55" i="1"/>
  <c r="L55" i="1"/>
  <c r="K55" i="1"/>
  <c r="J55" i="1"/>
  <c r="M54" i="1"/>
  <c r="L54" i="1"/>
  <c r="K54" i="1"/>
  <c r="J54" i="1"/>
  <c r="L53" i="1"/>
  <c r="K53" i="1"/>
  <c r="J53" i="1"/>
  <c r="K52" i="1"/>
  <c r="J52" i="1"/>
  <c r="J51" i="1"/>
  <c r="BG8" i="3" l="1"/>
  <c r="BF8" i="3"/>
  <c r="BG9" i="3"/>
  <c r="BF9" i="3"/>
  <c r="BG10" i="3"/>
  <c r="BF10" i="3"/>
  <c r="BG11" i="3"/>
  <c r="BF11" i="3"/>
  <c r="BG12" i="3"/>
  <c r="BF12" i="3"/>
  <c r="Z36" i="1"/>
  <c r="Z37" i="1"/>
  <c r="Z38" i="1"/>
  <c r="Z39" i="1"/>
  <c r="Z40" i="1"/>
  <c r="Z35" i="1"/>
  <c r="V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B44" i="1"/>
  <c r="V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B43" i="1"/>
  <c r="X35" i="1"/>
  <c r="B51" i="1"/>
  <c r="B52" i="1"/>
  <c r="C52" i="1"/>
  <c r="B53" i="1"/>
  <c r="C53" i="1"/>
  <c r="D53" i="1"/>
  <c r="B54" i="1"/>
  <c r="C54" i="1"/>
  <c r="D54" i="1"/>
  <c r="E54" i="1"/>
  <c r="B55" i="1"/>
  <c r="C55" i="1"/>
  <c r="D55" i="1"/>
  <c r="E55" i="1"/>
  <c r="F55" i="1"/>
  <c r="L26" i="1"/>
  <c r="L27" i="1"/>
  <c r="L28" i="1"/>
  <c r="L29" i="1"/>
  <c r="L30" i="1"/>
  <c r="L25" i="1"/>
  <c r="X8" i="1"/>
  <c r="W8" i="1"/>
  <c r="X9" i="1"/>
  <c r="X10" i="1"/>
  <c r="X11" i="1"/>
  <c r="X12" i="1"/>
  <c r="W9" i="1"/>
  <c r="W10" i="1"/>
  <c r="W11" i="1"/>
  <c r="W12" i="1"/>
  <c r="X7" i="1"/>
  <c r="W7" i="1"/>
  <c r="G85" i="1"/>
  <c r="F83" i="1"/>
  <c r="F85" i="1" s="1"/>
  <c r="E83" i="1"/>
  <c r="D83" i="1"/>
  <c r="C83" i="1"/>
  <c r="B83" i="1"/>
  <c r="E82" i="1"/>
  <c r="E85" i="1" s="1"/>
  <c r="D82" i="1"/>
  <c r="B82" i="1"/>
  <c r="D81" i="1"/>
  <c r="D85" i="1" s="1"/>
  <c r="C81" i="1"/>
  <c r="B81" i="1"/>
  <c r="C80" i="1"/>
  <c r="C85" i="1" s="1"/>
  <c r="B80" i="1"/>
  <c r="B79" i="1"/>
  <c r="X36" i="1"/>
  <c r="X37" i="1"/>
  <c r="X38" i="1"/>
  <c r="X39" i="1"/>
  <c r="X40" i="1"/>
  <c r="BK6" i="3" l="1" a="1"/>
  <c r="BK6" i="3" s="1"/>
  <c r="BJ6" i="3" a="1"/>
  <c r="BJ6" i="3" s="1"/>
  <c r="M77" i="1"/>
  <c r="L77" i="1"/>
  <c r="K77" i="1"/>
  <c r="J77" i="1"/>
  <c r="B85" i="1"/>
  <c r="Z7" i="1"/>
  <c r="AC6" i="1" s="1" a="1"/>
  <c r="AC6" i="1" s="1"/>
  <c r="Y7" i="1"/>
  <c r="Z12" i="1"/>
  <c r="Y12" i="1"/>
  <c r="Z11" i="1"/>
  <c r="Y11" i="1"/>
  <c r="Z9" i="1"/>
  <c r="Y9" i="1"/>
  <c r="Z10" i="1"/>
  <c r="Y10" i="1"/>
  <c r="Z8" i="1"/>
  <c r="Y8" i="1"/>
  <c r="AE6" i="1" a="1"/>
  <c r="AE6" i="1" s="1"/>
  <c r="AD6" i="1" a="1"/>
  <c r="AD6" i="1" s="1"/>
  <c r="I80" i="1" l="1"/>
  <c r="I42" i="1" l="1"/>
  <c r="J42" i="1"/>
  <c r="K42" i="1"/>
  <c r="L42" i="1"/>
  <c r="M42" i="1"/>
  <c r="N42" i="1"/>
  <c r="O42" i="1"/>
  <c r="P42" i="1"/>
  <c r="Q42" i="1"/>
  <c r="R42" i="1"/>
  <c r="S42" i="1"/>
  <c r="T42" i="1"/>
  <c r="U42" i="1"/>
  <c r="C42" i="1"/>
  <c r="D42" i="1"/>
  <c r="E42" i="1"/>
  <c r="F42" i="1"/>
  <c r="G42" i="1"/>
  <c r="H42" i="1"/>
  <c r="B42" i="1"/>
  <c r="U42" i="3"/>
  <c r="U43" i="3"/>
  <c r="C42" i="3"/>
  <c r="C43" i="3"/>
  <c r="D42" i="3"/>
  <c r="D43" i="3"/>
  <c r="E42" i="3"/>
  <c r="E43" i="3"/>
  <c r="F42" i="3"/>
  <c r="F43" i="3"/>
  <c r="G42" i="3"/>
  <c r="G43" i="3"/>
  <c r="H42" i="3"/>
  <c r="H43" i="3"/>
  <c r="I42" i="3"/>
  <c r="I43" i="3"/>
  <c r="J42" i="3"/>
  <c r="J43" i="3"/>
  <c r="K42" i="3"/>
  <c r="K43" i="3"/>
  <c r="L42" i="3"/>
  <c r="L43" i="3"/>
  <c r="M42" i="3"/>
  <c r="M43" i="3"/>
  <c r="N42" i="3"/>
  <c r="N43" i="3"/>
  <c r="O42" i="3"/>
  <c r="O43" i="3"/>
  <c r="P42" i="3"/>
  <c r="P43" i="3"/>
  <c r="Q42" i="3"/>
  <c r="Q43" i="3"/>
  <c r="R42" i="3"/>
  <c r="R43" i="3"/>
  <c r="S42" i="3"/>
  <c r="S43" i="3"/>
  <c r="T42" i="3"/>
  <c r="T4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<sst xmlns="http://schemas.openxmlformats.org/spreadsheetml/2006/main" count="269" uniqueCount="40">
  <si>
    <t>Метод средних баллов</t>
  </si>
  <si>
    <t>М</t>
  </si>
  <si>
    <t>D</t>
  </si>
  <si>
    <t>М - sigma</t>
  </si>
  <si>
    <t>M + sigma</t>
  </si>
  <si>
    <t>Метод медианных рангов</t>
  </si>
  <si>
    <t>Медиана</t>
  </si>
  <si>
    <t>Метод средневзвешенных рангов</t>
  </si>
  <si>
    <t>1/D</t>
  </si>
  <si>
    <t>K</t>
  </si>
  <si>
    <t>Mk</t>
  </si>
  <si>
    <t>Бинарные отношения</t>
  </si>
  <si>
    <t>D(1,А)</t>
  </si>
  <si>
    <t>D(2,А)</t>
  </si>
  <si>
    <t>D(3,А)</t>
  </si>
  <si>
    <t>D(4,А)</t>
  </si>
  <si>
    <t>D(5,А)</t>
  </si>
  <si>
    <t>Медиана Кемени {A}</t>
  </si>
  <si>
    <t>Медианы Кемени для всех экспертов</t>
  </si>
  <si>
    <t xml:space="preserve">Целевая функция </t>
  </si>
  <si>
    <t>Сумма</t>
  </si>
  <si>
    <t>Шаурма</t>
  </si>
  <si>
    <t>Паста "Карбонара"</t>
  </si>
  <si>
    <t>Суп "Фо-Бо"</t>
  </si>
  <si>
    <t>Суп "Том-Ям"</t>
  </si>
  <si>
    <t>Салат "Цезарь"</t>
  </si>
  <si>
    <t>Узбекский плов</t>
  </si>
  <si>
    <t>По данному методу понятно, что паста "Карбонара" на первом месте,</t>
  </si>
  <si>
    <t>а суп "Том-ям" - на последнем</t>
  </si>
  <si>
    <t/>
  </si>
  <si>
    <t>Согласно данному методу, третье место - суп "Фо-Бо" и Узбекский плов, на втором - Салат "Цезарь, первое место разделили Шаурма, паста "Карбонара" и Суп "Том-Ям".</t>
  </si>
  <si>
    <t>Согласно данному методу, на первом месте - паста "Карбонара", на втором - узбекский плов</t>
  </si>
  <si>
    <t>, на третьем - шаурма, на четвертом - цезарь, на   пятом - суп "Том-Ям", на шестом суп "Фо-Бо"</t>
  </si>
  <si>
    <t>Согласно данному методу, первое место занимает Суп "Том-Ям", второе - Шаурма и Паста "Карбонара", третье - Суп"Фо-Бо", четвертое - салат "Цезарь</t>
  </si>
  <si>
    <t>Для бинарного метода была взята выборка в 5 экспертов(Возможно она будет дополнена кодом на R)</t>
  </si>
  <si>
    <t>Какая еда лучше</t>
  </si>
  <si>
    <t>Согласно данному методу, первое место - шаурма , на втором - суп "Том-Ям", третье место разделили салат "Цезарь" и  паста "Карбонара" четвертое место - суп "Фо-Бо",пятое -узбекский плов .</t>
  </si>
  <si>
    <t>Согласно данному методу, на первом месте - паста "Шаурма", на втором - суп "Том-Ям"</t>
  </si>
  <si>
    <t>, на третьем - паста "карбонара", на четвертом - цезарь, на   пятом - суп "Фо-БО", на шестом плов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</si>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</sst>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5" borderId="0" xfId="0" applyFont="1" applyFill="1"/>
    <xf numFmtId="0" fontId="1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4" borderId="0" xfId="0" applyFont="1" applyFill="1" applyBorder="1" applyAlignment="1">
      <alignment horizontal="center"/>
    </xf>
    <xf numFmtId="10" fontId="1" fillId="0" borderId="0" xfId="0" applyNumberFormat="1" applyFont="1"/>
    <xf numFmtId="0" fontId="4" fillId="0" borderId="0" xfId="0" applyFont="1"/>
    <xf numFmtId="2" fontId="1" fillId="0" borderId="0" xfId="0" applyNumberFormat="1" applyFont="1"/>
    <xf numFmtId="0" fontId="0" fillId="0" borderId="6" xfId="0" applyBorder="1"/>
    <xf numFmtId="0" fontId="1" fillId="0" borderId="6" xfId="0" applyFont="1" applyBorder="1"/>
    <xf numFmtId="0" fontId="1" fillId="3" borderId="7" xfId="0" applyFont="1" applyFill="1" applyBorder="1"/>
    <xf numFmtId="0" fontId="1" fillId="5" borderId="7" xfId="0" applyFont="1" applyFill="1" applyBorder="1"/>
    <xf numFmtId="0" fontId="0" fillId="6" borderId="6" xfId="0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6" fillId="7" borderId="0" xfId="0" applyFont="1" applyFill="1"/>
    <xf numFmtId="0" fontId="5" fillId="7" borderId="0" xfId="0" applyFont="1" applyFill="1"/>
    <xf numFmtId="0" fontId="0" fillId="7" borderId="0" xfId="0" applyFill="1"/>
    <xf numFmtId="0" fontId="0" fillId="8" borderId="11" xfId="0" applyFill="1" applyBorder="1"/>
    <xf numFmtId="0" fontId="0" fillId="0" borderId="11" xfId="0" applyBorder="1"/>
    <xf numFmtId="0" fontId="0" fillId="8" borderId="12" xfId="0" applyFill="1" applyBorder="1"/>
    <xf numFmtId="0" fontId="0" fillId="0" borderId="12" xfId="0" applyBorder="1"/>
    <xf numFmtId="10" fontId="0" fillId="0" borderId="0" xfId="0" applyNumberFormat="1"/>
    <xf numFmtId="10" fontId="7" fillId="0" borderId="0" xfId="0" applyNumberFormat="1" applyFont="1"/>
    <xf numFmtId="0" fontId="8" fillId="0" borderId="0" xfId="0" applyFont="1" applyFill="1" applyBorder="1"/>
    <xf numFmtId="0" fontId="0" fillId="0" borderId="13" xfId="0" applyBorder="1"/>
    <xf numFmtId="0" fontId="0" fillId="8" borderId="0" xfId="0" applyFill="1" applyBorder="1"/>
    <xf numFmtId="0" fontId="0" fillId="8" borderId="13" xfId="0" applyFill="1" applyBorder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Биржевая диаграмма для оценок экспертов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'Датасет 1'!$AB$7:$AB$12</c:f>
              <c:strCache>
                <c:ptCount val="6"/>
                <c:pt idx="0">
                  <c:v>Шаурма</c:v>
                </c:pt>
                <c:pt idx="1">
                  <c:v>Паста "Карбонара"</c:v>
                </c:pt>
                <c:pt idx="2">
                  <c:v>Суп "Фо-Бо"</c:v>
                </c:pt>
                <c:pt idx="3">
                  <c:v>Суп "Том-Ям"</c:v>
                </c:pt>
                <c:pt idx="4">
                  <c:v>Салат "Цезарь"</c:v>
                </c:pt>
                <c:pt idx="5">
                  <c:v>Узбекский плов</c:v>
                </c:pt>
              </c:strCache>
            </c:strRef>
          </c:cat>
          <c:val>
            <c:numRef>
              <c:f>'Датасет 1'!$AC$7:$AC$12</c:f>
              <c:numCache>
                <c:formatCode>General</c:formatCode>
                <c:ptCount val="6"/>
                <c:pt idx="0">
                  <c:v>8.3928223334023784</c:v>
                </c:pt>
                <c:pt idx="1">
                  <c:v>9.1628931020687485</c:v>
                </c:pt>
                <c:pt idx="2">
                  <c:v>8.5078812338319505</c:v>
                </c:pt>
                <c:pt idx="3">
                  <c:v>8.9237485052731884</c:v>
                </c:pt>
                <c:pt idx="4">
                  <c:v>8.8832889181242134</c:v>
                </c:pt>
                <c:pt idx="5">
                  <c:v>8.1189446154389255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E-4E40-8AC0-1FF2D916FA0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'Датасет 1'!$AB$7:$AB$12</c:f>
              <c:strCache>
                <c:ptCount val="6"/>
                <c:pt idx="0">
                  <c:v>Шаурма</c:v>
                </c:pt>
                <c:pt idx="1">
                  <c:v>Паста "Карбонара"</c:v>
                </c:pt>
                <c:pt idx="2">
                  <c:v>Суп "Фо-Бо"</c:v>
                </c:pt>
                <c:pt idx="3">
                  <c:v>Суп "Том-Ям"</c:v>
                </c:pt>
                <c:pt idx="4">
                  <c:v>Салат "Цезарь"</c:v>
                </c:pt>
                <c:pt idx="5">
                  <c:v>Узбекский плов</c:v>
                </c:pt>
              </c:strCache>
            </c:strRef>
          </c:cat>
          <c:val>
            <c:numRef>
              <c:f>'Датасет 1'!$AD$7:$AD$12</c:f>
              <c:numCache>
                <c:formatCode>0.00</c:formatCode>
                <c:ptCount val="6"/>
                <c:pt idx="0">
                  <c:v>2.6071776665976221</c:v>
                </c:pt>
                <c:pt idx="1">
                  <c:v>4.0371068979312508</c:v>
                </c:pt>
                <c:pt idx="2">
                  <c:v>3.8921187661680494</c:v>
                </c:pt>
                <c:pt idx="3">
                  <c:v>1.2762514947268109</c:v>
                </c:pt>
                <c:pt idx="4">
                  <c:v>3.6167110818757866</c:v>
                </c:pt>
                <c:pt idx="5">
                  <c:v>1.9810553845610737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E-4E40-8AC0-1FF2D916FA0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'Датасет 1'!$AB$7:$AB$12</c:f>
              <c:strCache>
                <c:ptCount val="6"/>
                <c:pt idx="0">
                  <c:v>Шаурма</c:v>
                </c:pt>
                <c:pt idx="1">
                  <c:v>Паста "Карбонара"</c:v>
                </c:pt>
                <c:pt idx="2">
                  <c:v>Суп "Фо-Бо"</c:v>
                </c:pt>
                <c:pt idx="3">
                  <c:v>Суп "Том-Ям"</c:v>
                </c:pt>
                <c:pt idx="4">
                  <c:v>Салат "Цезарь"</c:v>
                </c:pt>
                <c:pt idx="5">
                  <c:v>Узбекский плов</c:v>
                </c:pt>
              </c:strCache>
            </c:strRef>
          </c:cat>
          <c:val>
            <c:numRef>
              <c:f>'Датасет 1'!$AE$7:$AE$12</c:f>
              <c:numCache>
                <c:formatCode>General</c:formatCode>
                <c:ptCount val="6"/>
                <c:pt idx="0">
                  <c:v>5.5</c:v>
                </c:pt>
                <c:pt idx="1">
                  <c:v>6.6</c:v>
                </c:pt>
                <c:pt idx="2">
                  <c:v>6.2</c:v>
                </c:pt>
                <c:pt idx="3">
                  <c:v>5.0999999999999996</c:v>
                </c:pt>
                <c:pt idx="4">
                  <c:v>6.25</c:v>
                </c:pt>
                <c:pt idx="5">
                  <c:v>5.05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E-4E40-8AC0-1FF2D916F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1973720847"/>
        <c:axId val="1973721263"/>
      </c:stockChart>
      <c:catAx>
        <c:axId val="197372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3721263"/>
        <c:crosses val="autoZero"/>
        <c:auto val="1"/>
        <c:lblAlgn val="ctr"/>
        <c:lblOffset val="100"/>
        <c:noMultiLvlLbl val="0"/>
      </c:catAx>
      <c:valAx>
        <c:axId val="197372126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372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Биржевая диаграмма для оценок экспертов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'Датасет 2 '!$BI$7:$BI$12</c:f>
              <c:strCache>
                <c:ptCount val="6"/>
                <c:pt idx="0">
                  <c:v>Шаурма</c:v>
                </c:pt>
                <c:pt idx="1">
                  <c:v>Паста "Карбонара"</c:v>
                </c:pt>
                <c:pt idx="2">
                  <c:v>Суп "Фо-Бо"</c:v>
                </c:pt>
                <c:pt idx="3">
                  <c:v>Суп "Том-Ям"</c:v>
                </c:pt>
                <c:pt idx="4">
                  <c:v>Салат "Цезарь"</c:v>
                </c:pt>
                <c:pt idx="5">
                  <c:v>Узбекский плов</c:v>
                </c:pt>
              </c:strCache>
            </c:strRef>
          </c:cat>
          <c:val>
            <c:numRef>
              <c:f>'Датасет 2 '!$BJ$7:$BJ$12</c:f>
              <c:numCache>
                <c:formatCode>General</c:formatCode>
                <c:ptCount val="6"/>
                <c:pt idx="0">
                  <c:v>8.0767956190513477</c:v>
                </c:pt>
                <c:pt idx="1">
                  <c:v>9.3724917173473781</c:v>
                </c:pt>
                <c:pt idx="2">
                  <c:v>8.738612787525831</c:v>
                </c:pt>
                <c:pt idx="3">
                  <c:v>8.5480429248152063</c:v>
                </c:pt>
                <c:pt idx="4">
                  <c:v>8.7071288278289387</c:v>
                </c:pt>
                <c:pt idx="5">
                  <c:v>7.8717695575120139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FF-4766-8E66-EFCD098A8D0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'Датасет 2 '!$BI$7:$BI$12</c:f>
              <c:strCache>
                <c:ptCount val="6"/>
                <c:pt idx="0">
                  <c:v>Шаурма</c:v>
                </c:pt>
                <c:pt idx="1">
                  <c:v>Паста "Карбонара"</c:v>
                </c:pt>
                <c:pt idx="2">
                  <c:v>Суп "Фо-Бо"</c:v>
                </c:pt>
                <c:pt idx="3">
                  <c:v>Суп "Том-Ям"</c:v>
                </c:pt>
                <c:pt idx="4">
                  <c:v>Салат "Цезарь"</c:v>
                </c:pt>
                <c:pt idx="5">
                  <c:v>Узбекский плов</c:v>
                </c:pt>
              </c:strCache>
            </c:strRef>
          </c:cat>
          <c:val>
            <c:numRef>
              <c:f>'Датасет 2 '!$BK$7:$BK$12</c:f>
              <c:numCache>
                <c:formatCode>0.00</c:formatCode>
                <c:ptCount val="6"/>
                <c:pt idx="0">
                  <c:v>2.7395309115608963</c:v>
                </c:pt>
                <c:pt idx="1">
                  <c:v>3.48465113979548</c:v>
                </c:pt>
                <c:pt idx="2">
                  <c:v>3.2613872124741694</c:v>
                </c:pt>
                <c:pt idx="3">
                  <c:v>1.6968550343684656</c:v>
                </c:pt>
                <c:pt idx="4">
                  <c:v>2.8438915803343283</c:v>
                </c:pt>
                <c:pt idx="5">
                  <c:v>2.2914957486104353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FF-4766-8E66-EFCD098A8D0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'Датасет 2 '!$BI$7:$BI$12</c:f>
              <c:strCache>
                <c:ptCount val="6"/>
                <c:pt idx="0">
                  <c:v>Шаурма</c:v>
                </c:pt>
                <c:pt idx="1">
                  <c:v>Паста "Карбонара"</c:v>
                </c:pt>
                <c:pt idx="2">
                  <c:v>Суп "Фо-Бо"</c:v>
                </c:pt>
                <c:pt idx="3">
                  <c:v>Суп "Том-Ям"</c:v>
                </c:pt>
                <c:pt idx="4">
                  <c:v>Салат "Цезарь"</c:v>
                </c:pt>
                <c:pt idx="5">
                  <c:v>Узбекский плов</c:v>
                </c:pt>
              </c:strCache>
            </c:strRef>
          </c:cat>
          <c:val>
            <c:numRef>
              <c:f>'Датасет 2 '!$BL$7:$BL$12</c:f>
              <c:numCache>
                <c:formatCode>General</c:formatCode>
                <c:ptCount val="6"/>
                <c:pt idx="0">
                  <c:v>5.408163265306122</c:v>
                </c:pt>
                <c:pt idx="1">
                  <c:v>6.4285714285714288</c:v>
                </c:pt>
                <c:pt idx="2">
                  <c:v>6</c:v>
                </c:pt>
                <c:pt idx="3">
                  <c:v>5.1224489795918364</c:v>
                </c:pt>
                <c:pt idx="4">
                  <c:v>5.7755102040816331</c:v>
                </c:pt>
                <c:pt idx="5">
                  <c:v>5.0816326530612246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FF-4766-8E66-EFCD098A8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1973720847"/>
        <c:axId val="1973721263"/>
      </c:stockChart>
      <c:catAx>
        <c:axId val="197372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3721263"/>
        <c:crosses val="autoZero"/>
        <c:auto val="1"/>
        <c:lblAlgn val="ctr"/>
        <c:lblOffset val="100"/>
        <c:noMultiLvlLbl val="0"/>
      </c:catAx>
      <c:valAx>
        <c:axId val="197372126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372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496309</xdr:colOff>
      <xdr:row>3</xdr:row>
      <xdr:rowOff>16642</xdr:rowOff>
    </xdr:from>
    <xdr:to>
      <xdr:col>39</xdr:col>
      <xdr:colOff>191508</xdr:colOff>
      <xdr:row>18</xdr:row>
      <xdr:rowOff>1402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2FB8D33-194E-81FD-3A0F-8FB2BB23B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253855</xdr:colOff>
      <xdr:row>2</xdr:row>
      <xdr:rowOff>33960</xdr:rowOff>
    </xdr:from>
    <xdr:to>
      <xdr:col>71</xdr:col>
      <xdr:colOff>555190</xdr:colOff>
      <xdr:row>17</xdr:row>
      <xdr:rowOff>18720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061578B-013D-42BF-A979-75F9F4173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1612-D52C-4D89-AAEF-19370B620C1A}">
  <sheetPr codeName="Лист1"/>
  <dimension ref="A2:AE89"/>
  <sheetViews>
    <sheetView topLeftCell="A58" zoomScale="55" zoomScaleNormal="55" workbookViewId="0">
      <selection activeCell="Z15" sqref="Z15"/>
    </sheetView>
  </sheetViews>
  <sheetFormatPr defaultRowHeight="15" x14ac:dyDescent="0.25"/>
  <cols>
    <col min="1" max="1" width="14.5703125" customWidth="1"/>
    <col min="2" max="2" width="10.5703125" customWidth="1"/>
    <col min="3" max="3" width="13.28515625" customWidth="1"/>
    <col min="4" max="4" width="9.85546875" customWidth="1"/>
    <col min="5" max="5" width="10.42578125" customWidth="1"/>
    <col min="7" max="7" width="12" customWidth="1"/>
    <col min="9" max="9" width="14.140625" customWidth="1"/>
    <col min="10" max="10" width="10.85546875" customWidth="1"/>
    <col min="11" max="11" width="13.42578125" customWidth="1"/>
    <col min="13" max="13" width="10.28515625" customWidth="1"/>
    <col min="15" max="15" width="12.7109375" customWidth="1"/>
    <col min="26" max="26" width="15.42578125" customWidth="1"/>
  </cols>
  <sheetData>
    <row r="2" spans="1:31" ht="21" x14ac:dyDescent="0.35">
      <c r="A2" s="13" t="s">
        <v>35</v>
      </c>
      <c r="B2" s="13"/>
      <c r="C2" s="13"/>
      <c r="D2" s="14"/>
    </row>
    <row r="4" spans="1:31" x14ac:dyDescent="0.25">
      <c r="A4" s="1" t="s">
        <v>0</v>
      </c>
      <c r="B4" s="1"/>
    </row>
    <row r="5" spans="1:31" ht="15.75" thickBot="1" x14ac:dyDescent="0.3"/>
    <row r="6" spans="1:31" x14ac:dyDescent="0.25">
      <c r="A6" s="2"/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  <c r="Q6" s="4">
        <v>16</v>
      </c>
      <c r="R6" s="4">
        <v>17</v>
      </c>
      <c r="S6" s="4">
        <v>18</v>
      </c>
      <c r="T6" s="4">
        <v>19</v>
      </c>
      <c r="U6" s="4">
        <v>20</v>
      </c>
      <c r="W6" s="15" t="s">
        <v>1</v>
      </c>
      <c r="X6" s="15" t="s">
        <v>2</v>
      </c>
      <c r="Y6" s="15" t="s">
        <v>3</v>
      </c>
      <c r="Z6" s="15" t="s">
        <v>4</v>
      </c>
      <c r="AC6" t="str" cm="1">
        <f t="array" ref="AC6:AC12">Z6:Z12</f>
        <v>M + sigma</v>
      </c>
      <c r="AD6" t="str" cm="1">
        <f t="array" ref="AD6:AD12">Y6:Y12</f>
        <v>М - sigma</v>
      </c>
      <c r="AE6" t="str" cm="1">
        <f t="array" ref="AE6:AE12">W6:W12</f>
        <v>М</v>
      </c>
    </row>
    <row r="7" spans="1:31" x14ac:dyDescent="0.25">
      <c r="A7" s="6" t="s">
        <v>21</v>
      </c>
      <c r="B7" s="30">
        <v>8</v>
      </c>
      <c r="C7" s="31">
        <v>5</v>
      </c>
      <c r="D7" s="30">
        <v>6</v>
      </c>
      <c r="E7" s="31">
        <v>10</v>
      </c>
      <c r="F7" s="30">
        <v>3</v>
      </c>
      <c r="G7" s="31">
        <v>10</v>
      </c>
      <c r="H7" s="30">
        <v>8</v>
      </c>
      <c r="I7" s="31">
        <v>4</v>
      </c>
      <c r="J7" s="30">
        <v>5</v>
      </c>
      <c r="K7" s="31">
        <v>4</v>
      </c>
      <c r="L7" s="30">
        <v>4</v>
      </c>
      <c r="M7" s="31">
        <v>9</v>
      </c>
      <c r="N7" s="30">
        <v>6</v>
      </c>
      <c r="O7" s="31">
        <v>2</v>
      </c>
      <c r="P7" s="30">
        <v>7</v>
      </c>
      <c r="Q7" s="31">
        <v>10</v>
      </c>
      <c r="R7" s="30">
        <v>3</v>
      </c>
      <c r="S7" s="31">
        <v>3</v>
      </c>
      <c r="T7" s="30">
        <v>2</v>
      </c>
      <c r="U7" s="31">
        <v>1</v>
      </c>
      <c r="W7" s="9">
        <f>AVERAGE(B7:U7)</f>
        <v>5.5</v>
      </c>
      <c r="X7" s="9">
        <f>_xlfn.VAR.S(B7:U7)</f>
        <v>8.3684210526315788</v>
      </c>
      <c r="Y7" s="9">
        <f>W7-X7^0.5</f>
        <v>2.6071776665976221</v>
      </c>
      <c r="Z7" s="9">
        <f>W7+X7^0.5</f>
        <v>8.3928223334023784</v>
      </c>
      <c r="AB7" s="6" t="s">
        <v>21</v>
      </c>
      <c r="AC7">
        <v>8.3928223334023784</v>
      </c>
      <c r="AD7" s="8">
        <v>2.6071776665976221</v>
      </c>
      <c r="AE7">
        <v>5.5</v>
      </c>
    </row>
    <row r="8" spans="1:31" x14ac:dyDescent="0.25">
      <c r="A8" s="6" t="s">
        <v>22</v>
      </c>
      <c r="B8" s="30">
        <v>10</v>
      </c>
      <c r="C8" s="31">
        <v>2</v>
      </c>
      <c r="D8" s="30">
        <v>6</v>
      </c>
      <c r="E8" s="31">
        <v>5</v>
      </c>
      <c r="F8" s="30">
        <v>9</v>
      </c>
      <c r="G8" s="31">
        <v>9</v>
      </c>
      <c r="H8" s="30">
        <v>6</v>
      </c>
      <c r="I8" s="31">
        <v>5</v>
      </c>
      <c r="J8" s="30">
        <v>3</v>
      </c>
      <c r="K8" s="31">
        <v>8</v>
      </c>
      <c r="L8" s="30">
        <v>2</v>
      </c>
      <c r="M8" s="31">
        <v>7</v>
      </c>
      <c r="N8" s="30">
        <v>10</v>
      </c>
      <c r="O8" s="31">
        <v>7</v>
      </c>
      <c r="P8" s="30">
        <v>10</v>
      </c>
      <c r="Q8" s="31">
        <v>5</v>
      </c>
      <c r="R8" s="30">
        <v>8</v>
      </c>
      <c r="S8" s="31">
        <v>8</v>
      </c>
      <c r="T8" s="30">
        <v>8</v>
      </c>
      <c r="U8" s="31">
        <v>4</v>
      </c>
      <c r="W8" s="9">
        <f>AVERAGE(B8:U8)</f>
        <v>6.6</v>
      </c>
      <c r="X8" s="9">
        <f>_xlfn.VAR.S(B8:U8)</f>
        <v>6.5684210526315763</v>
      </c>
      <c r="Y8" s="9">
        <f t="shared" ref="Y8:Y12" si="0">W8-X8^0.5</f>
        <v>4.0371068979312508</v>
      </c>
      <c r="Z8" s="9">
        <f t="shared" ref="Z8:Z12" si="1">W8+X8^0.5</f>
        <v>9.1628931020687485</v>
      </c>
      <c r="AB8" s="6" t="s">
        <v>22</v>
      </c>
      <c r="AC8">
        <v>9.1628931020687485</v>
      </c>
      <c r="AD8" s="8">
        <v>4.0371068979312508</v>
      </c>
      <c r="AE8">
        <v>6.6</v>
      </c>
    </row>
    <row r="9" spans="1:31" x14ac:dyDescent="0.25">
      <c r="A9" s="6" t="s">
        <v>23</v>
      </c>
      <c r="B9" s="30">
        <v>5</v>
      </c>
      <c r="C9" s="31">
        <v>8</v>
      </c>
      <c r="D9" s="30">
        <v>4</v>
      </c>
      <c r="E9" s="31">
        <v>9</v>
      </c>
      <c r="F9" s="30">
        <v>7</v>
      </c>
      <c r="G9" s="31">
        <v>7</v>
      </c>
      <c r="H9" s="30">
        <v>3</v>
      </c>
      <c r="I9" s="31">
        <v>3</v>
      </c>
      <c r="J9" s="30">
        <v>8</v>
      </c>
      <c r="K9" s="31">
        <v>9</v>
      </c>
      <c r="L9" s="30">
        <v>7</v>
      </c>
      <c r="M9" s="31">
        <v>4</v>
      </c>
      <c r="N9" s="30">
        <v>9</v>
      </c>
      <c r="O9" s="31">
        <v>9</v>
      </c>
      <c r="P9" s="30">
        <v>5</v>
      </c>
      <c r="Q9" s="31">
        <v>6</v>
      </c>
      <c r="R9" s="30">
        <v>1</v>
      </c>
      <c r="S9" s="31">
        <v>7</v>
      </c>
      <c r="T9" s="30">
        <v>7</v>
      </c>
      <c r="U9" s="31">
        <v>6</v>
      </c>
      <c r="W9" s="9">
        <f t="shared" ref="W9:W12" si="2">AVERAGE(B9:U9)</f>
        <v>6.2</v>
      </c>
      <c r="X9" s="9">
        <f t="shared" ref="X9:X12" si="3">_xlfn.VAR.S(B9:U9)</f>
        <v>5.3263157894736866</v>
      </c>
      <c r="Y9" s="9">
        <f t="shared" si="0"/>
        <v>3.8921187661680494</v>
      </c>
      <c r="Z9" s="9">
        <f t="shared" si="1"/>
        <v>8.5078812338319505</v>
      </c>
      <c r="AB9" s="6" t="s">
        <v>23</v>
      </c>
      <c r="AC9">
        <v>8.5078812338319505</v>
      </c>
      <c r="AD9" s="8">
        <v>3.8921187661680494</v>
      </c>
      <c r="AE9">
        <v>6.2</v>
      </c>
    </row>
    <row r="10" spans="1:31" x14ac:dyDescent="0.25">
      <c r="A10" s="6" t="s">
        <v>24</v>
      </c>
      <c r="B10" s="30">
        <v>8</v>
      </c>
      <c r="C10" s="31">
        <v>2</v>
      </c>
      <c r="D10" s="30">
        <v>1</v>
      </c>
      <c r="E10" s="31">
        <v>10</v>
      </c>
      <c r="F10" s="30">
        <v>9</v>
      </c>
      <c r="G10" s="31">
        <v>1</v>
      </c>
      <c r="H10" s="30">
        <v>10</v>
      </c>
      <c r="I10" s="31">
        <v>1</v>
      </c>
      <c r="J10" s="30">
        <v>1</v>
      </c>
      <c r="K10" s="31">
        <v>1</v>
      </c>
      <c r="L10" s="30">
        <v>2</v>
      </c>
      <c r="M10" s="31">
        <v>2</v>
      </c>
      <c r="N10" s="30">
        <v>9</v>
      </c>
      <c r="O10" s="31">
        <v>1</v>
      </c>
      <c r="P10" s="30">
        <v>3</v>
      </c>
      <c r="Q10" s="31">
        <v>9</v>
      </c>
      <c r="R10" s="30">
        <v>8</v>
      </c>
      <c r="S10" s="31">
        <v>10</v>
      </c>
      <c r="T10" s="30">
        <v>6</v>
      </c>
      <c r="U10" s="31">
        <v>8</v>
      </c>
      <c r="W10" s="9">
        <f t="shared" si="2"/>
        <v>5.0999999999999996</v>
      </c>
      <c r="X10" s="9">
        <f t="shared" si="3"/>
        <v>14.621052631578944</v>
      </c>
      <c r="Y10" s="9">
        <f t="shared" si="0"/>
        <v>1.2762514947268109</v>
      </c>
      <c r="Z10" s="9">
        <f t="shared" si="1"/>
        <v>8.9237485052731884</v>
      </c>
      <c r="AB10" s="6" t="s">
        <v>24</v>
      </c>
      <c r="AC10">
        <v>8.9237485052731884</v>
      </c>
      <c r="AD10" s="8">
        <v>1.2762514947268109</v>
      </c>
      <c r="AE10">
        <v>5.0999999999999996</v>
      </c>
    </row>
    <row r="11" spans="1:31" x14ac:dyDescent="0.25">
      <c r="A11" s="6" t="s">
        <v>25</v>
      </c>
      <c r="B11" s="30">
        <v>10</v>
      </c>
      <c r="C11" s="31">
        <v>6</v>
      </c>
      <c r="D11" s="30">
        <v>7</v>
      </c>
      <c r="E11" s="31">
        <v>7</v>
      </c>
      <c r="F11" s="30">
        <v>10</v>
      </c>
      <c r="G11" s="31">
        <v>6</v>
      </c>
      <c r="H11" s="30">
        <v>6</v>
      </c>
      <c r="I11" s="31">
        <v>7</v>
      </c>
      <c r="J11" s="30">
        <v>7</v>
      </c>
      <c r="K11" s="31">
        <v>10</v>
      </c>
      <c r="L11" s="30">
        <v>6</v>
      </c>
      <c r="M11" s="31">
        <v>1</v>
      </c>
      <c r="N11" s="30">
        <v>1</v>
      </c>
      <c r="O11" s="31">
        <v>4</v>
      </c>
      <c r="P11" s="30">
        <v>5</v>
      </c>
      <c r="Q11" s="31">
        <v>7</v>
      </c>
      <c r="R11" s="30">
        <v>8</v>
      </c>
      <c r="S11" s="31">
        <v>2</v>
      </c>
      <c r="T11" s="30">
        <v>8</v>
      </c>
      <c r="U11" s="31">
        <v>7</v>
      </c>
      <c r="W11" s="9">
        <f t="shared" si="2"/>
        <v>6.25</v>
      </c>
      <c r="X11" s="9">
        <f t="shared" si="3"/>
        <v>6.9342105263157894</v>
      </c>
      <c r="Y11" s="9">
        <f t="shared" si="0"/>
        <v>3.6167110818757866</v>
      </c>
      <c r="Z11" s="9">
        <f t="shared" si="1"/>
        <v>8.8832889181242134</v>
      </c>
      <c r="AB11" s="6" t="s">
        <v>25</v>
      </c>
      <c r="AC11">
        <v>8.8832889181242134</v>
      </c>
      <c r="AD11" s="8">
        <v>3.6167110818757866</v>
      </c>
      <c r="AE11">
        <v>6.25</v>
      </c>
    </row>
    <row r="12" spans="1:31" ht="15.75" thickBot="1" x14ac:dyDescent="0.3">
      <c r="A12" s="7" t="s">
        <v>26</v>
      </c>
      <c r="B12" s="32">
        <v>1</v>
      </c>
      <c r="C12" s="33">
        <v>8</v>
      </c>
      <c r="D12" s="32">
        <v>8</v>
      </c>
      <c r="E12" s="33">
        <v>7</v>
      </c>
      <c r="F12" s="32">
        <v>1</v>
      </c>
      <c r="G12" s="33">
        <v>4</v>
      </c>
      <c r="H12" s="32">
        <v>1</v>
      </c>
      <c r="I12" s="33">
        <v>1</v>
      </c>
      <c r="J12" s="32">
        <v>7</v>
      </c>
      <c r="K12" s="33">
        <v>7</v>
      </c>
      <c r="L12" s="32">
        <v>1</v>
      </c>
      <c r="M12" s="33">
        <v>8</v>
      </c>
      <c r="N12" s="32">
        <v>7</v>
      </c>
      <c r="O12" s="33">
        <v>2</v>
      </c>
      <c r="P12" s="32">
        <v>2</v>
      </c>
      <c r="Q12" s="33">
        <v>10</v>
      </c>
      <c r="R12" s="32">
        <v>6</v>
      </c>
      <c r="S12" s="33">
        <v>6</v>
      </c>
      <c r="T12" s="32">
        <v>8</v>
      </c>
      <c r="U12" s="33">
        <v>6</v>
      </c>
      <c r="W12" s="9">
        <f t="shared" si="2"/>
        <v>5.05</v>
      </c>
      <c r="X12" s="9">
        <f t="shared" si="3"/>
        <v>9.4184210526315777</v>
      </c>
      <c r="Y12" s="9">
        <f t="shared" si="0"/>
        <v>1.9810553845610737</v>
      </c>
      <c r="Z12" s="9">
        <f t="shared" si="1"/>
        <v>8.1189446154389255</v>
      </c>
      <c r="AB12" s="7" t="s">
        <v>26</v>
      </c>
      <c r="AC12">
        <v>8.1189446154389255</v>
      </c>
      <c r="AD12" s="8">
        <v>1.9810553845610737</v>
      </c>
      <c r="AE12">
        <v>5.05</v>
      </c>
    </row>
    <row r="14" spans="1:31" x14ac:dyDescent="0.25">
      <c r="A14" s="1" t="s">
        <v>5</v>
      </c>
      <c r="B14" s="1"/>
      <c r="W14" s="17"/>
      <c r="X14" s="17"/>
      <c r="Y14" s="17"/>
      <c r="Z14" s="17"/>
    </row>
    <row r="15" spans="1:31" ht="15.75" thickBot="1" x14ac:dyDescent="0.3">
      <c r="W15" s="17"/>
      <c r="X15" s="17"/>
      <c r="Y15" s="10" t="s">
        <v>27</v>
      </c>
      <c r="Z15" s="17"/>
    </row>
    <row r="16" spans="1:31" x14ac:dyDescent="0.25">
      <c r="A16" s="2"/>
      <c r="B16" s="4"/>
      <c r="C16" s="4"/>
      <c r="D16" s="4"/>
      <c r="E16" s="4"/>
      <c r="F16" s="5"/>
      <c r="I16" s="35"/>
      <c r="W16" s="17"/>
      <c r="X16" s="17"/>
      <c r="Y16" s="10" t="s">
        <v>28</v>
      </c>
      <c r="Z16" s="17"/>
    </row>
    <row r="17" spans="1:26" x14ac:dyDescent="0.25">
      <c r="A17" s="6" t="s">
        <v>21</v>
      </c>
      <c r="B17">
        <v>6</v>
      </c>
      <c r="C17">
        <v>4</v>
      </c>
      <c r="D17">
        <v>2</v>
      </c>
      <c r="E17">
        <v>2</v>
      </c>
      <c r="F17">
        <v>4</v>
      </c>
      <c r="G17">
        <v>1</v>
      </c>
      <c r="H17">
        <v>3</v>
      </c>
      <c r="I17">
        <v>1</v>
      </c>
      <c r="J17">
        <v>6</v>
      </c>
      <c r="K17">
        <v>2</v>
      </c>
      <c r="L17">
        <v>5</v>
      </c>
      <c r="M17">
        <v>2</v>
      </c>
      <c r="N17">
        <v>3</v>
      </c>
      <c r="O17">
        <v>4</v>
      </c>
      <c r="P17">
        <v>5</v>
      </c>
      <c r="Q17">
        <v>1</v>
      </c>
      <c r="R17">
        <v>6</v>
      </c>
      <c r="S17">
        <v>2</v>
      </c>
      <c r="T17">
        <v>4</v>
      </c>
      <c r="U17">
        <v>2</v>
      </c>
    </row>
    <row r="18" spans="1:26" x14ac:dyDescent="0.25">
      <c r="A18" s="6" t="s">
        <v>22</v>
      </c>
      <c r="B18">
        <v>1</v>
      </c>
      <c r="C18">
        <v>2</v>
      </c>
      <c r="D18">
        <v>3</v>
      </c>
      <c r="E18">
        <v>1</v>
      </c>
      <c r="F18">
        <v>3</v>
      </c>
      <c r="G18">
        <v>4</v>
      </c>
      <c r="H18">
        <v>6</v>
      </c>
      <c r="I18">
        <v>5</v>
      </c>
      <c r="J18">
        <v>3</v>
      </c>
      <c r="K18">
        <v>4</v>
      </c>
      <c r="L18">
        <v>1</v>
      </c>
      <c r="M18">
        <v>1</v>
      </c>
      <c r="N18">
        <v>6</v>
      </c>
      <c r="O18">
        <v>1</v>
      </c>
      <c r="P18">
        <v>3</v>
      </c>
      <c r="Q18">
        <v>4</v>
      </c>
      <c r="R18" t="s">
        <v>29</v>
      </c>
      <c r="S18">
        <v>4</v>
      </c>
      <c r="T18">
        <v>5</v>
      </c>
      <c r="U18">
        <v>3</v>
      </c>
    </row>
    <row r="19" spans="1:26" x14ac:dyDescent="0.25">
      <c r="A19" s="6" t="s">
        <v>23</v>
      </c>
      <c r="B19">
        <v>4</v>
      </c>
      <c r="C19">
        <v>6</v>
      </c>
      <c r="D19">
        <v>5</v>
      </c>
      <c r="E19">
        <v>6</v>
      </c>
      <c r="F19">
        <v>5</v>
      </c>
      <c r="G19">
        <v>6</v>
      </c>
      <c r="H19">
        <v>2</v>
      </c>
      <c r="I19">
        <v>6</v>
      </c>
      <c r="J19">
        <v>5</v>
      </c>
      <c r="K19">
        <v>1</v>
      </c>
      <c r="L19">
        <v>4</v>
      </c>
      <c r="M19">
        <v>4</v>
      </c>
      <c r="N19">
        <v>1</v>
      </c>
      <c r="O19">
        <v>5</v>
      </c>
      <c r="P19">
        <v>4</v>
      </c>
      <c r="Q19">
        <v>2</v>
      </c>
      <c r="R19">
        <v>1</v>
      </c>
      <c r="S19">
        <v>6</v>
      </c>
      <c r="T19">
        <v>2</v>
      </c>
      <c r="U19">
        <v>6</v>
      </c>
    </row>
    <row r="20" spans="1:26" x14ac:dyDescent="0.25">
      <c r="A20" s="6" t="s">
        <v>24</v>
      </c>
      <c r="B20">
        <v>3</v>
      </c>
      <c r="C20">
        <v>5</v>
      </c>
      <c r="D20">
        <v>4</v>
      </c>
      <c r="E20">
        <v>3</v>
      </c>
      <c r="F20">
        <v>6</v>
      </c>
      <c r="G20">
        <v>3</v>
      </c>
      <c r="H20">
        <v>1</v>
      </c>
      <c r="I20">
        <v>4</v>
      </c>
      <c r="J20">
        <v>4</v>
      </c>
      <c r="K20">
        <v>3</v>
      </c>
      <c r="L20">
        <v>3</v>
      </c>
      <c r="M20">
        <v>3</v>
      </c>
      <c r="N20">
        <v>2</v>
      </c>
      <c r="O20">
        <v>3</v>
      </c>
      <c r="P20">
        <v>2</v>
      </c>
      <c r="Q20">
        <v>3</v>
      </c>
      <c r="R20">
        <v>5</v>
      </c>
      <c r="S20">
        <v>1</v>
      </c>
      <c r="T20">
        <v>3</v>
      </c>
      <c r="U20">
        <v>1</v>
      </c>
    </row>
    <row r="21" spans="1:26" x14ac:dyDescent="0.25">
      <c r="A21" s="6" t="s">
        <v>25</v>
      </c>
      <c r="B21">
        <v>2</v>
      </c>
      <c r="C21">
        <v>3</v>
      </c>
      <c r="D21">
        <v>6</v>
      </c>
      <c r="E21">
        <v>5</v>
      </c>
      <c r="F21">
        <v>2</v>
      </c>
      <c r="G21">
        <v>5</v>
      </c>
      <c r="H21">
        <v>5</v>
      </c>
      <c r="I21">
        <v>3</v>
      </c>
      <c r="J21">
        <v>1</v>
      </c>
      <c r="K21">
        <v>5</v>
      </c>
      <c r="L21">
        <v>2</v>
      </c>
      <c r="M21">
        <v>5</v>
      </c>
      <c r="N21">
        <v>4</v>
      </c>
      <c r="O21">
        <v>2</v>
      </c>
      <c r="P21">
        <v>1</v>
      </c>
      <c r="Q21">
        <v>6</v>
      </c>
      <c r="R21">
        <v>2</v>
      </c>
      <c r="S21">
        <v>5</v>
      </c>
      <c r="T21">
        <v>1</v>
      </c>
      <c r="U21">
        <v>4</v>
      </c>
    </row>
    <row r="22" spans="1:26" ht="15.75" thickBot="1" x14ac:dyDescent="0.3">
      <c r="A22" s="7" t="s">
        <v>26</v>
      </c>
      <c r="B22">
        <v>5</v>
      </c>
      <c r="C22">
        <v>1</v>
      </c>
      <c r="D22">
        <v>1</v>
      </c>
      <c r="E22">
        <v>4</v>
      </c>
      <c r="F22">
        <v>1</v>
      </c>
      <c r="G22">
        <v>2</v>
      </c>
      <c r="H22">
        <v>4</v>
      </c>
      <c r="I22">
        <v>2</v>
      </c>
      <c r="J22">
        <v>2</v>
      </c>
      <c r="K22">
        <v>6</v>
      </c>
      <c r="L22">
        <v>6</v>
      </c>
      <c r="M22">
        <v>6</v>
      </c>
      <c r="N22">
        <v>5</v>
      </c>
      <c r="O22">
        <v>6</v>
      </c>
      <c r="P22">
        <v>6</v>
      </c>
      <c r="Q22">
        <v>5</v>
      </c>
      <c r="R22">
        <v>4</v>
      </c>
      <c r="S22">
        <v>3</v>
      </c>
      <c r="T22">
        <v>6</v>
      </c>
      <c r="U22">
        <v>5</v>
      </c>
    </row>
    <row r="24" spans="1:26" x14ac:dyDescent="0.25">
      <c r="L24" s="11" t="s">
        <v>6</v>
      </c>
      <c r="W24" s="10" t="s">
        <v>30</v>
      </c>
    </row>
    <row r="25" spans="1:26" x14ac:dyDescent="0.25">
      <c r="A25" s="6" t="s">
        <v>21</v>
      </c>
      <c r="B25" s="3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3</v>
      </c>
      <c r="L25">
        <f>AVERAGE(K25,M25)</f>
        <v>3</v>
      </c>
      <c r="M25">
        <v>3</v>
      </c>
      <c r="N25">
        <v>4</v>
      </c>
      <c r="O25">
        <v>4</v>
      </c>
      <c r="P25">
        <v>4</v>
      </c>
      <c r="Q25">
        <v>4</v>
      </c>
      <c r="R25">
        <v>5</v>
      </c>
      <c r="S25">
        <v>5</v>
      </c>
      <c r="T25">
        <v>6</v>
      </c>
      <c r="U25">
        <v>6</v>
      </c>
      <c r="V25">
        <v>6</v>
      </c>
      <c r="W25" s="17"/>
      <c r="X25" s="17"/>
      <c r="Y25" s="17"/>
      <c r="Z25" s="17"/>
    </row>
    <row r="26" spans="1:26" x14ac:dyDescent="0.25">
      <c r="A26" s="6" t="s">
        <v>22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3</v>
      </c>
      <c r="J26">
        <v>3</v>
      </c>
      <c r="K26">
        <v>3</v>
      </c>
      <c r="L26">
        <f t="shared" ref="L26:L30" si="4">AVERAGE(K26,M26)</f>
        <v>3</v>
      </c>
      <c r="M26">
        <v>3</v>
      </c>
      <c r="N26" s="3">
        <v>4</v>
      </c>
      <c r="O26">
        <v>4</v>
      </c>
      <c r="P26">
        <v>4</v>
      </c>
      <c r="Q26">
        <v>4</v>
      </c>
      <c r="R26">
        <v>5</v>
      </c>
      <c r="S26">
        <v>5</v>
      </c>
      <c r="T26">
        <v>6</v>
      </c>
      <c r="U26">
        <v>6</v>
      </c>
      <c r="V26">
        <v>6</v>
      </c>
    </row>
    <row r="27" spans="1:26" x14ac:dyDescent="0.25">
      <c r="A27" s="6" t="s">
        <v>23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4</v>
      </c>
      <c r="I27">
        <v>4</v>
      </c>
      <c r="J27">
        <v>4</v>
      </c>
      <c r="K27">
        <v>4</v>
      </c>
      <c r="L27">
        <f t="shared" si="4"/>
        <v>4.5</v>
      </c>
      <c r="M27">
        <v>5</v>
      </c>
      <c r="N27">
        <v>5</v>
      </c>
      <c r="O27">
        <v>5</v>
      </c>
      <c r="P27">
        <v>5</v>
      </c>
      <c r="Q27">
        <v>6</v>
      </c>
      <c r="R27">
        <v>6</v>
      </c>
      <c r="S27" s="3">
        <v>6</v>
      </c>
      <c r="T27">
        <v>6</v>
      </c>
      <c r="U27">
        <v>6</v>
      </c>
      <c r="V27">
        <v>6</v>
      </c>
    </row>
    <row r="28" spans="1:26" x14ac:dyDescent="0.25">
      <c r="A28" s="6" t="s">
        <v>24</v>
      </c>
      <c r="B28">
        <v>1</v>
      </c>
      <c r="C28">
        <v>1</v>
      </c>
      <c r="D28">
        <v>1</v>
      </c>
      <c r="E28">
        <v>2</v>
      </c>
      <c r="F28">
        <v>2</v>
      </c>
      <c r="G28">
        <v>3</v>
      </c>
      <c r="H28">
        <v>3</v>
      </c>
      <c r="I28" s="3">
        <v>3</v>
      </c>
      <c r="J28">
        <v>3</v>
      </c>
      <c r="K28">
        <v>3</v>
      </c>
      <c r="L28">
        <f t="shared" si="4"/>
        <v>3</v>
      </c>
      <c r="M28">
        <v>3</v>
      </c>
      <c r="N28">
        <v>3</v>
      </c>
      <c r="O28">
        <v>3</v>
      </c>
      <c r="P28">
        <v>3</v>
      </c>
      <c r="Q28">
        <v>4</v>
      </c>
      <c r="R28">
        <v>4</v>
      </c>
      <c r="S28">
        <v>4</v>
      </c>
      <c r="T28">
        <v>5</v>
      </c>
      <c r="U28">
        <v>5</v>
      </c>
      <c r="V28">
        <v>6</v>
      </c>
    </row>
    <row r="29" spans="1:26" x14ac:dyDescent="0.25">
      <c r="A29" s="6" t="s">
        <v>25</v>
      </c>
      <c r="B29">
        <v>1</v>
      </c>
      <c r="C29">
        <v>1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f t="shared" si="4"/>
        <v>3.5</v>
      </c>
      <c r="M29">
        <v>4</v>
      </c>
      <c r="N29">
        <v>4</v>
      </c>
      <c r="O29">
        <v>5</v>
      </c>
      <c r="P29" s="3">
        <v>5</v>
      </c>
      <c r="Q29">
        <v>5</v>
      </c>
      <c r="R29">
        <v>5</v>
      </c>
      <c r="S29">
        <v>5</v>
      </c>
      <c r="T29">
        <v>5</v>
      </c>
      <c r="U29">
        <v>6</v>
      </c>
      <c r="V29">
        <v>6</v>
      </c>
    </row>
    <row r="30" spans="1:26" ht="15.75" thickBot="1" x14ac:dyDescent="0.3">
      <c r="A30" s="7" t="s">
        <v>26</v>
      </c>
      <c r="B30">
        <v>1</v>
      </c>
      <c r="C30">
        <v>1</v>
      </c>
      <c r="D30">
        <v>1</v>
      </c>
      <c r="E30" s="3">
        <v>2</v>
      </c>
      <c r="F30">
        <v>2</v>
      </c>
      <c r="G30">
        <v>2</v>
      </c>
      <c r="H30">
        <v>3</v>
      </c>
      <c r="I30">
        <v>4</v>
      </c>
      <c r="J30">
        <v>4</v>
      </c>
      <c r="K30">
        <v>4</v>
      </c>
      <c r="L30">
        <f t="shared" si="4"/>
        <v>4.5</v>
      </c>
      <c r="M30">
        <v>5</v>
      </c>
      <c r="N30">
        <v>5</v>
      </c>
      <c r="O30">
        <v>5</v>
      </c>
      <c r="P30">
        <v>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2" spans="1:26" x14ac:dyDescent="0.25">
      <c r="A32" s="1" t="s">
        <v>7</v>
      </c>
      <c r="B32" s="1"/>
      <c r="C32" s="1"/>
    </row>
    <row r="33" spans="1:28" ht="15.75" thickBot="1" x14ac:dyDescent="0.3"/>
    <row r="34" spans="1:28" x14ac:dyDescent="0.25">
      <c r="A34" s="2"/>
      <c r="B34" s="4"/>
      <c r="C34" s="4"/>
      <c r="D34" s="4"/>
      <c r="E34" s="4"/>
      <c r="F34" s="5"/>
      <c r="X34" s="15" t="s">
        <v>1</v>
      </c>
      <c r="Z34" s="15" t="s">
        <v>10</v>
      </c>
    </row>
    <row r="35" spans="1:28" x14ac:dyDescent="0.25">
      <c r="A35" s="6" t="s">
        <v>21</v>
      </c>
      <c r="B35">
        <v>6</v>
      </c>
      <c r="C35">
        <v>4</v>
      </c>
      <c r="D35">
        <v>2</v>
      </c>
      <c r="E35">
        <v>2</v>
      </c>
      <c r="F35">
        <v>4</v>
      </c>
      <c r="G35">
        <v>1</v>
      </c>
      <c r="H35">
        <v>3</v>
      </c>
      <c r="I35">
        <v>1</v>
      </c>
      <c r="J35">
        <v>6</v>
      </c>
      <c r="K35">
        <v>2</v>
      </c>
      <c r="L35">
        <v>5</v>
      </c>
      <c r="M35">
        <v>2</v>
      </c>
      <c r="N35">
        <v>3</v>
      </c>
      <c r="O35">
        <v>4</v>
      </c>
      <c r="P35">
        <v>5</v>
      </c>
      <c r="Q35">
        <v>1</v>
      </c>
      <c r="R35">
        <v>6</v>
      </c>
      <c r="S35">
        <v>2</v>
      </c>
      <c r="T35">
        <v>4</v>
      </c>
      <c r="U35">
        <v>2</v>
      </c>
      <c r="X35" s="9">
        <f>AVERAGE(B35:V35)</f>
        <v>3.25</v>
      </c>
      <c r="Z35" s="18">
        <f>SUMPRODUCT(B35:U35,$B$44:$U$44)</f>
        <v>3.2185637652606083</v>
      </c>
    </row>
    <row r="36" spans="1:28" x14ac:dyDescent="0.25">
      <c r="A36" s="6" t="s">
        <v>22</v>
      </c>
      <c r="B36">
        <v>1</v>
      </c>
      <c r="C36">
        <v>2</v>
      </c>
      <c r="D36">
        <v>3</v>
      </c>
      <c r="E36">
        <v>1</v>
      </c>
      <c r="F36">
        <v>3</v>
      </c>
      <c r="G36">
        <v>4</v>
      </c>
      <c r="H36">
        <v>6</v>
      </c>
      <c r="I36">
        <v>5</v>
      </c>
      <c r="J36">
        <v>3</v>
      </c>
      <c r="K36">
        <v>4</v>
      </c>
      <c r="L36">
        <v>1</v>
      </c>
      <c r="M36">
        <v>1</v>
      </c>
      <c r="N36">
        <v>6</v>
      </c>
      <c r="O36">
        <v>1</v>
      </c>
      <c r="P36">
        <v>3</v>
      </c>
      <c r="Q36">
        <v>4</v>
      </c>
      <c r="R36" t="s">
        <v>29</v>
      </c>
      <c r="S36">
        <v>4</v>
      </c>
      <c r="T36">
        <v>5</v>
      </c>
      <c r="U36">
        <v>3</v>
      </c>
      <c r="X36" s="9">
        <f>AVERAGE(B36:F36)</f>
        <v>2</v>
      </c>
      <c r="Z36" s="18">
        <f t="shared" ref="Z36:Z40" si="5">SUMPRODUCT(B36:U36,$B$44:$U$44)</f>
        <v>2.6580486733510855</v>
      </c>
    </row>
    <row r="37" spans="1:28" x14ac:dyDescent="0.25">
      <c r="A37" s="6" t="s">
        <v>23</v>
      </c>
      <c r="B37">
        <v>4</v>
      </c>
      <c r="C37">
        <v>6</v>
      </c>
      <c r="D37">
        <v>5</v>
      </c>
      <c r="E37">
        <v>6</v>
      </c>
      <c r="F37">
        <v>5</v>
      </c>
      <c r="G37">
        <v>6</v>
      </c>
      <c r="H37">
        <v>2</v>
      </c>
      <c r="I37">
        <v>6</v>
      </c>
      <c r="J37">
        <v>5</v>
      </c>
      <c r="K37">
        <v>1</v>
      </c>
      <c r="L37">
        <v>4</v>
      </c>
      <c r="M37">
        <v>4</v>
      </c>
      <c r="N37">
        <v>1</v>
      </c>
      <c r="O37">
        <v>5</v>
      </c>
      <c r="P37">
        <v>4</v>
      </c>
      <c r="Q37">
        <v>2</v>
      </c>
      <c r="R37">
        <v>1</v>
      </c>
      <c r="S37">
        <v>6</v>
      </c>
      <c r="T37">
        <v>2</v>
      </c>
      <c r="U37">
        <v>6</v>
      </c>
      <c r="X37" s="9">
        <f>AVERAGE(B37:F37)</f>
        <v>5.2</v>
      </c>
      <c r="Z37" s="18">
        <f t="shared" si="5"/>
        <v>4.9103430873173508</v>
      </c>
    </row>
    <row r="38" spans="1:28" x14ac:dyDescent="0.25">
      <c r="A38" s="6" t="s">
        <v>24</v>
      </c>
      <c r="B38">
        <v>3</v>
      </c>
      <c r="C38">
        <v>5</v>
      </c>
      <c r="D38">
        <v>4</v>
      </c>
      <c r="E38">
        <v>3</v>
      </c>
      <c r="F38">
        <v>6</v>
      </c>
      <c r="G38">
        <v>3</v>
      </c>
      <c r="H38">
        <v>1</v>
      </c>
      <c r="I38">
        <v>4</v>
      </c>
      <c r="J38">
        <v>4</v>
      </c>
      <c r="K38">
        <v>3</v>
      </c>
      <c r="L38">
        <v>3</v>
      </c>
      <c r="M38">
        <v>3</v>
      </c>
      <c r="N38">
        <v>2</v>
      </c>
      <c r="O38">
        <v>3</v>
      </c>
      <c r="P38">
        <v>2</v>
      </c>
      <c r="Q38">
        <v>3</v>
      </c>
      <c r="R38">
        <v>5</v>
      </c>
      <c r="S38">
        <v>1</v>
      </c>
      <c r="T38">
        <v>3</v>
      </c>
      <c r="U38">
        <v>1</v>
      </c>
      <c r="X38" s="9">
        <f>AVERAGE(B38:F38)</f>
        <v>4.2</v>
      </c>
      <c r="Z38" s="18">
        <f t="shared" si="5"/>
        <v>3.6204593981564388</v>
      </c>
    </row>
    <row r="39" spans="1:28" x14ac:dyDescent="0.25">
      <c r="A39" s="6" t="s">
        <v>25</v>
      </c>
      <c r="B39">
        <v>2</v>
      </c>
      <c r="C39">
        <v>3</v>
      </c>
      <c r="D39">
        <v>6</v>
      </c>
      <c r="E39">
        <v>5</v>
      </c>
      <c r="F39">
        <v>2</v>
      </c>
      <c r="G39">
        <v>5</v>
      </c>
      <c r="H39">
        <v>5</v>
      </c>
      <c r="I39">
        <v>3</v>
      </c>
      <c r="J39">
        <v>1</v>
      </c>
      <c r="K39">
        <v>5</v>
      </c>
      <c r="L39">
        <v>2</v>
      </c>
      <c r="M39">
        <v>5</v>
      </c>
      <c r="N39">
        <v>4</v>
      </c>
      <c r="O39">
        <v>2</v>
      </c>
      <c r="P39">
        <v>1</v>
      </c>
      <c r="Q39">
        <v>6</v>
      </c>
      <c r="R39">
        <v>2</v>
      </c>
      <c r="S39">
        <v>5</v>
      </c>
      <c r="T39">
        <v>1</v>
      </c>
      <c r="U39">
        <v>4</v>
      </c>
      <c r="X39" s="9">
        <f>AVERAGE(B39:F39)</f>
        <v>3.6</v>
      </c>
      <c r="Z39" s="18">
        <f t="shared" si="5"/>
        <v>3.4841426176585237</v>
      </c>
    </row>
    <row r="40" spans="1:28" ht="15.75" thickBot="1" x14ac:dyDescent="0.3">
      <c r="A40" s="7" t="s">
        <v>26</v>
      </c>
      <c r="B40">
        <v>5</v>
      </c>
      <c r="C40">
        <v>1</v>
      </c>
      <c r="D40">
        <v>1</v>
      </c>
      <c r="E40">
        <v>4</v>
      </c>
      <c r="F40">
        <v>1</v>
      </c>
      <c r="G40">
        <v>2</v>
      </c>
      <c r="H40">
        <v>4</v>
      </c>
      <c r="I40">
        <v>2</v>
      </c>
      <c r="J40">
        <v>2</v>
      </c>
      <c r="K40">
        <v>6</v>
      </c>
      <c r="L40">
        <v>6</v>
      </c>
      <c r="M40">
        <v>6</v>
      </c>
      <c r="N40">
        <v>5</v>
      </c>
      <c r="O40">
        <v>6</v>
      </c>
      <c r="P40">
        <v>6</v>
      </c>
      <c r="Q40">
        <v>5</v>
      </c>
      <c r="R40">
        <v>4</v>
      </c>
      <c r="S40">
        <v>3</v>
      </c>
      <c r="T40">
        <v>6</v>
      </c>
      <c r="U40">
        <v>5</v>
      </c>
      <c r="X40" s="9">
        <f>AVERAGE(B40:F40)</f>
        <v>2.4</v>
      </c>
      <c r="Z40" s="18">
        <f t="shared" si="5"/>
        <v>3.045989558214329</v>
      </c>
    </row>
    <row r="41" spans="1:28" x14ac:dyDescent="0.25">
      <c r="AB41" s="10" t="s">
        <v>31</v>
      </c>
    </row>
    <row r="42" spans="1:28" x14ac:dyDescent="0.25">
      <c r="A42" s="12" t="s">
        <v>2</v>
      </c>
      <c r="B42" s="8">
        <f>SUMXMY2(B35:B40,$X$35:$X$40)/(COUNT(B35:B40)-1)</f>
        <v>4.1525000000000007</v>
      </c>
      <c r="C42" s="8">
        <f t="shared" ref="C42:U42" si="6">SUMXMY2(C35:C40,$X$35:$X$40)/(COUNT(C35:C40)-1)</f>
        <v>0.83249999999999991</v>
      </c>
      <c r="D42" s="8">
        <f t="shared" si="6"/>
        <v>2.0724999999999998</v>
      </c>
      <c r="E42" s="8">
        <f t="shared" si="6"/>
        <v>1.8325000000000002</v>
      </c>
      <c r="F42" s="8">
        <f t="shared" si="6"/>
        <v>1.8724999999999998</v>
      </c>
      <c r="G42" s="8">
        <f t="shared" si="6"/>
        <v>2.6525000000000003</v>
      </c>
      <c r="H42" s="8">
        <f t="shared" si="6"/>
        <v>8.2125000000000021</v>
      </c>
      <c r="I42" s="8">
        <f t="shared" si="6"/>
        <v>3.0525000000000002</v>
      </c>
      <c r="J42" s="8">
        <f t="shared" si="6"/>
        <v>3.1125000000000007</v>
      </c>
      <c r="K42" s="8">
        <f t="shared" si="6"/>
        <v>7.9124999999999996</v>
      </c>
      <c r="L42" s="8">
        <f t="shared" si="6"/>
        <v>4.4925000000000006</v>
      </c>
      <c r="M42" s="8">
        <f t="shared" si="6"/>
        <v>4.0724999999999998</v>
      </c>
      <c r="N42" s="8">
        <f t="shared" si="6"/>
        <v>9.0924999999999994</v>
      </c>
      <c r="O42" s="8">
        <f t="shared" si="6"/>
        <v>3.7124999999999999</v>
      </c>
      <c r="P42" s="8">
        <f t="shared" si="6"/>
        <v>6.0125000000000011</v>
      </c>
      <c r="Q42" s="8">
        <f t="shared" si="6"/>
        <v>6.6525000000000007</v>
      </c>
      <c r="R42" s="8">
        <f t="shared" si="6"/>
        <v>7.7406250000000014</v>
      </c>
      <c r="S42" s="8">
        <f t="shared" si="6"/>
        <v>3.7525000000000004</v>
      </c>
      <c r="T42" s="8">
        <f t="shared" si="6"/>
        <v>8.1925000000000008</v>
      </c>
      <c r="U42" s="8">
        <f t="shared" si="6"/>
        <v>4.0725000000000007</v>
      </c>
      <c r="V42" s="8"/>
      <c r="AB42" s="10" t="s">
        <v>32</v>
      </c>
    </row>
    <row r="43" spans="1:28" x14ac:dyDescent="0.25">
      <c r="A43" s="12" t="s">
        <v>8</v>
      </c>
      <c r="B43">
        <f>1/B42</f>
        <v>0.24081878386514144</v>
      </c>
      <c r="C43">
        <f t="shared" ref="C43:U43" si="7">1/C42</f>
        <v>1.2012012012012014</v>
      </c>
      <c r="D43">
        <f t="shared" si="7"/>
        <v>0.48250904704463216</v>
      </c>
      <c r="E43">
        <f t="shared" si="7"/>
        <v>0.54570259208731231</v>
      </c>
      <c r="F43">
        <f t="shared" si="7"/>
        <v>0.53404539385847805</v>
      </c>
      <c r="G43">
        <f t="shared" si="7"/>
        <v>0.37700282752120634</v>
      </c>
      <c r="H43">
        <f t="shared" si="7"/>
        <v>0.12176560121765598</v>
      </c>
      <c r="I43">
        <f t="shared" si="7"/>
        <v>0.32760032760032759</v>
      </c>
      <c r="J43">
        <f t="shared" si="7"/>
        <v>0.32128514056224894</v>
      </c>
      <c r="K43">
        <f t="shared" si="7"/>
        <v>0.12638230647709323</v>
      </c>
      <c r="L43">
        <f t="shared" si="7"/>
        <v>0.2225932109070673</v>
      </c>
      <c r="M43">
        <f t="shared" si="7"/>
        <v>0.24554941682013506</v>
      </c>
      <c r="N43">
        <f t="shared" si="7"/>
        <v>0.10998075336816059</v>
      </c>
      <c r="O43">
        <f t="shared" si="7"/>
        <v>0.26936026936026936</v>
      </c>
      <c r="P43">
        <f t="shared" si="7"/>
        <v>0.1663201663201663</v>
      </c>
      <c r="Q43">
        <f t="shared" si="7"/>
        <v>0.15031942878617061</v>
      </c>
      <c r="R43">
        <f t="shared" si="7"/>
        <v>0.12918853451756154</v>
      </c>
      <c r="S43">
        <f t="shared" si="7"/>
        <v>0.26648900732844766</v>
      </c>
      <c r="T43">
        <f t="shared" si="7"/>
        <v>0.12206286237412266</v>
      </c>
      <c r="U43">
        <f t="shared" si="7"/>
        <v>0.24554941682013501</v>
      </c>
      <c r="V43">
        <f>SUM(B43:U43)</f>
        <v>6.2057262880375355</v>
      </c>
    </row>
    <row r="44" spans="1:28" x14ac:dyDescent="0.25">
      <c r="A44" s="12" t="s">
        <v>9</v>
      </c>
      <c r="B44" s="16">
        <f>B43/$V$43</f>
        <v>3.8805898405373698E-2</v>
      </c>
      <c r="C44" s="16">
        <f t="shared" ref="C44:U44" si="8">C43/$V$43</f>
        <v>0.19356335510908629</v>
      </c>
      <c r="D44" s="16">
        <f t="shared" si="8"/>
        <v>7.7752228288692077E-2</v>
      </c>
      <c r="E44" s="16">
        <f t="shared" si="8"/>
        <v>8.7935330492940944E-2</v>
      </c>
      <c r="F44" s="16">
        <f t="shared" si="8"/>
        <v>8.6056872164653853E-2</v>
      </c>
      <c r="G44" s="16">
        <f t="shared" si="8"/>
        <v>6.075079854036354E-2</v>
      </c>
      <c r="H44" s="16">
        <f t="shared" si="8"/>
        <v>1.9621490791879973E-2</v>
      </c>
      <c r="I44" s="16">
        <f t="shared" si="8"/>
        <v>5.2790005938841707E-2</v>
      </c>
      <c r="J44" s="16">
        <f t="shared" si="8"/>
        <v>5.1772367270141138E-2</v>
      </c>
      <c r="K44" s="16">
        <f t="shared" si="8"/>
        <v>2.036543357071903E-2</v>
      </c>
      <c r="L44" s="16">
        <f t="shared" si="8"/>
        <v>3.5869002365790603E-2</v>
      </c>
      <c r="M44" s="16">
        <f t="shared" si="8"/>
        <v>3.9568199663183382E-2</v>
      </c>
      <c r="N44" s="16">
        <f t="shared" si="8"/>
        <v>1.7722462813122279E-2</v>
      </c>
      <c r="O44" s="16">
        <f t="shared" si="8"/>
        <v>4.3405115994158736E-2</v>
      </c>
      <c r="P44" s="16">
        <f t="shared" si="8"/>
        <v>2.680107993818117E-2</v>
      </c>
      <c r="Q44" s="16">
        <f t="shared" si="8"/>
        <v>2.4222697200798844E-2</v>
      </c>
      <c r="R44" s="16">
        <f t="shared" si="8"/>
        <v>2.0817633347218641E-2</v>
      </c>
      <c r="S44" s="16">
        <f t="shared" si="8"/>
        <v>4.2942436543188349E-2</v>
      </c>
      <c r="T44" s="16">
        <f t="shared" si="8"/>
        <v>1.9669391898482061E-2</v>
      </c>
      <c r="U44" s="16">
        <f t="shared" si="8"/>
        <v>3.9568199663183375E-2</v>
      </c>
      <c r="V44" s="34">
        <f>SUM(B44:U44)</f>
        <v>0.99999999999999967</v>
      </c>
    </row>
    <row r="47" spans="1:28" x14ac:dyDescent="0.25">
      <c r="A47" s="1" t="s">
        <v>11</v>
      </c>
      <c r="B47" s="1"/>
    </row>
    <row r="48" spans="1:28" x14ac:dyDescent="0.25">
      <c r="D48" s="21">
        <v>1</v>
      </c>
      <c r="L48" s="21">
        <v>2</v>
      </c>
    </row>
    <row r="49" spans="1:15" ht="15.75" thickBot="1" x14ac:dyDescent="0.3">
      <c r="A49" s="19"/>
      <c r="B49" s="6" t="s">
        <v>21</v>
      </c>
      <c r="C49" s="6" t="s">
        <v>22</v>
      </c>
      <c r="D49" s="6" t="s">
        <v>23</v>
      </c>
      <c r="E49" s="6" t="s">
        <v>24</v>
      </c>
      <c r="F49" s="6" t="s">
        <v>25</v>
      </c>
      <c r="G49" s="7" t="s">
        <v>26</v>
      </c>
      <c r="I49" s="19"/>
      <c r="J49" s="6" t="s">
        <v>21</v>
      </c>
      <c r="K49" s="6" t="s">
        <v>22</v>
      </c>
      <c r="L49" s="6" t="s">
        <v>23</v>
      </c>
      <c r="M49" s="6" t="s">
        <v>24</v>
      </c>
      <c r="N49" s="6" t="s">
        <v>25</v>
      </c>
      <c r="O49" s="7" t="s">
        <v>26</v>
      </c>
    </row>
    <row r="50" spans="1:15" x14ac:dyDescent="0.25">
      <c r="A50" s="6" t="s">
        <v>21</v>
      </c>
      <c r="B50" s="20">
        <v>1</v>
      </c>
      <c r="C50" s="19">
        <v>0</v>
      </c>
      <c r="D50" s="19">
        <v>1</v>
      </c>
      <c r="E50" s="19">
        <v>0</v>
      </c>
      <c r="F50" s="19">
        <v>1</v>
      </c>
      <c r="G50" s="19">
        <v>0</v>
      </c>
      <c r="I50" s="6" t="s">
        <v>21</v>
      </c>
      <c r="J50" s="20">
        <v>1</v>
      </c>
      <c r="K50" s="19">
        <v>0</v>
      </c>
      <c r="L50" s="19">
        <v>0</v>
      </c>
      <c r="M50" s="19">
        <v>1</v>
      </c>
      <c r="N50" s="19">
        <v>1</v>
      </c>
      <c r="O50" s="19">
        <v>1</v>
      </c>
    </row>
    <row r="51" spans="1:15" x14ac:dyDescent="0.25">
      <c r="A51" s="6" t="s">
        <v>22</v>
      </c>
      <c r="B51" s="19">
        <f>1-C50</f>
        <v>1</v>
      </c>
      <c r="C51" s="20">
        <v>1</v>
      </c>
      <c r="D51" s="19">
        <v>1</v>
      </c>
      <c r="E51" s="19">
        <v>1</v>
      </c>
      <c r="F51" s="19">
        <v>1</v>
      </c>
      <c r="G51" s="19">
        <v>0</v>
      </c>
      <c r="I51" s="6" t="s">
        <v>22</v>
      </c>
      <c r="J51" s="19">
        <f>1-K50</f>
        <v>1</v>
      </c>
      <c r="K51" s="20">
        <v>1</v>
      </c>
      <c r="L51" s="19">
        <v>1</v>
      </c>
      <c r="M51" s="19">
        <v>0</v>
      </c>
      <c r="N51" s="19">
        <v>1</v>
      </c>
      <c r="O51" s="19">
        <v>1</v>
      </c>
    </row>
    <row r="52" spans="1:15" x14ac:dyDescent="0.25">
      <c r="A52" s="6" t="s">
        <v>23</v>
      </c>
      <c r="B52" s="19">
        <f>1-D50</f>
        <v>0</v>
      </c>
      <c r="C52" s="19">
        <f>1-D51</f>
        <v>0</v>
      </c>
      <c r="D52" s="20">
        <v>1</v>
      </c>
      <c r="E52" s="19">
        <v>0</v>
      </c>
      <c r="F52" s="19">
        <v>1</v>
      </c>
      <c r="G52" s="19">
        <v>0</v>
      </c>
      <c r="I52" s="6" t="s">
        <v>23</v>
      </c>
      <c r="J52" s="19">
        <f>1-L50</f>
        <v>1</v>
      </c>
      <c r="K52" s="19">
        <f>1-L51</f>
        <v>0</v>
      </c>
      <c r="L52" s="20">
        <v>1</v>
      </c>
      <c r="M52" s="19">
        <v>0</v>
      </c>
      <c r="N52" s="19">
        <v>1</v>
      </c>
      <c r="O52" s="19">
        <v>0</v>
      </c>
    </row>
    <row r="53" spans="1:15" x14ac:dyDescent="0.25">
      <c r="A53" s="6" t="s">
        <v>24</v>
      </c>
      <c r="B53" s="19">
        <f>1-E50</f>
        <v>1</v>
      </c>
      <c r="C53" s="19">
        <f>1-E51</f>
        <v>0</v>
      </c>
      <c r="D53" s="19">
        <f>1-E52</f>
        <v>1</v>
      </c>
      <c r="E53" s="20">
        <v>1</v>
      </c>
      <c r="F53" s="19">
        <v>1</v>
      </c>
      <c r="G53" s="19">
        <v>1</v>
      </c>
      <c r="I53" s="6" t="s">
        <v>24</v>
      </c>
      <c r="J53" s="19">
        <f>1-M50</f>
        <v>0</v>
      </c>
      <c r="K53" s="19">
        <f>1-M51</f>
        <v>1</v>
      </c>
      <c r="L53" s="19">
        <f>1-M52</f>
        <v>1</v>
      </c>
      <c r="M53" s="20">
        <v>1</v>
      </c>
      <c r="N53" s="19">
        <v>1</v>
      </c>
      <c r="O53" s="19">
        <v>1</v>
      </c>
    </row>
    <row r="54" spans="1:15" x14ac:dyDescent="0.25">
      <c r="A54" s="6" t="s">
        <v>25</v>
      </c>
      <c r="B54" s="19">
        <f>1-F50</f>
        <v>0</v>
      </c>
      <c r="C54" s="19">
        <f>1-F51</f>
        <v>0</v>
      </c>
      <c r="D54" s="19">
        <f>1-F52</f>
        <v>0</v>
      </c>
      <c r="E54" s="19">
        <f>1-F53</f>
        <v>0</v>
      </c>
      <c r="F54" s="20">
        <v>1</v>
      </c>
      <c r="G54" s="19">
        <v>0</v>
      </c>
      <c r="I54" s="6" t="s">
        <v>25</v>
      </c>
      <c r="J54" s="19">
        <f>1-N50</f>
        <v>0</v>
      </c>
      <c r="K54" s="19">
        <f>1-N51</f>
        <v>0</v>
      </c>
      <c r="L54" s="19">
        <f>1-N52</f>
        <v>0</v>
      </c>
      <c r="M54" s="19">
        <f>1-N53</f>
        <v>0</v>
      </c>
      <c r="N54" s="20">
        <v>1</v>
      </c>
      <c r="O54" s="19">
        <v>1</v>
      </c>
    </row>
    <row r="55" spans="1:15" ht="15.75" thickBot="1" x14ac:dyDescent="0.3">
      <c r="A55" s="7" t="s">
        <v>26</v>
      </c>
      <c r="B55" s="19">
        <f>1-G50</f>
        <v>1</v>
      </c>
      <c r="C55" s="19">
        <f>1-G51</f>
        <v>1</v>
      </c>
      <c r="D55" s="19">
        <f>1-G52</f>
        <v>1</v>
      </c>
      <c r="E55" s="19">
        <f>1-G53</f>
        <v>0</v>
      </c>
      <c r="F55" s="19">
        <f>1-G54</f>
        <v>1</v>
      </c>
      <c r="G55" s="20">
        <v>1</v>
      </c>
      <c r="I55" s="7" t="s">
        <v>26</v>
      </c>
      <c r="J55" s="19">
        <f>1-O50</f>
        <v>0</v>
      </c>
      <c r="K55" s="19">
        <f>1-O51</f>
        <v>0</v>
      </c>
      <c r="L55" s="19">
        <f>1-O52</f>
        <v>1</v>
      </c>
      <c r="M55" s="19">
        <f>1-O53</f>
        <v>0</v>
      </c>
      <c r="N55" s="19">
        <f>1-O54</f>
        <v>0</v>
      </c>
      <c r="O55" s="20">
        <v>1</v>
      </c>
    </row>
    <row r="57" spans="1:15" x14ac:dyDescent="0.25">
      <c r="D57" s="21">
        <v>3</v>
      </c>
      <c r="L57" s="21">
        <v>4</v>
      </c>
    </row>
    <row r="58" spans="1:15" ht="15.75" thickBot="1" x14ac:dyDescent="0.3">
      <c r="A58" s="19"/>
      <c r="B58" s="6" t="s">
        <v>21</v>
      </c>
      <c r="C58" s="6" t="s">
        <v>22</v>
      </c>
      <c r="D58" s="6" t="s">
        <v>23</v>
      </c>
      <c r="E58" s="6" t="s">
        <v>24</v>
      </c>
      <c r="F58" s="6" t="s">
        <v>25</v>
      </c>
      <c r="G58" s="7" t="s">
        <v>26</v>
      </c>
      <c r="I58" s="19"/>
      <c r="J58" s="6" t="s">
        <v>21</v>
      </c>
      <c r="K58" s="6" t="s">
        <v>22</v>
      </c>
      <c r="L58" s="6" t="s">
        <v>23</v>
      </c>
      <c r="M58" s="6" t="s">
        <v>24</v>
      </c>
      <c r="N58" s="6" t="s">
        <v>25</v>
      </c>
      <c r="O58" s="7" t="s">
        <v>26</v>
      </c>
    </row>
    <row r="59" spans="1:15" x14ac:dyDescent="0.25">
      <c r="A59" s="6" t="s">
        <v>21</v>
      </c>
      <c r="B59" s="20">
        <v>1</v>
      </c>
      <c r="C59" s="19">
        <v>0</v>
      </c>
      <c r="D59" s="19">
        <v>0</v>
      </c>
      <c r="E59" s="19">
        <v>0</v>
      </c>
      <c r="F59" s="19">
        <v>1</v>
      </c>
      <c r="G59" s="19">
        <v>1</v>
      </c>
      <c r="I59" s="6" t="s">
        <v>21</v>
      </c>
      <c r="J59" s="20">
        <v>1</v>
      </c>
      <c r="K59" s="19">
        <v>1</v>
      </c>
      <c r="L59" s="19">
        <v>0</v>
      </c>
      <c r="M59" s="19">
        <v>1</v>
      </c>
      <c r="N59" s="19">
        <v>1</v>
      </c>
      <c r="O59" s="19">
        <v>0</v>
      </c>
    </row>
    <row r="60" spans="1:15" x14ac:dyDescent="0.25">
      <c r="A60" s="6" t="s">
        <v>22</v>
      </c>
      <c r="B60" s="19">
        <f>1-C59</f>
        <v>1</v>
      </c>
      <c r="C60" s="20">
        <v>1</v>
      </c>
      <c r="D60" s="19">
        <v>1</v>
      </c>
      <c r="E60" s="19">
        <v>0</v>
      </c>
      <c r="F60" s="19">
        <v>1</v>
      </c>
      <c r="G60" s="19">
        <v>0</v>
      </c>
      <c r="I60" s="6" t="s">
        <v>22</v>
      </c>
      <c r="J60" s="19">
        <f>1-K59</f>
        <v>0</v>
      </c>
      <c r="K60" s="20">
        <v>1</v>
      </c>
      <c r="L60" s="19">
        <v>0</v>
      </c>
      <c r="M60" s="19">
        <v>0</v>
      </c>
      <c r="N60" s="19">
        <v>0</v>
      </c>
      <c r="O60" s="19">
        <v>1</v>
      </c>
    </row>
    <row r="61" spans="1:15" x14ac:dyDescent="0.25">
      <c r="A61" s="6" t="s">
        <v>23</v>
      </c>
      <c r="B61" s="19">
        <f>1-D59</f>
        <v>1</v>
      </c>
      <c r="C61" s="19">
        <f>1-D60</f>
        <v>0</v>
      </c>
      <c r="D61" s="20">
        <v>1</v>
      </c>
      <c r="E61" s="19">
        <v>0</v>
      </c>
      <c r="F61" s="19">
        <v>1</v>
      </c>
      <c r="G61" s="19">
        <v>1</v>
      </c>
      <c r="I61" s="6" t="s">
        <v>23</v>
      </c>
      <c r="J61" s="19">
        <f>1-L59</f>
        <v>1</v>
      </c>
      <c r="K61" s="19">
        <f>1-L60</f>
        <v>1</v>
      </c>
      <c r="L61" s="20">
        <v>1</v>
      </c>
      <c r="M61" s="19">
        <v>1</v>
      </c>
      <c r="N61" s="19">
        <v>1</v>
      </c>
      <c r="O61" s="19">
        <v>0</v>
      </c>
    </row>
    <row r="62" spans="1:15" x14ac:dyDescent="0.25">
      <c r="A62" s="6" t="s">
        <v>24</v>
      </c>
      <c r="B62" s="19">
        <f>1-E59</f>
        <v>1</v>
      </c>
      <c r="C62" s="19">
        <f>1-E60</f>
        <v>1</v>
      </c>
      <c r="D62" s="19">
        <f>1-E61</f>
        <v>1</v>
      </c>
      <c r="E62" s="20">
        <v>1</v>
      </c>
      <c r="F62" s="19">
        <v>1</v>
      </c>
      <c r="G62" s="19">
        <v>0</v>
      </c>
      <c r="I62" s="6" t="s">
        <v>24</v>
      </c>
      <c r="J62" s="19">
        <f>1-M59</f>
        <v>0</v>
      </c>
      <c r="K62" s="19">
        <f>1-M60</f>
        <v>1</v>
      </c>
      <c r="L62" s="19">
        <f>1-M61</f>
        <v>0</v>
      </c>
      <c r="M62" s="20">
        <v>1</v>
      </c>
      <c r="N62" s="19">
        <v>1</v>
      </c>
      <c r="O62" s="19">
        <v>1</v>
      </c>
    </row>
    <row r="63" spans="1:15" x14ac:dyDescent="0.25">
      <c r="A63" s="6" t="s">
        <v>25</v>
      </c>
      <c r="B63" s="19">
        <f>1-F59</f>
        <v>0</v>
      </c>
      <c r="C63" s="19">
        <f>1-F60</f>
        <v>0</v>
      </c>
      <c r="D63" s="19">
        <f>1-F61</f>
        <v>0</v>
      </c>
      <c r="E63" s="19">
        <f>1-F62</f>
        <v>0</v>
      </c>
      <c r="F63" s="20">
        <v>1</v>
      </c>
      <c r="G63" s="19">
        <v>1</v>
      </c>
      <c r="I63" s="6" t="s">
        <v>25</v>
      </c>
      <c r="J63" s="19">
        <f>1-N59</f>
        <v>0</v>
      </c>
      <c r="K63" s="19">
        <f>1-N60</f>
        <v>1</v>
      </c>
      <c r="L63" s="19">
        <f>1-N61</f>
        <v>0</v>
      </c>
      <c r="M63" s="19">
        <f>1-N62</f>
        <v>0</v>
      </c>
      <c r="N63" s="20">
        <v>1</v>
      </c>
      <c r="O63" s="19">
        <v>1</v>
      </c>
    </row>
    <row r="64" spans="1:15" ht="15.75" thickBot="1" x14ac:dyDescent="0.3">
      <c r="A64" s="7" t="s">
        <v>26</v>
      </c>
      <c r="B64" s="19">
        <f>1-G59</f>
        <v>0</v>
      </c>
      <c r="C64" s="19">
        <f>1-G60</f>
        <v>1</v>
      </c>
      <c r="D64" s="19">
        <f>1-G61</f>
        <v>0</v>
      </c>
      <c r="E64" s="19">
        <f>1-G62</f>
        <v>1</v>
      </c>
      <c r="F64" s="19">
        <f>1-G63</f>
        <v>0</v>
      </c>
      <c r="G64" s="20">
        <v>1</v>
      </c>
      <c r="I64" s="7" t="s">
        <v>26</v>
      </c>
      <c r="J64" s="19">
        <f>1-O59</f>
        <v>1</v>
      </c>
      <c r="K64" s="19">
        <f>1-O60</f>
        <v>0</v>
      </c>
      <c r="L64" s="19">
        <f>1-O61</f>
        <v>1</v>
      </c>
      <c r="M64" s="19">
        <f>1-O62</f>
        <v>0</v>
      </c>
      <c r="N64" s="19">
        <f>1-O63</f>
        <v>0</v>
      </c>
      <c r="O64" s="20">
        <v>1</v>
      </c>
    </row>
    <row r="66" spans="1:13" x14ac:dyDescent="0.25">
      <c r="D66" s="21">
        <v>5</v>
      </c>
    </row>
    <row r="67" spans="1:13" ht="15.75" thickBot="1" x14ac:dyDescent="0.3">
      <c r="A67" s="19"/>
      <c r="B67" s="6" t="s">
        <v>21</v>
      </c>
      <c r="C67" s="6" t="s">
        <v>22</v>
      </c>
      <c r="D67" s="6" t="s">
        <v>23</v>
      </c>
      <c r="E67" s="6" t="s">
        <v>24</v>
      </c>
      <c r="F67" s="6" t="s">
        <v>25</v>
      </c>
      <c r="G67" s="7" t="s">
        <v>26</v>
      </c>
    </row>
    <row r="68" spans="1:13" x14ac:dyDescent="0.25">
      <c r="A68" s="6" t="s">
        <v>21</v>
      </c>
      <c r="B68" s="20">
        <v>1</v>
      </c>
      <c r="C68" s="19">
        <v>0</v>
      </c>
      <c r="D68" s="19">
        <v>1</v>
      </c>
      <c r="E68" s="19">
        <v>1</v>
      </c>
      <c r="F68" s="19">
        <v>0</v>
      </c>
      <c r="G68" s="19">
        <v>1</v>
      </c>
    </row>
    <row r="69" spans="1:13" x14ac:dyDescent="0.25">
      <c r="A69" s="6" t="s">
        <v>22</v>
      </c>
      <c r="B69" s="19">
        <f>1-C68</f>
        <v>1</v>
      </c>
      <c r="C69" s="20">
        <v>1</v>
      </c>
      <c r="D69" s="19">
        <v>0</v>
      </c>
      <c r="E69" s="19">
        <v>1</v>
      </c>
      <c r="F69" s="19">
        <v>1</v>
      </c>
      <c r="G69" s="19">
        <v>0</v>
      </c>
    </row>
    <row r="70" spans="1:13" x14ac:dyDescent="0.25">
      <c r="A70" s="6" t="s">
        <v>23</v>
      </c>
      <c r="B70" s="19">
        <f>1-D68</f>
        <v>0</v>
      </c>
      <c r="C70" s="19">
        <f>1-D69</f>
        <v>1</v>
      </c>
      <c r="D70" s="20">
        <v>1</v>
      </c>
      <c r="E70" s="19">
        <v>0</v>
      </c>
      <c r="F70" s="19">
        <v>1</v>
      </c>
      <c r="G70" s="19">
        <v>1</v>
      </c>
    </row>
    <row r="71" spans="1:13" x14ac:dyDescent="0.25">
      <c r="A71" s="6" t="s">
        <v>24</v>
      </c>
      <c r="B71" s="19">
        <f>1-E68</f>
        <v>0</v>
      </c>
      <c r="C71" s="19">
        <f>1-E69</f>
        <v>0</v>
      </c>
      <c r="D71" s="19">
        <f>1-E70</f>
        <v>1</v>
      </c>
      <c r="E71" s="20">
        <v>1</v>
      </c>
      <c r="F71" s="19">
        <v>1</v>
      </c>
      <c r="G71" s="19">
        <v>0</v>
      </c>
    </row>
    <row r="72" spans="1:13" x14ac:dyDescent="0.25">
      <c r="A72" s="6" t="s">
        <v>25</v>
      </c>
      <c r="B72" s="19">
        <f>1-F68</f>
        <v>1</v>
      </c>
      <c r="C72" s="19">
        <f>1-F69</f>
        <v>0</v>
      </c>
      <c r="D72" s="19">
        <f>1-F70</f>
        <v>0</v>
      </c>
      <c r="E72" s="19">
        <f>1-F71</f>
        <v>0</v>
      </c>
      <c r="F72" s="20">
        <v>1</v>
      </c>
      <c r="G72" s="19">
        <v>0</v>
      </c>
    </row>
    <row r="73" spans="1:13" ht="15.75" thickBot="1" x14ac:dyDescent="0.3">
      <c r="A73" s="7" t="s">
        <v>26</v>
      </c>
      <c r="B73" s="19">
        <f>1-G68</f>
        <v>0</v>
      </c>
      <c r="C73" s="19">
        <f>1-G69</f>
        <v>1</v>
      </c>
      <c r="D73" s="19">
        <f>1-G70</f>
        <v>0</v>
      </c>
      <c r="E73" s="19">
        <f>1-G71</f>
        <v>1</v>
      </c>
      <c r="F73" s="19">
        <f>1-G72</f>
        <v>1</v>
      </c>
      <c r="G73" s="20">
        <v>1</v>
      </c>
    </row>
    <row r="75" spans="1:13" x14ac:dyDescent="0.25">
      <c r="J75" s="22" t="s">
        <v>18</v>
      </c>
      <c r="K75" s="22"/>
      <c r="L75" s="22"/>
    </row>
    <row r="76" spans="1:13" x14ac:dyDescent="0.25">
      <c r="D76" s="22" t="s">
        <v>17</v>
      </c>
      <c r="E76" s="22"/>
      <c r="I76" s="10" t="s">
        <v>12</v>
      </c>
      <c r="J76" s="10" t="s">
        <v>13</v>
      </c>
      <c r="K76" s="10" t="s">
        <v>14</v>
      </c>
      <c r="L76" s="10" t="s">
        <v>15</v>
      </c>
      <c r="M76" s="10" t="s">
        <v>16</v>
      </c>
    </row>
    <row r="77" spans="1:13" ht="15.75" thickBot="1" x14ac:dyDescent="0.3">
      <c r="A77" s="19"/>
      <c r="B77" s="6" t="s">
        <v>21</v>
      </c>
      <c r="C77" s="6" t="s">
        <v>22</v>
      </c>
      <c r="D77" s="6" t="s">
        <v>23</v>
      </c>
      <c r="E77" s="6" t="s">
        <v>24</v>
      </c>
      <c r="F77" s="6" t="s">
        <v>25</v>
      </c>
      <c r="G77" s="7" t="s">
        <v>26</v>
      </c>
      <c r="I77" s="10">
        <f>SUMXMY2(B50:G55,$B$78:$G$83)</f>
        <v>10</v>
      </c>
      <c r="J77" s="10">
        <f>SUMXMY2(J50:O55,$B$78:$G$83)</f>
        <v>2</v>
      </c>
      <c r="K77" s="10">
        <f>SUMXMY2(B59:G64,$B$78:$G$83)</f>
        <v>6</v>
      </c>
      <c r="L77" s="10">
        <f>SUMXMY2(J59:O64,$B$78:$G$83)</f>
        <v>12</v>
      </c>
      <c r="M77" s="10">
        <f>SUMXMY2(B68:G73,$B$78:$G$83)</f>
        <v>14</v>
      </c>
    </row>
    <row r="78" spans="1:13" x14ac:dyDescent="0.25">
      <c r="A78" s="6" t="s">
        <v>21</v>
      </c>
      <c r="B78" s="20">
        <v>1</v>
      </c>
      <c r="C78" s="23">
        <v>0</v>
      </c>
      <c r="D78" s="23">
        <v>0</v>
      </c>
      <c r="E78" s="23">
        <v>1</v>
      </c>
      <c r="F78" s="23">
        <v>1</v>
      </c>
      <c r="G78" s="23">
        <v>1</v>
      </c>
    </row>
    <row r="79" spans="1:13" x14ac:dyDescent="0.25">
      <c r="A79" s="6" t="s">
        <v>22</v>
      </c>
      <c r="B79" s="19">
        <f>1-C78</f>
        <v>1</v>
      </c>
      <c r="C79" s="20">
        <v>1</v>
      </c>
      <c r="D79" s="23">
        <v>1</v>
      </c>
      <c r="E79" s="23">
        <v>0</v>
      </c>
      <c r="F79" s="23">
        <v>1</v>
      </c>
      <c r="G79" s="23">
        <v>0</v>
      </c>
      <c r="I79" t="s">
        <v>19</v>
      </c>
    </row>
    <row r="80" spans="1:13" x14ac:dyDescent="0.25">
      <c r="A80" s="6" t="s">
        <v>23</v>
      </c>
      <c r="B80" s="19">
        <f>1-D78</f>
        <v>1</v>
      </c>
      <c r="C80" s="19">
        <f>1-D79</f>
        <v>0</v>
      </c>
      <c r="D80" s="20">
        <v>1</v>
      </c>
      <c r="E80" s="23">
        <v>0</v>
      </c>
      <c r="F80" s="23">
        <v>1</v>
      </c>
      <c r="G80" s="23">
        <v>0</v>
      </c>
      <c r="I80">
        <f>SUM(I77:M77)</f>
        <v>44</v>
      </c>
    </row>
    <row r="81" spans="1:13" x14ac:dyDescent="0.25">
      <c r="A81" s="6" t="s">
        <v>24</v>
      </c>
      <c r="B81" s="19">
        <f>1-E78</f>
        <v>0</v>
      </c>
      <c r="C81" s="19">
        <f>1-E79</f>
        <v>1</v>
      </c>
      <c r="D81" s="19">
        <f>1-E80</f>
        <v>1</v>
      </c>
      <c r="E81" s="20">
        <v>1</v>
      </c>
      <c r="F81" s="23">
        <v>1</v>
      </c>
      <c r="G81" s="23">
        <v>1</v>
      </c>
    </row>
    <row r="82" spans="1:13" x14ac:dyDescent="0.25">
      <c r="A82" s="6" t="s">
        <v>25</v>
      </c>
      <c r="B82" s="19">
        <f>1-F78</f>
        <v>0</v>
      </c>
      <c r="C82" s="19">
        <f>1-F79</f>
        <v>0</v>
      </c>
      <c r="D82" s="19">
        <f>1-F80</f>
        <v>0</v>
      </c>
      <c r="E82" s="19">
        <f>1-F81</f>
        <v>0</v>
      </c>
      <c r="F82" s="20">
        <v>1</v>
      </c>
      <c r="G82" s="23">
        <v>1</v>
      </c>
    </row>
    <row r="83" spans="1:13" ht="15.75" thickBot="1" x14ac:dyDescent="0.3">
      <c r="A83" s="7" t="s">
        <v>26</v>
      </c>
      <c r="B83" s="19">
        <f>1-G78</f>
        <v>0</v>
      </c>
      <c r="C83" s="19">
        <f>1-G79</f>
        <v>1</v>
      </c>
      <c r="D83" s="19">
        <f>1-G80</f>
        <v>1</v>
      </c>
      <c r="E83" s="19">
        <f>1-G81</f>
        <v>0</v>
      </c>
      <c r="F83" s="19">
        <f>1-G82</f>
        <v>0</v>
      </c>
      <c r="G83" s="20">
        <v>1</v>
      </c>
      <c r="J83" t="s">
        <v>34</v>
      </c>
    </row>
    <row r="85" spans="1:13" x14ac:dyDescent="0.25">
      <c r="A85" s="12" t="s">
        <v>20</v>
      </c>
      <c r="B85" s="24">
        <f>SUM(B78:B83)</f>
        <v>3</v>
      </c>
      <c r="C85" s="25">
        <f t="shared" ref="C85:G85" si="9">SUM(C78:C83)</f>
        <v>3</v>
      </c>
      <c r="D85" s="25">
        <f t="shared" si="9"/>
        <v>4</v>
      </c>
      <c r="E85" s="25">
        <f t="shared" si="9"/>
        <v>2</v>
      </c>
      <c r="F85" s="25">
        <f t="shared" si="9"/>
        <v>5</v>
      </c>
      <c r="G85" s="26">
        <f t="shared" si="9"/>
        <v>4</v>
      </c>
    </row>
    <row r="87" spans="1:13" x14ac:dyDescent="0.25">
      <c r="A87" s="36" t="s">
        <v>33</v>
      </c>
    </row>
    <row r="89" spans="1:13" ht="18.75" x14ac:dyDescent="0.3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9"/>
      <c r="L89" s="29"/>
      <c r="M89" s="29"/>
    </row>
  </sheetData>
  <sortState xmlns:xlrd2="http://schemas.microsoft.com/office/spreadsheetml/2017/richdata2" columnSort="1" ref="B30:U30">
    <sortCondition ref="B30:U30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426F-37B6-4AAC-9D25-91BAC3229536}">
  <sheetPr codeName="Лист3"/>
  <dimension ref="A2:BL89"/>
  <sheetViews>
    <sheetView tabSelected="1" topLeftCell="A66" zoomScale="55" zoomScaleNormal="55" workbookViewId="0">
      <selection activeCell="B85" sqref="B85"/>
    </sheetView>
  </sheetViews>
  <sheetFormatPr defaultRowHeight="15" x14ac:dyDescent="0.25"/>
  <cols>
    <col min="1" max="1" width="14.5703125" customWidth="1"/>
    <col min="2" max="2" width="10.5703125" customWidth="1"/>
    <col min="3" max="3" width="13.28515625" customWidth="1"/>
    <col min="4" max="4" width="9.85546875" customWidth="1"/>
    <col min="5" max="5" width="10.42578125" customWidth="1"/>
    <col min="7" max="7" width="12" customWidth="1"/>
    <col min="9" max="9" width="14.140625" customWidth="1"/>
    <col min="10" max="10" width="10.85546875" customWidth="1"/>
    <col min="11" max="11" width="13.42578125" customWidth="1"/>
    <col min="13" max="13" width="10.28515625" customWidth="1"/>
    <col min="15" max="15" width="12.7109375" customWidth="1"/>
    <col min="26" max="26" width="15.42578125" customWidth="1"/>
  </cols>
  <sheetData>
    <row r="2" spans="1:64" ht="21" x14ac:dyDescent="0.35">
      <c r="A2" s="13" t="s">
        <v>35</v>
      </c>
      <c r="B2" s="13"/>
      <c r="C2" s="13"/>
      <c r="D2" s="14"/>
    </row>
    <row r="4" spans="1:64" x14ac:dyDescent="0.25">
      <c r="A4" s="1" t="s">
        <v>0</v>
      </c>
      <c r="B4" s="1"/>
    </row>
    <row r="5" spans="1:64" ht="15.75" thickBot="1" x14ac:dyDescent="0.3"/>
    <row r="6" spans="1:64" x14ac:dyDescent="0.25">
      <c r="A6" s="2"/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  <c r="Q6" s="4">
        <v>16</v>
      </c>
      <c r="R6" s="4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25</v>
      </c>
      <c r="AA6" s="4">
        <v>26</v>
      </c>
      <c r="AB6" s="4">
        <v>27</v>
      </c>
      <c r="AC6" s="4">
        <v>28</v>
      </c>
      <c r="AD6" s="4">
        <v>29</v>
      </c>
      <c r="AE6" s="4">
        <v>30</v>
      </c>
      <c r="AF6" s="4">
        <v>31</v>
      </c>
      <c r="AG6" s="4">
        <v>32</v>
      </c>
      <c r="AH6" s="4">
        <v>33</v>
      </c>
      <c r="AI6" s="4">
        <v>34</v>
      </c>
      <c r="AJ6" s="4">
        <v>35</v>
      </c>
      <c r="AK6" s="4">
        <v>36</v>
      </c>
      <c r="AL6" s="4">
        <v>37</v>
      </c>
      <c r="AM6" s="4">
        <v>38</v>
      </c>
      <c r="AN6" s="4">
        <v>39</v>
      </c>
      <c r="AO6" s="4">
        <v>40</v>
      </c>
      <c r="AP6" s="4">
        <v>41</v>
      </c>
      <c r="AQ6" s="4">
        <v>42</v>
      </c>
      <c r="AR6" s="4">
        <v>43</v>
      </c>
      <c r="AS6" s="4">
        <v>44</v>
      </c>
      <c r="AT6" s="4">
        <v>45</v>
      </c>
      <c r="AU6" s="4">
        <v>46</v>
      </c>
      <c r="AV6" s="4">
        <v>47</v>
      </c>
      <c r="AW6" s="4">
        <v>48</v>
      </c>
      <c r="AX6" s="4">
        <v>49</v>
      </c>
      <c r="BD6" s="15" t="s">
        <v>1</v>
      </c>
      <c r="BE6" s="15" t="s">
        <v>2</v>
      </c>
      <c r="BF6" s="15" t="s">
        <v>3</v>
      </c>
      <c r="BG6" s="15" t="s">
        <v>4</v>
      </c>
      <c r="BJ6" t="str" cm="1">
        <f t="array" ref="BJ6:BJ12">BG6:BG12</f>
        <v>M + sigma</v>
      </c>
      <c r="BK6" t="str" cm="1">
        <f t="array" ref="BK6:BK12">BF6:BF12</f>
        <v>М - sigma</v>
      </c>
      <c r="BL6" t="str" cm="1">
        <f t="array" ref="BL6:BL12">BD6:BD12</f>
        <v>М</v>
      </c>
    </row>
    <row r="7" spans="1:64" x14ac:dyDescent="0.25">
      <c r="A7" s="6" t="s">
        <v>21</v>
      </c>
      <c r="B7" s="30">
        <v>8</v>
      </c>
      <c r="C7" s="31">
        <v>5</v>
      </c>
      <c r="D7" s="30">
        <v>6</v>
      </c>
      <c r="E7" s="31">
        <v>10</v>
      </c>
      <c r="F7" s="30">
        <v>3</v>
      </c>
      <c r="G7" s="31">
        <v>10</v>
      </c>
      <c r="H7" s="30">
        <v>8</v>
      </c>
      <c r="I7" s="31">
        <v>4</v>
      </c>
      <c r="J7" s="30">
        <v>5</v>
      </c>
      <c r="K7" s="31">
        <v>4</v>
      </c>
      <c r="L7" s="30">
        <v>4</v>
      </c>
      <c r="M7" s="31">
        <v>9</v>
      </c>
      <c r="N7" s="30">
        <v>6</v>
      </c>
      <c r="O7" s="31">
        <v>2</v>
      </c>
      <c r="P7" s="30">
        <v>7</v>
      </c>
      <c r="Q7" s="31">
        <v>10</v>
      </c>
      <c r="R7" s="30">
        <v>3</v>
      </c>
      <c r="S7" s="31">
        <v>3</v>
      </c>
      <c r="T7" s="30">
        <v>2</v>
      </c>
      <c r="U7" s="31">
        <v>1</v>
      </c>
      <c r="V7" s="30">
        <v>3</v>
      </c>
      <c r="W7" s="31">
        <v>4</v>
      </c>
      <c r="X7" s="30">
        <v>7</v>
      </c>
      <c r="Y7" s="31">
        <v>10</v>
      </c>
      <c r="Z7" s="30">
        <v>7</v>
      </c>
      <c r="AA7" s="31">
        <v>3</v>
      </c>
      <c r="AB7" s="30">
        <v>5</v>
      </c>
      <c r="AC7" s="31">
        <v>7</v>
      </c>
      <c r="AD7" s="30">
        <v>5</v>
      </c>
      <c r="AE7" s="31">
        <v>3</v>
      </c>
      <c r="AF7" s="30">
        <v>7</v>
      </c>
      <c r="AG7" s="31">
        <v>4</v>
      </c>
      <c r="AH7" s="30">
        <v>1</v>
      </c>
      <c r="AI7" s="31">
        <v>10</v>
      </c>
      <c r="AJ7" s="30">
        <v>2</v>
      </c>
      <c r="AK7" s="31">
        <v>7</v>
      </c>
      <c r="AL7" s="30">
        <v>2</v>
      </c>
      <c r="AM7" s="31">
        <v>4</v>
      </c>
      <c r="AN7" s="30">
        <v>10</v>
      </c>
      <c r="AO7" s="31">
        <v>8</v>
      </c>
      <c r="AP7" s="30">
        <v>3</v>
      </c>
      <c r="AQ7" s="31">
        <v>3</v>
      </c>
      <c r="AR7" s="30">
        <v>6</v>
      </c>
      <c r="AS7" s="31">
        <v>2</v>
      </c>
      <c r="AT7" s="30">
        <v>5</v>
      </c>
      <c r="AU7" s="31">
        <v>6</v>
      </c>
      <c r="AV7" s="30">
        <v>7</v>
      </c>
      <c r="AW7" s="31">
        <v>8</v>
      </c>
      <c r="AX7" s="30">
        <v>6</v>
      </c>
      <c r="BD7" s="9">
        <f>AVERAGE(B7:AX7)</f>
        <v>5.408163265306122</v>
      </c>
      <c r="BE7" s="9">
        <f>_xlfn.VAR.S(B7:AX7)</f>
        <v>7.1215986394557831</v>
      </c>
      <c r="BF7" s="9">
        <f>BD7-BE7^0.5</f>
        <v>2.7395309115608963</v>
      </c>
      <c r="BG7" s="9">
        <f>BD7+BE7^0.5</f>
        <v>8.0767956190513477</v>
      </c>
      <c r="BI7" s="6" t="s">
        <v>21</v>
      </c>
      <c r="BJ7">
        <v>8.0767956190513477</v>
      </c>
      <c r="BK7" s="8">
        <v>2.7395309115608963</v>
      </c>
      <c r="BL7">
        <v>5.408163265306122</v>
      </c>
    </row>
    <row r="8" spans="1:64" x14ac:dyDescent="0.25">
      <c r="A8" s="6" t="s">
        <v>22</v>
      </c>
      <c r="B8" s="30">
        <v>10</v>
      </c>
      <c r="C8" s="31">
        <v>2</v>
      </c>
      <c r="D8" s="30">
        <v>6</v>
      </c>
      <c r="E8" s="31">
        <v>5</v>
      </c>
      <c r="F8" s="30">
        <v>9</v>
      </c>
      <c r="G8" s="31">
        <v>9</v>
      </c>
      <c r="H8" s="30">
        <v>6</v>
      </c>
      <c r="I8" s="31">
        <v>5</v>
      </c>
      <c r="J8" s="30">
        <v>3</v>
      </c>
      <c r="K8" s="31">
        <v>8</v>
      </c>
      <c r="L8" s="30">
        <v>2</v>
      </c>
      <c r="M8" s="31">
        <v>7</v>
      </c>
      <c r="N8" s="30">
        <v>10</v>
      </c>
      <c r="O8" s="31">
        <v>7</v>
      </c>
      <c r="P8" s="30">
        <v>10</v>
      </c>
      <c r="Q8" s="31">
        <v>5</v>
      </c>
      <c r="R8" s="30">
        <v>8</v>
      </c>
      <c r="S8" s="31">
        <v>8</v>
      </c>
      <c r="T8" s="30">
        <v>8</v>
      </c>
      <c r="U8" s="31">
        <v>4</v>
      </c>
      <c r="V8" s="30">
        <v>8</v>
      </c>
      <c r="W8" s="31">
        <v>10</v>
      </c>
      <c r="X8" s="30">
        <v>2</v>
      </c>
      <c r="Y8" s="31">
        <v>7</v>
      </c>
      <c r="Z8" s="30">
        <v>1</v>
      </c>
      <c r="AA8" s="31">
        <v>10</v>
      </c>
      <c r="AB8" s="30">
        <v>1</v>
      </c>
      <c r="AC8" s="31">
        <v>9</v>
      </c>
      <c r="AD8" s="30">
        <v>7</v>
      </c>
      <c r="AE8" s="31">
        <v>5</v>
      </c>
      <c r="AF8" s="30">
        <v>5</v>
      </c>
      <c r="AG8" s="31">
        <v>10</v>
      </c>
      <c r="AH8" s="30">
        <v>4</v>
      </c>
      <c r="AI8" s="31">
        <v>9</v>
      </c>
      <c r="AJ8" s="30">
        <v>3</v>
      </c>
      <c r="AK8" s="31">
        <v>9</v>
      </c>
      <c r="AL8" s="30">
        <v>6</v>
      </c>
      <c r="AM8" s="31">
        <v>7</v>
      </c>
      <c r="AN8" s="30">
        <v>1</v>
      </c>
      <c r="AO8" s="31">
        <v>10</v>
      </c>
      <c r="AP8" s="30">
        <v>7</v>
      </c>
      <c r="AQ8" s="31">
        <v>10</v>
      </c>
      <c r="AR8" s="30">
        <v>3</v>
      </c>
      <c r="AS8" s="31">
        <v>4</v>
      </c>
      <c r="AT8" s="30">
        <v>9</v>
      </c>
      <c r="AU8" s="31">
        <v>10</v>
      </c>
      <c r="AV8" s="30">
        <v>10</v>
      </c>
      <c r="AW8" s="31">
        <v>3</v>
      </c>
      <c r="AX8" s="30">
        <v>3</v>
      </c>
      <c r="BD8" s="9">
        <f t="shared" ref="BD8:BD12" si="0">AVERAGE(B8:AX8)</f>
        <v>6.4285714285714288</v>
      </c>
      <c r="BE8" s="9">
        <f t="shared" ref="BE8:BE12" si="1">_xlfn.VAR.S(B8:AX8)</f>
        <v>8.6666666666666661</v>
      </c>
      <c r="BF8" s="9">
        <f t="shared" ref="BF8:BF12" si="2">BD8-BE8^0.5</f>
        <v>3.48465113979548</v>
      </c>
      <c r="BG8" s="9">
        <f t="shared" ref="BG8:BG12" si="3">BD8+BE8^0.5</f>
        <v>9.3724917173473781</v>
      </c>
      <c r="BI8" s="6" t="s">
        <v>22</v>
      </c>
      <c r="BJ8">
        <v>9.3724917173473781</v>
      </c>
      <c r="BK8" s="8">
        <v>3.48465113979548</v>
      </c>
      <c r="BL8">
        <v>6.4285714285714288</v>
      </c>
    </row>
    <row r="9" spans="1:64" x14ac:dyDescent="0.25">
      <c r="A9" s="6" t="s">
        <v>23</v>
      </c>
      <c r="B9" s="30">
        <v>5</v>
      </c>
      <c r="C9" s="31">
        <v>8</v>
      </c>
      <c r="D9" s="30">
        <v>4</v>
      </c>
      <c r="E9" s="31">
        <v>9</v>
      </c>
      <c r="F9" s="30">
        <v>7</v>
      </c>
      <c r="G9" s="31">
        <v>7</v>
      </c>
      <c r="H9" s="30">
        <v>3</v>
      </c>
      <c r="I9" s="31">
        <v>3</v>
      </c>
      <c r="J9" s="30">
        <v>8</v>
      </c>
      <c r="K9" s="31">
        <v>9</v>
      </c>
      <c r="L9" s="30">
        <v>7</v>
      </c>
      <c r="M9" s="31">
        <v>4</v>
      </c>
      <c r="N9" s="30">
        <v>9</v>
      </c>
      <c r="O9" s="31">
        <v>9</v>
      </c>
      <c r="P9" s="30">
        <v>5</v>
      </c>
      <c r="Q9" s="31">
        <v>6</v>
      </c>
      <c r="R9" s="30">
        <v>1</v>
      </c>
      <c r="S9" s="31">
        <v>7</v>
      </c>
      <c r="T9" s="30">
        <v>7</v>
      </c>
      <c r="U9" s="31">
        <v>6</v>
      </c>
      <c r="V9" s="30">
        <v>10</v>
      </c>
      <c r="W9" s="31">
        <v>6</v>
      </c>
      <c r="X9" s="30">
        <v>10</v>
      </c>
      <c r="Y9" s="31">
        <v>7</v>
      </c>
      <c r="Z9" s="30">
        <v>2</v>
      </c>
      <c r="AA9" s="31">
        <v>1</v>
      </c>
      <c r="AB9" s="30">
        <v>4</v>
      </c>
      <c r="AC9" s="31">
        <v>6</v>
      </c>
      <c r="AD9" s="30">
        <v>5</v>
      </c>
      <c r="AE9" s="31">
        <v>10</v>
      </c>
      <c r="AF9" s="30">
        <v>6</v>
      </c>
      <c r="AG9" s="31">
        <v>9</v>
      </c>
      <c r="AH9" s="30">
        <v>9</v>
      </c>
      <c r="AI9" s="31">
        <v>7</v>
      </c>
      <c r="AJ9" s="30">
        <v>5</v>
      </c>
      <c r="AK9" s="31">
        <v>3</v>
      </c>
      <c r="AL9" s="30">
        <v>3</v>
      </c>
      <c r="AM9" s="31">
        <v>6</v>
      </c>
      <c r="AN9" s="30">
        <v>2</v>
      </c>
      <c r="AO9" s="31">
        <v>6</v>
      </c>
      <c r="AP9" s="30">
        <v>2</v>
      </c>
      <c r="AQ9" s="31">
        <v>6</v>
      </c>
      <c r="AR9" s="30">
        <v>1</v>
      </c>
      <c r="AS9" s="31">
        <v>6</v>
      </c>
      <c r="AT9" s="30">
        <v>9</v>
      </c>
      <c r="AU9" s="31">
        <v>9</v>
      </c>
      <c r="AV9" s="30">
        <v>9</v>
      </c>
      <c r="AW9" s="31">
        <v>1</v>
      </c>
      <c r="AX9" s="30">
        <v>10</v>
      </c>
      <c r="BD9" s="9">
        <f t="shared" si="0"/>
        <v>6</v>
      </c>
      <c r="BE9" s="9">
        <f t="shared" si="1"/>
        <v>7.5</v>
      </c>
      <c r="BF9" s="9">
        <f t="shared" si="2"/>
        <v>3.2613872124741694</v>
      </c>
      <c r="BG9" s="9">
        <f t="shared" si="3"/>
        <v>8.738612787525831</v>
      </c>
      <c r="BI9" s="6" t="s">
        <v>23</v>
      </c>
      <c r="BJ9">
        <v>8.738612787525831</v>
      </c>
      <c r="BK9" s="8">
        <v>3.2613872124741694</v>
      </c>
      <c r="BL9">
        <v>6</v>
      </c>
    </row>
    <row r="10" spans="1:64" x14ac:dyDescent="0.25">
      <c r="A10" s="6" t="s">
        <v>24</v>
      </c>
      <c r="B10" s="30">
        <v>8</v>
      </c>
      <c r="C10" s="31">
        <v>2</v>
      </c>
      <c r="D10" s="30">
        <v>1</v>
      </c>
      <c r="E10" s="31">
        <v>10</v>
      </c>
      <c r="F10" s="30">
        <v>9</v>
      </c>
      <c r="G10" s="31">
        <v>1</v>
      </c>
      <c r="H10" s="30">
        <v>10</v>
      </c>
      <c r="I10" s="31">
        <v>1</v>
      </c>
      <c r="J10" s="30">
        <v>1</v>
      </c>
      <c r="K10" s="31">
        <v>1</v>
      </c>
      <c r="L10" s="30">
        <v>2</v>
      </c>
      <c r="M10" s="31">
        <v>2</v>
      </c>
      <c r="N10" s="30">
        <v>9</v>
      </c>
      <c r="O10" s="31">
        <v>1</v>
      </c>
      <c r="P10" s="30">
        <v>3</v>
      </c>
      <c r="Q10" s="31">
        <v>9</v>
      </c>
      <c r="R10" s="30">
        <v>8</v>
      </c>
      <c r="S10" s="31">
        <v>10</v>
      </c>
      <c r="T10" s="30">
        <v>6</v>
      </c>
      <c r="U10" s="31">
        <v>8</v>
      </c>
      <c r="V10" s="30">
        <v>5</v>
      </c>
      <c r="W10" s="31">
        <v>4</v>
      </c>
      <c r="X10" s="30">
        <v>5</v>
      </c>
      <c r="Y10" s="31">
        <v>7</v>
      </c>
      <c r="Z10" s="30">
        <v>10</v>
      </c>
      <c r="AA10" s="31">
        <v>1</v>
      </c>
      <c r="AB10" s="30">
        <v>10</v>
      </c>
      <c r="AC10" s="31">
        <v>8</v>
      </c>
      <c r="AD10" s="30">
        <v>4</v>
      </c>
      <c r="AE10" s="31">
        <v>5</v>
      </c>
      <c r="AF10" s="30">
        <v>4</v>
      </c>
      <c r="AG10" s="31">
        <v>9</v>
      </c>
      <c r="AH10" s="30">
        <v>9</v>
      </c>
      <c r="AI10" s="31">
        <v>2</v>
      </c>
      <c r="AJ10" s="30">
        <v>10</v>
      </c>
      <c r="AK10" s="31">
        <v>10</v>
      </c>
      <c r="AL10" s="30">
        <v>2</v>
      </c>
      <c r="AM10" s="31">
        <v>2</v>
      </c>
      <c r="AN10" s="30">
        <v>1</v>
      </c>
      <c r="AO10" s="31">
        <v>1</v>
      </c>
      <c r="AP10" s="30">
        <v>7</v>
      </c>
      <c r="AQ10" s="31">
        <v>2</v>
      </c>
      <c r="AR10" s="30">
        <v>5</v>
      </c>
      <c r="AS10" s="31">
        <v>4</v>
      </c>
      <c r="AT10" s="30">
        <v>3</v>
      </c>
      <c r="AU10" s="31">
        <v>2</v>
      </c>
      <c r="AV10" s="30">
        <v>9</v>
      </c>
      <c r="AW10" s="31">
        <v>1</v>
      </c>
      <c r="AX10" s="30">
        <v>7</v>
      </c>
      <c r="BD10" s="9">
        <f t="shared" si="0"/>
        <v>5.1224489795918364</v>
      </c>
      <c r="BE10" s="9">
        <f t="shared" si="1"/>
        <v>11.734693877551019</v>
      </c>
      <c r="BF10" s="9">
        <f t="shared" si="2"/>
        <v>1.6968550343684656</v>
      </c>
      <c r="BG10" s="9">
        <f t="shared" si="3"/>
        <v>8.5480429248152063</v>
      </c>
      <c r="BI10" s="6" t="s">
        <v>24</v>
      </c>
      <c r="BJ10">
        <v>8.5480429248152063</v>
      </c>
      <c r="BK10" s="8">
        <v>1.6968550343684656</v>
      </c>
      <c r="BL10">
        <v>5.1224489795918364</v>
      </c>
    </row>
    <row r="11" spans="1:64" x14ac:dyDescent="0.25">
      <c r="A11" s="6" t="s">
        <v>25</v>
      </c>
      <c r="B11" s="30">
        <v>10</v>
      </c>
      <c r="C11" s="31">
        <v>6</v>
      </c>
      <c r="D11" s="30">
        <v>7</v>
      </c>
      <c r="E11" s="31">
        <v>7</v>
      </c>
      <c r="F11" s="30">
        <v>10</v>
      </c>
      <c r="G11" s="31">
        <v>6</v>
      </c>
      <c r="H11" s="30">
        <v>6</v>
      </c>
      <c r="I11" s="31">
        <v>7</v>
      </c>
      <c r="J11" s="30">
        <v>7</v>
      </c>
      <c r="K11" s="31">
        <v>10</v>
      </c>
      <c r="L11" s="30">
        <v>6</v>
      </c>
      <c r="M11" s="31">
        <v>1</v>
      </c>
      <c r="N11" s="30">
        <v>1</v>
      </c>
      <c r="O11" s="31">
        <v>4</v>
      </c>
      <c r="P11" s="30">
        <v>5</v>
      </c>
      <c r="Q11" s="31">
        <v>7</v>
      </c>
      <c r="R11" s="30">
        <v>8</v>
      </c>
      <c r="S11" s="31">
        <v>2</v>
      </c>
      <c r="T11" s="30">
        <v>8</v>
      </c>
      <c r="U11" s="31">
        <v>7</v>
      </c>
      <c r="V11" s="30">
        <v>10</v>
      </c>
      <c r="W11" s="31">
        <v>6</v>
      </c>
      <c r="X11" s="30">
        <v>6</v>
      </c>
      <c r="Y11" s="31">
        <v>2</v>
      </c>
      <c r="Z11" s="30">
        <v>5</v>
      </c>
      <c r="AA11" s="31">
        <v>1</v>
      </c>
      <c r="AB11" s="30">
        <v>3</v>
      </c>
      <c r="AC11" s="31">
        <v>4</v>
      </c>
      <c r="AD11" s="30">
        <v>10</v>
      </c>
      <c r="AE11" s="31">
        <v>9</v>
      </c>
      <c r="AF11" s="30">
        <v>7</v>
      </c>
      <c r="AG11" s="31">
        <v>9</v>
      </c>
      <c r="AH11" s="30">
        <v>4</v>
      </c>
      <c r="AI11" s="31">
        <v>2</v>
      </c>
      <c r="AJ11" s="30">
        <v>9</v>
      </c>
      <c r="AK11" s="31">
        <v>1</v>
      </c>
      <c r="AL11" s="30">
        <v>8</v>
      </c>
      <c r="AM11" s="31">
        <v>2</v>
      </c>
      <c r="AN11" s="30">
        <v>10</v>
      </c>
      <c r="AO11" s="31">
        <v>4</v>
      </c>
      <c r="AP11" s="30">
        <v>3</v>
      </c>
      <c r="AQ11" s="31">
        <v>10</v>
      </c>
      <c r="AR11" s="30">
        <v>2</v>
      </c>
      <c r="AS11" s="31">
        <v>5</v>
      </c>
      <c r="AT11" s="30">
        <v>8</v>
      </c>
      <c r="AU11" s="31">
        <v>7</v>
      </c>
      <c r="AV11" s="30">
        <v>3</v>
      </c>
      <c r="AW11" s="31">
        <v>7</v>
      </c>
      <c r="AX11" s="30">
        <v>1</v>
      </c>
      <c r="BD11" s="9">
        <f t="shared" si="0"/>
        <v>5.7755102040816331</v>
      </c>
      <c r="BE11" s="9">
        <f t="shared" si="1"/>
        <v>8.5943877551020424</v>
      </c>
      <c r="BF11" s="9">
        <f t="shared" si="2"/>
        <v>2.8438915803343283</v>
      </c>
      <c r="BG11" s="9">
        <f t="shared" si="3"/>
        <v>8.7071288278289387</v>
      </c>
      <c r="BI11" s="6" t="s">
        <v>25</v>
      </c>
      <c r="BJ11">
        <v>8.7071288278289387</v>
      </c>
      <c r="BK11" s="8">
        <v>2.8438915803343283</v>
      </c>
      <c r="BL11">
        <v>5.7755102040816331</v>
      </c>
    </row>
    <row r="12" spans="1:64" ht="15.75" thickBot="1" x14ac:dyDescent="0.3">
      <c r="A12" s="7" t="s">
        <v>26</v>
      </c>
      <c r="B12" s="32">
        <v>1</v>
      </c>
      <c r="C12" s="33">
        <v>8</v>
      </c>
      <c r="D12" s="32">
        <v>8</v>
      </c>
      <c r="E12" s="33">
        <v>7</v>
      </c>
      <c r="F12" s="32">
        <v>1</v>
      </c>
      <c r="G12" s="33">
        <v>4</v>
      </c>
      <c r="H12" s="32">
        <v>1</v>
      </c>
      <c r="I12" s="33">
        <v>1</v>
      </c>
      <c r="J12" s="32">
        <v>7</v>
      </c>
      <c r="K12" s="33">
        <v>7</v>
      </c>
      <c r="L12" s="32">
        <v>1</v>
      </c>
      <c r="M12" s="33">
        <v>8</v>
      </c>
      <c r="N12" s="32">
        <v>7</v>
      </c>
      <c r="O12" s="33">
        <v>2</v>
      </c>
      <c r="P12" s="32">
        <v>2</v>
      </c>
      <c r="Q12" s="33">
        <v>10</v>
      </c>
      <c r="R12" s="32">
        <v>6</v>
      </c>
      <c r="S12" s="33">
        <v>6</v>
      </c>
      <c r="T12" s="32">
        <v>8</v>
      </c>
      <c r="U12" s="33">
        <v>6</v>
      </c>
      <c r="V12" s="32">
        <v>6</v>
      </c>
      <c r="W12" s="33">
        <v>7</v>
      </c>
      <c r="X12" s="32">
        <v>2</v>
      </c>
      <c r="Y12" s="33">
        <v>7</v>
      </c>
      <c r="Z12" s="32">
        <v>3</v>
      </c>
      <c r="AA12" s="33">
        <v>6</v>
      </c>
      <c r="AB12" s="32">
        <v>5</v>
      </c>
      <c r="AC12" s="33">
        <v>7</v>
      </c>
      <c r="AD12" s="32">
        <v>2</v>
      </c>
      <c r="AE12" s="33">
        <v>9</v>
      </c>
      <c r="AF12" s="32">
        <v>4</v>
      </c>
      <c r="AG12" s="33">
        <v>5</v>
      </c>
      <c r="AH12" s="32">
        <v>4</v>
      </c>
      <c r="AI12" s="33">
        <v>1</v>
      </c>
      <c r="AJ12" s="32">
        <v>4</v>
      </c>
      <c r="AK12" s="33">
        <v>9</v>
      </c>
      <c r="AL12" s="32">
        <v>8</v>
      </c>
      <c r="AM12" s="33">
        <v>1</v>
      </c>
      <c r="AN12" s="32">
        <v>10</v>
      </c>
      <c r="AO12" s="33">
        <v>6</v>
      </c>
      <c r="AP12" s="32">
        <v>1</v>
      </c>
      <c r="AQ12" s="33">
        <v>7</v>
      </c>
      <c r="AR12" s="32">
        <v>7</v>
      </c>
      <c r="AS12" s="33">
        <v>1</v>
      </c>
      <c r="AT12" s="32">
        <v>7</v>
      </c>
      <c r="AU12" s="33">
        <v>2</v>
      </c>
      <c r="AV12" s="32">
        <v>5</v>
      </c>
      <c r="AW12" s="33">
        <v>5</v>
      </c>
      <c r="AX12" s="32">
        <v>7</v>
      </c>
      <c r="BD12" s="9">
        <f t="shared" si="0"/>
        <v>5.0816326530612246</v>
      </c>
      <c r="BE12" s="9">
        <f t="shared" si="1"/>
        <v>7.7848639455782331</v>
      </c>
      <c r="BF12" s="9">
        <f t="shared" si="2"/>
        <v>2.2914957486104353</v>
      </c>
      <c r="BG12" s="9">
        <f t="shared" si="3"/>
        <v>7.8717695575120139</v>
      </c>
      <c r="BI12" s="7" t="s">
        <v>26</v>
      </c>
      <c r="BJ12">
        <v>7.8717695575120139</v>
      </c>
      <c r="BK12" s="8">
        <v>2.2914957486104353</v>
      </c>
      <c r="BL12">
        <v>5.0816326530612246</v>
      </c>
    </row>
    <row r="14" spans="1:64" x14ac:dyDescent="0.25">
      <c r="A14" s="1" t="s">
        <v>5</v>
      </c>
      <c r="B14" s="1"/>
      <c r="BD14" s="17"/>
      <c r="BE14" s="17"/>
      <c r="BF14" s="17"/>
      <c r="BG14" s="17"/>
    </row>
    <row r="15" spans="1:64" ht="15.75" thickBot="1" x14ac:dyDescent="0.3">
      <c r="BD15" s="17"/>
      <c r="BE15" s="17"/>
      <c r="BF15" s="10" t="s">
        <v>27</v>
      </c>
      <c r="BG15" s="17"/>
    </row>
    <row r="16" spans="1:64" x14ac:dyDescent="0.25">
      <c r="A16" s="2"/>
      <c r="B16" s="4"/>
      <c r="C16" s="4"/>
      <c r="D16" s="4"/>
      <c r="E16" s="4"/>
      <c r="F16" s="5"/>
      <c r="I16" s="35"/>
      <c r="BD16" s="17"/>
      <c r="BE16" s="17"/>
      <c r="BF16" s="10" t="s">
        <v>28</v>
      </c>
      <c r="BG16" s="17"/>
    </row>
    <row r="17" spans="1:51" x14ac:dyDescent="0.25">
      <c r="A17" s="6" t="s">
        <v>21</v>
      </c>
      <c r="B17" s="30">
        <v>2</v>
      </c>
      <c r="C17" s="30">
        <v>2</v>
      </c>
      <c r="D17" s="30">
        <v>2</v>
      </c>
      <c r="E17" s="31">
        <v>1</v>
      </c>
      <c r="F17">
        <v>3</v>
      </c>
      <c r="G17">
        <v>1</v>
      </c>
      <c r="H17">
        <v>6</v>
      </c>
      <c r="I17" s="31">
        <v>4</v>
      </c>
      <c r="J17">
        <v>2</v>
      </c>
      <c r="K17">
        <v>5</v>
      </c>
      <c r="L17">
        <v>2</v>
      </c>
      <c r="M17">
        <v>3</v>
      </c>
      <c r="N17" s="30">
        <v>2</v>
      </c>
      <c r="O17" s="31">
        <v>2</v>
      </c>
      <c r="P17">
        <v>3</v>
      </c>
      <c r="Q17">
        <v>2</v>
      </c>
      <c r="R17">
        <v>5</v>
      </c>
      <c r="S17" s="31">
        <v>2</v>
      </c>
      <c r="T17">
        <v>5</v>
      </c>
      <c r="U17" s="31">
        <v>1</v>
      </c>
      <c r="V17" s="31">
        <v>1</v>
      </c>
      <c r="W17" s="31">
        <v>4</v>
      </c>
      <c r="X17">
        <v>2</v>
      </c>
      <c r="Y17">
        <v>1</v>
      </c>
      <c r="Z17">
        <v>6</v>
      </c>
      <c r="AA17">
        <v>2</v>
      </c>
      <c r="AB17">
        <v>5</v>
      </c>
      <c r="AC17">
        <v>2</v>
      </c>
      <c r="AD17">
        <v>3</v>
      </c>
      <c r="AE17">
        <v>4</v>
      </c>
      <c r="AF17">
        <v>5</v>
      </c>
      <c r="AG17">
        <v>1</v>
      </c>
      <c r="AH17">
        <v>6</v>
      </c>
      <c r="AI17">
        <v>2</v>
      </c>
      <c r="AJ17">
        <v>4</v>
      </c>
      <c r="AK17">
        <v>2</v>
      </c>
      <c r="AL17" s="30">
        <v>2</v>
      </c>
      <c r="AM17" s="31">
        <v>4</v>
      </c>
      <c r="AN17">
        <v>2</v>
      </c>
      <c r="AO17">
        <v>2</v>
      </c>
      <c r="AP17">
        <v>4</v>
      </c>
      <c r="AQ17">
        <v>1</v>
      </c>
      <c r="AR17" s="30">
        <v>1</v>
      </c>
      <c r="AS17" s="31">
        <v>2</v>
      </c>
      <c r="AT17">
        <v>4</v>
      </c>
      <c r="AU17">
        <v>1</v>
      </c>
      <c r="AV17" s="31">
        <v>2</v>
      </c>
      <c r="AW17" s="31">
        <v>2</v>
      </c>
      <c r="AX17" s="30">
        <v>4</v>
      </c>
    </row>
    <row r="18" spans="1:51" x14ac:dyDescent="0.25">
      <c r="A18" s="6" t="s">
        <v>22</v>
      </c>
      <c r="B18" s="37">
        <v>1</v>
      </c>
      <c r="C18" s="30">
        <v>4</v>
      </c>
      <c r="D18" s="37">
        <v>4</v>
      </c>
      <c r="E18" s="37">
        <v>2</v>
      </c>
      <c r="F18">
        <v>6</v>
      </c>
      <c r="G18">
        <v>5</v>
      </c>
      <c r="H18">
        <v>3</v>
      </c>
      <c r="I18" s="37">
        <v>5</v>
      </c>
      <c r="J18">
        <v>4</v>
      </c>
      <c r="K18">
        <v>1</v>
      </c>
      <c r="L18">
        <v>1</v>
      </c>
      <c r="M18">
        <v>6</v>
      </c>
      <c r="N18" s="37">
        <v>1</v>
      </c>
      <c r="O18" s="37">
        <v>3</v>
      </c>
      <c r="P18">
        <v>6</v>
      </c>
      <c r="Q18">
        <v>1</v>
      </c>
      <c r="R18">
        <v>1</v>
      </c>
      <c r="S18" s="37">
        <v>3</v>
      </c>
      <c r="T18">
        <v>1</v>
      </c>
      <c r="U18" s="37">
        <v>4</v>
      </c>
      <c r="V18" s="37">
        <v>4</v>
      </c>
      <c r="W18" s="37">
        <v>4</v>
      </c>
      <c r="X18">
        <v>4</v>
      </c>
      <c r="Y18">
        <v>5</v>
      </c>
      <c r="Z18">
        <v>3</v>
      </c>
      <c r="AA18">
        <v>4</v>
      </c>
      <c r="AB18">
        <v>1</v>
      </c>
      <c r="AC18">
        <v>1</v>
      </c>
      <c r="AD18">
        <v>6</v>
      </c>
      <c r="AE18">
        <v>1</v>
      </c>
      <c r="AF18">
        <v>3</v>
      </c>
      <c r="AG18">
        <v>4</v>
      </c>
      <c r="AH18">
        <v>5</v>
      </c>
      <c r="AI18">
        <v>4</v>
      </c>
      <c r="AJ18">
        <v>5</v>
      </c>
      <c r="AK18">
        <v>3</v>
      </c>
      <c r="AL18" s="37">
        <v>4</v>
      </c>
      <c r="AM18" s="37">
        <v>5</v>
      </c>
      <c r="AN18">
        <v>3</v>
      </c>
      <c r="AO18">
        <v>1</v>
      </c>
      <c r="AP18">
        <v>3</v>
      </c>
      <c r="AQ18">
        <v>4</v>
      </c>
      <c r="AR18" s="37">
        <v>4</v>
      </c>
      <c r="AS18" s="37">
        <v>3</v>
      </c>
      <c r="AT18">
        <v>3</v>
      </c>
      <c r="AU18">
        <v>4</v>
      </c>
      <c r="AV18" s="37">
        <v>3</v>
      </c>
      <c r="AW18" s="37">
        <v>4</v>
      </c>
      <c r="AX18" s="37">
        <v>3</v>
      </c>
    </row>
    <row r="19" spans="1:51" x14ac:dyDescent="0.25">
      <c r="A19" s="6" t="s">
        <v>23</v>
      </c>
      <c r="B19" s="30">
        <v>3</v>
      </c>
      <c r="C19" s="32">
        <v>5</v>
      </c>
      <c r="D19" s="30">
        <v>5</v>
      </c>
      <c r="E19" s="31">
        <v>3</v>
      </c>
      <c r="F19">
        <v>2</v>
      </c>
      <c r="G19">
        <v>6</v>
      </c>
      <c r="H19">
        <v>5</v>
      </c>
      <c r="I19" s="31">
        <v>3</v>
      </c>
      <c r="J19">
        <v>1</v>
      </c>
      <c r="K19">
        <v>4</v>
      </c>
      <c r="L19">
        <v>4</v>
      </c>
      <c r="M19">
        <v>1</v>
      </c>
      <c r="N19" s="30">
        <v>3</v>
      </c>
      <c r="O19" s="31">
        <v>5</v>
      </c>
      <c r="P19">
        <v>1</v>
      </c>
      <c r="Q19">
        <v>4</v>
      </c>
      <c r="R19">
        <v>4</v>
      </c>
      <c r="S19" s="31">
        <v>5</v>
      </c>
      <c r="T19">
        <v>4</v>
      </c>
      <c r="U19" s="31">
        <v>6</v>
      </c>
      <c r="V19" s="31">
        <v>6</v>
      </c>
      <c r="W19" s="31">
        <v>6</v>
      </c>
      <c r="X19">
        <v>1</v>
      </c>
      <c r="Y19">
        <v>6</v>
      </c>
      <c r="Z19">
        <v>5</v>
      </c>
      <c r="AA19">
        <v>1</v>
      </c>
      <c r="AB19">
        <v>4</v>
      </c>
      <c r="AC19">
        <v>4</v>
      </c>
      <c r="AD19">
        <v>1</v>
      </c>
      <c r="AE19">
        <v>5</v>
      </c>
      <c r="AF19">
        <v>4</v>
      </c>
      <c r="AG19">
        <v>2</v>
      </c>
      <c r="AH19">
        <v>1</v>
      </c>
      <c r="AI19">
        <v>6</v>
      </c>
      <c r="AJ19">
        <v>2</v>
      </c>
      <c r="AK19">
        <v>6</v>
      </c>
      <c r="AL19" s="30">
        <v>3</v>
      </c>
      <c r="AM19" s="31">
        <v>6</v>
      </c>
      <c r="AN19">
        <v>5</v>
      </c>
      <c r="AO19">
        <v>6</v>
      </c>
      <c r="AP19">
        <v>5</v>
      </c>
      <c r="AQ19">
        <v>6</v>
      </c>
      <c r="AR19" s="30">
        <v>5</v>
      </c>
      <c r="AS19" s="31">
        <v>6</v>
      </c>
      <c r="AT19">
        <v>5</v>
      </c>
      <c r="AU19">
        <v>6</v>
      </c>
      <c r="AV19" s="31">
        <v>4</v>
      </c>
      <c r="AW19" s="31">
        <v>5</v>
      </c>
      <c r="AX19" s="30">
        <v>2</v>
      </c>
    </row>
    <row r="20" spans="1:51" x14ac:dyDescent="0.25">
      <c r="A20" s="6" t="s">
        <v>24</v>
      </c>
      <c r="B20" s="30">
        <v>6</v>
      </c>
      <c r="C20" s="37">
        <v>1</v>
      </c>
      <c r="D20" s="30">
        <v>1</v>
      </c>
      <c r="E20" s="31">
        <v>4</v>
      </c>
      <c r="F20">
        <v>1</v>
      </c>
      <c r="G20">
        <v>4</v>
      </c>
      <c r="H20">
        <v>4</v>
      </c>
      <c r="I20" s="31">
        <v>1</v>
      </c>
      <c r="J20">
        <v>3</v>
      </c>
      <c r="K20">
        <v>3</v>
      </c>
      <c r="L20">
        <v>3</v>
      </c>
      <c r="M20">
        <v>2</v>
      </c>
      <c r="N20" s="30">
        <v>6</v>
      </c>
      <c r="O20" s="31">
        <v>1</v>
      </c>
      <c r="P20">
        <v>2</v>
      </c>
      <c r="Q20">
        <v>3</v>
      </c>
      <c r="R20">
        <v>3</v>
      </c>
      <c r="S20" s="31">
        <v>1</v>
      </c>
      <c r="T20">
        <v>3</v>
      </c>
      <c r="U20" s="31">
        <v>5</v>
      </c>
      <c r="V20" s="31">
        <v>5</v>
      </c>
      <c r="W20" s="31">
        <v>4</v>
      </c>
      <c r="X20">
        <v>3</v>
      </c>
      <c r="Y20">
        <v>4</v>
      </c>
      <c r="Z20">
        <v>4</v>
      </c>
      <c r="AA20">
        <v>3</v>
      </c>
      <c r="AB20">
        <v>3</v>
      </c>
      <c r="AC20">
        <v>3</v>
      </c>
      <c r="AD20">
        <v>2</v>
      </c>
      <c r="AE20">
        <v>3</v>
      </c>
      <c r="AF20">
        <v>2</v>
      </c>
      <c r="AG20">
        <v>3</v>
      </c>
      <c r="AH20">
        <v>5</v>
      </c>
      <c r="AI20">
        <v>1</v>
      </c>
      <c r="AJ20">
        <v>3</v>
      </c>
      <c r="AK20">
        <v>1</v>
      </c>
      <c r="AL20" s="30">
        <v>6</v>
      </c>
      <c r="AM20" s="31">
        <v>3</v>
      </c>
      <c r="AN20">
        <v>4</v>
      </c>
      <c r="AO20">
        <v>3</v>
      </c>
      <c r="AP20">
        <v>6</v>
      </c>
      <c r="AQ20">
        <v>3</v>
      </c>
      <c r="AR20" s="30">
        <v>3</v>
      </c>
      <c r="AS20" s="31">
        <v>4</v>
      </c>
      <c r="AT20">
        <v>6</v>
      </c>
      <c r="AU20">
        <v>3</v>
      </c>
      <c r="AV20" s="31">
        <v>6</v>
      </c>
      <c r="AW20" s="31">
        <v>6</v>
      </c>
      <c r="AX20" s="30">
        <v>1</v>
      </c>
    </row>
    <row r="21" spans="1:51" x14ac:dyDescent="0.25">
      <c r="A21" s="6" t="s">
        <v>25</v>
      </c>
      <c r="B21" s="30">
        <v>4</v>
      </c>
      <c r="C21" s="30">
        <v>3</v>
      </c>
      <c r="D21" s="30">
        <v>3</v>
      </c>
      <c r="E21" s="31">
        <v>5</v>
      </c>
      <c r="F21">
        <v>5</v>
      </c>
      <c r="G21">
        <v>3</v>
      </c>
      <c r="H21">
        <v>1</v>
      </c>
      <c r="I21" s="31">
        <v>6</v>
      </c>
      <c r="J21">
        <v>5</v>
      </c>
      <c r="K21">
        <v>2</v>
      </c>
      <c r="L21">
        <v>5</v>
      </c>
      <c r="M21">
        <v>4</v>
      </c>
      <c r="N21" s="30">
        <v>4</v>
      </c>
      <c r="O21" s="31">
        <v>4</v>
      </c>
      <c r="P21">
        <v>4</v>
      </c>
      <c r="Q21">
        <v>5</v>
      </c>
      <c r="R21">
        <v>2</v>
      </c>
      <c r="S21" s="31">
        <v>4</v>
      </c>
      <c r="T21">
        <v>2</v>
      </c>
      <c r="U21" s="31">
        <v>3</v>
      </c>
      <c r="V21" s="31">
        <v>3</v>
      </c>
      <c r="W21" s="31">
        <v>6</v>
      </c>
      <c r="X21">
        <v>5</v>
      </c>
      <c r="Y21">
        <v>3</v>
      </c>
      <c r="Z21">
        <v>1</v>
      </c>
      <c r="AA21">
        <v>5</v>
      </c>
      <c r="AB21">
        <v>2</v>
      </c>
      <c r="AC21">
        <v>5</v>
      </c>
      <c r="AD21">
        <v>4</v>
      </c>
      <c r="AE21">
        <v>2</v>
      </c>
      <c r="AF21">
        <v>1</v>
      </c>
      <c r="AG21">
        <v>6</v>
      </c>
      <c r="AH21">
        <v>2</v>
      </c>
      <c r="AI21">
        <v>5</v>
      </c>
      <c r="AJ21">
        <v>1</v>
      </c>
      <c r="AK21">
        <v>4</v>
      </c>
      <c r="AL21" s="30">
        <v>1</v>
      </c>
      <c r="AM21" s="31">
        <v>2</v>
      </c>
      <c r="AN21">
        <v>6</v>
      </c>
      <c r="AO21">
        <v>5</v>
      </c>
      <c r="AP21">
        <v>2</v>
      </c>
      <c r="AQ21">
        <v>5</v>
      </c>
      <c r="AR21" s="30">
        <v>2</v>
      </c>
      <c r="AS21" s="31">
        <v>5</v>
      </c>
      <c r="AT21">
        <v>2</v>
      </c>
      <c r="AU21">
        <v>5</v>
      </c>
      <c r="AV21" s="31">
        <v>1</v>
      </c>
      <c r="AW21" s="31">
        <v>1</v>
      </c>
      <c r="AX21" s="30">
        <v>6</v>
      </c>
    </row>
    <row r="22" spans="1:51" ht="15.75" thickBot="1" x14ac:dyDescent="0.3">
      <c r="A22" s="7" t="s">
        <v>26</v>
      </c>
      <c r="B22" s="32">
        <v>5</v>
      </c>
      <c r="C22" s="30">
        <v>6</v>
      </c>
      <c r="D22" s="32">
        <v>6</v>
      </c>
      <c r="E22" s="33">
        <v>6</v>
      </c>
      <c r="F22">
        <v>4</v>
      </c>
      <c r="G22">
        <v>2</v>
      </c>
      <c r="H22">
        <v>2</v>
      </c>
      <c r="I22" s="33">
        <v>2</v>
      </c>
      <c r="J22">
        <v>6</v>
      </c>
      <c r="K22">
        <v>6</v>
      </c>
      <c r="L22">
        <v>6</v>
      </c>
      <c r="M22">
        <v>5</v>
      </c>
      <c r="N22" s="32">
        <v>5</v>
      </c>
      <c r="O22" s="33">
        <v>6</v>
      </c>
      <c r="P22">
        <v>5</v>
      </c>
      <c r="Q22">
        <v>6</v>
      </c>
      <c r="R22">
        <v>6</v>
      </c>
      <c r="S22" s="33">
        <v>6</v>
      </c>
      <c r="T22">
        <v>6</v>
      </c>
      <c r="U22" s="33">
        <v>2</v>
      </c>
      <c r="V22" s="33">
        <v>2</v>
      </c>
      <c r="W22" s="33">
        <v>7</v>
      </c>
      <c r="X22">
        <v>6</v>
      </c>
      <c r="Y22">
        <v>2</v>
      </c>
      <c r="Z22">
        <v>2</v>
      </c>
      <c r="AA22">
        <v>6</v>
      </c>
      <c r="AB22">
        <v>6</v>
      </c>
      <c r="AC22">
        <v>6</v>
      </c>
      <c r="AD22">
        <v>5</v>
      </c>
      <c r="AE22">
        <v>6</v>
      </c>
      <c r="AF22">
        <v>6</v>
      </c>
      <c r="AG22">
        <v>5</v>
      </c>
      <c r="AH22">
        <v>4</v>
      </c>
      <c r="AI22">
        <v>3</v>
      </c>
      <c r="AJ22">
        <v>6</v>
      </c>
      <c r="AK22">
        <v>5</v>
      </c>
      <c r="AL22" s="32">
        <v>5</v>
      </c>
      <c r="AM22" s="33">
        <v>1</v>
      </c>
      <c r="AN22">
        <v>1</v>
      </c>
      <c r="AO22">
        <v>4</v>
      </c>
      <c r="AP22">
        <v>1</v>
      </c>
      <c r="AQ22">
        <v>2</v>
      </c>
      <c r="AR22" s="32">
        <v>6</v>
      </c>
      <c r="AS22" s="33">
        <v>1</v>
      </c>
      <c r="AT22">
        <v>1</v>
      </c>
      <c r="AU22">
        <v>2</v>
      </c>
      <c r="AV22" s="33">
        <v>5</v>
      </c>
      <c r="AW22" s="33">
        <v>3</v>
      </c>
      <c r="AX22" s="32">
        <v>5</v>
      </c>
    </row>
    <row r="24" spans="1:51" x14ac:dyDescent="0.25">
      <c r="L24" s="11"/>
      <c r="AA24" s="40" t="s">
        <v>6</v>
      </c>
    </row>
    <row r="25" spans="1:51" x14ac:dyDescent="0.25">
      <c r="A25" s="6" t="s">
        <v>21</v>
      </c>
      <c r="B25" s="31">
        <v>1</v>
      </c>
      <c r="C25" s="31">
        <v>1</v>
      </c>
      <c r="D25" s="31">
        <v>1</v>
      </c>
      <c r="E25" s="31">
        <v>1</v>
      </c>
      <c r="F25">
        <v>1</v>
      </c>
      <c r="G25">
        <v>1</v>
      </c>
      <c r="H25">
        <v>1</v>
      </c>
      <c r="I25" s="30">
        <v>1</v>
      </c>
      <c r="J25">
        <v>1</v>
      </c>
      <c r="K25" s="38">
        <v>2</v>
      </c>
      <c r="L25" s="38">
        <v>2</v>
      </c>
      <c r="M25" s="38">
        <v>2</v>
      </c>
      <c r="N25" s="31">
        <v>2</v>
      </c>
      <c r="O25" s="31">
        <v>2</v>
      </c>
      <c r="P25" s="38">
        <v>2</v>
      </c>
      <c r="Q25" s="3">
        <v>2</v>
      </c>
      <c r="R25">
        <v>2</v>
      </c>
      <c r="S25" s="31">
        <v>2</v>
      </c>
      <c r="T25">
        <v>2</v>
      </c>
      <c r="U25" s="31">
        <v>2</v>
      </c>
      <c r="V25" s="31">
        <v>2</v>
      </c>
      <c r="W25" s="31">
        <v>2</v>
      </c>
      <c r="X25">
        <v>2</v>
      </c>
      <c r="Y25" s="38">
        <v>2</v>
      </c>
      <c r="Z25">
        <v>2</v>
      </c>
      <c r="AA25">
        <f>AVERAGE(Z25,AB25)</f>
        <v>2</v>
      </c>
      <c r="AB25">
        <v>2</v>
      </c>
      <c r="AC25" s="3">
        <v>2</v>
      </c>
      <c r="AD25" s="3">
        <v>2</v>
      </c>
      <c r="AE25" s="3">
        <v>2</v>
      </c>
      <c r="AF25">
        <v>3</v>
      </c>
      <c r="AG25">
        <v>3</v>
      </c>
      <c r="AH25">
        <v>3</v>
      </c>
      <c r="AI25">
        <v>3</v>
      </c>
      <c r="AJ25" s="3">
        <v>4</v>
      </c>
      <c r="AK25" s="3">
        <v>4</v>
      </c>
      <c r="AL25">
        <v>4</v>
      </c>
      <c r="AM25" s="31">
        <v>4</v>
      </c>
      <c r="AN25" s="31">
        <v>4</v>
      </c>
      <c r="AO25">
        <v>4</v>
      </c>
      <c r="AP25">
        <v>4</v>
      </c>
      <c r="AQ25" s="38">
        <v>4</v>
      </c>
      <c r="AR25">
        <v>5</v>
      </c>
      <c r="AS25" s="31">
        <v>5</v>
      </c>
      <c r="AT25" s="31">
        <v>5</v>
      </c>
      <c r="AU25">
        <v>5</v>
      </c>
      <c r="AV25">
        <v>5</v>
      </c>
      <c r="AW25" s="31">
        <v>6</v>
      </c>
      <c r="AX25" s="31">
        <v>6</v>
      </c>
      <c r="AY25" s="31">
        <v>6</v>
      </c>
    </row>
    <row r="26" spans="1:51" x14ac:dyDescent="0.25">
      <c r="A26" s="6" t="s">
        <v>22</v>
      </c>
      <c r="B26" s="37">
        <v>1</v>
      </c>
      <c r="C26" s="31">
        <v>1</v>
      </c>
      <c r="D26" s="37">
        <v>1</v>
      </c>
      <c r="E26" s="37">
        <v>1</v>
      </c>
      <c r="F26">
        <v>1</v>
      </c>
      <c r="G26">
        <v>1</v>
      </c>
      <c r="H26">
        <v>1</v>
      </c>
      <c r="I26" s="37">
        <v>1</v>
      </c>
      <c r="J26">
        <v>1</v>
      </c>
      <c r="K26">
        <v>1</v>
      </c>
      <c r="L26">
        <v>1</v>
      </c>
      <c r="M26" s="3">
        <v>2</v>
      </c>
      <c r="N26" s="37">
        <v>3</v>
      </c>
      <c r="O26" s="37">
        <v>3</v>
      </c>
      <c r="P26" s="3">
        <v>3</v>
      </c>
      <c r="Q26">
        <v>3</v>
      </c>
      <c r="R26">
        <v>3</v>
      </c>
      <c r="S26" s="37">
        <v>3</v>
      </c>
      <c r="T26">
        <v>3</v>
      </c>
      <c r="U26" s="37">
        <v>3</v>
      </c>
      <c r="V26" s="37">
        <v>3</v>
      </c>
      <c r="W26" s="37">
        <v>3</v>
      </c>
      <c r="X26" s="3">
        <v>3</v>
      </c>
      <c r="Y26" s="3">
        <v>3</v>
      </c>
      <c r="Z26" s="38">
        <v>4</v>
      </c>
      <c r="AA26">
        <f t="shared" ref="AA26:AA30" si="4">AVERAGE(Z26,AB26)</f>
        <v>4</v>
      </c>
      <c r="AB26" s="3">
        <v>4</v>
      </c>
      <c r="AC26">
        <v>4</v>
      </c>
      <c r="AD26" s="3">
        <v>4</v>
      </c>
      <c r="AE26" s="3">
        <v>4</v>
      </c>
      <c r="AF26" s="3">
        <v>4</v>
      </c>
      <c r="AG26">
        <v>4</v>
      </c>
      <c r="AH26">
        <v>4</v>
      </c>
      <c r="AI26">
        <v>4</v>
      </c>
      <c r="AJ26">
        <v>4</v>
      </c>
      <c r="AK26" s="3">
        <v>4</v>
      </c>
      <c r="AL26">
        <v>4</v>
      </c>
      <c r="AM26" s="37">
        <v>4</v>
      </c>
      <c r="AN26" s="37">
        <v>4</v>
      </c>
      <c r="AO26" s="3">
        <v>4</v>
      </c>
      <c r="AP26">
        <v>5</v>
      </c>
      <c r="AQ26" s="3">
        <v>5</v>
      </c>
      <c r="AR26">
        <v>5</v>
      </c>
      <c r="AS26" s="37">
        <v>5</v>
      </c>
      <c r="AT26" s="37">
        <v>5</v>
      </c>
      <c r="AU26" s="3">
        <v>5</v>
      </c>
      <c r="AV26">
        <v>6</v>
      </c>
      <c r="AW26" s="37">
        <v>6</v>
      </c>
      <c r="AX26" s="37">
        <v>6</v>
      </c>
      <c r="AY26" s="37">
        <v>6</v>
      </c>
    </row>
    <row r="27" spans="1:51" x14ac:dyDescent="0.25">
      <c r="A27" s="6" t="s">
        <v>23</v>
      </c>
      <c r="B27" s="31">
        <v>1</v>
      </c>
      <c r="C27" s="33">
        <v>1</v>
      </c>
      <c r="D27" s="31">
        <v>1</v>
      </c>
      <c r="E27" s="31">
        <v>1</v>
      </c>
      <c r="F27">
        <v>1</v>
      </c>
      <c r="G27">
        <v>1</v>
      </c>
      <c r="H27">
        <v>1</v>
      </c>
      <c r="I27" s="31">
        <v>2</v>
      </c>
      <c r="J27">
        <v>2</v>
      </c>
      <c r="K27">
        <v>2</v>
      </c>
      <c r="L27" s="38">
        <v>2</v>
      </c>
      <c r="M27" s="38">
        <v>3</v>
      </c>
      <c r="N27" s="31">
        <v>3</v>
      </c>
      <c r="O27" s="31">
        <v>3</v>
      </c>
      <c r="P27" s="38">
        <v>3</v>
      </c>
      <c r="Q27" s="38">
        <v>3</v>
      </c>
      <c r="R27">
        <v>4</v>
      </c>
      <c r="S27" s="31">
        <v>4</v>
      </c>
      <c r="T27">
        <v>4</v>
      </c>
      <c r="U27" s="31">
        <v>4</v>
      </c>
      <c r="V27" s="31">
        <v>4</v>
      </c>
      <c r="W27" s="31">
        <v>4</v>
      </c>
      <c r="X27">
        <v>4</v>
      </c>
      <c r="Y27">
        <v>4</v>
      </c>
      <c r="Z27" s="3">
        <v>4</v>
      </c>
      <c r="AA27">
        <f t="shared" si="4"/>
        <v>4.5</v>
      </c>
      <c r="AB27" s="38">
        <v>5</v>
      </c>
      <c r="AC27" s="38">
        <v>5</v>
      </c>
      <c r="AD27">
        <v>5</v>
      </c>
      <c r="AE27" s="3">
        <v>5</v>
      </c>
      <c r="AF27" s="3">
        <v>5</v>
      </c>
      <c r="AG27">
        <v>5</v>
      </c>
      <c r="AH27">
        <v>5</v>
      </c>
      <c r="AI27">
        <v>5</v>
      </c>
      <c r="AJ27">
        <v>5</v>
      </c>
      <c r="AK27" s="38">
        <v>5</v>
      </c>
      <c r="AL27">
        <v>5</v>
      </c>
      <c r="AM27" s="31">
        <v>5</v>
      </c>
      <c r="AN27" s="31">
        <v>6</v>
      </c>
      <c r="AO27" s="3">
        <v>6</v>
      </c>
      <c r="AP27" s="3">
        <v>6</v>
      </c>
      <c r="AQ27" s="3">
        <v>6</v>
      </c>
      <c r="AR27">
        <v>6</v>
      </c>
      <c r="AS27" s="31">
        <v>6</v>
      </c>
      <c r="AT27" s="31">
        <v>6</v>
      </c>
      <c r="AU27" s="3">
        <v>6</v>
      </c>
      <c r="AV27">
        <v>6</v>
      </c>
      <c r="AW27" s="31">
        <v>6</v>
      </c>
      <c r="AX27" s="31">
        <v>6</v>
      </c>
      <c r="AY27" s="31">
        <v>6</v>
      </c>
    </row>
    <row r="28" spans="1:51" x14ac:dyDescent="0.25">
      <c r="A28" s="6" t="s">
        <v>24</v>
      </c>
      <c r="B28" s="31">
        <v>1</v>
      </c>
      <c r="C28" s="39">
        <v>1</v>
      </c>
      <c r="D28" s="31">
        <v>1</v>
      </c>
      <c r="E28" s="31">
        <v>1</v>
      </c>
      <c r="F28" s="3">
        <v>1</v>
      </c>
      <c r="G28" s="3">
        <v>1</v>
      </c>
      <c r="H28">
        <v>1</v>
      </c>
      <c r="I28" s="31">
        <v>1</v>
      </c>
      <c r="J28" s="38">
        <v>1</v>
      </c>
      <c r="K28">
        <v>2</v>
      </c>
      <c r="L28">
        <v>2</v>
      </c>
      <c r="M28">
        <v>2</v>
      </c>
      <c r="N28" s="31">
        <v>2</v>
      </c>
      <c r="O28" s="31">
        <v>3</v>
      </c>
      <c r="P28">
        <v>3</v>
      </c>
      <c r="Q28">
        <v>3</v>
      </c>
      <c r="R28">
        <v>3</v>
      </c>
      <c r="S28" s="31">
        <v>3</v>
      </c>
      <c r="T28">
        <v>3</v>
      </c>
      <c r="U28" s="31">
        <v>3</v>
      </c>
      <c r="V28" s="31">
        <v>3</v>
      </c>
      <c r="W28" s="31">
        <v>3</v>
      </c>
      <c r="X28">
        <v>3</v>
      </c>
      <c r="Y28">
        <v>3</v>
      </c>
      <c r="Z28">
        <v>3</v>
      </c>
      <c r="AA28">
        <f t="shared" si="4"/>
        <v>3</v>
      </c>
      <c r="AB28">
        <v>3</v>
      </c>
      <c r="AC28" s="3">
        <v>3</v>
      </c>
      <c r="AD28">
        <v>3</v>
      </c>
      <c r="AE28">
        <v>3</v>
      </c>
      <c r="AF28" s="38">
        <v>3</v>
      </c>
      <c r="AG28">
        <v>3</v>
      </c>
      <c r="AH28" s="3">
        <v>4</v>
      </c>
      <c r="AI28">
        <v>4</v>
      </c>
      <c r="AJ28">
        <v>4</v>
      </c>
      <c r="AK28" s="3">
        <v>4</v>
      </c>
      <c r="AL28">
        <v>4</v>
      </c>
      <c r="AM28" s="31">
        <v>4</v>
      </c>
      <c r="AN28" s="31">
        <v>4</v>
      </c>
      <c r="AO28" s="3">
        <v>4</v>
      </c>
      <c r="AP28" s="3">
        <v>5</v>
      </c>
      <c r="AQ28" s="3">
        <v>5</v>
      </c>
      <c r="AR28">
        <v>5</v>
      </c>
      <c r="AS28" s="30">
        <v>6</v>
      </c>
      <c r="AT28" s="30">
        <v>6</v>
      </c>
      <c r="AU28" s="38">
        <v>6</v>
      </c>
      <c r="AV28">
        <v>6</v>
      </c>
      <c r="AW28" s="31">
        <v>6</v>
      </c>
      <c r="AX28" s="31">
        <v>6</v>
      </c>
      <c r="AY28" s="31">
        <v>6</v>
      </c>
    </row>
    <row r="29" spans="1:51" x14ac:dyDescent="0.25">
      <c r="A29" s="6" t="s">
        <v>25</v>
      </c>
      <c r="B29" s="31">
        <v>1</v>
      </c>
      <c r="C29" s="31">
        <v>1</v>
      </c>
      <c r="D29" s="31">
        <v>1</v>
      </c>
      <c r="E29" s="31">
        <v>1</v>
      </c>
      <c r="F29" s="38">
        <v>1</v>
      </c>
      <c r="G29" s="3">
        <v>1</v>
      </c>
      <c r="H29" s="3">
        <v>1</v>
      </c>
      <c r="I29" s="31">
        <v>2</v>
      </c>
      <c r="J29">
        <v>2</v>
      </c>
      <c r="K29">
        <v>2</v>
      </c>
      <c r="L29">
        <v>2</v>
      </c>
      <c r="M29">
        <v>2</v>
      </c>
      <c r="N29" s="31">
        <v>2</v>
      </c>
      <c r="O29" s="31">
        <v>2</v>
      </c>
      <c r="P29">
        <v>2</v>
      </c>
      <c r="Q29" s="38">
        <v>2</v>
      </c>
      <c r="R29">
        <v>2</v>
      </c>
      <c r="S29" s="30">
        <v>3</v>
      </c>
      <c r="T29" s="38">
        <v>3</v>
      </c>
      <c r="U29" s="31">
        <v>3</v>
      </c>
      <c r="V29" s="31">
        <v>3</v>
      </c>
      <c r="W29" s="31">
        <v>3</v>
      </c>
      <c r="X29">
        <v>3</v>
      </c>
      <c r="Y29" s="38">
        <v>4</v>
      </c>
      <c r="Z29">
        <v>4</v>
      </c>
      <c r="AA29">
        <f t="shared" si="4"/>
        <v>4</v>
      </c>
      <c r="AB29" s="38">
        <v>4</v>
      </c>
      <c r="AC29" s="3">
        <v>4</v>
      </c>
      <c r="AD29">
        <v>4</v>
      </c>
      <c r="AE29" s="3">
        <v>4</v>
      </c>
      <c r="AF29">
        <v>4</v>
      </c>
      <c r="AG29">
        <v>4</v>
      </c>
      <c r="AH29" s="3">
        <v>5</v>
      </c>
      <c r="AI29">
        <v>5</v>
      </c>
      <c r="AJ29">
        <v>5</v>
      </c>
      <c r="AK29">
        <v>5</v>
      </c>
      <c r="AL29">
        <v>5</v>
      </c>
      <c r="AM29" s="31">
        <v>5</v>
      </c>
      <c r="AN29" s="31">
        <v>5</v>
      </c>
      <c r="AO29">
        <v>5</v>
      </c>
      <c r="AP29">
        <v>5</v>
      </c>
      <c r="AQ29">
        <v>5</v>
      </c>
      <c r="AR29">
        <v>5</v>
      </c>
      <c r="AS29" s="31">
        <v>5</v>
      </c>
      <c r="AT29" s="31">
        <v>5</v>
      </c>
      <c r="AU29" s="3">
        <v>6</v>
      </c>
      <c r="AV29" s="3">
        <v>6</v>
      </c>
      <c r="AW29" s="31">
        <v>6</v>
      </c>
      <c r="AX29" s="31">
        <v>6</v>
      </c>
      <c r="AY29" s="30">
        <v>6</v>
      </c>
    </row>
    <row r="30" spans="1:51" ht="15.75" thickBot="1" x14ac:dyDescent="0.3">
      <c r="A30" s="7" t="s">
        <v>26</v>
      </c>
      <c r="B30" s="33">
        <v>1</v>
      </c>
      <c r="C30" s="31">
        <v>1</v>
      </c>
      <c r="D30" s="33">
        <v>1</v>
      </c>
      <c r="E30" s="33">
        <v>1</v>
      </c>
      <c r="F30">
        <v>1</v>
      </c>
      <c r="G30">
        <v>2</v>
      </c>
      <c r="H30">
        <v>2</v>
      </c>
      <c r="I30" s="33">
        <v>2</v>
      </c>
      <c r="J30" s="3">
        <v>2</v>
      </c>
      <c r="K30" s="3">
        <v>2</v>
      </c>
      <c r="L30">
        <v>2</v>
      </c>
      <c r="M30">
        <v>2</v>
      </c>
      <c r="N30" s="33">
        <v>2</v>
      </c>
      <c r="O30" s="33">
        <v>2</v>
      </c>
      <c r="P30">
        <v>3</v>
      </c>
      <c r="Q30" s="3">
        <v>3</v>
      </c>
      <c r="R30">
        <v>4</v>
      </c>
      <c r="S30" s="33">
        <v>4</v>
      </c>
      <c r="T30">
        <v>4</v>
      </c>
      <c r="U30" s="32">
        <v>5</v>
      </c>
      <c r="V30" s="33">
        <v>5</v>
      </c>
      <c r="W30" s="32">
        <v>5</v>
      </c>
      <c r="X30">
        <v>5</v>
      </c>
      <c r="Y30">
        <v>5</v>
      </c>
      <c r="Z30">
        <v>5</v>
      </c>
      <c r="AA30">
        <f t="shared" si="4"/>
        <v>5</v>
      </c>
      <c r="AB30">
        <v>5</v>
      </c>
      <c r="AC30" s="38">
        <v>5</v>
      </c>
      <c r="AD30" s="3">
        <v>5</v>
      </c>
      <c r="AE30" s="38">
        <v>5</v>
      </c>
      <c r="AF30" s="38">
        <v>6</v>
      </c>
      <c r="AG30" s="38">
        <v>6</v>
      </c>
      <c r="AH30" s="3">
        <v>6</v>
      </c>
      <c r="AI30">
        <v>6</v>
      </c>
      <c r="AJ30">
        <v>6</v>
      </c>
      <c r="AK30">
        <v>6</v>
      </c>
      <c r="AL30" s="3">
        <v>6</v>
      </c>
      <c r="AM30" s="33">
        <v>6</v>
      </c>
      <c r="AN30" s="33">
        <v>6</v>
      </c>
      <c r="AO30" s="3">
        <v>6</v>
      </c>
      <c r="AP30">
        <v>6</v>
      </c>
      <c r="AQ30">
        <v>6</v>
      </c>
      <c r="AR30">
        <v>6</v>
      </c>
      <c r="AS30" s="33">
        <v>6</v>
      </c>
      <c r="AT30" s="33">
        <v>6</v>
      </c>
      <c r="AU30">
        <v>6</v>
      </c>
      <c r="AV30">
        <v>6</v>
      </c>
      <c r="AW30" s="33">
        <v>6</v>
      </c>
      <c r="AX30" s="32">
        <v>6</v>
      </c>
      <c r="AY30" s="33">
        <v>7</v>
      </c>
    </row>
    <row r="31" spans="1:51" x14ac:dyDescent="0.25">
      <c r="J31" s="10" t="s">
        <v>36</v>
      </c>
    </row>
    <row r="32" spans="1:51" x14ac:dyDescent="0.25">
      <c r="A32" s="1" t="s">
        <v>7</v>
      </c>
      <c r="B32" s="1"/>
      <c r="C32" s="1"/>
    </row>
    <row r="33" spans="1:55" ht="15.75" thickBot="1" x14ac:dyDescent="0.3"/>
    <row r="34" spans="1:55" x14ac:dyDescent="0.25">
      <c r="A34" s="2"/>
      <c r="B34" s="4"/>
      <c r="C34" s="4"/>
      <c r="D34" s="4"/>
      <c r="E34" s="4"/>
      <c r="F34" s="5"/>
      <c r="BA34" s="15" t="s">
        <v>1</v>
      </c>
      <c r="BC34" s="15" t="s">
        <v>10</v>
      </c>
    </row>
    <row r="35" spans="1:55" x14ac:dyDescent="0.25">
      <c r="A35" s="6" t="s">
        <v>21</v>
      </c>
      <c r="B35" s="30">
        <v>2</v>
      </c>
      <c r="C35" s="30">
        <v>2</v>
      </c>
      <c r="D35" s="30">
        <v>2</v>
      </c>
      <c r="E35" s="31">
        <v>1</v>
      </c>
      <c r="F35">
        <v>3</v>
      </c>
      <c r="G35">
        <v>1</v>
      </c>
      <c r="H35">
        <v>6</v>
      </c>
      <c r="I35" s="31">
        <v>4</v>
      </c>
      <c r="J35">
        <v>2</v>
      </c>
      <c r="K35">
        <v>5</v>
      </c>
      <c r="L35">
        <v>2</v>
      </c>
      <c r="M35">
        <v>3</v>
      </c>
      <c r="N35" s="30">
        <v>2</v>
      </c>
      <c r="O35" s="31">
        <v>2</v>
      </c>
      <c r="P35">
        <v>3</v>
      </c>
      <c r="Q35">
        <v>2</v>
      </c>
      <c r="R35">
        <v>5</v>
      </c>
      <c r="S35" s="31">
        <v>2</v>
      </c>
      <c r="T35">
        <v>5</v>
      </c>
      <c r="U35" s="31">
        <v>1</v>
      </c>
      <c r="V35" s="31">
        <v>1</v>
      </c>
      <c r="W35" s="31">
        <v>4</v>
      </c>
      <c r="X35">
        <v>2</v>
      </c>
      <c r="Y35">
        <v>1</v>
      </c>
      <c r="Z35">
        <v>6</v>
      </c>
      <c r="AA35">
        <v>2</v>
      </c>
      <c r="AB35">
        <v>5</v>
      </c>
      <c r="AC35">
        <v>2</v>
      </c>
      <c r="AD35">
        <v>3</v>
      </c>
      <c r="AE35">
        <v>4</v>
      </c>
      <c r="AF35">
        <v>5</v>
      </c>
      <c r="AG35">
        <v>1</v>
      </c>
      <c r="AH35">
        <v>6</v>
      </c>
      <c r="AI35">
        <v>2</v>
      </c>
      <c r="AJ35">
        <v>4</v>
      </c>
      <c r="AK35">
        <v>2</v>
      </c>
      <c r="AL35" s="30">
        <v>2</v>
      </c>
      <c r="AM35" s="31">
        <v>4</v>
      </c>
      <c r="AN35">
        <v>2</v>
      </c>
      <c r="AO35">
        <v>2</v>
      </c>
      <c r="AP35">
        <v>4</v>
      </c>
      <c r="AQ35">
        <v>1</v>
      </c>
      <c r="AR35" s="30">
        <v>1</v>
      </c>
      <c r="AS35" s="31">
        <v>2</v>
      </c>
      <c r="AT35">
        <v>4</v>
      </c>
      <c r="AU35">
        <v>1</v>
      </c>
      <c r="AV35" s="31">
        <v>2</v>
      </c>
      <c r="AW35" s="31">
        <v>2</v>
      </c>
      <c r="AX35" s="30">
        <v>4</v>
      </c>
      <c r="BA35" s="9">
        <f>AVERAGE(B35:AX35)</f>
        <v>2.7755102040816326</v>
      </c>
      <c r="BC35" s="18">
        <f>SUMPRODUCT(B35:AX35,$B$44:$AX$44)</f>
        <v>2.571001919812359</v>
      </c>
    </row>
    <row r="36" spans="1:55" x14ac:dyDescent="0.25">
      <c r="A36" s="6" t="s">
        <v>22</v>
      </c>
      <c r="B36" s="37">
        <v>1</v>
      </c>
      <c r="C36" s="30">
        <v>4</v>
      </c>
      <c r="D36" s="37">
        <v>4</v>
      </c>
      <c r="E36" s="37">
        <v>2</v>
      </c>
      <c r="F36">
        <v>6</v>
      </c>
      <c r="G36">
        <v>5</v>
      </c>
      <c r="H36">
        <v>3</v>
      </c>
      <c r="I36" s="37">
        <v>5</v>
      </c>
      <c r="J36">
        <v>4</v>
      </c>
      <c r="K36">
        <v>1</v>
      </c>
      <c r="L36">
        <v>1</v>
      </c>
      <c r="M36">
        <v>6</v>
      </c>
      <c r="N36" s="37">
        <v>1</v>
      </c>
      <c r="O36" s="37">
        <v>3</v>
      </c>
      <c r="P36">
        <v>6</v>
      </c>
      <c r="Q36">
        <v>1</v>
      </c>
      <c r="R36">
        <v>1</v>
      </c>
      <c r="S36" s="37">
        <v>3</v>
      </c>
      <c r="T36">
        <v>1</v>
      </c>
      <c r="U36" s="37">
        <v>4</v>
      </c>
      <c r="V36" s="37">
        <v>4</v>
      </c>
      <c r="W36" s="37">
        <v>4</v>
      </c>
      <c r="X36">
        <v>4</v>
      </c>
      <c r="Y36">
        <v>5</v>
      </c>
      <c r="Z36">
        <v>3</v>
      </c>
      <c r="AA36">
        <v>4</v>
      </c>
      <c r="AB36">
        <v>1</v>
      </c>
      <c r="AC36">
        <v>1</v>
      </c>
      <c r="AD36">
        <v>6</v>
      </c>
      <c r="AE36">
        <v>1</v>
      </c>
      <c r="AF36">
        <v>3</v>
      </c>
      <c r="AG36">
        <v>4</v>
      </c>
      <c r="AH36">
        <v>5</v>
      </c>
      <c r="AI36">
        <v>4</v>
      </c>
      <c r="AJ36">
        <v>5</v>
      </c>
      <c r="AK36">
        <v>3</v>
      </c>
      <c r="AL36" s="37">
        <v>4</v>
      </c>
      <c r="AM36" s="37">
        <v>5</v>
      </c>
      <c r="AN36">
        <v>3</v>
      </c>
      <c r="AO36">
        <v>1</v>
      </c>
      <c r="AP36">
        <v>3</v>
      </c>
      <c r="AQ36">
        <v>4</v>
      </c>
      <c r="AR36" s="37">
        <v>4</v>
      </c>
      <c r="AS36" s="37">
        <v>3</v>
      </c>
      <c r="AT36">
        <v>3</v>
      </c>
      <c r="AU36">
        <v>4</v>
      </c>
      <c r="AV36" s="37">
        <v>3</v>
      </c>
      <c r="AW36" s="37">
        <v>4</v>
      </c>
      <c r="AX36" s="37">
        <v>3</v>
      </c>
      <c r="BA36" s="9">
        <f t="shared" ref="BA36:BA40" si="5">AVERAGE(B36:AX36)</f>
        <v>3.3265306122448979</v>
      </c>
      <c r="BC36" s="18">
        <f t="shared" ref="BC36:BC40" si="6">SUMPRODUCT(B36:AX36,$B$44:$AX$44)</f>
        <v>3.1835638565946569</v>
      </c>
    </row>
    <row r="37" spans="1:55" x14ac:dyDescent="0.25">
      <c r="A37" s="6" t="s">
        <v>23</v>
      </c>
      <c r="B37" s="30">
        <v>3</v>
      </c>
      <c r="C37" s="32">
        <v>5</v>
      </c>
      <c r="D37" s="30">
        <v>5</v>
      </c>
      <c r="E37" s="31">
        <v>3</v>
      </c>
      <c r="F37">
        <v>2</v>
      </c>
      <c r="G37">
        <v>6</v>
      </c>
      <c r="H37">
        <v>5</v>
      </c>
      <c r="I37" s="31">
        <v>3</v>
      </c>
      <c r="J37">
        <v>1</v>
      </c>
      <c r="K37">
        <v>4</v>
      </c>
      <c r="L37">
        <v>4</v>
      </c>
      <c r="M37">
        <v>1</v>
      </c>
      <c r="N37" s="30">
        <v>3</v>
      </c>
      <c r="O37" s="31">
        <v>5</v>
      </c>
      <c r="P37">
        <v>1</v>
      </c>
      <c r="Q37">
        <v>4</v>
      </c>
      <c r="R37">
        <v>4</v>
      </c>
      <c r="S37" s="31">
        <v>5</v>
      </c>
      <c r="T37">
        <v>4</v>
      </c>
      <c r="U37" s="31">
        <v>6</v>
      </c>
      <c r="V37" s="31">
        <v>6</v>
      </c>
      <c r="W37" s="31">
        <v>6</v>
      </c>
      <c r="X37">
        <v>1</v>
      </c>
      <c r="Y37">
        <v>6</v>
      </c>
      <c r="Z37">
        <v>5</v>
      </c>
      <c r="AA37">
        <v>1</v>
      </c>
      <c r="AB37">
        <v>4</v>
      </c>
      <c r="AC37">
        <v>4</v>
      </c>
      <c r="AD37">
        <v>1</v>
      </c>
      <c r="AE37">
        <v>5</v>
      </c>
      <c r="AF37">
        <v>4</v>
      </c>
      <c r="AG37">
        <v>2</v>
      </c>
      <c r="AH37">
        <v>1</v>
      </c>
      <c r="AI37">
        <v>6</v>
      </c>
      <c r="AJ37">
        <v>2</v>
      </c>
      <c r="AK37">
        <v>6</v>
      </c>
      <c r="AL37" s="30">
        <v>3</v>
      </c>
      <c r="AM37" s="31">
        <v>6</v>
      </c>
      <c r="AN37">
        <v>5</v>
      </c>
      <c r="AO37">
        <v>6</v>
      </c>
      <c r="AP37">
        <v>5</v>
      </c>
      <c r="AQ37">
        <v>6</v>
      </c>
      <c r="AR37" s="30">
        <v>5</v>
      </c>
      <c r="AS37" s="31">
        <v>6</v>
      </c>
      <c r="AT37">
        <v>5</v>
      </c>
      <c r="AU37">
        <v>6</v>
      </c>
      <c r="AV37" s="31">
        <v>4</v>
      </c>
      <c r="AW37" s="31">
        <v>5</v>
      </c>
      <c r="AX37" s="30">
        <v>2</v>
      </c>
      <c r="BA37" s="9">
        <f t="shared" si="5"/>
        <v>4.0408163265306118</v>
      </c>
      <c r="BC37" s="18">
        <f t="shared" si="6"/>
        <v>4.1402539803704919</v>
      </c>
    </row>
    <row r="38" spans="1:55" x14ac:dyDescent="0.25">
      <c r="A38" s="6" t="s">
        <v>24</v>
      </c>
      <c r="B38" s="30">
        <v>6</v>
      </c>
      <c r="C38" s="37">
        <v>1</v>
      </c>
      <c r="D38" s="30">
        <v>1</v>
      </c>
      <c r="E38" s="31">
        <v>4</v>
      </c>
      <c r="F38">
        <v>1</v>
      </c>
      <c r="G38">
        <v>4</v>
      </c>
      <c r="H38">
        <v>4</v>
      </c>
      <c r="I38" s="31">
        <v>1</v>
      </c>
      <c r="J38">
        <v>3</v>
      </c>
      <c r="K38">
        <v>3</v>
      </c>
      <c r="L38">
        <v>3</v>
      </c>
      <c r="M38">
        <v>2</v>
      </c>
      <c r="N38" s="30">
        <v>6</v>
      </c>
      <c r="O38" s="31">
        <v>1</v>
      </c>
      <c r="P38">
        <v>2</v>
      </c>
      <c r="Q38">
        <v>3</v>
      </c>
      <c r="R38">
        <v>3</v>
      </c>
      <c r="S38" s="31">
        <v>1</v>
      </c>
      <c r="T38">
        <v>3</v>
      </c>
      <c r="U38" s="31">
        <v>5</v>
      </c>
      <c r="V38" s="31">
        <v>5</v>
      </c>
      <c r="W38" s="31">
        <v>4</v>
      </c>
      <c r="X38">
        <v>3</v>
      </c>
      <c r="Y38">
        <v>4</v>
      </c>
      <c r="Z38">
        <v>4</v>
      </c>
      <c r="AA38">
        <v>3</v>
      </c>
      <c r="AB38">
        <v>3</v>
      </c>
      <c r="AC38">
        <v>3</v>
      </c>
      <c r="AD38">
        <v>2</v>
      </c>
      <c r="AE38">
        <v>3</v>
      </c>
      <c r="AF38">
        <v>2</v>
      </c>
      <c r="AG38">
        <v>3</v>
      </c>
      <c r="AH38">
        <v>5</v>
      </c>
      <c r="AI38">
        <v>1</v>
      </c>
      <c r="AJ38">
        <v>3</v>
      </c>
      <c r="AK38">
        <v>1</v>
      </c>
      <c r="AL38" s="30">
        <v>6</v>
      </c>
      <c r="AM38" s="31">
        <v>3</v>
      </c>
      <c r="AN38">
        <v>4</v>
      </c>
      <c r="AO38">
        <v>3</v>
      </c>
      <c r="AP38">
        <v>6</v>
      </c>
      <c r="AQ38">
        <v>3</v>
      </c>
      <c r="AR38" s="30">
        <v>3</v>
      </c>
      <c r="AS38" s="31">
        <v>4</v>
      </c>
      <c r="AT38">
        <v>6</v>
      </c>
      <c r="AU38">
        <v>3</v>
      </c>
      <c r="AV38" s="31">
        <v>6</v>
      </c>
      <c r="AW38" s="31">
        <v>6</v>
      </c>
      <c r="AX38" s="30">
        <v>1</v>
      </c>
      <c r="BA38" s="9">
        <f t="shared" si="5"/>
        <v>3.2653061224489797</v>
      </c>
      <c r="BC38" s="18">
        <f t="shared" si="6"/>
        <v>3.0942515659349938</v>
      </c>
    </row>
    <row r="39" spans="1:55" x14ac:dyDescent="0.25">
      <c r="A39" s="6" t="s">
        <v>25</v>
      </c>
      <c r="B39" s="30">
        <v>4</v>
      </c>
      <c r="C39" s="30">
        <v>3</v>
      </c>
      <c r="D39" s="30">
        <v>3</v>
      </c>
      <c r="E39" s="31">
        <v>5</v>
      </c>
      <c r="F39">
        <v>5</v>
      </c>
      <c r="G39">
        <v>3</v>
      </c>
      <c r="H39">
        <v>1</v>
      </c>
      <c r="I39" s="31">
        <v>6</v>
      </c>
      <c r="J39">
        <v>5</v>
      </c>
      <c r="K39">
        <v>2</v>
      </c>
      <c r="L39">
        <v>5</v>
      </c>
      <c r="M39">
        <v>4</v>
      </c>
      <c r="N39" s="30">
        <v>4</v>
      </c>
      <c r="O39" s="31">
        <v>4</v>
      </c>
      <c r="P39">
        <v>4</v>
      </c>
      <c r="Q39">
        <v>5</v>
      </c>
      <c r="R39">
        <v>2</v>
      </c>
      <c r="S39" s="31">
        <v>4</v>
      </c>
      <c r="T39">
        <v>2</v>
      </c>
      <c r="U39" s="31">
        <v>3</v>
      </c>
      <c r="V39" s="31">
        <v>3</v>
      </c>
      <c r="W39" s="31">
        <v>6</v>
      </c>
      <c r="X39">
        <v>5</v>
      </c>
      <c r="Y39">
        <v>3</v>
      </c>
      <c r="Z39">
        <v>1</v>
      </c>
      <c r="AA39">
        <v>5</v>
      </c>
      <c r="AB39">
        <v>2</v>
      </c>
      <c r="AC39">
        <v>5</v>
      </c>
      <c r="AD39">
        <v>4</v>
      </c>
      <c r="AE39">
        <v>2</v>
      </c>
      <c r="AF39">
        <v>1</v>
      </c>
      <c r="AG39">
        <v>6</v>
      </c>
      <c r="AH39">
        <v>2</v>
      </c>
      <c r="AI39">
        <v>5</v>
      </c>
      <c r="AJ39">
        <v>1</v>
      </c>
      <c r="AK39">
        <v>4</v>
      </c>
      <c r="AL39" s="30">
        <v>1</v>
      </c>
      <c r="AM39" s="31">
        <v>2</v>
      </c>
      <c r="AN39">
        <v>6</v>
      </c>
      <c r="AO39">
        <v>5</v>
      </c>
      <c r="AP39">
        <v>2</v>
      </c>
      <c r="AQ39">
        <v>5</v>
      </c>
      <c r="AR39" s="30">
        <v>2</v>
      </c>
      <c r="AS39" s="31">
        <v>5</v>
      </c>
      <c r="AT39">
        <v>2</v>
      </c>
      <c r="AU39">
        <v>5</v>
      </c>
      <c r="AV39" s="31">
        <v>1</v>
      </c>
      <c r="AW39" s="31">
        <v>1</v>
      </c>
      <c r="AX39" s="30">
        <v>6</v>
      </c>
      <c r="BA39" s="9">
        <f t="shared" si="5"/>
        <v>3.510204081632653</v>
      </c>
      <c r="BC39" s="18">
        <f t="shared" si="6"/>
        <v>3.5890061638471069</v>
      </c>
    </row>
    <row r="40" spans="1:55" ht="15.75" thickBot="1" x14ac:dyDescent="0.3">
      <c r="A40" s="7" t="s">
        <v>26</v>
      </c>
      <c r="B40" s="32">
        <v>5</v>
      </c>
      <c r="C40" s="30">
        <v>6</v>
      </c>
      <c r="D40" s="32">
        <v>6</v>
      </c>
      <c r="E40" s="33">
        <v>6</v>
      </c>
      <c r="F40">
        <v>4</v>
      </c>
      <c r="G40">
        <v>2</v>
      </c>
      <c r="H40">
        <v>2</v>
      </c>
      <c r="I40" s="33">
        <v>2</v>
      </c>
      <c r="J40">
        <v>6</v>
      </c>
      <c r="K40">
        <v>6</v>
      </c>
      <c r="L40">
        <v>6</v>
      </c>
      <c r="M40">
        <v>5</v>
      </c>
      <c r="N40" s="32">
        <v>5</v>
      </c>
      <c r="O40" s="33">
        <v>6</v>
      </c>
      <c r="P40">
        <v>5</v>
      </c>
      <c r="Q40">
        <v>6</v>
      </c>
      <c r="R40">
        <v>6</v>
      </c>
      <c r="S40" s="33">
        <v>6</v>
      </c>
      <c r="T40">
        <v>6</v>
      </c>
      <c r="U40" s="33">
        <v>2</v>
      </c>
      <c r="V40" s="33">
        <v>2</v>
      </c>
      <c r="W40" s="33">
        <v>7</v>
      </c>
      <c r="X40">
        <v>6</v>
      </c>
      <c r="Y40">
        <v>2</v>
      </c>
      <c r="Z40">
        <v>2</v>
      </c>
      <c r="AA40">
        <v>6</v>
      </c>
      <c r="AB40">
        <v>6</v>
      </c>
      <c r="AC40">
        <v>6</v>
      </c>
      <c r="AD40">
        <v>5</v>
      </c>
      <c r="AE40">
        <v>6</v>
      </c>
      <c r="AF40">
        <v>6</v>
      </c>
      <c r="AG40">
        <v>5</v>
      </c>
      <c r="AH40">
        <v>4</v>
      </c>
      <c r="AI40">
        <v>3</v>
      </c>
      <c r="AJ40">
        <v>6</v>
      </c>
      <c r="AK40">
        <v>5</v>
      </c>
      <c r="AL40" s="32">
        <v>5</v>
      </c>
      <c r="AM40" s="33">
        <v>1</v>
      </c>
      <c r="AN40">
        <v>1</v>
      </c>
      <c r="AO40">
        <v>4</v>
      </c>
      <c r="AP40">
        <v>1</v>
      </c>
      <c r="AQ40">
        <v>2</v>
      </c>
      <c r="AR40" s="32">
        <v>6</v>
      </c>
      <c r="AS40" s="33">
        <v>1</v>
      </c>
      <c r="AT40">
        <v>1</v>
      </c>
      <c r="AU40">
        <v>2</v>
      </c>
      <c r="AV40" s="33">
        <v>5</v>
      </c>
      <c r="AW40" s="33">
        <v>3</v>
      </c>
      <c r="AX40" s="32">
        <v>5</v>
      </c>
      <c r="BA40" s="9">
        <f t="shared" si="5"/>
        <v>4.3265306122448983</v>
      </c>
      <c r="BC40" s="18">
        <f t="shared" si="6"/>
        <v>4.6003502371707823</v>
      </c>
    </row>
    <row r="41" spans="1:55" x14ac:dyDescent="0.25">
      <c r="BA41" s="10" t="s">
        <v>37</v>
      </c>
    </row>
    <row r="42" spans="1:55" x14ac:dyDescent="0.25">
      <c r="A42" s="12" t="s">
        <v>2</v>
      </c>
      <c r="B42" s="8">
        <f t="shared" ref="B42:U42" si="7">SUMXMY2(B35:B40,$BA$35:$BA$40)/(COUNT(B35:B40)-1)</f>
        <v>3.053894210745522</v>
      </c>
      <c r="C42" s="8">
        <f t="shared" si="7"/>
        <v>2.0334860474802161</v>
      </c>
      <c r="D42" s="8">
        <f t="shared" si="7"/>
        <v>2.0334860474802161</v>
      </c>
      <c r="E42" s="8">
        <f t="shared" si="7"/>
        <v>2.3110370678883791</v>
      </c>
      <c r="F42" s="8">
        <f t="shared" si="7"/>
        <v>3.7640982923781756</v>
      </c>
      <c r="G42" s="8">
        <f t="shared" si="7"/>
        <v>3.2008329862557274</v>
      </c>
      <c r="H42" s="8">
        <f t="shared" si="7"/>
        <v>4.735526863806748</v>
      </c>
      <c r="I42" s="8">
        <f t="shared" si="7"/>
        <v>4.4253227821740939</v>
      </c>
      <c r="J42" s="8">
        <f t="shared" si="7"/>
        <v>3.0783840066638897</v>
      </c>
      <c r="K42" s="8">
        <f t="shared" si="7"/>
        <v>3.1028738025822569</v>
      </c>
      <c r="L42" s="8">
        <f t="shared" si="7"/>
        <v>2.2212411495210325</v>
      </c>
      <c r="M42" s="8">
        <f t="shared" si="7"/>
        <v>3.747771761765931</v>
      </c>
      <c r="N42" s="8">
        <f t="shared" si="7"/>
        <v>3.053894210745522</v>
      </c>
      <c r="O42" s="8">
        <f t="shared" si="7"/>
        <v>1.9600166597251145</v>
      </c>
      <c r="P42" s="8">
        <f t="shared" si="7"/>
        <v>3.747771761765931</v>
      </c>
      <c r="Q42" s="8">
        <f t="shared" si="7"/>
        <v>2.2212411495210325</v>
      </c>
      <c r="R42" s="8">
        <f t="shared" si="7"/>
        <v>3.1028738025822569</v>
      </c>
      <c r="S42" s="8">
        <f t="shared" si="7"/>
        <v>1.9600166597251145</v>
      </c>
      <c r="T42" s="8">
        <f t="shared" si="7"/>
        <v>3.1028738025822569</v>
      </c>
      <c r="U42" s="8">
        <f t="shared" si="7"/>
        <v>3.2253227821740951</v>
      </c>
      <c r="V42" s="8">
        <f t="shared" ref="V42:AX42" si="8">SUMXMY2(V35:V40,$BA$35:$BA$40)/(COUNT(V35:V40)-1)</f>
        <v>3.2253227821740951</v>
      </c>
      <c r="W42" s="8">
        <f t="shared" si="8"/>
        <v>3.9355268638067473</v>
      </c>
      <c r="X42" s="8">
        <f t="shared" si="8"/>
        <v>3.0783840066638897</v>
      </c>
      <c r="Y42" s="8">
        <f t="shared" si="8"/>
        <v>3.2008329862557274</v>
      </c>
      <c r="Z42" s="8">
        <f t="shared" si="8"/>
        <v>4.735526863806748</v>
      </c>
      <c r="AA42" s="8">
        <f t="shared" si="8"/>
        <v>3.0783840066638897</v>
      </c>
      <c r="AB42" s="8">
        <f t="shared" si="8"/>
        <v>3.1028738025822569</v>
      </c>
      <c r="AC42" s="8">
        <f t="shared" si="8"/>
        <v>2.2212411495210325</v>
      </c>
      <c r="AD42" s="8">
        <f t="shared" si="8"/>
        <v>3.747771761765931</v>
      </c>
      <c r="AE42" s="8">
        <f t="shared" si="8"/>
        <v>2.5967513536026652</v>
      </c>
      <c r="AF42" s="8">
        <f t="shared" si="8"/>
        <v>3.1518533944189917</v>
      </c>
      <c r="AG42" s="8">
        <f t="shared" si="8"/>
        <v>2.8987921699291959</v>
      </c>
      <c r="AH42" s="8">
        <f t="shared" si="8"/>
        <v>5.5681799250312363</v>
      </c>
      <c r="AI42" s="8">
        <f t="shared" si="8"/>
        <v>2.8008329862557271</v>
      </c>
      <c r="AJ42" s="8">
        <f t="shared" si="8"/>
        <v>3.5273635985006235</v>
      </c>
      <c r="AK42" s="8">
        <f t="shared" si="8"/>
        <v>2.0743023740108293</v>
      </c>
      <c r="AL42" s="8">
        <f t="shared" si="8"/>
        <v>3.2743023740108286</v>
      </c>
      <c r="AM42" s="8">
        <f t="shared" si="8"/>
        <v>4.31103706788838</v>
      </c>
      <c r="AN42" s="8">
        <f t="shared" si="8"/>
        <v>3.8865472719700138</v>
      </c>
      <c r="AO42" s="8">
        <f t="shared" si="8"/>
        <v>2.449812578092462</v>
      </c>
      <c r="AP42" s="8">
        <f t="shared" si="8"/>
        <v>4.6702207413577685</v>
      </c>
      <c r="AQ42" s="8">
        <f t="shared" si="8"/>
        <v>3.0294044148271562</v>
      </c>
      <c r="AR42" s="8">
        <f t="shared" si="8"/>
        <v>1.9355268638067471</v>
      </c>
      <c r="AS42" s="8">
        <f t="shared" si="8"/>
        <v>3.6743023740108298</v>
      </c>
      <c r="AT42" s="8">
        <f t="shared" si="8"/>
        <v>4.6702207413577685</v>
      </c>
      <c r="AU42" s="8">
        <f t="shared" si="8"/>
        <v>3.0294044148271562</v>
      </c>
      <c r="AV42" s="8">
        <f t="shared" si="8"/>
        <v>2.9885880882965425</v>
      </c>
      <c r="AW42" s="8">
        <f t="shared" si="8"/>
        <v>3.5028738025822577</v>
      </c>
      <c r="AX42" s="8">
        <f t="shared" si="8"/>
        <v>3.5110370678883798</v>
      </c>
      <c r="BA42" s="10" t="s">
        <v>38</v>
      </c>
    </row>
    <row r="43" spans="1:55" x14ac:dyDescent="0.25">
      <c r="A43" s="12" t="s">
        <v>8</v>
      </c>
      <c r="B43">
        <f>1/B42</f>
        <v>0.32745076646118604</v>
      </c>
      <c r="C43">
        <f t="shared" ref="C43:U43" si="9">1/C42</f>
        <v>0.49176634442077677</v>
      </c>
      <c r="D43">
        <f t="shared" si="9"/>
        <v>0.49176634442077677</v>
      </c>
      <c r="E43">
        <f t="shared" si="9"/>
        <v>0.4327061707035757</v>
      </c>
      <c r="F43">
        <f t="shared" si="9"/>
        <v>0.26566787642737011</v>
      </c>
      <c r="G43">
        <f t="shared" si="9"/>
        <v>0.31241867485556646</v>
      </c>
      <c r="H43">
        <f t="shared" si="9"/>
        <v>0.21116974494283197</v>
      </c>
      <c r="I43">
        <f t="shared" si="9"/>
        <v>0.22597221699356249</v>
      </c>
      <c r="J43">
        <f t="shared" si="9"/>
        <v>0.32484576252841219</v>
      </c>
      <c r="K43">
        <f t="shared" si="9"/>
        <v>0.32228187919463092</v>
      </c>
      <c r="L43">
        <f t="shared" si="9"/>
        <v>0.45019875496887429</v>
      </c>
      <c r="M43">
        <f t="shared" si="9"/>
        <v>0.26682521337126597</v>
      </c>
      <c r="N43">
        <f t="shared" si="9"/>
        <v>0.32745076646118604</v>
      </c>
      <c r="O43">
        <f t="shared" si="9"/>
        <v>0.51019974500637488</v>
      </c>
      <c r="P43">
        <f t="shared" si="9"/>
        <v>0.26682521337126597</v>
      </c>
      <c r="Q43">
        <f t="shared" si="9"/>
        <v>0.45019875496887429</v>
      </c>
      <c r="R43">
        <f t="shared" si="9"/>
        <v>0.32228187919463092</v>
      </c>
      <c r="S43">
        <f t="shared" si="9"/>
        <v>0.51019974500637488</v>
      </c>
      <c r="T43">
        <f t="shared" si="9"/>
        <v>0.32228187919463092</v>
      </c>
      <c r="U43">
        <f t="shared" si="9"/>
        <v>0.31004648760330572</v>
      </c>
      <c r="V43">
        <f t="shared" ref="V43" si="10">1/V42</f>
        <v>0.31004648760330572</v>
      </c>
      <c r="W43">
        <f t="shared" ref="W43" si="11">1/W42</f>
        <v>0.25409558481141259</v>
      </c>
      <c r="X43">
        <f t="shared" ref="X43" si="12">1/X42</f>
        <v>0.32484576252841219</v>
      </c>
      <c r="Y43">
        <f t="shared" ref="Y43" si="13">1/Y42</f>
        <v>0.31241867485556646</v>
      </c>
      <c r="Z43">
        <f t="shared" ref="Z43" si="14">1/Z42</f>
        <v>0.21116974494283197</v>
      </c>
      <c r="AA43">
        <f t="shared" ref="AA43" si="15">1/AA42</f>
        <v>0.32484576252841219</v>
      </c>
      <c r="AB43">
        <f t="shared" ref="AB43" si="16">1/AB42</f>
        <v>0.32228187919463092</v>
      </c>
      <c r="AC43">
        <f t="shared" ref="AC43" si="17">1/AC42</f>
        <v>0.45019875496887429</v>
      </c>
      <c r="AD43">
        <f t="shared" ref="AD43" si="18">1/AD42</f>
        <v>0.26682521337126597</v>
      </c>
      <c r="AE43">
        <f t="shared" ref="AE43" si="19">1/AE42</f>
        <v>0.38509655482132554</v>
      </c>
      <c r="AF43">
        <f t="shared" ref="AF43" si="20">1/AF42</f>
        <v>0.31727364025582749</v>
      </c>
      <c r="AG43">
        <f t="shared" ref="AG43" si="21">1/AG42</f>
        <v>0.34497126436781611</v>
      </c>
      <c r="AH43">
        <f t="shared" ref="AH43" si="22">1/AH42</f>
        <v>0.17959189779493165</v>
      </c>
      <c r="AI43">
        <f t="shared" ref="AI43" si="23">1/AI42</f>
        <v>0.35703664049488459</v>
      </c>
      <c r="AJ43">
        <f t="shared" ref="AJ43" si="24">1/AJ42</f>
        <v>0.28349785103669778</v>
      </c>
      <c r="AK43">
        <f t="shared" ref="AK43" si="25">1/AK42</f>
        <v>0.48208979198457946</v>
      </c>
      <c r="AL43">
        <f t="shared" ref="AL43" si="26">1/AL42</f>
        <v>0.3054085682303857</v>
      </c>
      <c r="AM43">
        <f t="shared" ref="AM43" si="27">1/AM42</f>
        <v>0.23196274684082388</v>
      </c>
      <c r="AN43">
        <f t="shared" ref="AN43" si="28">1/AN42</f>
        <v>0.25729778387414798</v>
      </c>
      <c r="AO43">
        <f t="shared" ref="AO43" si="29">1/AO42</f>
        <v>0.40819449166950006</v>
      </c>
      <c r="AP43">
        <f t="shared" ref="AP43" si="30">1/AP42</f>
        <v>0.21412264117290333</v>
      </c>
      <c r="AQ43">
        <f t="shared" ref="AQ43" si="31">1/AQ42</f>
        <v>0.33009788825340952</v>
      </c>
      <c r="AR43">
        <f t="shared" ref="AR43" si="32">1/AR42</f>
        <v>0.51665519022206918</v>
      </c>
      <c r="AS43">
        <f t="shared" ref="AS43" si="33">1/AS42</f>
        <v>0.27216050782135565</v>
      </c>
      <c r="AT43">
        <f t="shared" ref="AT43" si="34">1/AT42</f>
        <v>0.21412264117290333</v>
      </c>
      <c r="AU43">
        <f t="shared" ref="AU43" si="35">1/AU42</f>
        <v>0.33009788825340952</v>
      </c>
      <c r="AV43">
        <f t="shared" ref="AV43" si="36">1/AV42</f>
        <v>0.33460616533809023</v>
      </c>
      <c r="AW43">
        <f t="shared" ref="AW43" si="37">1/AW42</f>
        <v>0.28547988205079422</v>
      </c>
      <c r="AX43">
        <f t="shared" ref="AX43" si="38">1/AX42</f>
        <v>0.2848161328588375</v>
      </c>
      <c r="AY43">
        <f>SUM(B43:AX43)</f>
        <v>16.253862253414873</v>
      </c>
    </row>
    <row r="44" spans="1:55" x14ac:dyDescent="0.25">
      <c r="A44" s="12" t="s">
        <v>9</v>
      </c>
      <c r="B44" s="16">
        <f>B43/$AY$43</f>
        <v>2.0146028147395547E-2</v>
      </c>
      <c r="C44" s="16">
        <f t="shared" ref="C44:AX44" si="39">C43/$AY$43</f>
        <v>3.0255353266418792E-2</v>
      </c>
      <c r="D44" s="16">
        <f t="shared" si="39"/>
        <v>3.0255353266418792E-2</v>
      </c>
      <c r="E44" s="16">
        <f t="shared" si="39"/>
        <v>2.662174466334399E-2</v>
      </c>
      <c r="F44" s="16">
        <f t="shared" si="39"/>
        <v>1.6344907584752929E-2</v>
      </c>
      <c r="G44" s="16">
        <f t="shared" si="39"/>
        <v>1.9221196167694143E-2</v>
      </c>
      <c r="H44" s="16">
        <f t="shared" si="39"/>
        <v>1.2991973332274673E-2</v>
      </c>
      <c r="I44" s="16">
        <f t="shared" si="39"/>
        <v>1.3902678235512092E-2</v>
      </c>
      <c r="J44" s="16">
        <f t="shared" si="39"/>
        <v>1.9985758305547555E-2</v>
      </c>
      <c r="K44" s="16">
        <f t="shared" si="39"/>
        <v>1.9828018360800417E-2</v>
      </c>
      <c r="L44" s="16">
        <f t="shared" si="39"/>
        <v>2.7697955596632996E-2</v>
      </c>
      <c r="M44" s="16">
        <f t="shared" si="39"/>
        <v>1.6416111396244118E-2</v>
      </c>
      <c r="N44" s="16">
        <f t="shared" si="39"/>
        <v>2.0146028147395547E-2</v>
      </c>
      <c r="O44" s="16">
        <f t="shared" si="39"/>
        <v>3.1389446831271373E-2</v>
      </c>
      <c r="P44" s="16">
        <f t="shared" si="39"/>
        <v>1.6416111396244118E-2</v>
      </c>
      <c r="Q44" s="16">
        <f t="shared" si="39"/>
        <v>2.7697955596632996E-2</v>
      </c>
      <c r="R44" s="16">
        <f t="shared" si="39"/>
        <v>1.9828018360800417E-2</v>
      </c>
      <c r="S44" s="16">
        <f t="shared" si="39"/>
        <v>3.1389446831271373E-2</v>
      </c>
      <c r="T44" s="16">
        <f t="shared" si="39"/>
        <v>1.9828018360800417E-2</v>
      </c>
      <c r="U44" s="16">
        <f t="shared" si="39"/>
        <v>1.9075250101751425E-2</v>
      </c>
      <c r="V44" s="16">
        <f t="shared" si="39"/>
        <v>1.9075250101751425E-2</v>
      </c>
      <c r="W44" s="16">
        <f t="shared" si="39"/>
        <v>1.5632935781649565E-2</v>
      </c>
      <c r="X44" s="16">
        <f t="shared" si="39"/>
        <v>1.9985758305547555E-2</v>
      </c>
      <c r="Y44" s="16">
        <f t="shared" si="39"/>
        <v>1.9221196167694143E-2</v>
      </c>
      <c r="Z44" s="16">
        <f t="shared" si="39"/>
        <v>1.2991973332274673E-2</v>
      </c>
      <c r="AA44" s="16">
        <f t="shared" si="39"/>
        <v>1.9985758305547555E-2</v>
      </c>
      <c r="AB44" s="16">
        <f t="shared" si="39"/>
        <v>1.9828018360800417E-2</v>
      </c>
      <c r="AC44" s="16">
        <f t="shared" si="39"/>
        <v>2.7697955596632996E-2</v>
      </c>
      <c r="AD44" s="16">
        <f t="shared" si="39"/>
        <v>1.6416111396244118E-2</v>
      </c>
      <c r="AE44" s="16">
        <f t="shared" si="39"/>
        <v>2.3692618333862051E-2</v>
      </c>
      <c r="AF44" s="16">
        <f t="shared" si="39"/>
        <v>1.9519892276013938E-2</v>
      </c>
      <c r="AG44" s="16">
        <f t="shared" si="39"/>
        <v>2.1223956435052167E-2</v>
      </c>
      <c r="AH44" s="16">
        <f t="shared" si="39"/>
        <v>1.1049182956943055E-2</v>
      </c>
      <c r="AI44" s="16">
        <f t="shared" si="39"/>
        <v>2.1966264690096816E-2</v>
      </c>
      <c r="AJ44" s="16">
        <f t="shared" si="39"/>
        <v>1.7441876067156654E-2</v>
      </c>
      <c r="AK44" s="16">
        <f t="shared" si="39"/>
        <v>2.9660014614882952E-2</v>
      </c>
      <c r="AL44" s="16">
        <f t="shared" si="39"/>
        <v>1.8789907498214495E-2</v>
      </c>
      <c r="AM44" s="16">
        <f t="shared" si="39"/>
        <v>1.427123862773535E-2</v>
      </c>
      <c r="AN44" s="16">
        <f t="shared" si="39"/>
        <v>1.5829947360362962E-2</v>
      </c>
      <c r="AO44" s="16">
        <f t="shared" si="39"/>
        <v>2.5113692075478245E-2</v>
      </c>
      <c r="AP44" s="16">
        <f t="shared" si="39"/>
        <v>1.3173646843716606E-2</v>
      </c>
      <c r="AQ44" s="16">
        <f t="shared" si="39"/>
        <v>2.0308889241635923E-2</v>
      </c>
      <c r="AR44" s="16">
        <f t="shared" si="39"/>
        <v>3.1786610601644665E-2</v>
      </c>
      <c r="AS44" s="16">
        <f t="shared" si="39"/>
        <v>1.674435919156235E-2</v>
      </c>
      <c r="AT44" s="16">
        <f t="shared" si="39"/>
        <v>1.3173646843716606E-2</v>
      </c>
      <c r="AU44" s="16">
        <f t="shared" si="39"/>
        <v>2.0308889241635923E-2</v>
      </c>
      <c r="AV44" s="16">
        <f t="shared" si="39"/>
        <v>2.0586255753938777E-2</v>
      </c>
      <c r="AW44" s="16">
        <f t="shared" si="39"/>
        <v>1.7563818223623497E-2</v>
      </c>
      <c r="AX44" s="16">
        <f t="shared" si="39"/>
        <v>1.7522981825381149E-2</v>
      </c>
      <c r="AY44" s="34">
        <f>SUM(B44:AX44)</f>
        <v>1.0000000000000002</v>
      </c>
    </row>
    <row r="47" spans="1:55" x14ac:dyDescent="0.25">
      <c r="A47" s="1" t="s">
        <v>11</v>
      </c>
      <c r="B47" s="1"/>
    </row>
    <row r="48" spans="1:55" x14ac:dyDescent="0.25">
      <c r="D48" s="21">
        <v>1</v>
      </c>
      <c r="L48" s="21">
        <v>2</v>
      </c>
    </row>
    <row r="49" spans="1:15" ht="15.75" thickBot="1" x14ac:dyDescent="0.3">
      <c r="A49" s="19"/>
      <c r="B49" s="6" t="s">
        <v>21</v>
      </c>
      <c r="C49" s="6" t="s">
        <v>22</v>
      </c>
      <c r="D49" s="6" t="s">
        <v>23</v>
      </c>
      <c r="E49" s="6" t="s">
        <v>24</v>
      </c>
      <c r="F49" s="6" t="s">
        <v>25</v>
      </c>
      <c r="G49" s="7" t="s">
        <v>26</v>
      </c>
      <c r="I49" s="19"/>
      <c r="J49" s="6" t="s">
        <v>21</v>
      </c>
      <c r="K49" s="6" t="s">
        <v>22</v>
      </c>
      <c r="L49" s="6" t="s">
        <v>23</v>
      </c>
      <c r="M49" s="6" t="s">
        <v>24</v>
      </c>
      <c r="N49" s="6" t="s">
        <v>25</v>
      </c>
      <c r="O49" s="7" t="s">
        <v>26</v>
      </c>
    </row>
    <row r="50" spans="1:15" x14ac:dyDescent="0.25">
      <c r="A50" s="6" t="s">
        <v>21</v>
      </c>
      <c r="B50" s="20">
        <v>1</v>
      </c>
      <c r="C50" s="19">
        <v>1</v>
      </c>
      <c r="D50" s="19">
        <v>0</v>
      </c>
      <c r="E50" s="19">
        <v>1</v>
      </c>
      <c r="F50" s="19">
        <v>0</v>
      </c>
      <c r="G50" s="19">
        <v>1</v>
      </c>
      <c r="I50" s="6" t="s">
        <v>21</v>
      </c>
      <c r="J50" s="20">
        <v>0</v>
      </c>
      <c r="K50" s="19">
        <v>1</v>
      </c>
      <c r="L50" s="19">
        <v>0</v>
      </c>
      <c r="M50" s="19">
        <v>0</v>
      </c>
      <c r="N50" s="19">
        <v>1</v>
      </c>
      <c r="O50" s="19">
        <v>0</v>
      </c>
    </row>
    <row r="51" spans="1:15" x14ac:dyDescent="0.25">
      <c r="A51" s="6" t="s">
        <v>22</v>
      </c>
      <c r="B51" s="19">
        <f>1-C50</f>
        <v>0</v>
      </c>
      <c r="C51" s="20">
        <v>1</v>
      </c>
      <c r="D51" s="19">
        <v>0</v>
      </c>
      <c r="E51" s="19">
        <v>0</v>
      </c>
      <c r="F51" s="19">
        <v>1</v>
      </c>
      <c r="G51" s="19">
        <v>1</v>
      </c>
      <c r="I51" s="6" t="s">
        <v>22</v>
      </c>
      <c r="J51" s="19">
        <f>1-K50</f>
        <v>0</v>
      </c>
      <c r="K51" s="20">
        <v>1</v>
      </c>
      <c r="L51" s="19">
        <v>1</v>
      </c>
      <c r="M51" s="19">
        <v>0</v>
      </c>
      <c r="N51" s="19">
        <v>1</v>
      </c>
      <c r="O51" s="19">
        <v>1</v>
      </c>
    </row>
    <row r="52" spans="1:15" x14ac:dyDescent="0.25">
      <c r="A52" s="6" t="s">
        <v>23</v>
      </c>
      <c r="B52" s="19">
        <f>1-D50</f>
        <v>1</v>
      </c>
      <c r="C52" s="19">
        <f>1-D51</f>
        <v>1</v>
      </c>
      <c r="D52" s="20">
        <v>1</v>
      </c>
      <c r="E52" s="19">
        <v>1</v>
      </c>
      <c r="F52" s="19">
        <v>0</v>
      </c>
      <c r="G52" s="19">
        <v>1</v>
      </c>
      <c r="I52" s="6" t="s">
        <v>23</v>
      </c>
      <c r="J52" s="19">
        <f>1-L50</f>
        <v>1</v>
      </c>
      <c r="K52" s="19">
        <f>1-L51</f>
        <v>0</v>
      </c>
      <c r="L52" s="20">
        <v>1</v>
      </c>
      <c r="M52" s="19">
        <v>1</v>
      </c>
      <c r="N52" s="19">
        <v>1</v>
      </c>
      <c r="O52" s="19">
        <v>0</v>
      </c>
    </row>
    <row r="53" spans="1:15" x14ac:dyDescent="0.25">
      <c r="A53" s="6" t="s">
        <v>24</v>
      </c>
      <c r="B53" s="19">
        <f>1-E50</f>
        <v>0</v>
      </c>
      <c r="C53" s="19">
        <f>1-E51</f>
        <v>1</v>
      </c>
      <c r="D53" s="19">
        <f>1-E52</f>
        <v>0</v>
      </c>
      <c r="E53" s="20">
        <v>1</v>
      </c>
      <c r="F53" s="19">
        <v>0</v>
      </c>
      <c r="G53" s="19">
        <v>0</v>
      </c>
      <c r="I53" s="6" t="s">
        <v>24</v>
      </c>
      <c r="J53" s="19">
        <f>1-M50</f>
        <v>1</v>
      </c>
      <c r="K53" s="19">
        <f>1-M51</f>
        <v>1</v>
      </c>
      <c r="L53" s="19">
        <f>1-M52</f>
        <v>0</v>
      </c>
      <c r="M53" s="20">
        <v>1</v>
      </c>
      <c r="N53" s="19">
        <v>0</v>
      </c>
      <c r="O53" s="19">
        <v>0</v>
      </c>
    </row>
    <row r="54" spans="1:15" x14ac:dyDescent="0.25">
      <c r="A54" s="6" t="s">
        <v>25</v>
      </c>
      <c r="B54" s="19">
        <f>1-F50</f>
        <v>1</v>
      </c>
      <c r="C54" s="19">
        <f>1-F51</f>
        <v>0</v>
      </c>
      <c r="D54" s="19">
        <f>1-F52</f>
        <v>1</v>
      </c>
      <c r="E54" s="19">
        <f>1-F53</f>
        <v>1</v>
      </c>
      <c r="F54" s="20">
        <v>1</v>
      </c>
      <c r="G54" s="19">
        <v>0</v>
      </c>
      <c r="I54" s="6" t="s">
        <v>25</v>
      </c>
      <c r="J54" s="19">
        <f>1-N50</f>
        <v>0</v>
      </c>
      <c r="K54" s="19">
        <f>1-N51</f>
        <v>0</v>
      </c>
      <c r="L54" s="19">
        <f>1-N52</f>
        <v>0</v>
      </c>
      <c r="M54" s="19">
        <f>1-N53</f>
        <v>1</v>
      </c>
      <c r="N54" s="20">
        <v>1</v>
      </c>
      <c r="O54" s="19">
        <v>1</v>
      </c>
    </row>
    <row r="55" spans="1:15" ht="15.75" thickBot="1" x14ac:dyDescent="0.3">
      <c r="A55" s="7" t="s">
        <v>26</v>
      </c>
      <c r="B55" s="19">
        <f>1-G50</f>
        <v>0</v>
      </c>
      <c r="C55" s="19">
        <f>1-G51</f>
        <v>0</v>
      </c>
      <c r="D55" s="19">
        <f>1-G52</f>
        <v>0</v>
      </c>
      <c r="E55" s="19">
        <f>1-G53</f>
        <v>1</v>
      </c>
      <c r="F55" s="19">
        <f>1-G54</f>
        <v>1</v>
      </c>
      <c r="G55" s="20">
        <v>1</v>
      </c>
      <c r="I55" s="7" t="s">
        <v>26</v>
      </c>
      <c r="J55" s="19">
        <f>1-O50</f>
        <v>1</v>
      </c>
      <c r="K55" s="19">
        <f>1-O51</f>
        <v>0</v>
      </c>
      <c r="L55" s="19">
        <f>1-O52</f>
        <v>1</v>
      </c>
      <c r="M55" s="19">
        <f>1-O53</f>
        <v>1</v>
      </c>
      <c r="N55" s="19">
        <f>1-O54</f>
        <v>0</v>
      </c>
      <c r="O55" s="20">
        <v>1</v>
      </c>
    </row>
    <row r="57" spans="1:15" x14ac:dyDescent="0.25">
      <c r="D57" s="21">
        <v>3</v>
      </c>
      <c r="L57" s="21">
        <v>4</v>
      </c>
    </row>
    <row r="58" spans="1:15" ht="15.75" thickBot="1" x14ac:dyDescent="0.3">
      <c r="A58" s="19"/>
      <c r="B58" s="6" t="s">
        <v>21</v>
      </c>
      <c r="C58" s="6" t="s">
        <v>22</v>
      </c>
      <c r="D58" s="6" t="s">
        <v>23</v>
      </c>
      <c r="E58" s="6" t="s">
        <v>24</v>
      </c>
      <c r="F58" s="6" t="s">
        <v>25</v>
      </c>
      <c r="G58" s="7" t="s">
        <v>26</v>
      </c>
      <c r="I58" s="19"/>
      <c r="J58" s="6" t="s">
        <v>21</v>
      </c>
      <c r="K58" s="6" t="s">
        <v>22</v>
      </c>
      <c r="L58" s="6" t="s">
        <v>23</v>
      </c>
      <c r="M58" s="6" t="s">
        <v>24</v>
      </c>
      <c r="N58" s="6" t="s">
        <v>25</v>
      </c>
      <c r="O58" s="7" t="s">
        <v>26</v>
      </c>
    </row>
    <row r="59" spans="1:15" x14ac:dyDescent="0.25">
      <c r="A59" s="6" t="s">
        <v>21</v>
      </c>
      <c r="B59" s="20">
        <v>1</v>
      </c>
      <c r="C59" s="19">
        <v>1</v>
      </c>
      <c r="D59" s="19">
        <v>0</v>
      </c>
      <c r="E59" s="19">
        <v>1</v>
      </c>
      <c r="F59" s="19">
        <v>1</v>
      </c>
      <c r="G59" s="19">
        <v>1</v>
      </c>
      <c r="I59" s="6" t="s">
        <v>21</v>
      </c>
      <c r="J59" s="20">
        <v>1</v>
      </c>
      <c r="K59" s="19">
        <v>0</v>
      </c>
      <c r="L59" s="19">
        <v>1</v>
      </c>
      <c r="M59" s="19">
        <v>1</v>
      </c>
      <c r="N59" s="19">
        <v>1</v>
      </c>
      <c r="O59" s="19">
        <v>1</v>
      </c>
    </row>
    <row r="60" spans="1:15" x14ac:dyDescent="0.25">
      <c r="A60" s="6" t="s">
        <v>22</v>
      </c>
      <c r="B60" s="19">
        <f>1-C59</f>
        <v>0</v>
      </c>
      <c r="C60" s="20">
        <v>1</v>
      </c>
      <c r="D60" s="19">
        <v>0</v>
      </c>
      <c r="E60" s="19">
        <v>1</v>
      </c>
      <c r="F60" s="19">
        <v>1</v>
      </c>
      <c r="G60" s="19">
        <v>1</v>
      </c>
      <c r="I60" s="6" t="s">
        <v>22</v>
      </c>
      <c r="J60" s="19">
        <f>1-K59</f>
        <v>1</v>
      </c>
      <c r="K60" s="20">
        <v>1</v>
      </c>
      <c r="L60" s="19">
        <v>0</v>
      </c>
      <c r="M60" s="19">
        <v>1</v>
      </c>
      <c r="N60" s="19">
        <v>0</v>
      </c>
      <c r="O60" s="19">
        <v>0</v>
      </c>
    </row>
    <row r="61" spans="1:15" x14ac:dyDescent="0.25">
      <c r="A61" s="6" t="s">
        <v>23</v>
      </c>
      <c r="B61" s="19">
        <f>1-D59</f>
        <v>1</v>
      </c>
      <c r="C61" s="19">
        <f>1-D60</f>
        <v>1</v>
      </c>
      <c r="D61" s="20">
        <v>1</v>
      </c>
      <c r="E61" s="19">
        <v>1</v>
      </c>
      <c r="F61" s="19">
        <v>0</v>
      </c>
      <c r="G61" s="19">
        <v>0</v>
      </c>
      <c r="I61" s="6" t="s">
        <v>23</v>
      </c>
      <c r="J61" s="19">
        <f>1-L59</f>
        <v>0</v>
      </c>
      <c r="K61" s="19">
        <f>1-L60</f>
        <v>1</v>
      </c>
      <c r="L61" s="20">
        <v>1</v>
      </c>
      <c r="M61" s="19">
        <v>1</v>
      </c>
      <c r="N61" s="19">
        <v>1</v>
      </c>
      <c r="O61" s="19">
        <v>1</v>
      </c>
    </row>
    <row r="62" spans="1:15" x14ac:dyDescent="0.25">
      <c r="A62" s="6" t="s">
        <v>24</v>
      </c>
      <c r="B62" s="19">
        <f>1-E59</f>
        <v>0</v>
      </c>
      <c r="C62" s="19">
        <f>1-E60</f>
        <v>0</v>
      </c>
      <c r="D62" s="19">
        <f>1-E61</f>
        <v>0</v>
      </c>
      <c r="E62" s="20">
        <v>1</v>
      </c>
      <c r="F62" s="19">
        <v>0</v>
      </c>
      <c r="G62" s="19">
        <v>0</v>
      </c>
      <c r="I62" s="6" t="s">
        <v>24</v>
      </c>
      <c r="J62" s="19">
        <f>1-M59</f>
        <v>0</v>
      </c>
      <c r="K62" s="19">
        <f>1-M60</f>
        <v>0</v>
      </c>
      <c r="L62" s="19">
        <f>1-M61</f>
        <v>0</v>
      </c>
      <c r="M62" s="20">
        <v>1</v>
      </c>
      <c r="N62" s="19">
        <v>1</v>
      </c>
      <c r="O62" s="19">
        <v>0</v>
      </c>
    </row>
    <row r="63" spans="1:15" x14ac:dyDescent="0.25">
      <c r="A63" s="6" t="s">
        <v>25</v>
      </c>
      <c r="B63" s="19">
        <f>1-F59</f>
        <v>0</v>
      </c>
      <c r="C63" s="19">
        <f>1-F60</f>
        <v>0</v>
      </c>
      <c r="D63" s="19">
        <f>1-F61</f>
        <v>1</v>
      </c>
      <c r="E63" s="19">
        <f>1-F62</f>
        <v>1</v>
      </c>
      <c r="F63" s="20">
        <v>1</v>
      </c>
      <c r="G63" s="19">
        <v>1</v>
      </c>
      <c r="I63" s="6" t="s">
        <v>25</v>
      </c>
      <c r="J63" s="19">
        <f>1-N59</f>
        <v>0</v>
      </c>
      <c r="K63" s="19">
        <f>1-N60</f>
        <v>1</v>
      </c>
      <c r="L63" s="19">
        <f>1-N61</f>
        <v>0</v>
      </c>
      <c r="M63" s="19">
        <f>1-N62</f>
        <v>0</v>
      </c>
      <c r="N63" s="20">
        <v>1</v>
      </c>
      <c r="O63" s="19">
        <v>1</v>
      </c>
    </row>
    <row r="64" spans="1:15" ht="15.75" thickBot="1" x14ac:dyDescent="0.3">
      <c r="A64" s="7" t="s">
        <v>26</v>
      </c>
      <c r="B64" s="19">
        <f>1-G59</f>
        <v>0</v>
      </c>
      <c r="C64" s="19">
        <f>1-G60</f>
        <v>0</v>
      </c>
      <c r="D64" s="19">
        <f>1-G61</f>
        <v>1</v>
      </c>
      <c r="E64" s="19">
        <f>1-G62</f>
        <v>1</v>
      </c>
      <c r="F64" s="19">
        <f>1-G63</f>
        <v>0</v>
      </c>
      <c r="G64" s="20">
        <v>1</v>
      </c>
      <c r="I64" s="7" t="s">
        <v>26</v>
      </c>
      <c r="J64" s="19">
        <f>1-O59</f>
        <v>0</v>
      </c>
      <c r="K64" s="19">
        <f>1-O60</f>
        <v>1</v>
      </c>
      <c r="L64" s="19">
        <f>1-O61</f>
        <v>0</v>
      </c>
      <c r="M64" s="19">
        <f>1-O62</f>
        <v>1</v>
      </c>
      <c r="N64" s="19">
        <f>1-O63</f>
        <v>0</v>
      </c>
      <c r="O64" s="20">
        <v>1</v>
      </c>
    </row>
    <row r="66" spans="1:13" x14ac:dyDescent="0.25">
      <c r="D66" s="21">
        <v>5</v>
      </c>
    </row>
    <row r="67" spans="1:13" ht="15.75" thickBot="1" x14ac:dyDescent="0.3">
      <c r="A67" s="19"/>
      <c r="B67" s="6" t="s">
        <v>21</v>
      </c>
      <c r="C67" s="6" t="s">
        <v>22</v>
      </c>
      <c r="D67" s="6" t="s">
        <v>23</v>
      </c>
      <c r="E67" s="6" t="s">
        <v>24</v>
      </c>
      <c r="F67" s="6" t="s">
        <v>25</v>
      </c>
      <c r="G67" s="7" t="s">
        <v>26</v>
      </c>
    </row>
    <row r="68" spans="1:13" x14ac:dyDescent="0.25">
      <c r="A68" s="6" t="s">
        <v>21</v>
      </c>
      <c r="B68" s="20">
        <v>1</v>
      </c>
      <c r="C68" s="19">
        <v>1</v>
      </c>
      <c r="D68" s="19">
        <v>0</v>
      </c>
      <c r="E68" s="19">
        <v>0</v>
      </c>
      <c r="F68" s="19">
        <v>1</v>
      </c>
      <c r="G68" s="19">
        <v>0</v>
      </c>
    </row>
    <row r="69" spans="1:13" x14ac:dyDescent="0.25">
      <c r="A69" s="6" t="s">
        <v>22</v>
      </c>
      <c r="B69" s="19">
        <f>1-C68</f>
        <v>0</v>
      </c>
      <c r="C69" s="20">
        <v>1</v>
      </c>
      <c r="D69" s="19">
        <v>1</v>
      </c>
      <c r="E69" s="19">
        <v>1</v>
      </c>
      <c r="F69" s="19">
        <v>0</v>
      </c>
      <c r="G69" s="19">
        <v>1</v>
      </c>
    </row>
    <row r="70" spans="1:13" x14ac:dyDescent="0.25">
      <c r="A70" s="6" t="s">
        <v>23</v>
      </c>
      <c r="B70" s="19">
        <f>1-D68</f>
        <v>1</v>
      </c>
      <c r="C70" s="19">
        <f>1-D69</f>
        <v>0</v>
      </c>
      <c r="D70" s="20">
        <v>1</v>
      </c>
      <c r="E70" s="19">
        <v>0</v>
      </c>
      <c r="F70" s="19">
        <v>1</v>
      </c>
      <c r="G70" s="19">
        <v>0</v>
      </c>
    </row>
    <row r="71" spans="1:13" x14ac:dyDescent="0.25">
      <c r="A71" s="6" t="s">
        <v>24</v>
      </c>
      <c r="B71" s="19">
        <f>1-E68</f>
        <v>1</v>
      </c>
      <c r="C71" s="19">
        <f>1-E69</f>
        <v>0</v>
      </c>
      <c r="D71" s="19">
        <f>1-E70</f>
        <v>1</v>
      </c>
      <c r="E71" s="20">
        <v>1</v>
      </c>
      <c r="F71" s="19">
        <v>0</v>
      </c>
      <c r="G71" s="19">
        <v>1</v>
      </c>
    </row>
    <row r="72" spans="1:13" x14ac:dyDescent="0.25">
      <c r="A72" s="6" t="s">
        <v>25</v>
      </c>
      <c r="B72" s="19">
        <f>1-F68</f>
        <v>0</v>
      </c>
      <c r="C72" s="19">
        <f>1-F69</f>
        <v>1</v>
      </c>
      <c r="D72" s="19">
        <f>1-F70</f>
        <v>0</v>
      </c>
      <c r="E72" s="19">
        <f>1-F71</f>
        <v>1</v>
      </c>
      <c r="F72" s="20">
        <v>1</v>
      </c>
      <c r="G72" s="19">
        <v>1</v>
      </c>
    </row>
    <row r="73" spans="1:13" ht="15.75" thickBot="1" x14ac:dyDescent="0.3">
      <c r="A73" s="7" t="s">
        <v>26</v>
      </c>
      <c r="B73" s="19">
        <f>1-G68</f>
        <v>1</v>
      </c>
      <c r="C73" s="19">
        <f>1-G69</f>
        <v>0</v>
      </c>
      <c r="D73" s="19">
        <f>1-G70</f>
        <v>1</v>
      </c>
      <c r="E73" s="19">
        <f>1-G71</f>
        <v>0</v>
      </c>
      <c r="F73" s="19">
        <f>1-G72</f>
        <v>0</v>
      </c>
      <c r="G73" s="20">
        <v>1</v>
      </c>
    </row>
    <row r="75" spans="1:13" x14ac:dyDescent="0.25">
      <c r="J75" s="22" t="s">
        <v>18</v>
      </c>
      <c r="K75" s="22"/>
      <c r="L75" s="22"/>
    </row>
    <row r="76" spans="1:13" x14ac:dyDescent="0.25">
      <c r="D76" s="22" t="s">
        <v>17</v>
      </c>
      <c r="E76" s="22"/>
      <c r="I76" s="10" t="s">
        <v>12</v>
      </c>
      <c r="J76" s="10" t="s">
        <v>13</v>
      </c>
      <c r="K76" s="10" t="s">
        <v>14</v>
      </c>
      <c r="L76" s="10" t="s">
        <v>15</v>
      </c>
      <c r="M76" s="10" t="s">
        <v>16</v>
      </c>
    </row>
    <row r="77" spans="1:13" ht="15.75" thickBot="1" x14ac:dyDescent="0.3">
      <c r="A77" s="19"/>
      <c r="B77" s="6" t="s">
        <v>21</v>
      </c>
      <c r="C77" s="6" t="s">
        <v>22</v>
      </c>
      <c r="D77" s="6" t="s">
        <v>23</v>
      </c>
      <c r="E77" s="6" t="s">
        <v>24</v>
      </c>
      <c r="F77" s="6" t="s">
        <v>25</v>
      </c>
      <c r="G77" s="7" t="s">
        <v>26</v>
      </c>
      <c r="I77" s="10">
        <f>SUMXMY2(B50:G55,$B$78:$G$83)</f>
        <v>10</v>
      </c>
      <c r="J77" s="10">
        <f>SUMXMY2(J50:O55,$B$78:$G$83)</f>
        <v>9</v>
      </c>
      <c r="K77" s="10">
        <f>SUMXMY2(B59:G64,$B$78:$G$83)</f>
        <v>2</v>
      </c>
      <c r="L77" s="10">
        <f>SUMXMY2(J59:O64,$B$78:$G$83)</f>
        <v>12</v>
      </c>
      <c r="M77" s="10">
        <f>SUMXMY2(B68:G73,$B$78:$G$83)</f>
        <v>12</v>
      </c>
    </row>
    <row r="78" spans="1:13" x14ac:dyDescent="0.25">
      <c r="A78" s="6" t="s">
        <v>21</v>
      </c>
      <c r="B78" s="20">
        <v>1</v>
      </c>
      <c r="C78" s="23">
        <v>1</v>
      </c>
      <c r="D78" s="23">
        <v>0</v>
      </c>
      <c r="E78" s="23">
        <v>1</v>
      </c>
      <c r="F78" s="23">
        <v>1</v>
      </c>
      <c r="G78" s="23">
        <v>1</v>
      </c>
    </row>
    <row r="79" spans="1:13" x14ac:dyDescent="0.25">
      <c r="A79" s="6" t="s">
        <v>22</v>
      </c>
      <c r="B79" s="19">
        <f>1-C78</f>
        <v>0</v>
      </c>
      <c r="C79" s="20">
        <v>1</v>
      </c>
      <c r="D79" s="23">
        <v>0</v>
      </c>
      <c r="E79" s="23">
        <v>1</v>
      </c>
      <c r="F79" s="23">
        <v>1</v>
      </c>
      <c r="G79" s="23">
        <v>1</v>
      </c>
      <c r="I79" t="s">
        <v>19</v>
      </c>
    </row>
    <row r="80" spans="1:13" x14ac:dyDescent="0.25">
      <c r="A80" s="6" t="s">
        <v>23</v>
      </c>
      <c r="B80" s="19">
        <f>1-D78</f>
        <v>1</v>
      </c>
      <c r="C80" s="19">
        <f>1-D79</f>
        <v>1</v>
      </c>
      <c r="D80" s="20">
        <v>1</v>
      </c>
      <c r="E80" s="23">
        <v>1</v>
      </c>
      <c r="F80" s="23">
        <v>1</v>
      </c>
      <c r="G80" s="23">
        <v>0</v>
      </c>
      <c r="I80">
        <f>SUM(I77:M77)</f>
        <v>45</v>
      </c>
    </row>
    <row r="81" spans="1:13" x14ac:dyDescent="0.25">
      <c r="A81" s="6" t="s">
        <v>24</v>
      </c>
      <c r="B81" s="19">
        <f>1-E78</f>
        <v>0</v>
      </c>
      <c r="C81" s="19">
        <f>1-E79</f>
        <v>0</v>
      </c>
      <c r="D81" s="19">
        <f>1-E80</f>
        <v>0</v>
      </c>
      <c r="E81" s="20">
        <v>1</v>
      </c>
      <c r="F81" s="23">
        <v>0</v>
      </c>
      <c r="G81" s="23">
        <v>0</v>
      </c>
    </row>
    <row r="82" spans="1:13" x14ac:dyDescent="0.25">
      <c r="A82" s="6" t="s">
        <v>25</v>
      </c>
      <c r="B82" s="19">
        <f>1-F78</f>
        <v>0</v>
      </c>
      <c r="C82" s="19">
        <f>1-F79</f>
        <v>0</v>
      </c>
      <c r="D82" s="19">
        <f>1-F80</f>
        <v>0</v>
      </c>
      <c r="E82" s="19">
        <f>1-F81</f>
        <v>1</v>
      </c>
      <c r="F82" s="20">
        <v>1</v>
      </c>
      <c r="G82" s="23">
        <v>1</v>
      </c>
    </row>
    <row r="83" spans="1:13" ht="15.75" thickBot="1" x14ac:dyDescent="0.3">
      <c r="A83" s="7" t="s">
        <v>26</v>
      </c>
      <c r="B83" s="19">
        <f>1-G78</f>
        <v>0</v>
      </c>
      <c r="C83" s="19">
        <f>1-G79</f>
        <v>0</v>
      </c>
      <c r="D83" s="19">
        <f>1-G80</f>
        <v>1</v>
      </c>
      <c r="E83" s="19">
        <f>1-G81</f>
        <v>1</v>
      </c>
      <c r="F83" s="19">
        <f>1-G82</f>
        <v>0</v>
      </c>
      <c r="G83" s="20">
        <v>1</v>
      </c>
      <c r="J83" t="s">
        <v>34</v>
      </c>
    </row>
    <row r="85" spans="1:13" x14ac:dyDescent="0.25">
      <c r="A85" s="12" t="s">
        <v>20</v>
      </c>
      <c r="B85" s="24" t="s">
        <v>39</v>
      </c>
      <c r="C85" s="25">
        <f t="shared" ref="C85:G85" si="40">SUM(C78:C83)</f>
        <v>3</v>
      </c>
      <c r="D85" s="25">
        <f t="shared" si="40"/>
        <v>2</v>
      </c>
      <c r="E85" s="25">
        <f t="shared" si="40"/>
        <v>6</v>
      </c>
      <c r="F85" s="25">
        <f t="shared" si="40"/>
        <v>4</v>
      </c>
      <c r="G85" s="26">
        <f t="shared" si="40"/>
        <v>4</v>
      </c>
    </row>
    <row r="87" spans="1:13" x14ac:dyDescent="0.25">
      <c r="A87" s="36" t="s">
        <v>33</v>
      </c>
    </row>
    <row r="89" spans="1:13" ht="18.75" x14ac:dyDescent="0.3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9"/>
      <c r="L89" s="29"/>
      <c r="M89" s="29"/>
    </row>
  </sheetData>
  <sortState xmlns:xlrd2="http://schemas.microsoft.com/office/spreadsheetml/2017/richdata2" columnSort="1" ref="B30:AX30">
    <sortCondition ref="B30:AX30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Датасет 1</vt:lpstr>
      <vt:lpstr>Датасет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Berdysheva</dc:creator>
  <cp:lastModifiedBy>🐻 Максик</cp:lastModifiedBy>
  <dcterms:created xsi:type="dcterms:W3CDTF">2022-05-26T15:35:47Z</dcterms:created>
  <dcterms:modified xsi:type="dcterms:W3CDTF">2022-06-17T20:02:56Z</dcterms:modified>
</cp:coreProperties>
</file>