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D:\★ IITP 인재양성사업_머신러닝_스마트팩토리\0.★운영자료\"/>
    </mc:Choice>
  </mc:AlternateContent>
  <xr:revisionPtr revIDLastSave="0" documentId="13_ncr:1_{1B7ADBD1-70D1-4D51-918A-2FB6039BC48F}" xr6:coauthVersionLast="36" xr6:coauthVersionMax="36" xr10:uidLastSave="{00000000-0000-0000-0000-000000000000}"/>
  <bookViews>
    <workbookView xWindow="0" yWindow="120" windowWidth="23040" windowHeight="9180" xr2:uid="{00000000-000D-0000-FFFF-FFFF00000000}"/>
  </bookViews>
  <sheets>
    <sheet name="스마트팩토리_강의일정표(안동)" sheetId="11" r:id="rId1"/>
    <sheet name="스마트팩토리 교재_안동" sheetId="6" r:id="rId2"/>
    <sheet name="인공지능_강의일정표(안동)" sheetId="12" r:id="rId3"/>
    <sheet name="인공지능 교재_안동" sheetId="10" r:id="rId4"/>
    <sheet name="추가강사" sheetId="5" r:id="rId5"/>
  </sheets>
  <definedNames>
    <definedName name="_xlnm.Print_Area" localSheetId="0">'스마트팩토리_강의일정표(안동)'!$B$2:$AD$135</definedName>
    <definedName name="_xlnm.Print_Area" localSheetId="2">'인공지능_강의일정표(안동)'!$B$1:$R$134</definedName>
    <definedName name="_xlnm.Print_Titles" localSheetId="0">'스마트팩토리_강의일정표(안동)'!$4:$4</definedName>
    <definedName name="_xlnm.Print_Titles" localSheetId="2">'인공지능_강의일정표(안동)'!$3:$3</definedName>
  </definedNames>
  <calcPr calcId="191029"/>
</workbook>
</file>

<file path=xl/calcChain.xml><?xml version="1.0" encoding="utf-8"?>
<calcChain xmlns="http://schemas.openxmlformats.org/spreadsheetml/2006/main">
  <c r="K134" i="12" l="1"/>
  <c r="L132" i="12"/>
  <c r="L127" i="12"/>
  <c r="L122" i="12"/>
  <c r="L117" i="12"/>
  <c r="L116" i="12"/>
  <c r="L112" i="12"/>
  <c r="L111" i="12"/>
  <c r="L106" i="12"/>
  <c r="L103" i="12"/>
  <c r="L102" i="12"/>
  <c r="L98" i="12"/>
  <c r="L97" i="12"/>
  <c r="L93" i="12"/>
  <c r="L92" i="12"/>
  <c r="L88" i="12"/>
  <c r="Q4" i="12" s="1"/>
  <c r="L87" i="12"/>
  <c r="L85" i="12"/>
  <c r="L83" i="12"/>
  <c r="L82" i="12"/>
  <c r="L78" i="12"/>
  <c r="L73" i="12"/>
  <c r="L70" i="12"/>
  <c r="L69" i="12"/>
  <c r="L67" i="12"/>
  <c r="L65" i="12"/>
  <c r="L64" i="12"/>
  <c r="L54" i="12"/>
  <c r="L51" i="12"/>
  <c r="L41" i="12"/>
  <c r="L39" i="12"/>
  <c r="L38" i="12"/>
  <c r="L30" i="12"/>
  <c r="L26" i="12"/>
  <c r="L16" i="12"/>
  <c r="L13" i="12"/>
  <c r="P4" i="12" s="1"/>
  <c r="L5" i="12"/>
  <c r="R4" i="12"/>
  <c r="O4" i="12"/>
  <c r="L4" i="12"/>
  <c r="N4" i="12" s="1"/>
  <c r="O7" i="12" s="1"/>
  <c r="K135" i="11"/>
  <c r="L134" i="11"/>
  <c r="L129" i="11"/>
  <c r="L128" i="11"/>
  <c r="L124" i="11"/>
  <c r="L123" i="11"/>
  <c r="L122" i="11"/>
  <c r="L119" i="11"/>
  <c r="L118" i="11"/>
  <c r="L114" i="11"/>
  <c r="L113" i="11"/>
  <c r="L108" i="11"/>
  <c r="L104" i="11"/>
  <c r="L103" i="11"/>
  <c r="L99" i="11"/>
  <c r="L98" i="11"/>
  <c r="L94" i="11"/>
  <c r="L93" i="11"/>
  <c r="L89" i="11"/>
  <c r="L88" i="11"/>
  <c r="L84" i="11"/>
  <c r="L83" i="11"/>
  <c r="L79" i="11"/>
  <c r="L74" i="11"/>
  <c r="L71" i="11"/>
  <c r="L70" i="11"/>
  <c r="L66" i="11"/>
  <c r="L65" i="11"/>
  <c r="L61" i="11"/>
  <c r="L50" i="11"/>
  <c r="L47" i="11"/>
  <c r="L40" i="11"/>
  <c r="L39" i="11"/>
  <c r="L27" i="11"/>
  <c r="L24" i="11"/>
  <c r="L12" i="11"/>
  <c r="AD6" i="11"/>
  <c r="AC8" i="11" s="1"/>
  <c r="AB6" i="11"/>
  <c r="L6" i="11"/>
  <c r="R5" i="11"/>
  <c r="Q5" i="11"/>
  <c r="P5" i="11"/>
  <c r="P8" i="11" s="1"/>
  <c r="O5" i="11"/>
  <c r="N5" i="11"/>
  <c r="O8" i="11" s="1"/>
  <c r="L5" i="11"/>
  <c r="Z6" i="11" s="1"/>
  <c r="P7" i="12" l="1"/>
  <c r="O11" i="12" s="1"/>
  <c r="AA6" i="11"/>
  <c r="AA8" i="11" s="1"/>
  <c r="AC6" i="11"/>
  <c r="AB8" i="11" s="1"/>
  <c r="AB9" i="11" s="1"/>
  <c r="AC12" i="11" s="1"/>
  <c r="O12" i="11"/>
</calcChain>
</file>

<file path=xl/sharedStrings.xml><?xml version="1.0" encoding="utf-8"?>
<sst xmlns="http://schemas.openxmlformats.org/spreadsheetml/2006/main" count="1113" uniqueCount="252">
  <si>
    <t>HTML/CSS/JAVASCRIPT</t>
  </si>
  <si>
    <t>리눅스기초</t>
    <phoneticPr fontId="1" type="noConversion"/>
  </si>
  <si>
    <t>클라우드플랫폼</t>
    <phoneticPr fontId="1" type="noConversion"/>
  </si>
  <si>
    <t>제조사이버물리시트템과 연계성</t>
    <phoneticPr fontId="1" type="noConversion"/>
  </si>
  <si>
    <t>라즈베리파이 개념</t>
    <phoneticPr fontId="1" type="noConversion"/>
  </si>
  <si>
    <t>사용자 요구 사항 정의에 따른 분석</t>
  </si>
  <si>
    <t>사용자 요구 사항 정의에 따른 테스트 시나리오 작성법</t>
  </si>
  <si>
    <t>사용자 요구 사항 정의에 따른 테스트 시나리오 작성하기</t>
  </si>
  <si>
    <t>사용자 요구 사항 정의 유스케이스 설계 및 작성 2</t>
  </si>
  <si>
    <t>프로젝트 주제에 필요한 도메인 설계 및 데이터 구조 설계 1</t>
  </si>
  <si>
    <t>유저인터페이스 및 API 설계 2</t>
  </si>
  <si>
    <t>프로젝트 시스템 구성도 설계</t>
  </si>
  <si>
    <t>모델 구현 2</t>
  </si>
  <si>
    <t>비즈니스 로직 구현 2</t>
  </si>
  <si>
    <t>추천 및 분석 알고리즘 구현 1</t>
  </si>
  <si>
    <t>프론트 엔드 구현 1</t>
  </si>
  <si>
    <t>테스트 시나리오에 따른 테스트 케이스 작성</t>
  </si>
  <si>
    <t>테스트 케이스별 단위테스트 실시 1</t>
  </si>
  <si>
    <t>통합 테스트 시나리오에 따른 테스트 실시</t>
  </si>
  <si>
    <t>유저인터페이스 및 API 설계 4</t>
  </si>
  <si>
    <t>유저인터페이스 및 API 설계 5</t>
  </si>
  <si>
    <t>09:00-18:00</t>
    <phoneticPr fontId="1" type="noConversion"/>
  </si>
  <si>
    <t>애플리케이션 패키징 관리, 클라우드 서버에 배포</t>
  </si>
  <si>
    <t>09:00 ~ 18:00</t>
    <phoneticPr fontId="1" type="noConversion"/>
  </si>
  <si>
    <t>PROJECT</t>
  </si>
  <si>
    <t>웹 크롤링</t>
    <phoneticPr fontId="1" type="noConversion"/>
  </si>
  <si>
    <t>그래픽</t>
  </si>
  <si>
    <t>R을 이용한 통계처리 및 딥러닝(2)</t>
    <phoneticPr fontId="1" type="noConversion"/>
  </si>
  <si>
    <t>R</t>
    <phoneticPr fontId="1" type="noConversion"/>
  </si>
  <si>
    <t>R을 이용한 통계처리 및 딥러닝(1)</t>
    <phoneticPr fontId="1" type="noConversion"/>
  </si>
  <si>
    <t>지도다루기, 워드클라우드</t>
    <phoneticPr fontId="1" type="noConversion"/>
  </si>
  <si>
    <t>데이터 가공하기-dplyr</t>
    <phoneticPr fontId="1" type="noConversion"/>
  </si>
  <si>
    <t>데이터 시각화</t>
    <phoneticPr fontId="1" type="noConversion"/>
  </si>
  <si>
    <t>파일 읽기,쓰기, 조건문, 반복문, 함수</t>
    <phoneticPr fontId="1" type="noConversion"/>
  </si>
  <si>
    <t>MVC2 패턴</t>
  </si>
  <si>
    <t>SERVLET/JSP</t>
  </si>
  <si>
    <t>Servlet &amp; JSP 기초</t>
  </si>
  <si>
    <t>객체와 클래스</t>
  </si>
  <si>
    <t>09:00 ~ 18:01</t>
  </si>
  <si>
    <t>09:00 ~ 18:02</t>
  </si>
  <si>
    <t>스마트팩토리 추가 강사</t>
    <phoneticPr fontId="1" type="noConversion"/>
  </si>
  <si>
    <t>인공지능 추가강사</t>
    <phoneticPr fontId="1" type="noConversion"/>
  </si>
  <si>
    <t>김영림</t>
    <phoneticPr fontId="1" type="noConversion"/>
  </si>
  <si>
    <t>최병욱</t>
    <phoneticPr fontId="1" type="noConversion"/>
  </si>
  <si>
    <t>김시정</t>
    <phoneticPr fontId="1" type="noConversion"/>
  </si>
  <si>
    <t>교과목</t>
    <phoneticPr fontId="1" type="noConversion"/>
  </si>
  <si>
    <t>교재제목</t>
    <phoneticPr fontId="1" type="noConversion"/>
  </si>
  <si>
    <t>저자</t>
    <phoneticPr fontId="1" type="noConversion"/>
  </si>
  <si>
    <t>출판사</t>
    <phoneticPr fontId="1" type="noConversion"/>
  </si>
  <si>
    <t>가격</t>
    <phoneticPr fontId="1" type="noConversion"/>
  </si>
  <si>
    <t>오라클 및 몽고디비</t>
    <phoneticPr fontId="1" type="noConversion"/>
  </si>
  <si>
    <t>Do it! 오라클로 배우는 데이터베이스 입문</t>
    <phoneticPr fontId="1" type="noConversion"/>
  </si>
  <si>
    <t>이지훈</t>
    <phoneticPr fontId="1" type="noConversion"/>
  </si>
  <si>
    <t>이지스퍼블리싱</t>
    <phoneticPr fontId="1" type="noConversion"/>
  </si>
  <si>
    <t>씨샵/윈폼</t>
  </si>
  <si>
    <t>이것이 C#이다</t>
    <phoneticPr fontId="1" type="noConversion"/>
  </si>
  <si>
    <t>박상현</t>
    <phoneticPr fontId="1" type="noConversion"/>
  </si>
  <si>
    <t>한빛미디어</t>
    <phoneticPr fontId="1" type="noConversion"/>
  </si>
  <si>
    <t>스마트팩토리 아카데미 강의 일정표 (안동)</t>
    <phoneticPr fontId="1" type="noConversion"/>
  </si>
  <si>
    <t>No.</t>
    <phoneticPr fontId="1" type="noConversion"/>
  </si>
  <si>
    <t>날짜</t>
    <phoneticPr fontId="1" type="noConversion"/>
  </si>
  <si>
    <t>교과목명</t>
    <phoneticPr fontId="1" type="noConversion"/>
  </si>
  <si>
    <t>대단원</t>
    <phoneticPr fontId="1" type="noConversion"/>
  </si>
  <si>
    <t>세부내용</t>
    <phoneticPr fontId="1" type="noConversion"/>
  </si>
  <si>
    <t>강사</t>
    <phoneticPr fontId="1" type="noConversion"/>
  </si>
  <si>
    <t>시간</t>
    <phoneticPr fontId="1" type="noConversion"/>
  </si>
  <si>
    <t>중식</t>
    <phoneticPr fontId="1" type="noConversion"/>
  </si>
  <si>
    <t>장소</t>
    <phoneticPr fontId="1" type="noConversion"/>
  </si>
  <si>
    <t>시수</t>
    <phoneticPr fontId="1" type="noConversion"/>
  </si>
  <si>
    <t>합계</t>
    <phoneticPr fontId="1" type="noConversion"/>
  </si>
  <si>
    <t>자체교육</t>
    <phoneticPr fontId="1" type="noConversion"/>
  </si>
  <si>
    <t>이론</t>
    <phoneticPr fontId="1" type="noConversion"/>
  </si>
  <si>
    <t>미니프로젝트</t>
    <phoneticPr fontId="1" type="noConversion"/>
  </si>
  <si>
    <t>실무프로젝트</t>
    <phoneticPr fontId="1" type="noConversion"/>
  </si>
  <si>
    <t>멘토</t>
    <phoneticPr fontId="1" type="noConversion"/>
  </si>
  <si>
    <t>09:00-18:00</t>
    <phoneticPr fontId="1" type="noConversion"/>
  </si>
  <si>
    <t>특강</t>
    <phoneticPr fontId="1" type="noConversion"/>
  </si>
  <si>
    <t>프로젝트</t>
    <phoneticPr fontId="1" type="noConversion"/>
  </si>
  <si>
    <t>오라클 및 몽고디비</t>
    <phoneticPr fontId="1" type="noConversion"/>
  </si>
  <si>
    <t>연문숙</t>
    <phoneticPr fontId="1" type="noConversion"/>
  </si>
  <si>
    <t>총합계</t>
    <phoneticPr fontId="1" type="noConversion"/>
  </si>
  <si>
    <t>씨샵/윈폼</t>
    <phoneticPr fontId="1" type="noConversion"/>
  </si>
  <si>
    <t>하성호</t>
    <phoneticPr fontId="1" type="noConversion"/>
  </si>
  <si>
    <t>C와 아두이노</t>
    <phoneticPr fontId="1" type="noConversion"/>
  </si>
  <si>
    <t>하성호</t>
    <phoneticPr fontId="1" type="noConversion"/>
  </si>
  <si>
    <t>프로젝트 주제에 필요한 도메인 설계 및 데이터 구조 설계 1</t>
    <phoneticPr fontId="1" type="noConversion"/>
  </si>
  <si>
    <t>프로젝트 주제에 필요한 도메인 설계 및 데이터 구조 설계 2</t>
    <phoneticPr fontId="1" type="noConversion"/>
  </si>
  <si>
    <t>유저인터페이스 및 API 설계 1</t>
    <phoneticPr fontId="1" type="noConversion"/>
  </si>
  <si>
    <t>프로젝트 멘토링</t>
    <phoneticPr fontId="1" type="noConversion"/>
  </si>
  <si>
    <t>실전 프로젝트 멘토링4</t>
    <phoneticPr fontId="1" type="noConversion"/>
  </si>
  <si>
    <t>유저인터페이스 및 API 설계 3</t>
    <phoneticPr fontId="1" type="noConversion"/>
  </si>
  <si>
    <t>실전 프로젝트 멘토링5</t>
    <phoneticPr fontId="1" type="noConversion"/>
  </si>
  <si>
    <t>프로젝트 구조 설계</t>
    <phoneticPr fontId="1" type="noConversion"/>
  </si>
  <si>
    <t>모델 구현 1</t>
    <phoneticPr fontId="1" type="noConversion"/>
  </si>
  <si>
    <t>실전 프로젝트 멘토링6</t>
    <phoneticPr fontId="1" type="noConversion"/>
  </si>
  <si>
    <t>비즈니스 로직 구현 1</t>
    <phoneticPr fontId="1" type="noConversion"/>
  </si>
  <si>
    <t>실전 프로젝트 멘토링7</t>
    <phoneticPr fontId="1" type="noConversion"/>
  </si>
  <si>
    <t>추천 및 분석 알고리즘 구현 2</t>
    <phoneticPr fontId="1" type="noConversion"/>
  </si>
  <si>
    <t>프론트 엔드 구현 2</t>
    <phoneticPr fontId="1" type="noConversion"/>
  </si>
  <si>
    <t>프론트 엔드 구현 3</t>
    <phoneticPr fontId="1" type="noConversion"/>
  </si>
  <si>
    <t>실전 프로젝트 멘토링8</t>
    <phoneticPr fontId="1" type="noConversion"/>
  </si>
  <si>
    <t>추석</t>
    <phoneticPr fontId="1" type="noConversion"/>
  </si>
  <si>
    <t>실전 프로젝트 멘토링9</t>
    <phoneticPr fontId="1" type="noConversion"/>
  </si>
  <si>
    <t>테스트 데이터 구성 및 테스트 데이터 설계, 준비</t>
    <phoneticPr fontId="1" type="noConversion"/>
  </si>
  <si>
    <t>실전 프로젝트 멘토링10</t>
    <phoneticPr fontId="1" type="noConversion"/>
  </si>
  <si>
    <t>취업 특강</t>
    <phoneticPr fontId="1" type="noConversion"/>
  </si>
  <si>
    <t>실전 프로젝트 멘토링11</t>
    <phoneticPr fontId="1" type="noConversion"/>
  </si>
  <si>
    <t>테스트 케이스별 단위테스트 실시 2</t>
    <phoneticPr fontId="1" type="noConversion"/>
  </si>
  <si>
    <t>실전 프로젝트 멘토링12</t>
    <phoneticPr fontId="1" type="noConversion"/>
  </si>
  <si>
    <t>프로젝트 발표회</t>
    <phoneticPr fontId="1" type="noConversion"/>
  </si>
  <si>
    <t>이력서 및 자소서</t>
    <phoneticPr fontId="1" type="noConversion"/>
  </si>
  <si>
    <t>인공지능 아카데미 강의 일정표 (안동)</t>
    <phoneticPr fontId="1" type="noConversion"/>
  </si>
  <si>
    <t>자체특강</t>
    <phoneticPr fontId="1" type="noConversion"/>
  </si>
  <si>
    <t>09:00 ~ 18:00</t>
    <phoneticPr fontId="1" type="noConversion"/>
  </si>
  <si>
    <t>12:00~13:00</t>
    <phoneticPr fontId="1" type="noConversion"/>
  </si>
  <si>
    <t>12:00~13:00</t>
    <phoneticPr fontId="1" type="noConversion"/>
  </si>
  <si>
    <t>업창업진로본부 2</t>
  </si>
  <si>
    <t>JAVA</t>
    <phoneticPr fontId="1" type="noConversion"/>
  </si>
  <si>
    <r>
      <rPr>
        <sz val="12"/>
        <color rgb="FF000000"/>
        <rFont val="돋움"/>
        <family val="3"/>
        <charset val="129"/>
      </rPr>
      <t>자바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개발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환경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소개</t>
    </r>
    <r>
      <rPr>
        <sz val="12"/>
        <color rgb="FF000000"/>
        <rFont val="SandolGothicNeo2"/>
        <family val="2"/>
      </rPr>
      <t>/</t>
    </r>
    <r>
      <rPr>
        <sz val="12"/>
        <color rgb="FF000000"/>
        <rFont val="돋움"/>
        <family val="3"/>
        <charset val="129"/>
      </rPr>
      <t>설치</t>
    </r>
    <r>
      <rPr>
        <sz val="12"/>
        <color rgb="FF000000"/>
        <rFont val="SandolGothicNeo2"/>
        <family val="2"/>
      </rPr>
      <t xml:space="preserve"> , </t>
    </r>
    <r>
      <rPr>
        <sz val="12"/>
        <color rgb="FF000000"/>
        <rFont val="돋움"/>
        <family val="3"/>
        <charset val="129"/>
      </rPr>
      <t>기본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프로그래밍</t>
    </r>
    <phoneticPr fontId="1" type="noConversion"/>
  </si>
  <si>
    <t>방형욱</t>
    <phoneticPr fontId="1" type="noConversion"/>
  </si>
  <si>
    <r>
      <rPr>
        <sz val="12"/>
        <color rgb="FF000000"/>
        <rFont val="돋움"/>
        <family val="3"/>
        <charset val="129"/>
      </rPr>
      <t>클래스와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다형성</t>
    </r>
    <r>
      <rPr>
        <sz val="12"/>
        <color rgb="FF000000"/>
        <rFont val="SandolGothicNeo2"/>
        <family val="2"/>
      </rPr>
      <t xml:space="preserve"> , </t>
    </r>
    <r>
      <rPr>
        <sz val="12"/>
        <color rgb="FF000000"/>
        <rFont val="돋움"/>
        <family val="3"/>
        <charset val="129"/>
      </rPr>
      <t>상속과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다형성</t>
    </r>
    <phoneticPr fontId="1" type="noConversion"/>
  </si>
  <si>
    <r>
      <t xml:space="preserve"> </t>
    </r>
    <r>
      <rPr>
        <sz val="12"/>
        <color rgb="FF000000"/>
        <rFont val="돋움"/>
        <family val="3"/>
        <charset val="129"/>
      </rPr>
      <t>추상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클래스와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인터페이스</t>
    </r>
    <r>
      <rPr>
        <sz val="12"/>
        <color rgb="FF000000"/>
        <rFont val="SandolGothicNeo2"/>
        <family val="2"/>
      </rPr>
      <t xml:space="preserve"> , </t>
    </r>
    <r>
      <rPr>
        <sz val="12"/>
        <color rgb="FF000000"/>
        <rFont val="돋움"/>
        <family val="3"/>
        <charset val="129"/>
      </rPr>
      <t>예외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처리</t>
    </r>
    <phoneticPr fontId="1" type="noConversion"/>
  </si>
  <si>
    <r>
      <t xml:space="preserve">SWING, </t>
    </r>
    <r>
      <rPr>
        <sz val="12"/>
        <color rgb="FF000000"/>
        <rFont val="돋움"/>
        <family val="3"/>
        <charset val="129"/>
      </rPr>
      <t>이벤트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처리</t>
    </r>
    <phoneticPr fontId="1" type="noConversion"/>
  </si>
  <si>
    <t>총시수</t>
    <phoneticPr fontId="1" type="noConversion"/>
  </si>
  <si>
    <r>
      <t xml:space="preserve"> </t>
    </r>
    <r>
      <rPr>
        <sz val="12"/>
        <color rgb="FF000000"/>
        <rFont val="돋움"/>
        <family val="3"/>
        <charset val="129"/>
      </rPr>
      <t>자바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쓰레드</t>
    </r>
    <r>
      <rPr>
        <sz val="12"/>
        <color rgb="FF000000"/>
        <rFont val="SandolGothicNeo2"/>
        <family val="2"/>
      </rPr>
      <t xml:space="preserve">,  </t>
    </r>
    <r>
      <rPr>
        <sz val="12"/>
        <color rgb="FF000000"/>
        <rFont val="돋움"/>
        <family val="3"/>
        <charset val="129"/>
      </rPr>
      <t>네트워크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프로그래밍</t>
    </r>
    <phoneticPr fontId="1" type="noConversion"/>
  </si>
  <si>
    <t>TEAM별 주제에 맞는 WEB MINI Project</t>
    <phoneticPr fontId="1" type="noConversion"/>
  </si>
  <si>
    <t>취업창업진로본부 2</t>
    <phoneticPr fontId="1" type="noConversion"/>
  </si>
  <si>
    <t>ORACLE</t>
    <phoneticPr fontId="1" type="noConversion"/>
  </si>
  <si>
    <t>데이터베이스 개요 , SQL 문법,함수</t>
    <phoneticPr fontId="1" type="noConversion"/>
  </si>
  <si>
    <t>데이터 조회,트랜잭션,무결성</t>
    <phoneticPr fontId="1" type="noConversion"/>
  </si>
  <si>
    <t>시퀀스,프로시저</t>
    <phoneticPr fontId="1" type="noConversion"/>
  </si>
  <si>
    <t>SERVLET/JSP</t>
    <phoneticPr fontId="1" type="noConversion"/>
  </si>
  <si>
    <r>
      <t xml:space="preserve">JSP </t>
    </r>
    <r>
      <rPr>
        <sz val="12"/>
        <color rgb="FF000000"/>
        <rFont val="돋움"/>
        <family val="3"/>
        <charset val="129"/>
      </rPr>
      <t>프로그래밍</t>
    </r>
    <r>
      <rPr>
        <sz val="12"/>
        <color rgb="FF000000"/>
        <rFont val="SandolGothicNeo2"/>
        <family val="2"/>
      </rPr>
      <t xml:space="preserve"> ( </t>
    </r>
    <r>
      <rPr>
        <sz val="12"/>
        <color rgb="FF000000"/>
        <rFont val="돋움"/>
        <family val="3"/>
        <charset val="129"/>
      </rPr>
      <t>스크립트릿</t>
    </r>
    <r>
      <rPr>
        <sz val="12"/>
        <color rgb="FF000000"/>
        <rFont val="SandolGothicNeo2"/>
        <family val="2"/>
      </rPr>
      <t xml:space="preserve"> , Scope, </t>
    </r>
    <r>
      <rPr>
        <sz val="12"/>
        <color rgb="FF000000"/>
        <rFont val="돋움"/>
        <family val="3"/>
        <charset val="129"/>
      </rPr>
      <t>등</t>
    </r>
    <r>
      <rPr>
        <sz val="12"/>
        <color rgb="FF000000"/>
        <rFont val="SandolGothicNeo2"/>
        <family val="2"/>
      </rPr>
      <t>)</t>
    </r>
    <phoneticPr fontId="1" type="noConversion"/>
  </si>
  <si>
    <r>
      <t xml:space="preserve">JDBC ( </t>
    </r>
    <r>
      <rPr>
        <sz val="12"/>
        <color rgb="FF000000"/>
        <rFont val="돋움"/>
        <family val="3"/>
        <charset val="129"/>
      </rPr>
      <t>오라클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연동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구현</t>
    </r>
    <r>
      <rPr>
        <sz val="12"/>
        <color rgb="FF000000"/>
        <rFont val="SandolGothicNeo2"/>
        <family val="2"/>
      </rPr>
      <t xml:space="preserve"> )</t>
    </r>
    <phoneticPr fontId="1" type="noConversion"/>
  </si>
  <si>
    <t>MVC2 패턴</t>
    <phoneticPr fontId="1" type="noConversion"/>
  </si>
  <si>
    <t>R</t>
    <phoneticPr fontId="1" type="noConversion"/>
  </si>
  <si>
    <t>R 개발환경설치, 데이터타입- 벡터, 배열, 리스트, 데이터프레임</t>
    <phoneticPr fontId="1" type="noConversion"/>
  </si>
  <si>
    <t>김진오</t>
    <phoneticPr fontId="1" type="noConversion"/>
  </si>
  <si>
    <t>김진오</t>
    <phoneticPr fontId="1" type="noConversion"/>
  </si>
  <si>
    <t>취업특강</t>
    <phoneticPr fontId="1" type="noConversion"/>
  </si>
  <si>
    <t>TEAM별 주제에 맞는 MINI Project</t>
    <phoneticPr fontId="1" type="noConversion"/>
  </si>
  <si>
    <t>PYTHON</t>
    <phoneticPr fontId="1" type="noConversion"/>
  </si>
  <si>
    <r>
      <rPr>
        <sz val="12"/>
        <color rgb="FF000000"/>
        <rFont val="돋움"/>
        <family val="3"/>
        <charset val="129"/>
      </rPr>
      <t>설치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및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개발환경</t>
    </r>
    <r>
      <rPr>
        <sz val="12"/>
        <color rgb="FF000000"/>
        <rFont val="SandolGothicNeo2"/>
        <family val="2"/>
      </rPr>
      <t xml:space="preserve"> , </t>
    </r>
    <r>
      <rPr>
        <sz val="12"/>
        <color rgb="FF000000"/>
        <rFont val="돋움"/>
        <family val="3"/>
        <charset val="129"/>
      </rPr>
      <t>파이썬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문법</t>
    </r>
    <r>
      <rPr>
        <sz val="12"/>
        <color rgb="FF000000"/>
        <rFont val="SandolGothicNeo2"/>
        <family val="2"/>
      </rPr>
      <t>1-</t>
    </r>
    <r>
      <rPr>
        <sz val="12"/>
        <color rgb="FF000000"/>
        <rFont val="돋움"/>
        <family val="3"/>
        <charset val="129"/>
      </rPr>
      <t>변수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데이터</t>
    </r>
    <r>
      <rPr>
        <sz val="12"/>
        <color rgb="FF000000"/>
        <rFont val="SandolGothicNeo2"/>
        <family val="2"/>
      </rPr>
      <t xml:space="preserve"> </t>
    </r>
    <r>
      <rPr>
        <sz val="12"/>
        <color rgb="FF000000"/>
        <rFont val="돋움"/>
        <family val="3"/>
        <charset val="129"/>
      </rPr>
      <t>타입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연산자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조건문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반복문</t>
    </r>
    <phoneticPr fontId="1" type="noConversion"/>
  </si>
  <si>
    <t>리스트, 튜플, 세트, 딕셔널;</t>
    <phoneticPr fontId="1" type="noConversion"/>
  </si>
  <si>
    <r>
      <rPr>
        <sz val="12"/>
        <color rgb="FF000000"/>
        <rFont val="돋움"/>
        <family val="3"/>
        <charset val="129"/>
      </rPr>
      <t>입출력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함수</t>
    </r>
    <r>
      <rPr>
        <sz val="12"/>
        <color rgb="FF000000"/>
        <rFont val="SandolGothicNeo2"/>
        <family val="2"/>
      </rPr>
      <t xml:space="preserve">, </t>
    </r>
    <r>
      <rPr>
        <sz val="12"/>
        <color rgb="FF000000"/>
        <rFont val="돋움"/>
        <family val="3"/>
        <charset val="129"/>
      </rPr>
      <t>모듈</t>
    </r>
    <phoneticPr fontId="1" type="noConversion"/>
  </si>
  <si>
    <t>클래스</t>
    <phoneticPr fontId="1" type="noConversion"/>
  </si>
  <si>
    <t>웹 크롤링</t>
    <phoneticPr fontId="1" type="noConversion"/>
  </si>
  <si>
    <t>numpy , matplotlib</t>
    <phoneticPr fontId="1" type="noConversion"/>
  </si>
  <si>
    <t>pandas</t>
    <phoneticPr fontId="1" type="noConversion"/>
  </si>
  <si>
    <t>OpenCV</t>
    <phoneticPr fontId="1" type="noConversion"/>
  </si>
  <si>
    <t>응용 역량 과정</t>
    <phoneticPr fontId="1" type="noConversion"/>
  </si>
  <si>
    <t>기계학습</t>
    <phoneticPr fontId="1" type="noConversion"/>
  </si>
  <si>
    <t xml:space="preserve">Scikit-Learn을 이용 분류 </t>
    <phoneticPr fontId="1" type="noConversion"/>
  </si>
  <si>
    <t xml:space="preserve">Scikit-Learn을 이용 회귀 </t>
    <phoneticPr fontId="1" type="noConversion"/>
  </si>
  <si>
    <t xml:space="preserve">Scikit-Learn을 이용 군집 </t>
    <phoneticPr fontId="1" type="noConversion"/>
  </si>
  <si>
    <t>Deep Learning 프로그래밍</t>
    <phoneticPr fontId="1" type="noConversion"/>
  </si>
  <si>
    <t>Keras- DNN(딥러닝)/인공지능 기본이론(1)</t>
    <phoneticPr fontId="1" type="noConversion"/>
  </si>
  <si>
    <t>Keras- DNN(딥러닝)/인공지능 기본이론(2)</t>
    <phoneticPr fontId="1" type="noConversion"/>
  </si>
  <si>
    <t>Keras -CNN(합성곱 신경망)(1)</t>
    <phoneticPr fontId="1" type="noConversion"/>
  </si>
  <si>
    <t>Keras -CNN(합성곱 신경망)(2)</t>
    <phoneticPr fontId="1" type="noConversion"/>
  </si>
  <si>
    <t>Keras RNN(순환 신경망), LSTM(1)</t>
    <phoneticPr fontId="1" type="noConversion"/>
  </si>
  <si>
    <t>Keras RNN(순환 신경망), LSTM(2)</t>
    <phoneticPr fontId="1" type="noConversion"/>
  </si>
  <si>
    <t>정보처리기사 실기</t>
    <phoneticPr fontId="1" type="noConversion"/>
  </si>
  <si>
    <t>실전 프로젝트 멘토링1</t>
    <phoneticPr fontId="1" type="noConversion"/>
  </si>
  <si>
    <t>9:00-18:00</t>
    <phoneticPr fontId="1" type="noConversion"/>
  </si>
  <si>
    <t>Keras-GAN(1)</t>
    <phoneticPr fontId="1" type="noConversion"/>
  </si>
  <si>
    <t>Keras-GAN(2)</t>
    <phoneticPr fontId="1" type="noConversion"/>
  </si>
  <si>
    <t>실전 프로젝트 멘토링2</t>
    <phoneticPr fontId="1" type="noConversion"/>
  </si>
  <si>
    <t>Pytorch(1)-환경설정, 기본문법</t>
    <phoneticPr fontId="1" type="noConversion"/>
  </si>
  <si>
    <t>Pytorch(2)-DNN</t>
    <phoneticPr fontId="1" type="noConversion"/>
  </si>
  <si>
    <t>Pytorch(3)-CNN(1)</t>
    <phoneticPr fontId="1" type="noConversion"/>
  </si>
  <si>
    <t>워크샵</t>
    <phoneticPr fontId="1" type="noConversion"/>
  </si>
  <si>
    <t>여름휴가</t>
    <phoneticPr fontId="1" type="noConversion"/>
  </si>
  <si>
    <t>Pytorch(4)-CNN(2)</t>
    <phoneticPr fontId="1" type="noConversion"/>
  </si>
  <si>
    <t>Pytorch(5)-RNN(1)</t>
    <phoneticPr fontId="1" type="noConversion"/>
  </si>
  <si>
    <t>Pytorch(6)-RNN(2)</t>
    <phoneticPr fontId="1" type="noConversion"/>
  </si>
  <si>
    <t>정보처리기사 필기</t>
    <phoneticPr fontId="1" type="noConversion"/>
  </si>
  <si>
    <t>실전 프로젝트 멘토링3</t>
    <phoneticPr fontId="1" type="noConversion"/>
  </si>
  <si>
    <t>미니 프로젝트 설계</t>
    <phoneticPr fontId="1" type="noConversion"/>
  </si>
  <si>
    <t>미니프로젝트 구현</t>
    <phoneticPr fontId="1" type="noConversion"/>
  </si>
  <si>
    <t>프로젝트 선정 및 기획</t>
    <phoneticPr fontId="1" type="noConversion"/>
  </si>
  <si>
    <t>윤권</t>
    <phoneticPr fontId="1" type="noConversion"/>
  </si>
  <si>
    <t>사용자 요구 사항 정의 유스케이스 설계 및 작성 1</t>
    <phoneticPr fontId="1" type="noConversion"/>
  </si>
  <si>
    <t>한빛미디어</t>
    <phoneticPr fontId="1" type="noConversion"/>
  </si>
  <si>
    <t>리눅스 기초</t>
    <phoneticPr fontId="1" type="noConversion"/>
  </si>
  <si>
    <t>이것이 리눅스 우분투다</t>
    <phoneticPr fontId="1" type="noConversion"/>
  </si>
  <si>
    <t>우재남</t>
    <phoneticPr fontId="1" type="noConversion"/>
  </si>
  <si>
    <t>클라우드 플랫폼</t>
    <phoneticPr fontId="1" type="noConversion"/>
  </si>
  <si>
    <t>스프링 부트와 AWS로 혼자 구현하는 웹 서비스</t>
    <phoneticPr fontId="1" type="noConversion"/>
  </si>
  <si>
    <t>이동욱</t>
    <phoneticPr fontId="1" type="noConversion"/>
  </si>
  <si>
    <t>프리렉</t>
    <phoneticPr fontId="1" type="noConversion"/>
  </si>
  <si>
    <t>제조사이버물리시스템과 연계성</t>
    <phoneticPr fontId="1" type="noConversion"/>
  </si>
  <si>
    <t>나만의 데이터 분석 플랫폼 엘라스틱서치</t>
  </si>
  <si>
    <t>주정남</t>
    <phoneticPr fontId="1" type="noConversion"/>
  </si>
  <si>
    <t>비제이퍼블릭</t>
    <phoneticPr fontId="1" type="noConversion"/>
  </si>
  <si>
    <t>혼자 공부하는 C언어</t>
    <phoneticPr fontId="1" type="noConversion"/>
  </si>
  <si>
    <t>서현우</t>
    <phoneticPr fontId="1" type="noConversion"/>
  </si>
  <si>
    <t>한권으로 끝내는 아두이노 입문 + 실전</t>
    <phoneticPr fontId="1" type="noConversion"/>
  </si>
  <si>
    <t>서민우</t>
    <phoneticPr fontId="1" type="noConversion"/>
  </si>
  <si>
    <t>앤써북</t>
    <phoneticPr fontId="1" type="noConversion"/>
  </si>
  <si>
    <t>진짜 코딩하며 배우는 라즈베리파이4</t>
    <phoneticPr fontId="1" type="noConversion"/>
  </si>
  <si>
    <t>HTML/CSS./Javascript</t>
    <phoneticPr fontId="1" type="noConversion"/>
  </si>
  <si>
    <t xml:space="preserve">Do it HTML + CSS + 자바스크립트 웹 표준의 정석 </t>
    <phoneticPr fontId="1" type="noConversion"/>
  </si>
  <si>
    <t>고경희</t>
    <phoneticPr fontId="1" type="noConversion"/>
  </si>
  <si>
    <t>이지스퍼블리싱</t>
    <phoneticPr fontId="1" type="noConversion"/>
  </si>
  <si>
    <t>ASP.NET</t>
    <phoneticPr fontId="1" type="noConversion"/>
  </si>
  <si>
    <t>스타트 스프링 부트</t>
  </si>
  <si>
    <t>구멍가계코딩단</t>
    <phoneticPr fontId="1" type="noConversion"/>
  </si>
  <si>
    <t>남가람북스</t>
    <phoneticPr fontId="1" type="noConversion"/>
  </si>
  <si>
    <t>스마트팩토리 : 
기초/심화 - 460시간, 
실무프로젝트 - 368시간, 
멘토링 - 96시간 
총 924시간</t>
    <phoneticPr fontId="1" type="noConversion"/>
  </si>
  <si>
    <t>리눅스기초</t>
    <phoneticPr fontId="1" type="noConversion"/>
  </si>
  <si>
    <t>이민호</t>
    <phoneticPr fontId="1" type="noConversion"/>
  </si>
  <si>
    <t>자체교육</t>
    <phoneticPr fontId="1" type="noConversion"/>
  </si>
  <si>
    <t>라즈베리파이 개념</t>
    <phoneticPr fontId="1" type="noConversion"/>
  </si>
  <si>
    <t>이민호</t>
    <phoneticPr fontId="1" type="noConversion"/>
  </si>
  <si>
    <t>라즈베리활용</t>
    <phoneticPr fontId="1" type="noConversion"/>
  </si>
  <si>
    <t>ASP.NET/JSP</t>
    <phoneticPr fontId="1" type="noConversion"/>
  </si>
  <si>
    <t>프로젝트 주제에 대한 시나리오 작성법</t>
    <phoneticPr fontId="1" type="noConversion"/>
  </si>
  <si>
    <t>사용자 요구 사항 정의</t>
    <phoneticPr fontId="1" type="noConversion"/>
  </si>
  <si>
    <t>라즈베리파이 활용</t>
    <phoneticPr fontId="1" type="noConversion"/>
  </si>
  <si>
    <t>JAVA</t>
    <phoneticPr fontId="1" type="noConversion"/>
  </si>
  <si>
    <t>이것이 자바다</t>
    <phoneticPr fontId="1" type="noConversion"/>
  </si>
  <si>
    <t>신용권</t>
    <phoneticPr fontId="1" type="noConversion"/>
  </si>
  <si>
    <t>한빛미디어</t>
    <phoneticPr fontId="1" type="noConversion"/>
  </si>
  <si>
    <t>ORACLE</t>
  </si>
  <si>
    <t>모두의 SQL 누구나 쉽게 배우는 데이터 분석 기초</t>
    <phoneticPr fontId="1" type="noConversion"/>
  </si>
  <si>
    <t>김도연</t>
    <phoneticPr fontId="1" type="noConversion"/>
  </si>
  <si>
    <t>길벗</t>
    <phoneticPr fontId="1" type="noConversion"/>
  </si>
  <si>
    <t>쉽게 배우는 JSP 웹 프로그래밍</t>
    <phoneticPr fontId="1" type="noConversion"/>
  </si>
  <si>
    <t>송미영</t>
    <phoneticPr fontId="1" type="noConversion"/>
  </si>
  <si>
    <t>R</t>
    <phoneticPr fontId="1" type="noConversion"/>
  </si>
  <si>
    <t>Do it! 쉽게 배우는 R 데이터 분석</t>
    <phoneticPr fontId="1" type="noConversion"/>
  </si>
  <si>
    <t>김영우</t>
    <phoneticPr fontId="1" type="noConversion"/>
  </si>
  <si>
    <t xml:space="preserve">이지스퍼블리싱 </t>
    <phoneticPr fontId="1" type="noConversion"/>
  </si>
  <si>
    <t>PYTHON</t>
    <phoneticPr fontId="1" type="noConversion"/>
  </si>
  <si>
    <t>Do it! 파이썬 생활 프로그래밍</t>
  </si>
  <si>
    <t>김창현</t>
    <phoneticPr fontId="1" type="noConversion"/>
  </si>
  <si>
    <t>이지스퍼블리싱</t>
    <phoneticPr fontId="1" type="noConversion"/>
  </si>
  <si>
    <t>기계학습</t>
    <phoneticPr fontId="1" type="noConversion"/>
  </si>
  <si>
    <t>혼자 공부하는 머신러닝+딥러닝</t>
    <phoneticPr fontId="1" type="noConversion"/>
  </si>
  <si>
    <t>박해선</t>
  </si>
  <si>
    <t>한빛미디어</t>
  </si>
  <si>
    <t>Deep Learning 프로그래밍</t>
  </si>
  <si>
    <t>케라스 창시자에게 배우는 딥러닝</t>
  </si>
  <si>
    <t>프랑소와 숄레</t>
  </si>
  <si>
    <t>실무프로젝트</t>
    <phoneticPr fontId="1" type="noConversion"/>
  </si>
  <si>
    <t>코드로 배우는 스프링 부트 웹 프로젝트</t>
  </si>
  <si>
    <t>구멍가게 코딩단</t>
  </si>
  <si>
    <t>남가람북스</t>
  </si>
  <si>
    <t>코딩 테스트</t>
    <phoneticPr fontId="1" type="noConversion"/>
  </si>
  <si>
    <t>이것이 취업을 위한 코딩 테스트다 with 파이썬</t>
    <phoneticPr fontId="1" type="noConversion"/>
  </si>
  <si>
    <t>나동빈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</si>
</sst>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#,##0_ 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2"/>
      <color rgb="FF000000"/>
      <name val="SandolGothicNeo2"/>
      <family val="2"/>
    </font>
    <font>
      <sz val="12"/>
      <color rgb="FF000000"/>
      <name val="돋움"/>
      <family val="3"/>
      <charset val="129"/>
    </font>
    <font>
      <sz val="12"/>
      <color theme="1"/>
      <name val="굴림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>
      <alignment vertical="center"/>
    </xf>
    <xf numFmtId="0" fontId="7" fillId="0" borderId="0" xfId="0" applyFont="1" applyFill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>
      <alignment vertical="center"/>
    </xf>
    <xf numFmtId="0" fontId="9" fillId="0" borderId="1" xfId="0" applyFont="1" applyFill="1" applyBorder="1" applyAlignment="1">
      <alignment horizontal="justify" vertical="center" wrapText="1"/>
    </xf>
    <xf numFmtId="0" fontId="9" fillId="3" borderId="1" xfId="0" applyFont="1" applyFill="1" applyBorder="1" applyAlignment="1">
      <alignment horizontal="justify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14" fillId="0" borderId="1" xfId="0" applyFont="1" applyFill="1" applyBorder="1" applyAlignment="1">
      <alignment horizontal="justify" vertical="center" wrapText="1"/>
    </xf>
    <xf numFmtId="0" fontId="7" fillId="0" borderId="2" xfId="0" applyFont="1" applyBorder="1">
      <alignment vertical="center"/>
    </xf>
    <xf numFmtId="0" fontId="14" fillId="0" borderId="1" xfId="0" applyFont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1" xfId="0" applyNumberFormat="1" applyFont="1" applyFill="1" applyBorder="1" applyAlignment="1">
      <alignment vertical="center"/>
    </xf>
    <xf numFmtId="176" fontId="9" fillId="5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vertical="center"/>
    </xf>
    <xf numFmtId="0" fontId="20" fillId="0" borderId="1" xfId="0" applyFont="1" applyBorder="1" applyAlignment="1">
      <alignment horizontal="justify" vertical="center" wrapText="1"/>
    </xf>
    <xf numFmtId="0" fontId="6" fillId="0" borderId="1" xfId="0" applyFont="1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77" fontId="22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8" fillId="0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35"/>
  <sheetViews>
    <sheetView tabSelected="1" view="pageBreakPreview" topLeftCell="C1" zoomScale="75" zoomScaleNormal="75" zoomScaleSheetLayoutView="75" workbookViewId="0">
      <pane xSplit="3" ySplit="4" topLeftCell="F5" activePane="bottomRight" state="frozen"/>
      <selection activeCell="C1" sqref="C1"/>
      <selection pane="topRight" activeCell="F1" sqref="F1"/>
      <selection pane="bottomLeft" activeCell="C5" sqref="C5"/>
      <selection pane="bottomRight" activeCell="B2" sqref="B2:K2"/>
    </sheetView>
  </sheetViews>
  <sheetFormatPr defaultRowHeight="16.5"/>
  <cols>
    <col min="1" max="1" width="2.125" style="60" customWidth="1"/>
    <col min="2" max="2" width="6.125" style="3" bestFit="1" customWidth="1"/>
    <col min="3" max="3" width="29.25" style="2" customWidth="1"/>
    <col min="4" max="4" width="11" style="60" customWidth="1"/>
    <col min="5" max="5" width="20.375" style="60" customWidth="1"/>
    <col min="6" max="6" width="52" style="60" customWidth="1"/>
    <col min="7" max="7" width="13.75" style="1" bestFit="1" customWidth="1"/>
    <col min="8" max="8" width="12.875" style="1" bestFit="1" customWidth="1"/>
    <col min="9" max="9" width="8.5" style="1" hidden="1" customWidth="1"/>
    <col min="10" max="10" width="9.375" style="1" customWidth="1"/>
    <col min="11" max="11" width="11.25" style="1" bestFit="1" customWidth="1"/>
    <col min="12" max="12" width="8.5" style="60" customWidth="1"/>
    <col min="13" max="13" width="0" style="60" hidden="1" customWidth="1"/>
    <col min="14" max="18" width="9.125" style="60" hidden="1" customWidth="1"/>
    <col min="19" max="24" width="0" style="60" hidden="1" customWidth="1"/>
    <col min="25" max="16384" width="9" style="60"/>
  </cols>
  <sheetData>
    <row r="2" spans="2:30" ht="31.5">
      <c r="B2" s="151" t="s">
        <v>58</v>
      </c>
      <c r="C2" s="151"/>
      <c r="D2" s="151"/>
      <c r="E2" s="151"/>
      <c r="F2" s="151"/>
      <c r="G2" s="151"/>
      <c r="H2" s="151"/>
      <c r="I2" s="151"/>
      <c r="J2" s="151"/>
      <c r="K2" s="151"/>
      <c r="M2" s="4"/>
      <c r="N2" s="4"/>
      <c r="O2" s="4"/>
      <c r="P2" s="4"/>
      <c r="Q2" s="4"/>
    </row>
    <row r="3" spans="2:30">
      <c r="M3" s="4"/>
      <c r="N3" s="4"/>
      <c r="O3" s="4"/>
      <c r="P3" s="4"/>
      <c r="Q3" s="4"/>
    </row>
    <row r="4" spans="2:30" s="62" customFormat="1" ht="28.5" customHeight="1">
      <c r="B4" s="32" t="s">
        <v>59</v>
      </c>
      <c r="C4" s="22" t="s">
        <v>60</v>
      </c>
      <c r="D4" s="33" t="s">
        <v>61</v>
      </c>
      <c r="E4" s="33" t="s">
        <v>62</v>
      </c>
      <c r="F4" s="33" t="s">
        <v>63</v>
      </c>
      <c r="G4" s="33" t="s">
        <v>64</v>
      </c>
      <c r="H4" s="33" t="s">
        <v>65</v>
      </c>
      <c r="I4" s="33" t="s">
        <v>66</v>
      </c>
      <c r="J4" s="33" t="s">
        <v>67</v>
      </c>
      <c r="K4" s="33" t="s">
        <v>68</v>
      </c>
      <c r="L4" s="33" t="s">
        <v>69</v>
      </c>
      <c r="M4" s="7"/>
      <c r="N4" s="109" t="s">
        <v>70</v>
      </c>
      <c r="O4" s="8" t="s">
        <v>71</v>
      </c>
      <c r="P4" s="8" t="s">
        <v>72</v>
      </c>
      <c r="Q4" s="8" t="s">
        <v>73</v>
      </c>
      <c r="R4" s="8" t="s">
        <v>74</v>
      </c>
    </row>
    <row r="5" spans="2:30" s="62" customFormat="1" ht="28.5" customHeight="1">
      <c r="B5" s="107">
        <v>1</v>
      </c>
      <c r="C5" s="75">
        <v>44312</v>
      </c>
      <c r="D5" s="9"/>
      <c r="E5" s="10"/>
      <c r="F5" s="11" t="s">
        <v>70</v>
      </c>
      <c r="G5" s="105"/>
      <c r="H5" s="105" t="s">
        <v>75</v>
      </c>
      <c r="I5" s="105"/>
      <c r="J5" s="105"/>
      <c r="K5" s="105">
        <v>8</v>
      </c>
      <c r="L5" s="9">
        <f>K5</f>
        <v>8</v>
      </c>
      <c r="M5" s="12"/>
      <c r="N5" s="12" t="e">
        <f>SUM(#REF!,#REF!,#REF!)</f>
        <v>#REF!</v>
      </c>
      <c r="O5" s="12" t="e">
        <f>#REF!+#REF!+#REF!+#REF!+#REF!+#REF!+#REF!+#REF!</f>
        <v>#REF!</v>
      </c>
      <c r="P5" s="12" t="e">
        <f>SUM(#REF!,#REF!,#REF!,#REF!)</f>
        <v>#REF!</v>
      </c>
      <c r="Q5" s="12" t="e">
        <f>#REF!</f>
        <v>#REF!</v>
      </c>
      <c r="R5" s="62">
        <f>8*12</f>
        <v>96</v>
      </c>
      <c r="Z5" s="27" t="s">
        <v>76</v>
      </c>
      <c r="AA5" s="27" t="s">
        <v>71</v>
      </c>
      <c r="AB5" s="27" t="s">
        <v>72</v>
      </c>
      <c r="AC5" s="27" t="s">
        <v>77</v>
      </c>
      <c r="AD5" s="27" t="s">
        <v>74</v>
      </c>
    </row>
    <row r="6" spans="2:30" s="62" customFormat="1" ht="28.5" customHeight="1">
      <c r="B6" s="107">
        <v>2</v>
      </c>
      <c r="C6" s="91">
        <v>44313</v>
      </c>
      <c r="D6" s="13"/>
      <c r="E6" s="61"/>
      <c r="F6" s="120" t="s">
        <v>78</v>
      </c>
      <c r="G6" s="107" t="s">
        <v>79</v>
      </c>
      <c r="H6" s="107" t="s">
        <v>75</v>
      </c>
      <c r="I6" s="107"/>
      <c r="J6" s="107"/>
      <c r="K6" s="107">
        <v>8</v>
      </c>
      <c r="L6" s="138">
        <f>SUM(K6:K11)</f>
        <v>48</v>
      </c>
      <c r="M6" s="12"/>
      <c r="N6" s="12"/>
      <c r="O6" s="12"/>
      <c r="P6" s="12"/>
      <c r="Q6" s="12"/>
      <c r="Z6" s="27">
        <f>SUM(L5,L39,L74,L122,L134)</f>
        <v>40</v>
      </c>
      <c r="AA6" s="27">
        <f>SUM(L6,L12,L27,L40,L50)</f>
        <v>384</v>
      </c>
      <c r="AB6" s="27">
        <f>SUM(L24,L47,L61)</f>
        <v>72</v>
      </c>
      <c r="AC6" s="27">
        <f>SUM(L66,L71,L79,L84,L89,L94,L99,L104,L114,L119,L124,L129)</f>
        <v>360</v>
      </c>
      <c r="AD6" s="27">
        <f>8*12</f>
        <v>96</v>
      </c>
    </row>
    <row r="7" spans="2:30" s="62" customFormat="1" ht="28.5" customHeight="1">
      <c r="B7" s="107">
        <v>3</v>
      </c>
      <c r="C7" s="91">
        <v>44314</v>
      </c>
      <c r="D7" s="13"/>
      <c r="E7" s="61"/>
      <c r="F7" s="120" t="s">
        <v>78</v>
      </c>
      <c r="G7" s="107" t="s">
        <v>79</v>
      </c>
      <c r="H7" s="107" t="s">
        <v>75</v>
      </c>
      <c r="I7" s="107"/>
      <c r="J7" s="107"/>
      <c r="K7" s="82">
        <v>8</v>
      </c>
      <c r="L7" s="139"/>
      <c r="M7" s="12"/>
      <c r="N7" s="12"/>
      <c r="O7" s="107" t="s">
        <v>71</v>
      </c>
      <c r="P7" s="107" t="s">
        <v>77</v>
      </c>
      <c r="Q7" s="12"/>
      <c r="Z7" s="27"/>
      <c r="AA7" s="27" t="s">
        <v>71</v>
      </c>
      <c r="AB7" s="27" t="s">
        <v>77</v>
      </c>
      <c r="AC7" s="27" t="s">
        <v>74</v>
      </c>
      <c r="AD7" s="27"/>
    </row>
    <row r="8" spans="2:30" s="62" customFormat="1" ht="28.5" customHeight="1">
      <c r="B8" s="107">
        <v>4</v>
      </c>
      <c r="C8" s="91">
        <v>44315</v>
      </c>
      <c r="D8" s="13"/>
      <c r="E8" s="61"/>
      <c r="F8" s="120" t="s">
        <v>78</v>
      </c>
      <c r="G8" s="107" t="s">
        <v>79</v>
      </c>
      <c r="H8" s="107" t="s">
        <v>75</v>
      </c>
      <c r="I8" s="107"/>
      <c r="J8" s="107"/>
      <c r="K8" s="82">
        <v>8</v>
      </c>
      <c r="L8" s="139"/>
      <c r="M8" s="12"/>
      <c r="N8" s="12"/>
      <c r="O8" s="107" t="e">
        <f>N5+O5</f>
        <v>#REF!</v>
      </c>
      <c r="P8" s="107" t="e">
        <f>P5+Q5</f>
        <v>#REF!</v>
      </c>
      <c r="Q8" s="12"/>
      <c r="Z8" s="27"/>
      <c r="AA8" s="27">
        <f>Z6+AA6</f>
        <v>424</v>
      </c>
      <c r="AB8" s="27">
        <f>AB6+AC6</f>
        <v>432</v>
      </c>
      <c r="AC8" s="27">
        <f>AD6</f>
        <v>96</v>
      </c>
      <c r="AD8" s="27"/>
    </row>
    <row r="9" spans="2:30" s="62" customFormat="1" ht="28.5" customHeight="1">
      <c r="B9" s="107">
        <v>5</v>
      </c>
      <c r="C9" s="91">
        <v>44316</v>
      </c>
      <c r="D9" s="13"/>
      <c r="E9" s="61"/>
      <c r="F9" s="120" t="s">
        <v>78</v>
      </c>
      <c r="G9" s="107" t="s">
        <v>79</v>
      </c>
      <c r="H9" s="107" t="s">
        <v>75</v>
      </c>
      <c r="I9" s="107"/>
      <c r="J9" s="107"/>
      <c r="K9" s="82">
        <v>8</v>
      </c>
      <c r="L9" s="139"/>
      <c r="M9" s="12"/>
      <c r="N9" s="12"/>
      <c r="O9" s="12"/>
      <c r="P9" s="12"/>
      <c r="Q9" s="12"/>
      <c r="Z9" s="27"/>
      <c r="AA9" s="27"/>
      <c r="AB9" s="27">
        <f>AB8+AC8</f>
        <v>528</v>
      </c>
      <c r="AC9" s="27"/>
      <c r="AD9" s="27"/>
    </row>
    <row r="10" spans="2:30" s="62" customFormat="1" ht="28.5" customHeight="1">
      <c r="B10" s="107">
        <v>6</v>
      </c>
      <c r="C10" s="91">
        <v>44319</v>
      </c>
      <c r="D10" s="13"/>
      <c r="E10" s="61"/>
      <c r="F10" s="120" t="s">
        <v>78</v>
      </c>
      <c r="G10" s="107" t="s">
        <v>79</v>
      </c>
      <c r="H10" s="107" t="s">
        <v>75</v>
      </c>
      <c r="I10" s="107"/>
      <c r="J10" s="107"/>
      <c r="K10" s="82">
        <v>8</v>
      </c>
      <c r="L10" s="139"/>
      <c r="M10" s="12"/>
      <c r="N10" s="12"/>
      <c r="O10" s="12"/>
      <c r="P10" s="12"/>
      <c r="Q10" s="12"/>
    </row>
    <row r="11" spans="2:30" s="62" customFormat="1" ht="28.5" customHeight="1">
      <c r="B11" s="107">
        <v>7</v>
      </c>
      <c r="C11" s="91">
        <v>44320</v>
      </c>
      <c r="D11" s="13"/>
      <c r="E11" s="61"/>
      <c r="F11" s="120" t="s">
        <v>78</v>
      </c>
      <c r="G11" s="107" t="s">
        <v>79</v>
      </c>
      <c r="H11" s="107" t="s">
        <v>75</v>
      </c>
      <c r="I11" s="107"/>
      <c r="J11" s="107"/>
      <c r="K11" s="82">
        <v>8</v>
      </c>
      <c r="L11" s="140"/>
      <c r="M11" s="12"/>
      <c r="N11" s="12"/>
      <c r="O11" s="8" t="s">
        <v>80</v>
      </c>
      <c r="P11" s="12"/>
      <c r="Q11" s="12"/>
      <c r="AC11" s="72" t="s">
        <v>80</v>
      </c>
    </row>
    <row r="12" spans="2:30" s="62" customFormat="1" ht="28.5" customHeight="1">
      <c r="B12" s="107">
        <v>8</v>
      </c>
      <c r="C12" s="91">
        <v>44321</v>
      </c>
      <c r="D12" s="13"/>
      <c r="E12" s="61"/>
      <c r="F12" s="14" t="s">
        <v>81</v>
      </c>
      <c r="G12" s="107" t="s">
        <v>84</v>
      </c>
      <c r="H12" s="107" t="s">
        <v>75</v>
      </c>
      <c r="I12" s="107"/>
      <c r="J12" s="107"/>
      <c r="K12" s="82">
        <v>8</v>
      </c>
      <c r="L12" s="138">
        <f>SUM(K12:K23)</f>
        <v>96</v>
      </c>
      <c r="M12" s="12"/>
      <c r="N12" s="12"/>
      <c r="O12" s="8" t="e">
        <f>SUM(O8:P8)+R5</f>
        <v>#REF!</v>
      </c>
      <c r="P12" s="12"/>
      <c r="Q12" s="12"/>
      <c r="AC12" s="72">
        <f>AA8+AB9</f>
        <v>952</v>
      </c>
    </row>
    <row r="13" spans="2:30" s="62" customFormat="1" ht="28.5" customHeight="1">
      <c r="B13" s="107">
        <v>9</v>
      </c>
      <c r="C13" s="91">
        <v>44322</v>
      </c>
      <c r="D13" s="13"/>
      <c r="E13" s="61"/>
      <c r="F13" s="14" t="s">
        <v>81</v>
      </c>
      <c r="G13" s="107" t="s">
        <v>84</v>
      </c>
      <c r="H13" s="107" t="s">
        <v>75</v>
      </c>
      <c r="I13" s="107"/>
      <c r="J13" s="107"/>
      <c r="K13" s="82">
        <v>8</v>
      </c>
      <c r="L13" s="139"/>
    </row>
    <row r="14" spans="2:30" s="62" customFormat="1" ht="28.5" customHeight="1">
      <c r="B14" s="107">
        <v>10</v>
      </c>
      <c r="C14" s="91">
        <v>44323</v>
      </c>
      <c r="D14" s="13"/>
      <c r="E14" s="61"/>
      <c r="F14" s="14" t="s">
        <v>81</v>
      </c>
      <c r="G14" s="107" t="s">
        <v>84</v>
      </c>
      <c r="H14" s="107" t="s">
        <v>75</v>
      </c>
      <c r="I14" s="107"/>
      <c r="J14" s="107"/>
      <c r="K14" s="82">
        <v>8</v>
      </c>
      <c r="L14" s="139"/>
    </row>
    <row r="15" spans="2:30" s="62" customFormat="1" ht="28.5" customHeight="1">
      <c r="B15" s="107">
        <v>11</v>
      </c>
      <c r="C15" s="91">
        <v>44326</v>
      </c>
      <c r="D15" s="13"/>
      <c r="E15" s="61"/>
      <c r="F15" s="14" t="s">
        <v>81</v>
      </c>
      <c r="G15" s="107" t="s">
        <v>84</v>
      </c>
      <c r="H15" s="107" t="s">
        <v>75</v>
      </c>
      <c r="I15" s="107"/>
      <c r="J15" s="107"/>
      <c r="K15" s="82">
        <v>8</v>
      </c>
      <c r="L15" s="139"/>
      <c r="AC15" s="62">
        <v>944</v>
      </c>
    </row>
    <row r="16" spans="2:30" s="62" customFormat="1" ht="28.5" customHeight="1">
      <c r="B16" s="107">
        <v>12</v>
      </c>
      <c r="C16" s="91">
        <v>44327</v>
      </c>
      <c r="D16" s="13"/>
      <c r="E16" s="15"/>
      <c r="F16" s="14" t="s">
        <v>81</v>
      </c>
      <c r="G16" s="107" t="s">
        <v>84</v>
      </c>
      <c r="H16" s="107" t="s">
        <v>75</v>
      </c>
      <c r="I16" s="107"/>
      <c r="J16" s="107"/>
      <c r="K16" s="82">
        <v>8</v>
      </c>
      <c r="L16" s="139"/>
    </row>
    <row r="17" spans="1:20" s="62" customFormat="1" ht="28.5" customHeight="1">
      <c r="B17" s="107">
        <v>13</v>
      </c>
      <c r="C17" s="91">
        <v>44328</v>
      </c>
      <c r="D17" s="13"/>
      <c r="E17" s="15"/>
      <c r="F17" s="14" t="s">
        <v>81</v>
      </c>
      <c r="G17" s="107" t="s">
        <v>84</v>
      </c>
      <c r="H17" s="107" t="s">
        <v>75</v>
      </c>
      <c r="I17" s="107"/>
      <c r="J17" s="107"/>
      <c r="K17" s="82">
        <v>8</v>
      </c>
      <c r="L17" s="139"/>
    </row>
    <row r="18" spans="1:20" s="62" customFormat="1" ht="28.5" customHeight="1">
      <c r="B18" s="107">
        <v>14</v>
      </c>
      <c r="C18" s="91">
        <v>44329</v>
      </c>
      <c r="D18" s="13"/>
      <c r="E18" s="15"/>
      <c r="F18" s="14" t="s">
        <v>81</v>
      </c>
      <c r="G18" s="107" t="s">
        <v>84</v>
      </c>
      <c r="H18" s="107" t="s">
        <v>75</v>
      </c>
      <c r="I18" s="107"/>
      <c r="J18" s="107"/>
      <c r="K18" s="82">
        <v>8</v>
      </c>
      <c r="L18" s="139"/>
      <c r="N18" s="152" t="s">
        <v>209</v>
      </c>
      <c r="O18" s="153"/>
      <c r="P18" s="153"/>
      <c r="Q18" s="153"/>
      <c r="R18" s="153"/>
      <c r="S18" s="153"/>
      <c r="T18" s="153"/>
    </row>
    <row r="19" spans="1:20" s="62" customFormat="1" ht="28.5" customHeight="1">
      <c r="B19" s="107">
        <v>15</v>
      </c>
      <c r="C19" s="91">
        <v>44330</v>
      </c>
      <c r="D19" s="16"/>
      <c r="E19" s="15"/>
      <c r="F19" s="14" t="s">
        <v>81</v>
      </c>
      <c r="G19" s="107" t="s">
        <v>84</v>
      </c>
      <c r="H19" s="107" t="s">
        <v>75</v>
      </c>
      <c r="I19" s="107"/>
      <c r="J19" s="107"/>
      <c r="K19" s="82">
        <v>8</v>
      </c>
      <c r="L19" s="139"/>
      <c r="N19" s="153"/>
      <c r="O19" s="153"/>
      <c r="P19" s="153"/>
      <c r="Q19" s="153"/>
      <c r="R19" s="153"/>
      <c r="S19" s="153"/>
      <c r="T19" s="153"/>
    </row>
    <row r="20" spans="1:20" s="62" customFormat="1" ht="28.5" customHeight="1">
      <c r="B20" s="107">
        <v>16</v>
      </c>
      <c r="C20" s="91">
        <v>44333</v>
      </c>
      <c r="D20" s="16"/>
      <c r="E20" s="15"/>
      <c r="F20" s="14" t="s">
        <v>81</v>
      </c>
      <c r="G20" s="107" t="s">
        <v>84</v>
      </c>
      <c r="H20" s="107" t="s">
        <v>75</v>
      </c>
      <c r="I20" s="107"/>
      <c r="J20" s="107"/>
      <c r="K20" s="82">
        <v>8</v>
      </c>
      <c r="L20" s="139"/>
      <c r="N20" s="153"/>
      <c r="O20" s="153"/>
      <c r="P20" s="153"/>
      <c r="Q20" s="153"/>
      <c r="R20" s="153"/>
      <c r="S20" s="153"/>
      <c r="T20" s="153"/>
    </row>
    <row r="21" spans="1:20" s="62" customFormat="1" ht="28.5" customHeight="1">
      <c r="B21" s="107">
        <v>17</v>
      </c>
      <c r="C21" s="91">
        <v>44334</v>
      </c>
      <c r="D21" s="16"/>
      <c r="E21" s="15"/>
      <c r="F21" s="14" t="s">
        <v>81</v>
      </c>
      <c r="G21" s="107" t="s">
        <v>84</v>
      </c>
      <c r="H21" s="107" t="s">
        <v>75</v>
      </c>
      <c r="I21" s="107"/>
      <c r="J21" s="107"/>
      <c r="K21" s="82">
        <v>8</v>
      </c>
      <c r="L21" s="139"/>
      <c r="N21" s="153"/>
      <c r="O21" s="153"/>
      <c r="P21" s="153"/>
      <c r="Q21" s="153"/>
      <c r="R21" s="153"/>
      <c r="S21" s="153"/>
      <c r="T21" s="153"/>
    </row>
    <row r="22" spans="1:20" s="62" customFormat="1" ht="28.5" customHeight="1">
      <c r="A22" s="12"/>
      <c r="B22" s="107">
        <v>18</v>
      </c>
      <c r="C22" s="91">
        <v>44335</v>
      </c>
      <c r="D22" s="13"/>
      <c r="E22" s="15"/>
      <c r="F22" s="14" t="s">
        <v>81</v>
      </c>
      <c r="G22" s="107" t="s">
        <v>84</v>
      </c>
      <c r="H22" s="107" t="s">
        <v>75</v>
      </c>
      <c r="I22" s="107"/>
      <c r="J22" s="107"/>
      <c r="K22" s="82">
        <v>8</v>
      </c>
      <c r="L22" s="139"/>
      <c r="N22" s="153"/>
      <c r="O22" s="153"/>
      <c r="P22" s="153"/>
      <c r="Q22" s="153"/>
      <c r="R22" s="153"/>
      <c r="S22" s="153"/>
      <c r="T22" s="153"/>
    </row>
    <row r="23" spans="1:20" s="62" customFormat="1" ht="28.5" customHeight="1">
      <c r="A23" s="12"/>
      <c r="B23" s="107">
        <v>19</v>
      </c>
      <c r="C23" s="91">
        <v>44336</v>
      </c>
      <c r="D23" s="13"/>
      <c r="E23" s="15"/>
      <c r="F23" s="14" t="s">
        <v>81</v>
      </c>
      <c r="G23" s="107" t="s">
        <v>84</v>
      </c>
      <c r="H23" s="107" t="s">
        <v>75</v>
      </c>
      <c r="I23" s="107"/>
      <c r="J23" s="107"/>
      <c r="K23" s="82">
        <v>8</v>
      </c>
      <c r="L23" s="140"/>
      <c r="N23" s="153"/>
      <c r="O23" s="153"/>
      <c r="P23" s="153"/>
      <c r="Q23" s="153"/>
      <c r="R23" s="153"/>
      <c r="S23" s="153"/>
      <c r="T23" s="153"/>
    </row>
    <row r="24" spans="1:20" s="62" customFormat="1" ht="28.5" customHeight="1">
      <c r="A24" s="12"/>
      <c r="B24" s="107">
        <v>20</v>
      </c>
      <c r="C24" s="96">
        <v>44337</v>
      </c>
      <c r="D24" s="17"/>
      <c r="E24" s="18"/>
      <c r="F24" s="19" t="s">
        <v>72</v>
      </c>
      <c r="G24" s="106" t="s">
        <v>84</v>
      </c>
      <c r="H24" s="106" t="s">
        <v>75</v>
      </c>
      <c r="I24" s="106"/>
      <c r="J24" s="106"/>
      <c r="K24" s="83">
        <v>8</v>
      </c>
      <c r="L24" s="147">
        <f>SUM(K24:K26)</f>
        <v>24</v>
      </c>
    </row>
    <row r="25" spans="1:20" s="62" customFormat="1" ht="28.5" customHeight="1">
      <c r="B25" s="107">
        <v>21</v>
      </c>
      <c r="C25" s="96">
        <v>44340</v>
      </c>
      <c r="D25" s="17"/>
      <c r="E25" s="18"/>
      <c r="F25" s="19" t="s">
        <v>72</v>
      </c>
      <c r="G25" s="106" t="s">
        <v>84</v>
      </c>
      <c r="H25" s="106" t="s">
        <v>75</v>
      </c>
      <c r="I25" s="106"/>
      <c r="J25" s="106"/>
      <c r="K25" s="83">
        <v>8</v>
      </c>
      <c r="L25" s="148"/>
    </row>
    <row r="26" spans="1:20" s="62" customFormat="1" ht="28.5" customHeight="1">
      <c r="B26" s="107">
        <v>22</v>
      </c>
      <c r="C26" s="96">
        <v>44341</v>
      </c>
      <c r="D26" s="17"/>
      <c r="E26" s="18"/>
      <c r="F26" s="19" t="s">
        <v>72</v>
      </c>
      <c r="G26" s="106" t="s">
        <v>84</v>
      </c>
      <c r="H26" s="106" t="s">
        <v>75</v>
      </c>
      <c r="I26" s="106"/>
      <c r="J26" s="106"/>
      <c r="K26" s="83">
        <v>8</v>
      </c>
      <c r="L26" s="149"/>
    </row>
    <row r="27" spans="1:20" s="62" customFormat="1" ht="28.5" customHeight="1">
      <c r="B27" s="107">
        <v>23</v>
      </c>
      <c r="C27" s="91">
        <v>44342</v>
      </c>
      <c r="D27" s="16"/>
      <c r="E27" s="15"/>
      <c r="F27" s="20" t="s">
        <v>210</v>
      </c>
      <c r="G27" s="107" t="s">
        <v>84</v>
      </c>
      <c r="H27" s="107" t="s">
        <v>75</v>
      </c>
      <c r="I27" s="107"/>
      <c r="J27" s="107"/>
      <c r="K27" s="82">
        <v>8</v>
      </c>
      <c r="L27" s="138">
        <f>SUM(K27:K38)</f>
        <v>96</v>
      </c>
    </row>
    <row r="28" spans="1:20" s="62" customFormat="1" ht="28.5" customHeight="1">
      <c r="B28" s="107">
        <v>24</v>
      </c>
      <c r="C28" s="91">
        <v>44343</v>
      </c>
      <c r="D28" s="16"/>
      <c r="E28" s="15"/>
      <c r="F28" s="20" t="s">
        <v>1</v>
      </c>
      <c r="G28" s="107" t="s">
        <v>82</v>
      </c>
      <c r="H28" s="107" t="s">
        <v>21</v>
      </c>
      <c r="I28" s="107"/>
      <c r="J28" s="107"/>
      <c r="K28" s="82">
        <v>8</v>
      </c>
      <c r="L28" s="139"/>
    </row>
    <row r="29" spans="1:20" s="62" customFormat="1" ht="28.5" customHeight="1">
      <c r="B29" s="107">
        <v>25</v>
      </c>
      <c r="C29" s="91">
        <v>44344</v>
      </c>
      <c r="D29" s="16"/>
      <c r="E29" s="15"/>
      <c r="F29" s="20" t="s">
        <v>1</v>
      </c>
      <c r="G29" s="107" t="s">
        <v>82</v>
      </c>
      <c r="H29" s="107" t="s">
        <v>21</v>
      </c>
      <c r="I29" s="107"/>
      <c r="J29" s="107"/>
      <c r="K29" s="82">
        <v>8</v>
      </c>
      <c r="L29" s="139"/>
    </row>
    <row r="30" spans="1:20" s="62" customFormat="1" ht="28.5" customHeight="1">
      <c r="B30" s="107">
        <v>26</v>
      </c>
      <c r="C30" s="91">
        <v>44347</v>
      </c>
      <c r="D30" s="16"/>
      <c r="E30" s="15"/>
      <c r="F30" s="20" t="s">
        <v>2</v>
      </c>
      <c r="G30" s="107" t="s">
        <v>82</v>
      </c>
      <c r="H30" s="107" t="s">
        <v>21</v>
      </c>
      <c r="I30" s="107"/>
      <c r="J30" s="107"/>
      <c r="K30" s="82">
        <v>8</v>
      </c>
      <c r="L30" s="139"/>
    </row>
    <row r="31" spans="1:20" s="62" customFormat="1" ht="28.5" customHeight="1">
      <c r="B31" s="107">
        <v>27</v>
      </c>
      <c r="C31" s="91">
        <v>44348</v>
      </c>
      <c r="D31" s="16"/>
      <c r="E31" s="15"/>
      <c r="F31" s="20" t="s">
        <v>3</v>
      </c>
      <c r="G31" s="107" t="s">
        <v>82</v>
      </c>
      <c r="H31" s="107" t="s">
        <v>21</v>
      </c>
      <c r="I31" s="107"/>
      <c r="J31" s="107"/>
      <c r="K31" s="82">
        <v>8</v>
      </c>
      <c r="L31" s="139"/>
    </row>
    <row r="32" spans="1:20" s="62" customFormat="1" ht="28.5" customHeight="1">
      <c r="B32" s="107">
        <v>28</v>
      </c>
      <c r="C32" s="91">
        <v>44349</v>
      </c>
      <c r="D32" s="16"/>
      <c r="E32" s="15"/>
      <c r="F32" s="20" t="s">
        <v>3</v>
      </c>
      <c r="G32" s="107" t="s">
        <v>82</v>
      </c>
      <c r="H32" s="107" t="s">
        <v>21</v>
      </c>
      <c r="I32" s="107"/>
      <c r="J32" s="107"/>
      <c r="K32" s="82">
        <v>8</v>
      </c>
      <c r="L32" s="139"/>
    </row>
    <row r="33" spans="2:12" s="62" customFormat="1" ht="28.5" customHeight="1">
      <c r="B33" s="107">
        <v>29</v>
      </c>
      <c r="C33" s="91">
        <v>44350</v>
      </c>
      <c r="D33" s="16"/>
      <c r="E33" s="15"/>
      <c r="F33" s="20" t="s">
        <v>3</v>
      </c>
      <c r="G33" s="107" t="s">
        <v>82</v>
      </c>
      <c r="H33" s="107" t="s">
        <v>21</v>
      </c>
      <c r="I33" s="107"/>
      <c r="J33" s="107"/>
      <c r="K33" s="82">
        <v>8</v>
      </c>
      <c r="L33" s="139"/>
    </row>
    <row r="34" spans="2:12" s="62" customFormat="1" ht="28.5" customHeight="1">
      <c r="B34" s="107">
        <v>30</v>
      </c>
      <c r="C34" s="91">
        <v>44351</v>
      </c>
      <c r="D34" s="16"/>
      <c r="E34" s="15"/>
      <c r="F34" s="20" t="s">
        <v>83</v>
      </c>
      <c r="G34" s="107" t="s">
        <v>211</v>
      </c>
      <c r="H34" s="107" t="s">
        <v>21</v>
      </c>
      <c r="I34" s="107"/>
      <c r="J34" s="107"/>
      <c r="K34" s="82">
        <v>8</v>
      </c>
      <c r="L34" s="139"/>
    </row>
    <row r="35" spans="2:12" s="62" customFormat="1" ht="28.5" customHeight="1">
      <c r="B35" s="107">
        <v>31</v>
      </c>
      <c r="C35" s="91">
        <v>44354</v>
      </c>
      <c r="D35" s="16"/>
      <c r="E35" s="15"/>
      <c r="F35" s="20" t="s">
        <v>83</v>
      </c>
      <c r="G35" s="107" t="s">
        <v>211</v>
      </c>
      <c r="H35" s="107" t="s">
        <v>21</v>
      </c>
      <c r="I35" s="107"/>
      <c r="J35" s="107"/>
      <c r="K35" s="82">
        <v>8</v>
      </c>
      <c r="L35" s="139"/>
    </row>
    <row r="36" spans="2:12" s="62" customFormat="1" ht="28.5" customHeight="1">
      <c r="B36" s="107">
        <v>32</v>
      </c>
      <c r="C36" s="91">
        <v>44355</v>
      </c>
      <c r="D36" s="16"/>
      <c r="E36" s="15"/>
      <c r="F36" s="20" t="s">
        <v>83</v>
      </c>
      <c r="G36" s="107" t="s">
        <v>211</v>
      </c>
      <c r="H36" s="107" t="s">
        <v>21</v>
      </c>
      <c r="I36" s="107"/>
      <c r="J36" s="107"/>
      <c r="K36" s="82">
        <v>8</v>
      </c>
      <c r="L36" s="139"/>
    </row>
    <row r="37" spans="2:12" s="62" customFormat="1" ht="28.5" customHeight="1">
      <c r="B37" s="107">
        <v>33</v>
      </c>
      <c r="C37" s="91">
        <v>44356</v>
      </c>
      <c r="D37" s="16"/>
      <c r="E37" s="15"/>
      <c r="F37" s="20" t="s">
        <v>83</v>
      </c>
      <c r="G37" s="107" t="s">
        <v>211</v>
      </c>
      <c r="H37" s="107" t="s">
        <v>21</v>
      </c>
      <c r="I37" s="107"/>
      <c r="J37" s="107"/>
      <c r="K37" s="82">
        <v>8</v>
      </c>
      <c r="L37" s="139"/>
    </row>
    <row r="38" spans="2:12" s="62" customFormat="1" ht="28.5" customHeight="1">
      <c r="B38" s="107">
        <v>34</v>
      </c>
      <c r="C38" s="91">
        <v>44357</v>
      </c>
      <c r="D38" s="16"/>
      <c r="E38" s="15"/>
      <c r="F38" s="20" t="s">
        <v>83</v>
      </c>
      <c r="G38" s="107" t="s">
        <v>211</v>
      </c>
      <c r="H38" s="107" t="s">
        <v>21</v>
      </c>
      <c r="I38" s="107"/>
      <c r="J38" s="107"/>
      <c r="K38" s="82">
        <v>8</v>
      </c>
      <c r="L38" s="139"/>
    </row>
    <row r="39" spans="2:12" s="62" customFormat="1" ht="28.5" customHeight="1">
      <c r="B39" s="105">
        <v>35</v>
      </c>
      <c r="C39" s="75">
        <v>44358</v>
      </c>
      <c r="D39" s="11"/>
      <c r="E39" s="11"/>
      <c r="F39" s="11" t="s">
        <v>212</v>
      </c>
      <c r="G39" s="105"/>
      <c r="H39" s="105" t="s">
        <v>21</v>
      </c>
      <c r="I39" s="105"/>
      <c r="J39" s="105"/>
      <c r="K39" s="105">
        <v>8</v>
      </c>
      <c r="L39" s="105">
        <f>K39</f>
        <v>8</v>
      </c>
    </row>
    <row r="40" spans="2:12" s="62" customFormat="1" ht="28.5" customHeight="1">
      <c r="B40" s="107">
        <v>36</v>
      </c>
      <c r="C40" s="91">
        <v>44361</v>
      </c>
      <c r="D40" s="16"/>
      <c r="E40" s="15"/>
      <c r="F40" s="20" t="s">
        <v>213</v>
      </c>
      <c r="G40" s="107" t="s">
        <v>214</v>
      </c>
      <c r="H40" s="107" t="s">
        <v>75</v>
      </c>
      <c r="I40" s="107"/>
      <c r="J40" s="107"/>
      <c r="K40" s="82">
        <v>8</v>
      </c>
      <c r="L40" s="139">
        <f>SUM(K40:K46)</f>
        <v>56</v>
      </c>
    </row>
    <row r="41" spans="2:12" s="62" customFormat="1" ht="28.5" customHeight="1">
      <c r="B41" s="107">
        <v>37</v>
      </c>
      <c r="C41" s="91">
        <v>44362</v>
      </c>
      <c r="D41" s="16"/>
      <c r="E41" s="15"/>
      <c r="F41" s="20" t="s">
        <v>213</v>
      </c>
      <c r="G41" s="107" t="s">
        <v>214</v>
      </c>
      <c r="H41" s="107" t="s">
        <v>75</v>
      </c>
      <c r="I41" s="107"/>
      <c r="J41" s="107"/>
      <c r="K41" s="82">
        <v>8</v>
      </c>
      <c r="L41" s="139"/>
    </row>
    <row r="42" spans="2:12" s="62" customFormat="1" ht="28.5" customHeight="1">
      <c r="B42" s="107">
        <v>38</v>
      </c>
      <c r="C42" s="91">
        <v>44363</v>
      </c>
      <c r="D42" s="16"/>
      <c r="E42" s="15"/>
      <c r="F42" s="20" t="s">
        <v>213</v>
      </c>
      <c r="G42" s="107" t="s">
        <v>214</v>
      </c>
      <c r="H42" s="107" t="s">
        <v>75</v>
      </c>
      <c r="I42" s="107"/>
      <c r="J42" s="107"/>
      <c r="K42" s="82">
        <v>8</v>
      </c>
      <c r="L42" s="139"/>
    </row>
    <row r="43" spans="2:12" s="62" customFormat="1" ht="28.5" customHeight="1">
      <c r="B43" s="107">
        <v>39</v>
      </c>
      <c r="C43" s="91">
        <v>44364</v>
      </c>
      <c r="D43" s="16"/>
      <c r="E43" s="15"/>
      <c r="F43" s="20" t="s">
        <v>213</v>
      </c>
      <c r="G43" s="107" t="s">
        <v>214</v>
      </c>
      <c r="H43" s="107" t="s">
        <v>75</v>
      </c>
      <c r="I43" s="107"/>
      <c r="J43" s="107"/>
      <c r="K43" s="82">
        <v>8</v>
      </c>
      <c r="L43" s="139"/>
    </row>
    <row r="44" spans="2:12" s="62" customFormat="1" ht="28.5" customHeight="1">
      <c r="B44" s="107">
        <v>40</v>
      </c>
      <c r="C44" s="91">
        <v>44365</v>
      </c>
      <c r="D44" s="16"/>
      <c r="E44" s="15"/>
      <c r="F44" s="20" t="s">
        <v>215</v>
      </c>
      <c r="G44" s="107" t="s">
        <v>214</v>
      </c>
      <c r="H44" s="107" t="s">
        <v>75</v>
      </c>
      <c r="I44" s="107"/>
      <c r="J44" s="107"/>
      <c r="K44" s="82">
        <v>8</v>
      </c>
      <c r="L44" s="139"/>
    </row>
    <row r="45" spans="2:12" s="62" customFormat="1" ht="28.5" customHeight="1">
      <c r="B45" s="107">
        <v>41</v>
      </c>
      <c r="C45" s="91">
        <v>44368</v>
      </c>
      <c r="D45" s="23"/>
      <c r="E45" s="24"/>
      <c r="F45" s="20" t="s">
        <v>215</v>
      </c>
      <c r="G45" s="107" t="s">
        <v>214</v>
      </c>
      <c r="H45" s="107" t="s">
        <v>75</v>
      </c>
      <c r="I45" s="107"/>
      <c r="J45" s="107"/>
      <c r="K45" s="82">
        <v>8</v>
      </c>
      <c r="L45" s="139"/>
    </row>
    <row r="46" spans="2:12" s="62" customFormat="1" ht="28.5" customHeight="1">
      <c r="B46" s="107">
        <v>42</v>
      </c>
      <c r="C46" s="91">
        <v>44369</v>
      </c>
      <c r="D46" s="23"/>
      <c r="E46" s="24"/>
      <c r="F46" s="20" t="s">
        <v>215</v>
      </c>
      <c r="G46" s="107" t="s">
        <v>214</v>
      </c>
      <c r="H46" s="107" t="s">
        <v>75</v>
      </c>
      <c r="I46" s="107"/>
      <c r="J46" s="107"/>
      <c r="K46" s="82">
        <v>8</v>
      </c>
      <c r="L46" s="140"/>
    </row>
    <row r="47" spans="2:12" s="62" customFormat="1" ht="28.5" customHeight="1">
      <c r="B47" s="107">
        <v>43</v>
      </c>
      <c r="C47" s="96">
        <v>44370</v>
      </c>
      <c r="D47" s="73"/>
      <c r="E47" s="74"/>
      <c r="F47" s="21" t="s">
        <v>72</v>
      </c>
      <c r="G47" s="106" t="s">
        <v>214</v>
      </c>
      <c r="H47" s="106" t="s">
        <v>75</v>
      </c>
      <c r="I47" s="59"/>
      <c r="J47" s="59"/>
      <c r="K47" s="84">
        <v>8</v>
      </c>
      <c r="L47" s="146">
        <f>SUM(K47:K49)</f>
        <v>24</v>
      </c>
    </row>
    <row r="48" spans="2:12" s="62" customFormat="1" ht="28.5" customHeight="1">
      <c r="B48" s="107">
        <v>44</v>
      </c>
      <c r="C48" s="96">
        <v>44371</v>
      </c>
      <c r="D48" s="73"/>
      <c r="E48" s="74"/>
      <c r="F48" s="21" t="s">
        <v>72</v>
      </c>
      <c r="G48" s="106" t="s">
        <v>214</v>
      </c>
      <c r="H48" s="106" t="s">
        <v>75</v>
      </c>
      <c r="I48" s="59"/>
      <c r="J48" s="59"/>
      <c r="K48" s="84">
        <v>8</v>
      </c>
      <c r="L48" s="146"/>
    </row>
    <row r="49" spans="2:12" s="62" customFormat="1" ht="28.5" customHeight="1">
      <c r="B49" s="107">
        <v>45</v>
      </c>
      <c r="C49" s="96">
        <v>44372</v>
      </c>
      <c r="D49" s="76"/>
      <c r="E49" s="77"/>
      <c r="F49" s="21" t="s">
        <v>72</v>
      </c>
      <c r="G49" s="81" t="s">
        <v>214</v>
      </c>
      <c r="H49" s="106" t="s">
        <v>75</v>
      </c>
      <c r="I49" s="78"/>
      <c r="J49" s="78"/>
      <c r="K49" s="84">
        <v>8</v>
      </c>
      <c r="L49" s="146"/>
    </row>
    <row r="50" spans="2:12" s="62" customFormat="1" ht="28.5" customHeight="1">
      <c r="B50" s="107">
        <v>46</v>
      </c>
      <c r="C50" s="91">
        <v>44375</v>
      </c>
      <c r="D50" s="23"/>
      <c r="E50" s="24"/>
      <c r="F50" s="8" t="s">
        <v>0</v>
      </c>
      <c r="G50" s="107" t="s">
        <v>84</v>
      </c>
      <c r="H50" s="107" t="s">
        <v>75</v>
      </c>
      <c r="I50" s="109"/>
      <c r="J50" s="109"/>
      <c r="K50" s="85">
        <v>8</v>
      </c>
      <c r="L50" s="141">
        <f>SUM(K50:K60)</f>
        <v>88</v>
      </c>
    </row>
    <row r="51" spans="2:12" s="62" customFormat="1" ht="28.5" customHeight="1">
      <c r="B51" s="107">
        <v>47</v>
      </c>
      <c r="C51" s="91">
        <v>44376</v>
      </c>
      <c r="D51" s="23"/>
      <c r="E51" s="24"/>
      <c r="F51" s="8" t="s">
        <v>0</v>
      </c>
      <c r="G51" s="107" t="s">
        <v>84</v>
      </c>
      <c r="H51" s="107" t="s">
        <v>75</v>
      </c>
      <c r="I51" s="109"/>
      <c r="J51" s="109"/>
      <c r="K51" s="85">
        <v>8</v>
      </c>
      <c r="L51" s="141"/>
    </row>
    <row r="52" spans="2:12" s="62" customFormat="1" ht="28.5" customHeight="1">
      <c r="B52" s="107">
        <v>48</v>
      </c>
      <c r="C52" s="91">
        <v>44377</v>
      </c>
      <c r="D52" s="23"/>
      <c r="E52" s="24"/>
      <c r="F52" s="8" t="s">
        <v>0</v>
      </c>
      <c r="G52" s="107" t="s">
        <v>84</v>
      </c>
      <c r="H52" s="107" t="s">
        <v>75</v>
      </c>
      <c r="I52" s="109"/>
      <c r="J52" s="109"/>
      <c r="K52" s="85">
        <v>8</v>
      </c>
      <c r="L52" s="141"/>
    </row>
    <row r="53" spans="2:12" s="62" customFormat="1" ht="28.5" customHeight="1">
      <c r="B53" s="107">
        <v>49</v>
      </c>
      <c r="C53" s="91">
        <v>44378</v>
      </c>
      <c r="D53" s="23"/>
      <c r="E53" s="24"/>
      <c r="F53" s="8" t="s">
        <v>0</v>
      </c>
      <c r="G53" s="107" t="s">
        <v>84</v>
      </c>
      <c r="H53" s="107" t="s">
        <v>75</v>
      </c>
      <c r="I53" s="109"/>
      <c r="J53" s="109"/>
      <c r="K53" s="85">
        <v>8</v>
      </c>
      <c r="L53" s="141"/>
    </row>
    <row r="54" spans="2:12" s="62" customFormat="1" ht="28.5" customHeight="1">
      <c r="B54" s="107">
        <v>50</v>
      </c>
      <c r="C54" s="91">
        <v>44379</v>
      </c>
      <c r="D54" s="23"/>
      <c r="E54" s="24"/>
      <c r="F54" s="8" t="s">
        <v>0</v>
      </c>
      <c r="G54" s="107" t="s">
        <v>84</v>
      </c>
      <c r="H54" s="107" t="s">
        <v>75</v>
      </c>
      <c r="I54" s="109"/>
      <c r="J54" s="109"/>
      <c r="K54" s="85">
        <v>8</v>
      </c>
      <c r="L54" s="141"/>
    </row>
    <row r="55" spans="2:12" s="62" customFormat="1" ht="28.5" customHeight="1">
      <c r="B55" s="107">
        <v>51</v>
      </c>
      <c r="C55" s="91">
        <v>44382</v>
      </c>
      <c r="D55" s="25"/>
      <c r="E55" s="61"/>
      <c r="F55" s="28" t="s">
        <v>216</v>
      </c>
      <c r="G55" s="107" t="s">
        <v>84</v>
      </c>
      <c r="H55" s="107" t="s">
        <v>75</v>
      </c>
      <c r="I55" s="107"/>
      <c r="J55" s="107"/>
      <c r="K55" s="85">
        <v>8</v>
      </c>
      <c r="L55" s="141"/>
    </row>
    <row r="56" spans="2:12" s="62" customFormat="1" ht="28.5" customHeight="1">
      <c r="B56" s="107">
        <v>52</v>
      </c>
      <c r="C56" s="91">
        <v>44383</v>
      </c>
      <c r="D56" s="25"/>
      <c r="E56" s="61"/>
      <c r="F56" s="28" t="s">
        <v>216</v>
      </c>
      <c r="G56" s="107" t="s">
        <v>84</v>
      </c>
      <c r="H56" s="107" t="s">
        <v>75</v>
      </c>
      <c r="I56" s="107"/>
      <c r="J56" s="107"/>
      <c r="K56" s="85">
        <v>8</v>
      </c>
      <c r="L56" s="141"/>
    </row>
    <row r="57" spans="2:12" s="62" customFormat="1" ht="28.5" customHeight="1">
      <c r="B57" s="107">
        <v>53</v>
      </c>
      <c r="C57" s="91">
        <v>44384</v>
      </c>
      <c r="D57" s="25"/>
      <c r="E57" s="61"/>
      <c r="F57" s="28" t="s">
        <v>216</v>
      </c>
      <c r="G57" s="107" t="s">
        <v>84</v>
      </c>
      <c r="H57" s="107" t="s">
        <v>75</v>
      </c>
      <c r="I57" s="107"/>
      <c r="J57" s="107"/>
      <c r="K57" s="85">
        <v>8</v>
      </c>
      <c r="L57" s="141"/>
    </row>
    <row r="58" spans="2:12" s="62" customFormat="1" ht="28.5" customHeight="1">
      <c r="B58" s="107">
        <v>54</v>
      </c>
      <c r="C58" s="91">
        <v>44385</v>
      </c>
      <c r="D58" s="25"/>
      <c r="E58" s="61"/>
      <c r="F58" s="28" t="s">
        <v>216</v>
      </c>
      <c r="G58" s="107" t="s">
        <v>84</v>
      </c>
      <c r="H58" s="107" t="s">
        <v>75</v>
      </c>
      <c r="I58" s="107"/>
      <c r="J58" s="107"/>
      <c r="K58" s="85">
        <v>8</v>
      </c>
      <c r="L58" s="141"/>
    </row>
    <row r="59" spans="2:12" s="62" customFormat="1" ht="28.5" customHeight="1">
      <c r="B59" s="107">
        <v>55</v>
      </c>
      <c r="C59" s="91">
        <v>44386</v>
      </c>
      <c r="D59" s="25"/>
      <c r="E59" s="61"/>
      <c r="F59" s="28" t="s">
        <v>216</v>
      </c>
      <c r="G59" s="107" t="s">
        <v>84</v>
      </c>
      <c r="H59" s="107" t="s">
        <v>75</v>
      </c>
      <c r="I59" s="107"/>
      <c r="J59" s="107"/>
      <c r="K59" s="85">
        <v>8</v>
      </c>
      <c r="L59" s="141"/>
    </row>
    <row r="60" spans="2:12" s="62" customFormat="1" ht="28.5" customHeight="1">
      <c r="B60" s="107">
        <v>56</v>
      </c>
      <c r="C60" s="91">
        <v>44389</v>
      </c>
      <c r="D60" s="25"/>
      <c r="E60" s="61"/>
      <c r="F60" s="28" t="s">
        <v>216</v>
      </c>
      <c r="G60" s="107" t="s">
        <v>84</v>
      </c>
      <c r="H60" s="107" t="s">
        <v>75</v>
      </c>
      <c r="I60" s="107"/>
      <c r="J60" s="107"/>
      <c r="K60" s="85">
        <v>8</v>
      </c>
      <c r="L60" s="141"/>
    </row>
    <row r="61" spans="2:12" s="62" customFormat="1" ht="28.5" customHeight="1">
      <c r="B61" s="107">
        <v>57</v>
      </c>
      <c r="C61" s="96">
        <v>44390</v>
      </c>
      <c r="D61" s="26"/>
      <c r="E61" s="110"/>
      <c r="F61" s="19" t="s">
        <v>72</v>
      </c>
      <c r="G61" s="106" t="s">
        <v>84</v>
      </c>
      <c r="H61" s="106" t="s">
        <v>75</v>
      </c>
      <c r="I61" s="106"/>
      <c r="J61" s="106"/>
      <c r="K61" s="84">
        <v>8</v>
      </c>
      <c r="L61" s="147">
        <f>SUM(K61:K64)</f>
        <v>24</v>
      </c>
    </row>
    <row r="62" spans="2:12" s="62" customFormat="1" ht="28.5" customHeight="1">
      <c r="B62" s="107">
        <v>58</v>
      </c>
      <c r="C62" s="96">
        <v>44391</v>
      </c>
      <c r="D62" s="26"/>
      <c r="E62" s="110"/>
      <c r="F62" s="19" t="s">
        <v>72</v>
      </c>
      <c r="G62" s="106" t="s">
        <v>84</v>
      </c>
      <c r="H62" s="106" t="s">
        <v>75</v>
      </c>
      <c r="I62" s="106"/>
      <c r="J62" s="106"/>
      <c r="K62" s="84">
        <v>8</v>
      </c>
      <c r="L62" s="148"/>
    </row>
    <row r="63" spans="2:12" s="62" customFormat="1" ht="28.5" customHeight="1">
      <c r="B63" s="107">
        <v>59</v>
      </c>
      <c r="C63" s="96">
        <v>44392</v>
      </c>
      <c r="D63" s="26"/>
      <c r="E63" s="110"/>
      <c r="F63" s="19" t="s">
        <v>72</v>
      </c>
      <c r="G63" s="106" t="s">
        <v>84</v>
      </c>
      <c r="H63" s="106" t="s">
        <v>75</v>
      </c>
      <c r="I63" s="106"/>
      <c r="J63" s="106"/>
      <c r="K63" s="84">
        <v>8</v>
      </c>
      <c r="L63" s="149"/>
    </row>
    <row r="64" spans="2:12" s="62" customFormat="1" ht="28.5" customHeight="1">
      <c r="B64" s="107">
        <v>60</v>
      </c>
      <c r="C64" s="91">
        <v>44393</v>
      </c>
      <c r="D64" s="25"/>
      <c r="E64" s="61"/>
      <c r="F64" s="98" t="s">
        <v>162</v>
      </c>
      <c r="G64" s="107"/>
      <c r="H64" s="107"/>
      <c r="I64" s="107"/>
      <c r="J64" s="107"/>
      <c r="K64" s="85"/>
      <c r="L64" s="13"/>
    </row>
    <row r="65" spans="2:25" s="62" customFormat="1" ht="28.5" customHeight="1">
      <c r="B65" s="107">
        <v>61</v>
      </c>
      <c r="C65" s="91">
        <v>44394</v>
      </c>
      <c r="D65" s="67"/>
      <c r="E65" s="68" t="s">
        <v>88</v>
      </c>
      <c r="F65" s="69" t="s">
        <v>163</v>
      </c>
      <c r="G65" s="63"/>
      <c r="H65" s="63" t="s">
        <v>75</v>
      </c>
      <c r="I65" s="63"/>
      <c r="J65" s="63"/>
      <c r="K65" s="86">
        <v>8</v>
      </c>
      <c r="L65" s="63">
        <f>K65</f>
        <v>8</v>
      </c>
    </row>
    <row r="66" spans="2:25" s="62" customFormat="1" ht="28.5" customHeight="1">
      <c r="B66" s="107">
        <v>62</v>
      </c>
      <c r="C66" s="91">
        <v>44397</v>
      </c>
      <c r="D66" s="25"/>
      <c r="E66" s="61"/>
      <c r="F66" s="29" t="s">
        <v>180</v>
      </c>
      <c r="G66" s="107" t="s">
        <v>84</v>
      </c>
      <c r="H66" s="107" t="s">
        <v>75</v>
      </c>
      <c r="I66" s="107"/>
      <c r="J66" s="107"/>
      <c r="K66" s="85">
        <v>8</v>
      </c>
      <c r="L66" s="141">
        <f>SUM(K66:K69)</f>
        <v>32</v>
      </c>
    </row>
    <row r="67" spans="2:25" s="62" customFormat="1" ht="28.5" customHeight="1">
      <c r="B67" s="107">
        <v>63</v>
      </c>
      <c r="C67" s="91">
        <v>44398</v>
      </c>
      <c r="D67" s="25"/>
      <c r="E67" s="108"/>
      <c r="F67" s="29" t="s">
        <v>180</v>
      </c>
      <c r="G67" s="107" t="s">
        <v>84</v>
      </c>
      <c r="H67" s="107" t="s">
        <v>75</v>
      </c>
      <c r="I67" s="107"/>
      <c r="J67" s="107"/>
      <c r="K67" s="85">
        <v>8</v>
      </c>
      <c r="L67" s="141"/>
    </row>
    <row r="68" spans="2:25" s="62" customFormat="1" ht="28.5" customHeight="1">
      <c r="B68" s="107">
        <v>64</v>
      </c>
      <c r="C68" s="91">
        <v>44399</v>
      </c>
      <c r="D68" s="25"/>
      <c r="E68" s="108"/>
      <c r="F68" s="29" t="s">
        <v>217</v>
      </c>
      <c r="G68" s="107" t="s">
        <v>84</v>
      </c>
      <c r="H68" s="107" t="s">
        <v>75</v>
      </c>
      <c r="I68" s="107"/>
      <c r="J68" s="107"/>
      <c r="K68" s="85">
        <v>8</v>
      </c>
      <c r="L68" s="141"/>
    </row>
    <row r="69" spans="2:25" s="62" customFormat="1" ht="28.5" customHeight="1">
      <c r="B69" s="107">
        <v>65</v>
      </c>
      <c r="C69" s="91">
        <v>44400</v>
      </c>
      <c r="D69" s="25"/>
      <c r="E69" s="108"/>
      <c r="F69" s="29" t="s">
        <v>217</v>
      </c>
      <c r="G69" s="107" t="s">
        <v>84</v>
      </c>
      <c r="H69" s="107" t="s">
        <v>75</v>
      </c>
      <c r="I69" s="107"/>
      <c r="J69" s="107"/>
      <c r="K69" s="85">
        <v>8</v>
      </c>
      <c r="L69" s="141"/>
    </row>
    <row r="70" spans="2:25" s="62" customFormat="1" ht="28.5" customHeight="1">
      <c r="B70" s="107">
        <v>66</v>
      </c>
      <c r="C70" s="92">
        <v>44401</v>
      </c>
      <c r="D70" s="67"/>
      <c r="E70" s="68" t="s">
        <v>88</v>
      </c>
      <c r="F70" s="69" t="s">
        <v>167</v>
      </c>
      <c r="G70" s="63"/>
      <c r="H70" s="63" t="s">
        <v>75</v>
      </c>
      <c r="I70" s="63"/>
      <c r="J70" s="63"/>
      <c r="K70" s="86">
        <v>8</v>
      </c>
      <c r="L70" s="63">
        <f>K70</f>
        <v>8</v>
      </c>
    </row>
    <row r="71" spans="2:25" s="62" customFormat="1" ht="28.5" customHeight="1">
      <c r="B71" s="107">
        <v>67</v>
      </c>
      <c r="C71" s="91">
        <v>44404</v>
      </c>
      <c r="D71" s="25"/>
      <c r="E71" s="108"/>
      <c r="F71" s="29" t="s">
        <v>217</v>
      </c>
      <c r="G71" s="107" t="s">
        <v>84</v>
      </c>
      <c r="H71" s="107" t="s">
        <v>75</v>
      </c>
      <c r="I71" s="107"/>
      <c r="J71" s="107"/>
      <c r="K71" s="85">
        <v>8</v>
      </c>
      <c r="L71" s="141">
        <f>SUM(K71:K73)</f>
        <v>24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2:25" s="62" customFormat="1" ht="28.5" customHeight="1">
      <c r="B72" s="107">
        <v>68</v>
      </c>
      <c r="C72" s="91">
        <v>44405</v>
      </c>
      <c r="D72" s="25"/>
      <c r="E72" s="108"/>
      <c r="F72" s="31" t="s">
        <v>218</v>
      </c>
      <c r="G72" s="107" t="s">
        <v>84</v>
      </c>
      <c r="H72" s="107" t="s">
        <v>75</v>
      </c>
      <c r="I72" s="107"/>
      <c r="J72" s="107"/>
      <c r="K72" s="85">
        <v>8</v>
      </c>
      <c r="L72" s="141"/>
    </row>
    <row r="73" spans="2:25" s="62" customFormat="1" ht="28.5" customHeight="1">
      <c r="B73" s="107">
        <v>69</v>
      </c>
      <c r="C73" s="91">
        <v>44406</v>
      </c>
      <c r="D73" s="25"/>
      <c r="E73" s="108"/>
      <c r="F73" s="31" t="s">
        <v>218</v>
      </c>
      <c r="G73" s="107" t="s">
        <v>84</v>
      </c>
      <c r="H73" s="107" t="s">
        <v>75</v>
      </c>
      <c r="I73" s="107"/>
      <c r="J73" s="107"/>
      <c r="K73" s="85">
        <v>8</v>
      </c>
      <c r="L73" s="141"/>
    </row>
    <row r="74" spans="2:25" s="62" customFormat="1" ht="28.5" customHeight="1">
      <c r="B74" s="105">
        <v>70</v>
      </c>
      <c r="C74" s="75">
        <v>44407</v>
      </c>
      <c r="D74" s="121"/>
      <c r="E74" s="122"/>
      <c r="F74" s="123" t="s">
        <v>171</v>
      </c>
      <c r="G74" s="124"/>
      <c r="H74" s="124" t="s">
        <v>75</v>
      </c>
      <c r="I74" s="124"/>
      <c r="J74" s="124"/>
      <c r="K74" s="125">
        <v>8</v>
      </c>
      <c r="L74" s="124">
        <f>K74</f>
        <v>8</v>
      </c>
    </row>
    <row r="75" spans="2:25" s="62" customFormat="1" ht="28.5" customHeight="1">
      <c r="B75" s="107">
        <v>71</v>
      </c>
      <c r="C75" s="91">
        <v>44411</v>
      </c>
      <c r="D75" s="66"/>
      <c r="E75" s="66"/>
      <c r="F75" s="66"/>
      <c r="G75" s="66"/>
      <c r="H75" s="66" t="s">
        <v>75</v>
      </c>
      <c r="I75" s="66"/>
      <c r="J75" s="66"/>
      <c r="K75" s="87"/>
      <c r="L75" s="107"/>
    </row>
    <row r="76" spans="2:25" s="62" customFormat="1" ht="28.5" customHeight="1">
      <c r="B76" s="107">
        <v>72</v>
      </c>
      <c r="C76" s="91">
        <v>44412</v>
      </c>
      <c r="D76" s="66"/>
      <c r="E76" s="66"/>
      <c r="F76" s="66" t="s">
        <v>172</v>
      </c>
      <c r="G76" s="66"/>
      <c r="H76" s="66" t="s">
        <v>75</v>
      </c>
      <c r="I76" s="66"/>
      <c r="J76" s="66"/>
      <c r="K76" s="87"/>
      <c r="L76" s="8"/>
    </row>
    <row r="77" spans="2:25" s="62" customFormat="1" ht="28.5" customHeight="1">
      <c r="B77" s="107">
        <v>73</v>
      </c>
      <c r="C77" s="91">
        <v>44413</v>
      </c>
      <c r="D77" s="66"/>
      <c r="E77" s="66"/>
      <c r="F77" s="66"/>
      <c r="G77" s="66"/>
      <c r="H77" s="66" t="s">
        <v>75</v>
      </c>
      <c r="I77" s="66"/>
      <c r="J77" s="66"/>
      <c r="K77" s="87"/>
      <c r="L77" s="108"/>
    </row>
    <row r="78" spans="2:25" s="62" customFormat="1" ht="28.5" customHeight="1">
      <c r="B78" s="107">
        <v>74</v>
      </c>
      <c r="C78" s="91">
        <v>44414</v>
      </c>
      <c r="D78" s="66"/>
      <c r="E78" s="66"/>
      <c r="F78" s="66"/>
      <c r="G78" s="66"/>
      <c r="H78" s="66" t="s">
        <v>75</v>
      </c>
      <c r="I78" s="66"/>
      <c r="J78" s="66"/>
      <c r="K78" s="87"/>
      <c r="L78" s="108"/>
    </row>
    <row r="79" spans="2:25" s="62" customFormat="1" ht="28.5" customHeight="1">
      <c r="B79" s="107">
        <v>75</v>
      </c>
      <c r="C79" s="91">
        <v>44418</v>
      </c>
      <c r="D79" s="16"/>
      <c r="E79" s="15"/>
      <c r="F79" s="31" t="s">
        <v>5</v>
      </c>
      <c r="G79" s="107" t="s">
        <v>84</v>
      </c>
      <c r="H79" s="107" t="s">
        <v>75</v>
      </c>
      <c r="I79" s="107"/>
      <c r="J79" s="107"/>
      <c r="K79" s="85">
        <v>8</v>
      </c>
      <c r="L79" s="135">
        <f>SUM(K79:K82)</f>
        <v>24</v>
      </c>
    </row>
    <row r="80" spans="2:25" s="62" customFormat="1" ht="28.5" customHeight="1">
      <c r="B80" s="107">
        <v>76</v>
      </c>
      <c r="C80" s="91">
        <v>44419</v>
      </c>
      <c r="D80" s="16"/>
      <c r="E80" s="15"/>
      <c r="F80" s="31" t="s">
        <v>6</v>
      </c>
      <c r="G80" s="107" t="s">
        <v>84</v>
      </c>
      <c r="H80" s="107" t="s">
        <v>75</v>
      </c>
      <c r="I80" s="107"/>
      <c r="J80" s="107"/>
      <c r="K80" s="85">
        <v>8</v>
      </c>
      <c r="L80" s="136"/>
    </row>
    <row r="81" spans="1:12" s="62" customFormat="1" ht="28.5" customHeight="1">
      <c r="B81" s="107">
        <v>77</v>
      </c>
      <c r="C81" s="91">
        <v>44420</v>
      </c>
      <c r="D81" s="16"/>
      <c r="E81" s="15"/>
      <c r="F81" s="31" t="s">
        <v>6</v>
      </c>
      <c r="G81" s="107" t="s">
        <v>84</v>
      </c>
      <c r="H81" s="107" t="s">
        <v>75</v>
      </c>
      <c r="I81" s="107"/>
      <c r="J81" s="107"/>
      <c r="K81" s="85">
        <v>8</v>
      </c>
      <c r="L81" s="136"/>
    </row>
    <row r="82" spans="1:12" s="62" customFormat="1" ht="28.5" customHeight="1">
      <c r="A82" s="30"/>
      <c r="B82" s="107">
        <v>78</v>
      </c>
      <c r="C82" s="91">
        <v>44421</v>
      </c>
      <c r="D82" s="16"/>
      <c r="E82" s="15"/>
      <c r="F82" s="97" t="s">
        <v>176</v>
      </c>
      <c r="G82" s="107"/>
      <c r="H82" s="107"/>
      <c r="I82" s="107"/>
      <c r="J82" s="107"/>
      <c r="K82" s="85"/>
      <c r="L82" s="137"/>
    </row>
    <row r="83" spans="1:12" s="62" customFormat="1" ht="28.5" customHeight="1">
      <c r="A83" s="30"/>
      <c r="B83" s="107">
        <v>79</v>
      </c>
      <c r="C83" s="91">
        <v>44422</v>
      </c>
      <c r="D83" s="67"/>
      <c r="E83" s="68" t="s">
        <v>88</v>
      </c>
      <c r="F83" s="69" t="s">
        <v>177</v>
      </c>
      <c r="G83" s="63"/>
      <c r="H83" s="63" t="s">
        <v>75</v>
      </c>
      <c r="I83" s="63"/>
      <c r="J83" s="63"/>
      <c r="K83" s="86">
        <v>8</v>
      </c>
      <c r="L83" s="63">
        <f>K83</f>
        <v>8</v>
      </c>
    </row>
    <row r="84" spans="1:12" s="62" customFormat="1" ht="28.5" customHeight="1">
      <c r="A84" s="30"/>
      <c r="B84" s="107">
        <v>80</v>
      </c>
      <c r="C84" s="91">
        <v>44425</v>
      </c>
      <c r="D84" s="16"/>
      <c r="E84" s="15"/>
      <c r="F84" s="31" t="s">
        <v>8</v>
      </c>
      <c r="G84" s="107" t="s">
        <v>84</v>
      </c>
      <c r="H84" s="107" t="s">
        <v>75</v>
      </c>
      <c r="I84" s="107"/>
      <c r="J84" s="107"/>
      <c r="K84" s="85">
        <v>8</v>
      </c>
      <c r="L84" s="141">
        <f>SUM(K84:K87)</f>
        <v>32</v>
      </c>
    </row>
    <row r="85" spans="1:12" s="62" customFormat="1" ht="28.5" customHeight="1">
      <c r="A85" s="30"/>
      <c r="B85" s="107">
        <v>81</v>
      </c>
      <c r="C85" s="91">
        <v>44426</v>
      </c>
      <c r="D85" s="16"/>
      <c r="E85" s="15"/>
      <c r="F85" s="31" t="s">
        <v>85</v>
      </c>
      <c r="G85" s="107" t="s">
        <v>84</v>
      </c>
      <c r="H85" s="107" t="s">
        <v>75</v>
      </c>
      <c r="I85" s="107"/>
      <c r="J85" s="107"/>
      <c r="K85" s="85">
        <v>8</v>
      </c>
      <c r="L85" s="141"/>
    </row>
    <row r="86" spans="1:12" s="62" customFormat="1" ht="28.5" customHeight="1">
      <c r="A86" s="30"/>
      <c r="B86" s="107">
        <v>82</v>
      </c>
      <c r="C86" s="91">
        <v>44427</v>
      </c>
      <c r="D86" s="16"/>
      <c r="E86" s="15"/>
      <c r="F86" s="31" t="s">
        <v>86</v>
      </c>
      <c r="G86" s="107" t="s">
        <v>84</v>
      </c>
      <c r="H86" s="107" t="s">
        <v>75</v>
      </c>
      <c r="I86" s="107"/>
      <c r="J86" s="107"/>
      <c r="K86" s="82">
        <v>8</v>
      </c>
      <c r="L86" s="141"/>
    </row>
    <row r="87" spans="1:12" s="62" customFormat="1" ht="28.5" customHeight="1">
      <c r="A87" s="30"/>
      <c r="B87" s="107">
        <v>83</v>
      </c>
      <c r="C87" s="91">
        <v>44428</v>
      </c>
      <c r="D87" s="16"/>
      <c r="E87" s="15"/>
      <c r="F87" s="31" t="s">
        <v>87</v>
      </c>
      <c r="G87" s="107" t="s">
        <v>84</v>
      </c>
      <c r="H87" s="107" t="s">
        <v>75</v>
      </c>
      <c r="I87" s="107"/>
      <c r="J87" s="107"/>
      <c r="K87" s="82">
        <v>8</v>
      </c>
      <c r="L87" s="141"/>
    </row>
    <row r="88" spans="1:12" s="62" customFormat="1" ht="28.5" customHeight="1">
      <c r="A88" s="30"/>
      <c r="B88" s="107">
        <v>84</v>
      </c>
      <c r="C88" s="91">
        <v>44429</v>
      </c>
      <c r="D88" s="67"/>
      <c r="E88" s="68" t="s">
        <v>88</v>
      </c>
      <c r="F88" s="69" t="s">
        <v>89</v>
      </c>
      <c r="G88" s="63"/>
      <c r="H88" s="63" t="s">
        <v>75</v>
      </c>
      <c r="I88" s="63"/>
      <c r="J88" s="63"/>
      <c r="K88" s="86">
        <v>8</v>
      </c>
      <c r="L88" s="63">
        <f>K88</f>
        <v>8</v>
      </c>
    </row>
    <row r="89" spans="1:12" s="62" customFormat="1" ht="28.5" customHeight="1">
      <c r="A89" s="30"/>
      <c r="B89" s="107">
        <v>85</v>
      </c>
      <c r="C89" s="91">
        <v>44432</v>
      </c>
      <c r="D89" s="16"/>
      <c r="E89" s="15"/>
      <c r="F89" s="31" t="s">
        <v>10</v>
      </c>
      <c r="G89" s="107" t="s">
        <v>84</v>
      </c>
      <c r="H89" s="107" t="s">
        <v>75</v>
      </c>
      <c r="I89" s="107"/>
      <c r="J89" s="107"/>
      <c r="K89" s="82">
        <v>8</v>
      </c>
      <c r="L89" s="141">
        <f>SUM(K89:K92)</f>
        <v>32</v>
      </c>
    </row>
    <row r="90" spans="1:12" s="62" customFormat="1" ht="28.5" customHeight="1">
      <c r="A90" s="30"/>
      <c r="B90" s="107">
        <v>86</v>
      </c>
      <c r="C90" s="91">
        <v>44433</v>
      </c>
      <c r="D90" s="16"/>
      <c r="E90" s="15"/>
      <c r="F90" s="31" t="s">
        <v>90</v>
      </c>
      <c r="G90" s="107" t="s">
        <v>84</v>
      </c>
      <c r="H90" s="107" t="s">
        <v>75</v>
      </c>
      <c r="I90" s="107"/>
      <c r="J90" s="107"/>
      <c r="K90" s="82">
        <v>8</v>
      </c>
      <c r="L90" s="141"/>
    </row>
    <row r="91" spans="1:12" s="62" customFormat="1" ht="28.5" customHeight="1">
      <c r="A91" s="30"/>
      <c r="B91" s="107">
        <v>87</v>
      </c>
      <c r="C91" s="91">
        <v>44434</v>
      </c>
      <c r="D91" s="16"/>
      <c r="E91" s="15"/>
      <c r="F91" s="31" t="s">
        <v>19</v>
      </c>
      <c r="G91" s="107" t="s">
        <v>84</v>
      </c>
      <c r="H91" s="107" t="s">
        <v>75</v>
      </c>
      <c r="I91" s="107"/>
      <c r="J91" s="107"/>
      <c r="K91" s="82">
        <v>8</v>
      </c>
      <c r="L91" s="141"/>
    </row>
    <row r="92" spans="1:12" s="62" customFormat="1" ht="28.5" customHeight="1">
      <c r="A92" s="30"/>
      <c r="B92" s="107">
        <v>88</v>
      </c>
      <c r="C92" s="91">
        <v>44435</v>
      </c>
      <c r="D92" s="16"/>
      <c r="E92" s="15"/>
      <c r="F92" s="31" t="s">
        <v>20</v>
      </c>
      <c r="G92" s="107" t="s">
        <v>84</v>
      </c>
      <c r="H92" s="107" t="s">
        <v>75</v>
      </c>
      <c r="I92" s="70"/>
      <c r="J92" s="70"/>
      <c r="K92" s="88">
        <v>8</v>
      </c>
      <c r="L92" s="141"/>
    </row>
    <row r="93" spans="1:12" s="62" customFormat="1" ht="28.5" customHeight="1">
      <c r="A93" s="30"/>
      <c r="B93" s="107">
        <v>89</v>
      </c>
      <c r="C93" s="91">
        <v>44436</v>
      </c>
      <c r="D93" s="67"/>
      <c r="E93" s="68" t="s">
        <v>88</v>
      </c>
      <c r="F93" s="69" t="s">
        <v>91</v>
      </c>
      <c r="G93" s="63"/>
      <c r="H93" s="63" t="s">
        <v>75</v>
      </c>
      <c r="I93" s="63"/>
      <c r="J93" s="63"/>
      <c r="K93" s="86">
        <v>8</v>
      </c>
      <c r="L93" s="63">
        <f>K93</f>
        <v>8</v>
      </c>
    </row>
    <row r="94" spans="1:12" s="62" customFormat="1" ht="28.5" customHeight="1">
      <c r="A94" s="71"/>
      <c r="B94" s="107">
        <v>90</v>
      </c>
      <c r="C94" s="91">
        <v>44439</v>
      </c>
      <c r="D94" s="16"/>
      <c r="E94" s="15"/>
      <c r="F94" s="31" t="s">
        <v>11</v>
      </c>
      <c r="G94" s="107" t="s">
        <v>84</v>
      </c>
      <c r="H94" s="107" t="s">
        <v>75</v>
      </c>
      <c r="I94" s="70"/>
      <c r="J94" s="70"/>
      <c r="K94" s="88">
        <v>8</v>
      </c>
      <c r="L94" s="141">
        <f>SUM(K94:K97)</f>
        <v>32</v>
      </c>
    </row>
    <row r="95" spans="1:12" s="62" customFormat="1" ht="28.5" customHeight="1">
      <c r="A95" s="71"/>
      <c r="B95" s="107">
        <v>91</v>
      </c>
      <c r="C95" s="91">
        <v>44440</v>
      </c>
      <c r="D95" s="16"/>
      <c r="E95" s="15"/>
      <c r="F95" s="31" t="s">
        <v>11</v>
      </c>
      <c r="G95" s="107" t="s">
        <v>84</v>
      </c>
      <c r="H95" s="107" t="s">
        <v>75</v>
      </c>
      <c r="I95" s="70"/>
      <c r="J95" s="70"/>
      <c r="K95" s="88">
        <v>8</v>
      </c>
      <c r="L95" s="141"/>
    </row>
    <row r="96" spans="1:12" s="62" customFormat="1" ht="28.5" customHeight="1">
      <c r="A96" s="71"/>
      <c r="B96" s="107">
        <v>92</v>
      </c>
      <c r="C96" s="91">
        <v>44441</v>
      </c>
      <c r="D96" s="16"/>
      <c r="E96" s="15"/>
      <c r="F96" s="31" t="s">
        <v>92</v>
      </c>
      <c r="G96" s="107" t="s">
        <v>84</v>
      </c>
      <c r="H96" s="107" t="s">
        <v>75</v>
      </c>
      <c r="I96" s="70"/>
      <c r="J96" s="70"/>
      <c r="K96" s="88">
        <v>8</v>
      </c>
      <c r="L96" s="141"/>
    </row>
    <row r="97" spans="1:12" s="62" customFormat="1" ht="28.5" customHeight="1">
      <c r="A97" s="71"/>
      <c r="B97" s="107">
        <v>93</v>
      </c>
      <c r="C97" s="91">
        <v>44442</v>
      </c>
      <c r="D97" s="16"/>
      <c r="E97" s="15"/>
      <c r="F97" s="31" t="s">
        <v>93</v>
      </c>
      <c r="G97" s="107" t="s">
        <v>84</v>
      </c>
      <c r="H97" s="107" t="s">
        <v>75</v>
      </c>
      <c r="I97" s="107"/>
      <c r="J97" s="107"/>
      <c r="K97" s="82">
        <v>8</v>
      </c>
      <c r="L97" s="141"/>
    </row>
    <row r="98" spans="1:12" s="62" customFormat="1" ht="28.5" customHeight="1">
      <c r="B98" s="107">
        <v>94</v>
      </c>
      <c r="C98" s="91">
        <v>44443</v>
      </c>
      <c r="D98" s="67"/>
      <c r="E98" s="68" t="s">
        <v>88</v>
      </c>
      <c r="F98" s="69" t="s">
        <v>94</v>
      </c>
      <c r="G98" s="63"/>
      <c r="H98" s="63" t="s">
        <v>75</v>
      </c>
      <c r="I98" s="63"/>
      <c r="J98" s="63"/>
      <c r="K98" s="86">
        <v>8</v>
      </c>
      <c r="L98" s="63">
        <f>K98</f>
        <v>8</v>
      </c>
    </row>
    <row r="99" spans="1:12" s="62" customFormat="1" ht="28.5" customHeight="1">
      <c r="B99" s="107">
        <v>95</v>
      </c>
      <c r="C99" s="91">
        <v>44446</v>
      </c>
      <c r="D99" s="16"/>
      <c r="E99" s="15"/>
      <c r="F99" s="31" t="s">
        <v>12</v>
      </c>
      <c r="G99" s="107" t="s">
        <v>84</v>
      </c>
      <c r="H99" s="107" t="s">
        <v>75</v>
      </c>
      <c r="I99" s="107"/>
      <c r="J99" s="107"/>
      <c r="K99" s="82">
        <v>8</v>
      </c>
      <c r="L99" s="150">
        <f>SUM(K99:K102)</f>
        <v>32</v>
      </c>
    </row>
    <row r="100" spans="1:12" s="62" customFormat="1" ht="28.5" customHeight="1">
      <c r="B100" s="107">
        <v>96</v>
      </c>
      <c r="C100" s="91">
        <v>44447</v>
      </c>
      <c r="D100" s="16"/>
      <c r="E100" s="15"/>
      <c r="F100" s="31" t="s">
        <v>95</v>
      </c>
      <c r="G100" s="107" t="s">
        <v>84</v>
      </c>
      <c r="H100" s="107" t="s">
        <v>75</v>
      </c>
      <c r="I100" s="107"/>
      <c r="J100" s="107"/>
      <c r="K100" s="82">
        <v>8</v>
      </c>
      <c r="L100" s="150"/>
    </row>
    <row r="101" spans="1:12" s="62" customFormat="1" ht="28.5" customHeight="1">
      <c r="B101" s="107">
        <v>97</v>
      </c>
      <c r="C101" s="91">
        <v>44448</v>
      </c>
      <c r="D101" s="16"/>
      <c r="E101" s="15"/>
      <c r="F101" s="31" t="s">
        <v>13</v>
      </c>
      <c r="G101" s="107" t="s">
        <v>84</v>
      </c>
      <c r="H101" s="107" t="s">
        <v>75</v>
      </c>
      <c r="I101" s="107"/>
      <c r="J101" s="107"/>
      <c r="K101" s="82">
        <v>8</v>
      </c>
      <c r="L101" s="150"/>
    </row>
    <row r="102" spans="1:12" s="62" customFormat="1" ht="28.5" customHeight="1">
      <c r="B102" s="107">
        <v>98</v>
      </c>
      <c r="C102" s="91">
        <v>44449</v>
      </c>
      <c r="D102" s="16"/>
      <c r="E102" s="15"/>
      <c r="F102" s="31" t="s">
        <v>14</v>
      </c>
      <c r="G102" s="107" t="s">
        <v>84</v>
      </c>
      <c r="H102" s="107" t="s">
        <v>75</v>
      </c>
      <c r="I102" s="107"/>
      <c r="J102" s="107"/>
      <c r="K102" s="82">
        <v>8</v>
      </c>
      <c r="L102" s="150"/>
    </row>
    <row r="103" spans="1:12" s="62" customFormat="1" ht="28.5" customHeight="1">
      <c r="B103" s="107">
        <v>99</v>
      </c>
      <c r="C103" s="91">
        <v>44450</v>
      </c>
      <c r="D103" s="67"/>
      <c r="E103" s="68" t="s">
        <v>88</v>
      </c>
      <c r="F103" s="69" t="s">
        <v>96</v>
      </c>
      <c r="G103" s="63"/>
      <c r="H103" s="63" t="s">
        <v>75</v>
      </c>
      <c r="I103" s="63"/>
      <c r="J103" s="63"/>
      <c r="K103" s="86">
        <v>8</v>
      </c>
      <c r="L103" s="63">
        <f>K103</f>
        <v>8</v>
      </c>
    </row>
    <row r="104" spans="1:12" s="62" customFormat="1" ht="28.5" customHeight="1">
      <c r="B104" s="107">
        <v>100</v>
      </c>
      <c r="C104" s="91">
        <v>44453</v>
      </c>
      <c r="D104" s="16"/>
      <c r="E104" s="15"/>
      <c r="F104" s="31" t="s">
        <v>97</v>
      </c>
      <c r="G104" s="107" t="s">
        <v>84</v>
      </c>
      <c r="H104" s="107" t="s">
        <v>75</v>
      </c>
      <c r="I104" s="107"/>
      <c r="J104" s="107"/>
      <c r="K104" s="82">
        <v>8</v>
      </c>
      <c r="L104" s="141">
        <f>SUM(K104:K107)</f>
        <v>32</v>
      </c>
    </row>
    <row r="105" spans="1:12" s="62" customFormat="1" ht="28.5" customHeight="1">
      <c r="B105" s="107">
        <v>101</v>
      </c>
      <c r="C105" s="91">
        <v>44454</v>
      </c>
      <c r="D105" s="16"/>
      <c r="E105" s="15"/>
      <c r="F105" s="31" t="s">
        <v>15</v>
      </c>
      <c r="G105" s="107" t="s">
        <v>84</v>
      </c>
      <c r="H105" s="107" t="s">
        <v>75</v>
      </c>
      <c r="I105" s="107"/>
      <c r="J105" s="107"/>
      <c r="K105" s="82">
        <v>8</v>
      </c>
      <c r="L105" s="141"/>
    </row>
    <row r="106" spans="1:12" s="62" customFormat="1" ht="28.5" customHeight="1">
      <c r="B106" s="107">
        <v>102</v>
      </c>
      <c r="C106" s="91">
        <v>44455</v>
      </c>
      <c r="D106" s="16"/>
      <c r="E106" s="15"/>
      <c r="F106" s="31" t="s">
        <v>98</v>
      </c>
      <c r="G106" s="107" t="s">
        <v>84</v>
      </c>
      <c r="H106" s="107" t="s">
        <v>75</v>
      </c>
      <c r="I106" s="107"/>
      <c r="J106" s="107"/>
      <c r="K106" s="82">
        <v>8</v>
      </c>
      <c r="L106" s="141"/>
    </row>
    <row r="107" spans="1:12" s="62" customFormat="1" ht="28.5" customHeight="1">
      <c r="B107" s="107">
        <v>103</v>
      </c>
      <c r="C107" s="91">
        <v>44456</v>
      </c>
      <c r="D107" s="16"/>
      <c r="E107" s="15"/>
      <c r="F107" s="31" t="s">
        <v>99</v>
      </c>
      <c r="G107" s="107" t="s">
        <v>84</v>
      </c>
      <c r="H107" s="107" t="s">
        <v>75</v>
      </c>
      <c r="I107" s="107"/>
      <c r="J107" s="107"/>
      <c r="K107" s="82">
        <v>8</v>
      </c>
      <c r="L107" s="141"/>
    </row>
    <row r="108" spans="1:12" s="62" customFormat="1" ht="28.5" customHeight="1">
      <c r="B108" s="107">
        <v>104</v>
      </c>
      <c r="C108" s="91">
        <v>44457</v>
      </c>
      <c r="D108" s="67"/>
      <c r="E108" s="68" t="s">
        <v>88</v>
      </c>
      <c r="F108" s="69" t="s">
        <v>100</v>
      </c>
      <c r="G108" s="63"/>
      <c r="H108" s="63" t="s">
        <v>75</v>
      </c>
      <c r="I108" s="63"/>
      <c r="J108" s="63"/>
      <c r="K108" s="86">
        <v>8</v>
      </c>
      <c r="L108" s="63">
        <f>K108</f>
        <v>8</v>
      </c>
    </row>
    <row r="109" spans="1:12" s="62" customFormat="1" ht="28.5" customHeight="1">
      <c r="B109" s="107">
        <v>105</v>
      </c>
      <c r="C109" s="91">
        <v>44460</v>
      </c>
      <c r="D109" s="66"/>
      <c r="E109" s="66"/>
      <c r="F109" s="66"/>
      <c r="G109" s="66"/>
      <c r="H109" s="66"/>
      <c r="I109" s="66"/>
      <c r="J109" s="66"/>
      <c r="K109" s="87"/>
      <c r="L109" s="107"/>
    </row>
    <row r="110" spans="1:12" s="62" customFormat="1" ht="28.5" customHeight="1">
      <c r="B110" s="107">
        <v>106</v>
      </c>
      <c r="C110" s="91">
        <v>44461</v>
      </c>
      <c r="D110" s="66"/>
      <c r="E110" s="66"/>
      <c r="F110" s="66" t="s">
        <v>101</v>
      </c>
      <c r="G110" s="66"/>
      <c r="H110" s="66"/>
      <c r="I110" s="66"/>
      <c r="J110" s="66"/>
      <c r="K110" s="87"/>
      <c r="L110" s="8"/>
    </row>
    <row r="111" spans="1:12" s="62" customFormat="1" ht="28.5" customHeight="1">
      <c r="B111" s="107">
        <v>107</v>
      </c>
      <c r="C111" s="91">
        <v>44462</v>
      </c>
      <c r="D111" s="66"/>
      <c r="E111" s="66"/>
      <c r="F111" s="66"/>
      <c r="G111" s="66"/>
      <c r="H111" s="66"/>
      <c r="I111" s="66"/>
      <c r="J111" s="66"/>
      <c r="K111" s="87"/>
      <c r="L111" s="108"/>
    </row>
    <row r="112" spans="1:12" s="62" customFormat="1" ht="28.5" customHeight="1">
      <c r="B112" s="107">
        <v>108</v>
      </c>
      <c r="C112" s="91">
        <v>44463</v>
      </c>
      <c r="D112" s="66"/>
      <c r="E112" s="66"/>
      <c r="F112" s="66"/>
      <c r="G112" s="66"/>
      <c r="H112" s="66"/>
      <c r="I112" s="66"/>
      <c r="J112" s="66"/>
      <c r="K112" s="87"/>
      <c r="L112" s="27"/>
    </row>
    <row r="113" spans="2:12" s="62" customFormat="1" ht="28.5" customHeight="1">
      <c r="B113" s="107">
        <v>109</v>
      </c>
      <c r="C113" s="91">
        <v>44464</v>
      </c>
      <c r="D113" s="67"/>
      <c r="E113" s="68" t="s">
        <v>88</v>
      </c>
      <c r="F113" s="69" t="s">
        <v>102</v>
      </c>
      <c r="G113" s="63"/>
      <c r="H113" s="63" t="s">
        <v>75</v>
      </c>
      <c r="I113" s="63"/>
      <c r="J113" s="63"/>
      <c r="K113" s="86">
        <v>8</v>
      </c>
      <c r="L113" s="63">
        <f>K113</f>
        <v>8</v>
      </c>
    </row>
    <row r="114" spans="2:12" s="62" customFormat="1" ht="28.5" customHeight="1">
      <c r="B114" s="107">
        <v>110</v>
      </c>
      <c r="C114" s="91"/>
      <c r="D114" s="16"/>
      <c r="E114" s="126"/>
      <c r="F114" s="31" t="s">
        <v>103</v>
      </c>
      <c r="G114" s="107" t="s">
        <v>84</v>
      </c>
      <c r="H114" s="107" t="s">
        <v>75</v>
      </c>
      <c r="I114" s="107"/>
      <c r="J114" s="107"/>
      <c r="K114" s="82">
        <v>8</v>
      </c>
      <c r="L114" s="135">
        <f>SUM(K114:K117)</f>
        <v>32</v>
      </c>
    </row>
    <row r="115" spans="2:12" s="62" customFormat="1" ht="28.5" customHeight="1">
      <c r="B115" s="107">
        <v>111</v>
      </c>
      <c r="C115" s="91">
        <v>44468</v>
      </c>
      <c r="D115" s="16"/>
      <c r="E115" s="15"/>
      <c r="F115" s="31" t="s">
        <v>103</v>
      </c>
      <c r="G115" s="107" t="s">
        <v>84</v>
      </c>
      <c r="H115" s="107" t="s">
        <v>75</v>
      </c>
      <c r="I115" s="107"/>
      <c r="J115" s="107"/>
      <c r="K115" s="82">
        <v>8</v>
      </c>
      <c r="L115" s="136"/>
    </row>
    <row r="116" spans="2:12" s="62" customFormat="1" ht="28.5" customHeight="1">
      <c r="B116" s="107">
        <v>112</v>
      </c>
      <c r="C116" s="91">
        <v>44469</v>
      </c>
      <c r="D116" s="16"/>
      <c r="E116" s="15"/>
      <c r="F116" s="31" t="s">
        <v>16</v>
      </c>
      <c r="G116" s="107" t="s">
        <v>84</v>
      </c>
      <c r="H116" s="107" t="s">
        <v>75</v>
      </c>
      <c r="I116" s="107"/>
      <c r="J116" s="107"/>
      <c r="K116" s="82">
        <v>8</v>
      </c>
      <c r="L116" s="136"/>
    </row>
    <row r="117" spans="2:12" s="62" customFormat="1" ht="28.5" customHeight="1">
      <c r="B117" s="107">
        <v>113</v>
      </c>
      <c r="C117" s="91">
        <v>44470</v>
      </c>
      <c r="D117" s="27"/>
      <c r="E117" s="27"/>
      <c r="F117" s="31" t="s">
        <v>16</v>
      </c>
      <c r="G117" s="107" t="s">
        <v>84</v>
      </c>
      <c r="H117" s="107" t="s">
        <v>75</v>
      </c>
      <c r="I117" s="107"/>
      <c r="J117" s="107"/>
      <c r="K117" s="82">
        <v>8</v>
      </c>
      <c r="L117" s="137"/>
    </row>
    <row r="118" spans="2:12" s="62" customFormat="1" ht="28.5" customHeight="1">
      <c r="B118" s="107">
        <v>114</v>
      </c>
      <c r="C118" s="91">
        <v>44471</v>
      </c>
      <c r="D118" s="67"/>
      <c r="E118" s="68" t="s">
        <v>88</v>
      </c>
      <c r="F118" s="69" t="s">
        <v>104</v>
      </c>
      <c r="G118" s="63"/>
      <c r="H118" s="63" t="s">
        <v>75</v>
      </c>
      <c r="I118" s="63"/>
      <c r="J118" s="63"/>
      <c r="K118" s="86">
        <v>8</v>
      </c>
      <c r="L118" s="63">
        <f>K118</f>
        <v>8</v>
      </c>
    </row>
    <row r="119" spans="2:12" s="62" customFormat="1" ht="28.5" customHeight="1">
      <c r="B119" s="107">
        <v>115</v>
      </c>
      <c r="C119" s="91">
        <v>44474</v>
      </c>
      <c r="D119" s="27"/>
      <c r="E119" s="27"/>
      <c r="F119" s="31" t="s">
        <v>103</v>
      </c>
      <c r="G119" s="107" t="s">
        <v>84</v>
      </c>
      <c r="H119" s="107" t="s">
        <v>75</v>
      </c>
      <c r="I119" s="107"/>
      <c r="J119" s="107"/>
      <c r="K119" s="82">
        <v>8</v>
      </c>
      <c r="L119" s="138">
        <f>SUM(K119:K121)</f>
        <v>24</v>
      </c>
    </row>
    <row r="120" spans="2:12" s="62" customFormat="1" ht="28.5" customHeight="1">
      <c r="B120" s="107">
        <v>116</v>
      </c>
      <c r="C120" s="91">
        <v>44475</v>
      </c>
      <c r="D120" s="27"/>
      <c r="E120" s="27"/>
      <c r="F120" s="31" t="s">
        <v>103</v>
      </c>
      <c r="G120" s="107" t="s">
        <v>84</v>
      </c>
      <c r="H120" s="107" t="s">
        <v>75</v>
      </c>
      <c r="I120" s="107"/>
      <c r="J120" s="107"/>
      <c r="K120" s="82">
        <v>8</v>
      </c>
      <c r="L120" s="139"/>
    </row>
    <row r="121" spans="2:12" s="62" customFormat="1" ht="28.5" customHeight="1">
      <c r="B121" s="107">
        <v>117</v>
      </c>
      <c r="C121" s="91">
        <v>44476</v>
      </c>
      <c r="D121" s="27"/>
      <c r="E121" s="27"/>
      <c r="F121" s="31" t="s">
        <v>16</v>
      </c>
      <c r="G121" s="107" t="s">
        <v>84</v>
      </c>
      <c r="H121" s="107" t="s">
        <v>75</v>
      </c>
      <c r="I121" s="107"/>
      <c r="J121" s="107"/>
      <c r="K121" s="82">
        <v>8</v>
      </c>
      <c r="L121" s="140"/>
    </row>
    <row r="122" spans="2:12" s="62" customFormat="1" ht="28.5" customHeight="1">
      <c r="B122" s="105">
        <v>118</v>
      </c>
      <c r="C122" s="75">
        <v>44477</v>
      </c>
      <c r="D122" s="27"/>
      <c r="E122" s="27"/>
      <c r="F122" s="123" t="s">
        <v>105</v>
      </c>
      <c r="G122" s="124"/>
      <c r="H122" s="124" t="s">
        <v>75</v>
      </c>
      <c r="I122" s="124"/>
      <c r="J122" s="124"/>
      <c r="K122" s="125">
        <v>8</v>
      </c>
      <c r="L122" s="125">
        <f>K122</f>
        <v>8</v>
      </c>
    </row>
    <row r="123" spans="2:12" s="62" customFormat="1" ht="28.5" customHeight="1">
      <c r="B123" s="107">
        <v>119</v>
      </c>
      <c r="C123" s="91">
        <v>44478</v>
      </c>
      <c r="D123" s="67"/>
      <c r="E123" s="68" t="s">
        <v>88</v>
      </c>
      <c r="F123" s="69" t="s">
        <v>106</v>
      </c>
      <c r="G123" s="63"/>
      <c r="H123" s="63" t="s">
        <v>75</v>
      </c>
      <c r="I123" s="63"/>
      <c r="J123" s="63"/>
      <c r="K123" s="86">
        <v>8</v>
      </c>
      <c r="L123" s="63">
        <f>K123</f>
        <v>8</v>
      </c>
    </row>
    <row r="124" spans="2:12" s="62" customFormat="1" ht="28.5" customHeight="1">
      <c r="B124" s="107">
        <v>120</v>
      </c>
      <c r="C124" s="91">
        <v>44481</v>
      </c>
      <c r="D124" s="27"/>
      <c r="E124" s="27"/>
      <c r="F124" s="31" t="s">
        <v>17</v>
      </c>
      <c r="G124" s="107" t="s">
        <v>84</v>
      </c>
      <c r="H124" s="107" t="s">
        <v>75</v>
      </c>
      <c r="I124" s="107"/>
      <c r="J124" s="107"/>
      <c r="K124" s="82">
        <v>8</v>
      </c>
      <c r="L124" s="141">
        <f>SUM(K124:K127)</f>
        <v>32</v>
      </c>
    </row>
    <row r="125" spans="2:12" s="62" customFormat="1" ht="28.5" customHeight="1">
      <c r="B125" s="107">
        <v>121</v>
      </c>
      <c r="C125" s="91">
        <v>44482</v>
      </c>
      <c r="D125" s="27"/>
      <c r="E125" s="27"/>
      <c r="F125" s="31" t="s">
        <v>107</v>
      </c>
      <c r="G125" s="107" t="s">
        <v>84</v>
      </c>
      <c r="H125" s="107" t="s">
        <v>75</v>
      </c>
      <c r="I125" s="107"/>
      <c r="J125" s="107"/>
      <c r="K125" s="82">
        <v>8</v>
      </c>
      <c r="L125" s="141"/>
    </row>
    <row r="126" spans="2:12" s="62" customFormat="1" ht="28.5" customHeight="1">
      <c r="B126" s="107">
        <v>122</v>
      </c>
      <c r="C126" s="91">
        <v>44483</v>
      </c>
      <c r="D126" s="27"/>
      <c r="E126" s="27"/>
      <c r="F126" s="29" t="s">
        <v>18</v>
      </c>
      <c r="G126" s="107" t="s">
        <v>84</v>
      </c>
      <c r="H126" s="107" t="s">
        <v>75</v>
      </c>
      <c r="I126" s="107"/>
      <c r="J126" s="107"/>
      <c r="K126" s="82">
        <v>8</v>
      </c>
      <c r="L126" s="141"/>
    </row>
    <row r="127" spans="2:12" s="62" customFormat="1" ht="28.5" customHeight="1">
      <c r="B127" s="107">
        <v>123</v>
      </c>
      <c r="C127" s="91">
        <v>44484</v>
      </c>
      <c r="D127" s="27"/>
      <c r="E127" s="27"/>
      <c r="F127" s="31" t="s">
        <v>18</v>
      </c>
      <c r="G127" s="107" t="s">
        <v>84</v>
      </c>
      <c r="H127" s="107" t="s">
        <v>75</v>
      </c>
      <c r="I127" s="27"/>
      <c r="J127" s="27"/>
      <c r="K127" s="90">
        <v>8</v>
      </c>
      <c r="L127" s="141"/>
    </row>
    <row r="128" spans="2:12" s="62" customFormat="1" ht="28.5" customHeight="1">
      <c r="B128" s="107">
        <v>124</v>
      </c>
      <c r="C128" s="91">
        <v>44485</v>
      </c>
      <c r="D128" s="67"/>
      <c r="E128" s="68" t="s">
        <v>88</v>
      </c>
      <c r="F128" s="69" t="s">
        <v>108</v>
      </c>
      <c r="G128" s="63"/>
      <c r="H128" s="63" t="s">
        <v>75</v>
      </c>
      <c r="I128" s="63"/>
      <c r="J128" s="63"/>
      <c r="K128" s="86">
        <v>8</v>
      </c>
      <c r="L128" s="63">
        <f>K128</f>
        <v>8</v>
      </c>
    </row>
    <row r="129" spans="2:12" s="62" customFormat="1" ht="28.5" customHeight="1">
      <c r="B129" s="107">
        <v>125</v>
      </c>
      <c r="C129" s="91">
        <v>44488</v>
      </c>
      <c r="D129" s="16"/>
      <c r="E129" s="15"/>
      <c r="F129" s="31" t="s">
        <v>17</v>
      </c>
      <c r="G129" s="107" t="s">
        <v>84</v>
      </c>
      <c r="H129" s="107" t="s">
        <v>75</v>
      </c>
      <c r="I129" s="107"/>
      <c r="J129" s="107"/>
      <c r="K129" s="82">
        <v>8</v>
      </c>
      <c r="L129" s="142">
        <f>SUM(K129:K132)</f>
        <v>32</v>
      </c>
    </row>
    <row r="130" spans="2:12" ht="28.5" customHeight="1">
      <c r="B130" s="107">
        <v>126</v>
      </c>
      <c r="C130" s="91">
        <v>44489</v>
      </c>
      <c r="D130" s="16"/>
      <c r="E130" s="15"/>
      <c r="F130" s="31" t="s">
        <v>107</v>
      </c>
      <c r="G130" s="107" t="s">
        <v>84</v>
      </c>
      <c r="H130" s="107" t="s">
        <v>75</v>
      </c>
      <c r="I130" s="107"/>
      <c r="J130" s="107"/>
      <c r="K130" s="82">
        <v>8</v>
      </c>
      <c r="L130" s="143"/>
    </row>
    <row r="131" spans="2:12" ht="28.5" customHeight="1">
      <c r="B131" s="107">
        <v>127</v>
      </c>
      <c r="C131" s="91">
        <v>44490</v>
      </c>
      <c r="D131" s="16"/>
      <c r="E131" s="15"/>
      <c r="F131" s="31" t="s">
        <v>18</v>
      </c>
      <c r="G131" s="107" t="s">
        <v>84</v>
      </c>
      <c r="H131" s="107" t="s">
        <v>75</v>
      </c>
      <c r="I131" s="107"/>
      <c r="J131" s="107"/>
      <c r="K131" s="82">
        <v>8</v>
      </c>
      <c r="L131" s="143"/>
    </row>
    <row r="132" spans="2:12" ht="28.5" customHeight="1">
      <c r="B132" s="105">
        <v>128</v>
      </c>
      <c r="C132" s="75">
        <v>44491</v>
      </c>
      <c r="D132" s="121"/>
      <c r="E132" s="122"/>
      <c r="F132" s="29" t="s">
        <v>18</v>
      </c>
      <c r="G132" s="107" t="s">
        <v>84</v>
      </c>
      <c r="H132" s="107" t="s">
        <v>75</v>
      </c>
      <c r="I132" s="107"/>
      <c r="J132" s="107"/>
      <c r="K132" s="82">
        <v>8</v>
      </c>
      <c r="L132" s="144"/>
    </row>
    <row r="133" spans="2:12" ht="28.5" customHeight="1">
      <c r="B133" s="107">
        <v>129</v>
      </c>
      <c r="C133" s="91">
        <v>44492</v>
      </c>
      <c r="D133" s="145" t="s">
        <v>109</v>
      </c>
      <c r="E133" s="145"/>
      <c r="F133" s="145"/>
      <c r="G133" s="145"/>
      <c r="H133" s="145"/>
      <c r="I133" s="145"/>
      <c r="J133" s="145"/>
      <c r="K133" s="145"/>
      <c r="L133" s="145"/>
    </row>
    <row r="134" spans="2:12" ht="28.5" customHeight="1">
      <c r="B134" s="107">
        <v>130</v>
      </c>
      <c r="C134" s="91">
        <v>44495</v>
      </c>
      <c r="D134" s="121"/>
      <c r="E134" s="122"/>
      <c r="F134" s="123" t="s">
        <v>110</v>
      </c>
      <c r="G134" s="124"/>
      <c r="H134" s="124" t="s">
        <v>75</v>
      </c>
      <c r="I134" s="124"/>
      <c r="J134" s="124"/>
      <c r="K134" s="125">
        <v>8</v>
      </c>
      <c r="L134" s="127">
        <f>SUM(K134:K134)</f>
        <v>8</v>
      </c>
    </row>
    <row r="135" spans="2:12" ht="28.5" customHeight="1">
      <c r="B135" s="107"/>
      <c r="C135" s="91"/>
      <c r="K135" s="1">
        <f>SUM(K134:K134,K5:K132)</f>
        <v>952</v>
      </c>
    </row>
  </sheetData>
  <mergeCells count="23">
    <mergeCell ref="L27:L38"/>
    <mergeCell ref="B2:K2"/>
    <mergeCell ref="L6:L11"/>
    <mergeCell ref="L12:L23"/>
    <mergeCell ref="N18:T23"/>
    <mergeCell ref="L24:L26"/>
    <mergeCell ref="L104:L107"/>
    <mergeCell ref="L40:L46"/>
    <mergeCell ref="L47:L49"/>
    <mergeCell ref="L50:L60"/>
    <mergeCell ref="L61:L63"/>
    <mergeCell ref="L66:L69"/>
    <mergeCell ref="L71:L73"/>
    <mergeCell ref="L79:L82"/>
    <mergeCell ref="L84:L87"/>
    <mergeCell ref="L89:L92"/>
    <mergeCell ref="L94:L97"/>
    <mergeCell ref="L99:L102"/>
    <mergeCell ref="L114:L117"/>
    <mergeCell ref="L119:L121"/>
    <mergeCell ref="L124:L127"/>
    <mergeCell ref="L129:L132"/>
    <mergeCell ref="D133:L133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34" orientation="portrait" r:id="rId1"/>
  <rowBreaks count="1" manualBreakCount="1">
    <brk id="74" min="1" max="2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0"/>
  <sheetViews>
    <sheetView view="pageBreakPreview" zoomScaleNormal="100" zoomScaleSheetLayoutView="100" workbookViewId="0">
      <selection activeCell="C6" sqref="C6"/>
    </sheetView>
  </sheetViews>
  <sheetFormatPr defaultRowHeight="18.75" customHeight="1"/>
  <cols>
    <col min="1" max="1" width="9" style="60"/>
    <col min="2" max="2" width="25.375" style="60" customWidth="1"/>
    <col min="3" max="3" width="44.375" style="60" bestFit="1" customWidth="1"/>
    <col min="4" max="4" width="9" style="60" customWidth="1"/>
    <col min="5" max="5" width="15.125" style="60" bestFit="1" customWidth="1"/>
    <col min="6" max="6" width="11.5" style="119" customWidth="1"/>
    <col min="7" max="16384" width="9" style="60"/>
  </cols>
  <sheetData>
    <row r="2" spans="1:6" ht="18.75" customHeight="1">
      <c r="A2" s="79"/>
      <c r="B2" s="112" t="s">
        <v>45</v>
      </c>
      <c r="C2" s="112" t="s">
        <v>46</v>
      </c>
      <c r="D2" s="112" t="s">
        <v>47</v>
      </c>
      <c r="E2" s="112" t="s">
        <v>48</v>
      </c>
      <c r="F2" s="113" t="s">
        <v>49</v>
      </c>
    </row>
    <row r="3" spans="1:6" ht="18.75" customHeight="1">
      <c r="A3" s="94">
        <v>1</v>
      </c>
      <c r="B3" s="114" t="s">
        <v>50</v>
      </c>
      <c r="C3" s="114" t="s">
        <v>51</v>
      </c>
      <c r="D3" s="114" t="s">
        <v>52</v>
      </c>
      <c r="E3" s="114" t="s">
        <v>53</v>
      </c>
      <c r="F3" s="115"/>
    </row>
    <row r="4" spans="1:6" ht="18.75" customHeight="1">
      <c r="A4" s="94">
        <v>2</v>
      </c>
      <c r="B4" s="114" t="s">
        <v>54</v>
      </c>
      <c r="C4" s="114" t="s">
        <v>55</v>
      </c>
      <c r="D4" s="114" t="s">
        <v>56</v>
      </c>
      <c r="E4" s="114" t="s">
        <v>57</v>
      </c>
      <c r="F4" s="115"/>
    </row>
    <row r="5" spans="1:6" ht="18.75" customHeight="1">
      <c r="A5" s="94">
        <v>3</v>
      </c>
      <c r="B5" s="114" t="s">
        <v>184</v>
      </c>
      <c r="C5" s="114" t="s">
        <v>185</v>
      </c>
      <c r="D5" s="114" t="s">
        <v>186</v>
      </c>
      <c r="E5" s="114" t="s">
        <v>183</v>
      </c>
      <c r="F5" s="133"/>
    </row>
    <row r="6" spans="1:6" ht="18.75" customHeight="1">
      <c r="A6" s="94">
        <v>4</v>
      </c>
      <c r="B6" s="114" t="s">
        <v>187</v>
      </c>
      <c r="C6" s="114" t="s">
        <v>188</v>
      </c>
      <c r="D6" s="114" t="s">
        <v>189</v>
      </c>
      <c r="E6" s="114" t="s">
        <v>190</v>
      </c>
      <c r="F6" s="133"/>
    </row>
    <row r="7" spans="1:6" ht="18.75" customHeight="1">
      <c r="A7" s="94">
        <v>5</v>
      </c>
      <c r="B7" s="114" t="s">
        <v>191</v>
      </c>
      <c r="C7" s="114" t="s">
        <v>192</v>
      </c>
      <c r="D7" s="114" t="s">
        <v>193</v>
      </c>
      <c r="E7" s="114" t="s">
        <v>194</v>
      </c>
      <c r="F7" s="133"/>
    </row>
    <row r="8" spans="1:6" ht="18.75" customHeight="1">
      <c r="A8" s="94">
        <v>6</v>
      </c>
      <c r="B8" s="114" t="s">
        <v>83</v>
      </c>
      <c r="C8" s="114" t="s">
        <v>195</v>
      </c>
      <c r="D8" s="114" t="s">
        <v>196</v>
      </c>
      <c r="E8" s="114" t="s">
        <v>183</v>
      </c>
      <c r="F8" s="133"/>
    </row>
    <row r="9" spans="1:6" ht="18.75" customHeight="1">
      <c r="A9" s="94">
        <v>7</v>
      </c>
      <c r="B9" s="114"/>
      <c r="C9" s="114" t="s">
        <v>197</v>
      </c>
      <c r="D9" s="114" t="s">
        <v>198</v>
      </c>
      <c r="E9" s="114" t="s">
        <v>199</v>
      </c>
      <c r="F9" s="133"/>
    </row>
    <row r="10" spans="1:6" ht="18.75" customHeight="1">
      <c r="A10" s="94">
        <v>8</v>
      </c>
      <c r="B10" s="114" t="s">
        <v>4</v>
      </c>
      <c r="C10" s="114" t="s">
        <v>200</v>
      </c>
      <c r="D10" s="114" t="s">
        <v>198</v>
      </c>
      <c r="E10" s="114" t="s">
        <v>199</v>
      </c>
      <c r="F10" s="133"/>
    </row>
    <row r="11" spans="1:6" ht="18.75" customHeight="1">
      <c r="A11" s="94">
        <v>9</v>
      </c>
      <c r="B11" s="114" t="s">
        <v>219</v>
      </c>
      <c r="C11" s="114"/>
      <c r="D11" s="114"/>
      <c r="E11" s="114"/>
      <c r="F11" s="133"/>
    </row>
    <row r="12" spans="1:6" ht="18.75" customHeight="1">
      <c r="A12" s="94">
        <v>9</v>
      </c>
      <c r="B12" s="114" t="s">
        <v>201</v>
      </c>
      <c r="C12" s="114" t="s">
        <v>202</v>
      </c>
      <c r="D12" s="114" t="s">
        <v>203</v>
      </c>
      <c r="E12" s="114" t="s">
        <v>204</v>
      </c>
      <c r="F12" s="104"/>
    </row>
    <row r="13" spans="1:6" ht="18.75" customHeight="1">
      <c r="A13" s="95">
        <v>10</v>
      </c>
      <c r="B13" s="114" t="s">
        <v>205</v>
      </c>
      <c r="C13" s="114" t="s">
        <v>206</v>
      </c>
      <c r="D13" s="114" t="s">
        <v>207</v>
      </c>
      <c r="E13" s="114" t="s">
        <v>208</v>
      </c>
      <c r="F13" s="133"/>
    </row>
    <row r="14" spans="1:6" ht="18.75" customHeight="1">
      <c r="A14" s="95">
        <v>11</v>
      </c>
      <c r="B14" s="116"/>
      <c r="C14" s="116"/>
      <c r="D14" s="116"/>
      <c r="E14" s="116"/>
      <c r="F14" s="133"/>
    </row>
    <row r="15" spans="1:6" ht="18.75" customHeight="1">
      <c r="A15" s="95">
        <v>12</v>
      </c>
      <c r="B15" s="116"/>
      <c r="C15" s="116"/>
      <c r="D15" s="116"/>
      <c r="E15" s="116"/>
      <c r="F15" s="117"/>
    </row>
    <row r="16" spans="1:6" ht="18.75" customHeight="1">
      <c r="A16" s="95">
        <v>13</v>
      </c>
      <c r="B16" s="118"/>
      <c r="C16" s="118"/>
      <c r="D16" s="118"/>
      <c r="E16" s="118"/>
      <c r="F16" s="117"/>
    </row>
    <row r="17" spans="1:6" ht="18.75" customHeight="1">
      <c r="A17" s="95">
        <v>14</v>
      </c>
      <c r="B17" s="118"/>
      <c r="C17" s="118"/>
      <c r="D17" s="118"/>
      <c r="E17" s="118"/>
      <c r="F17" s="117"/>
    </row>
    <row r="18" spans="1:6" ht="18.75" customHeight="1">
      <c r="A18" s="95">
        <v>15</v>
      </c>
      <c r="B18" s="118"/>
      <c r="C18" s="118"/>
      <c r="D18" s="118"/>
      <c r="E18" s="118"/>
      <c r="F18" s="117"/>
    </row>
    <row r="20" spans="1:6" ht="18.75" customHeight="1">
      <c r="F20" s="60"/>
    </row>
  </sheetData>
  <phoneticPr fontId="1" type="noConversion"/>
  <pageMargins left="0.25" right="0.25" top="0.75" bottom="0.75" header="0.3" footer="0.3"/>
  <pageSetup paperSize="9"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4"/>
  <sheetViews>
    <sheetView view="pageBreakPreview" topLeftCell="C1" zoomScale="75" zoomScaleNormal="75" zoomScaleSheetLayoutView="75" workbookViewId="0">
      <pane ySplit="3" topLeftCell="A4" activePane="bottomLeft" state="frozen"/>
      <selection pane="bottomLeft" activeCell="B1" sqref="B1:K1"/>
    </sheetView>
  </sheetViews>
  <sheetFormatPr defaultRowHeight="16.5"/>
  <cols>
    <col min="1" max="1" width="2.125" style="60" hidden="1" customWidth="1"/>
    <col min="2" max="2" width="6.125" style="3" hidden="1" customWidth="1"/>
    <col min="3" max="3" width="26.75" style="2" customWidth="1"/>
    <col min="4" max="4" width="12.75" style="60" customWidth="1"/>
    <col min="5" max="5" width="19.5" style="60" customWidth="1"/>
    <col min="6" max="6" width="66.25" style="60" customWidth="1"/>
    <col min="7" max="7" width="14.625" style="60" bestFit="1" customWidth="1"/>
    <col min="8" max="8" width="16.25" style="1" customWidth="1"/>
    <col min="9" max="9" width="16.25" style="1" hidden="1" customWidth="1"/>
    <col min="10" max="10" width="5.875" style="1" bestFit="1" customWidth="1"/>
    <col min="11" max="11" width="11.25" style="1" bestFit="1" customWidth="1"/>
    <col min="12" max="12" width="6.75" style="60" bestFit="1" customWidth="1"/>
    <col min="13" max="13" width="9" style="60"/>
    <col min="14" max="15" width="9" style="60" customWidth="1"/>
    <col min="16" max="17" width="13.25" style="60" customWidth="1"/>
    <col min="18" max="18" width="10.625" style="60" customWidth="1"/>
    <col min="19" max="20" width="9" style="60" customWidth="1"/>
    <col min="21" max="16384" width="9" style="60"/>
  </cols>
  <sheetData>
    <row r="1" spans="2:18" ht="31.5">
      <c r="B1" s="151" t="s">
        <v>111</v>
      </c>
      <c r="C1" s="151"/>
      <c r="D1" s="151"/>
      <c r="E1" s="151"/>
      <c r="F1" s="151"/>
      <c r="G1" s="151"/>
      <c r="H1" s="151"/>
      <c r="I1" s="151"/>
      <c r="J1" s="151"/>
      <c r="K1" s="151"/>
      <c r="L1" s="4"/>
      <c r="M1" s="4"/>
      <c r="N1" s="4"/>
      <c r="O1" s="4"/>
      <c r="P1" s="4"/>
    </row>
    <row r="2" spans="2:18">
      <c r="L2" s="4"/>
      <c r="M2" s="4"/>
      <c r="N2" s="4"/>
      <c r="O2" s="4"/>
      <c r="P2" s="4"/>
    </row>
    <row r="3" spans="2:18" ht="28.5" customHeight="1">
      <c r="B3" s="109" t="s">
        <v>59</v>
      </c>
      <c r="C3" s="22" t="s">
        <v>60</v>
      </c>
      <c r="D3" s="33" t="s">
        <v>61</v>
      </c>
      <c r="E3" s="33" t="s">
        <v>62</v>
      </c>
      <c r="F3" s="33" t="s">
        <v>63</v>
      </c>
      <c r="G3" s="33" t="s">
        <v>64</v>
      </c>
      <c r="H3" s="33" t="s">
        <v>65</v>
      </c>
      <c r="I3" s="33" t="s">
        <v>66</v>
      </c>
      <c r="J3" s="33" t="s">
        <v>67</v>
      </c>
      <c r="K3" s="33" t="s">
        <v>68</v>
      </c>
      <c r="L3" s="33" t="s">
        <v>69</v>
      </c>
      <c r="M3" s="5"/>
      <c r="N3" s="6" t="s">
        <v>70</v>
      </c>
      <c r="O3" s="35" t="s">
        <v>71</v>
      </c>
      <c r="P3" s="35" t="s">
        <v>72</v>
      </c>
      <c r="Q3" s="35" t="s">
        <v>73</v>
      </c>
      <c r="R3" s="35" t="s">
        <v>74</v>
      </c>
    </row>
    <row r="4" spans="2:18" ht="28.5" customHeight="1">
      <c r="B4" s="107">
        <v>1</v>
      </c>
      <c r="C4" s="75">
        <v>44312</v>
      </c>
      <c r="D4" s="38"/>
      <c r="E4" s="38"/>
      <c r="F4" s="43" t="s">
        <v>112</v>
      </c>
      <c r="G4" s="105"/>
      <c r="H4" s="105" t="s">
        <v>113</v>
      </c>
      <c r="I4" s="105" t="s">
        <v>115</v>
      </c>
      <c r="J4" s="105" t="s">
        <v>116</v>
      </c>
      <c r="K4" s="99">
        <v>8</v>
      </c>
      <c r="L4" s="128">
        <f>K4</f>
        <v>8</v>
      </c>
      <c r="M4" s="5"/>
      <c r="N4" s="35">
        <f>SUM(L4,L38,L73,L132)</f>
        <v>40</v>
      </c>
      <c r="O4" s="35">
        <f>SUM(L5,L16,L30,L41,L54,L65,L70,L78)</f>
        <v>424</v>
      </c>
      <c r="P4" s="35">
        <f>SUM(L13,L26,L39,L51,L67,L83)</f>
        <v>128</v>
      </c>
      <c r="Q4" s="35">
        <f>SUM(L85,L88,L93,L98,L103,L112,L117,L122,L127)</f>
        <v>264</v>
      </c>
      <c r="R4" s="36">
        <f>8*12</f>
        <v>96</v>
      </c>
    </row>
    <row r="5" spans="2:18" ht="28.5" customHeight="1">
      <c r="B5" s="107">
        <v>2</v>
      </c>
      <c r="C5" s="91">
        <v>44313</v>
      </c>
      <c r="D5" s="107" t="s">
        <v>117</v>
      </c>
      <c r="E5" s="61"/>
      <c r="F5" s="37" t="s">
        <v>118</v>
      </c>
      <c r="G5" s="107" t="s">
        <v>119</v>
      </c>
      <c r="H5" s="107" t="s">
        <v>113</v>
      </c>
      <c r="I5" s="107" t="s">
        <v>115</v>
      </c>
      <c r="J5" s="107"/>
      <c r="K5" s="82">
        <v>8</v>
      </c>
      <c r="L5" s="167">
        <f>SUM(K5:K12)</f>
        <v>64</v>
      </c>
      <c r="M5" s="4"/>
      <c r="N5" s="4"/>
      <c r="O5" s="4"/>
      <c r="P5" s="4"/>
      <c r="Q5" s="4"/>
    </row>
    <row r="6" spans="2:18" ht="28.5" customHeight="1">
      <c r="B6" s="107">
        <v>3</v>
      </c>
      <c r="C6" s="91">
        <v>44314</v>
      </c>
      <c r="D6" s="107" t="s">
        <v>117</v>
      </c>
      <c r="E6" s="61"/>
      <c r="F6" s="37" t="s">
        <v>37</v>
      </c>
      <c r="G6" s="107" t="s">
        <v>119</v>
      </c>
      <c r="H6" s="107" t="s">
        <v>113</v>
      </c>
      <c r="I6" s="107" t="s">
        <v>115</v>
      </c>
      <c r="J6" s="107"/>
      <c r="K6" s="82">
        <v>8</v>
      </c>
      <c r="L6" s="167"/>
      <c r="M6" s="4"/>
      <c r="N6" s="4"/>
      <c r="O6" s="6" t="s">
        <v>71</v>
      </c>
      <c r="P6" s="6" t="s">
        <v>77</v>
      </c>
      <c r="Q6" s="4"/>
    </row>
    <row r="7" spans="2:18" ht="28.5" customHeight="1">
      <c r="B7" s="107">
        <v>4</v>
      </c>
      <c r="C7" s="91">
        <v>44315</v>
      </c>
      <c r="D7" s="107" t="s">
        <v>117</v>
      </c>
      <c r="E7" s="61"/>
      <c r="F7" s="44" t="s">
        <v>120</v>
      </c>
      <c r="G7" s="107" t="s">
        <v>119</v>
      </c>
      <c r="H7" s="107" t="s">
        <v>113</v>
      </c>
      <c r="I7" s="107" t="s">
        <v>115</v>
      </c>
      <c r="J7" s="107"/>
      <c r="K7" s="82">
        <v>8</v>
      </c>
      <c r="L7" s="167"/>
      <c r="M7" s="4"/>
      <c r="N7" s="4"/>
      <c r="O7" s="6">
        <f>N4+O4</f>
        <v>464</v>
      </c>
      <c r="P7" s="6">
        <f>P4+Q4+R4</f>
        <v>488</v>
      </c>
      <c r="Q7" s="4"/>
    </row>
    <row r="8" spans="2:18" ht="28.5" customHeight="1">
      <c r="B8" s="107">
        <v>5</v>
      </c>
      <c r="C8" s="91">
        <v>44316</v>
      </c>
      <c r="D8" s="107" t="s">
        <v>117</v>
      </c>
      <c r="E8" s="61"/>
      <c r="F8" s="44" t="s">
        <v>121</v>
      </c>
      <c r="G8" s="107" t="s">
        <v>119</v>
      </c>
      <c r="H8" s="107" t="s">
        <v>113</v>
      </c>
      <c r="I8" s="107" t="s">
        <v>115</v>
      </c>
      <c r="J8" s="107"/>
      <c r="K8" s="82">
        <v>8</v>
      </c>
      <c r="L8" s="167"/>
      <c r="M8" s="4"/>
      <c r="N8" s="4"/>
      <c r="O8" s="4"/>
      <c r="P8" s="4"/>
      <c r="Q8" s="4"/>
    </row>
    <row r="9" spans="2:18" ht="28.5" customHeight="1">
      <c r="B9" s="107">
        <v>6</v>
      </c>
      <c r="C9" s="91">
        <v>44319</v>
      </c>
      <c r="D9" s="107" t="s">
        <v>117</v>
      </c>
      <c r="E9" s="61"/>
      <c r="F9" s="44" t="s">
        <v>122</v>
      </c>
      <c r="G9" s="107" t="s">
        <v>119</v>
      </c>
      <c r="H9" s="107" t="s">
        <v>113</v>
      </c>
      <c r="I9" s="107" t="s">
        <v>115</v>
      </c>
      <c r="J9" s="107"/>
      <c r="K9" s="82">
        <v>8</v>
      </c>
      <c r="L9" s="167"/>
      <c r="M9" s="4"/>
      <c r="N9" s="4"/>
      <c r="O9" s="4"/>
      <c r="P9" s="4"/>
      <c r="Q9" s="4"/>
    </row>
    <row r="10" spans="2:18" ht="28.5" customHeight="1">
      <c r="B10" s="107">
        <v>7</v>
      </c>
      <c r="C10" s="91">
        <v>44320</v>
      </c>
      <c r="D10" s="107" t="s">
        <v>117</v>
      </c>
      <c r="E10" s="61"/>
      <c r="F10" s="44" t="s">
        <v>122</v>
      </c>
      <c r="G10" s="107" t="s">
        <v>119</v>
      </c>
      <c r="H10" s="107" t="s">
        <v>113</v>
      </c>
      <c r="I10" s="107" t="s">
        <v>115</v>
      </c>
      <c r="J10" s="107"/>
      <c r="K10" s="82">
        <v>8</v>
      </c>
      <c r="L10" s="167"/>
      <c r="M10" s="4"/>
      <c r="N10" s="4"/>
      <c r="O10" s="6" t="s">
        <v>123</v>
      </c>
      <c r="P10" s="4"/>
      <c r="Q10" s="4"/>
    </row>
    <row r="11" spans="2:18" ht="28.5" customHeight="1">
      <c r="B11" s="107">
        <v>8</v>
      </c>
      <c r="C11" s="91">
        <v>44321</v>
      </c>
      <c r="D11" s="107" t="s">
        <v>117</v>
      </c>
      <c r="E11" s="61"/>
      <c r="F11" s="44" t="s">
        <v>124</v>
      </c>
      <c r="G11" s="107" t="s">
        <v>119</v>
      </c>
      <c r="H11" s="107" t="s">
        <v>113</v>
      </c>
      <c r="I11" s="107" t="s">
        <v>115</v>
      </c>
      <c r="J11" s="107"/>
      <c r="K11" s="82">
        <v>8</v>
      </c>
      <c r="L11" s="167"/>
      <c r="M11" s="4"/>
      <c r="N11" s="4"/>
      <c r="O11" s="35">
        <f>O7+P7</f>
        <v>952</v>
      </c>
      <c r="P11" s="4"/>
      <c r="Q11" s="4"/>
    </row>
    <row r="12" spans="2:18" ht="28.5" customHeight="1">
      <c r="B12" s="107">
        <v>9</v>
      </c>
      <c r="C12" s="91">
        <v>44322</v>
      </c>
      <c r="D12" s="107" t="s">
        <v>117</v>
      </c>
      <c r="E12" s="61"/>
      <c r="F12" s="44" t="s">
        <v>124</v>
      </c>
      <c r="G12" s="107" t="s">
        <v>119</v>
      </c>
      <c r="H12" s="107" t="s">
        <v>113</v>
      </c>
      <c r="I12" s="107" t="s">
        <v>115</v>
      </c>
      <c r="J12" s="107"/>
      <c r="K12" s="82">
        <v>8</v>
      </c>
      <c r="L12" s="168"/>
      <c r="M12" s="4"/>
      <c r="N12" s="4"/>
      <c r="O12" s="4"/>
      <c r="P12" s="4"/>
    </row>
    <row r="13" spans="2:18" ht="28.5" customHeight="1">
      <c r="B13" s="107">
        <v>10</v>
      </c>
      <c r="C13" s="91">
        <v>44323</v>
      </c>
      <c r="D13" s="18" t="s">
        <v>24</v>
      </c>
      <c r="E13" s="18"/>
      <c r="F13" s="45" t="s">
        <v>125</v>
      </c>
      <c r="G13" s="106" t="s">
        <v>119</v>
      </c>
      <c r="H13" s="106" t="s">
        <v>113</v>
      </c>
      <c r="I13" s="106" t="s">
        <v>115</v>
      </c>
      <c r="J13" s="106"/>
      <c r="K13" s="83">
        <v>8</v>
      </c>
      <c r="L13" s="163">
        <f>SUM(K13:K15)</f>
        <v>24</v>
      </c>
      <c r="M13" s="4"/>
      <c r="N13" s="4"/>
      <c r="O13" s="4" t="s">
        <v>67</v>
      </c>
      <c r="P13" s="4" t="s">
        <v>126</v>
      </c>
    </row>
    <row r="14" spans="2:18" ht="28.5" customHeight="1">
      <c r="B14" s="107">
        <v>11</v>
      </c>
      <c r="C14" s="91">
        <v>44326</v>
      </c>
      <c r="D14" s="18" t="s">
        <v>24</v>
      </c>
      <c r="E14" s="18"/>
      <c r="F14" s="45" t="s">
        <v>125</v>
      </c>
      <c r="G14" s="106" t="s">
        <v>119</v>
      </c>
      <c r="H14" s="106" t="s">
        <v>113</v>
      </c>
      <c r="I14" s="106" t="s">
        <v>115</v>
      </c>
      <c r="J14" s="106"/>
      <c r="K14" s="83">
        <v>8</v>
      </c>
      <c r="L14" s="169"/>
      <c r="M14" s="4"/>
      <c r="N14" s="4"/>
      <c r="O14" s="4"/>
      <c r="P14" s="4"/>
    </row>
    <row r="15" spans="2:18" ht="28.5" customHeight="1">
      <c r="B15" s="107">
        <v>12</v>
      </c>
      <c r="C15" s="91">
        <v>44327</v>
      </c>
      <c r="D15" s="18" t="s">
        <v>24</v>
      </c>
      <c r="E15" s="18"/>
      <c r="F15" s="45" t="s">
        <v>125</v>
      </c>
      <c r="G15" s="106" t="s">
        <v>119</v>
      </c>
      <c r="H15" s="106" t="s">
        <v>113</v>
      </c>
      <c r="I15" s="106" t="s">
        <v>115</v>
      </c>
      <c r="J15" s="106"/>
      <c r="K15" s="83">
        <v>8</v>
      </c>
      <c r="L15" s="164"/>
      <c r="M15" s="4"/>
      <c r="N15" s="4"/>
      <c r="O15" s="4"/>
      <c r="P15" s="4"/>
    </row>
    <row r="16" spans="2:18" ht="28.5" customHeight="1">
      <c r="B16" s="107">
        <v>13</v>
      </c>
      <c r="C16" s="91">
        <v>44328</v>
      </c>
      <c r="D16" s="107" t="s">
        <v>127</v>
      </c>
      <c r="E16" s="61"/>
      <c r="F16" s="46" t="s">
        <v>128</v>
      </c>
      <c r="G16" s="107" t="s">
        <v>138</v>
      </c>
      <c r="H16" s="107" t="s">
        <v>113</v>
      </c>
      <c r="I16" s="107" t="s">
        <v>115</v>
      </c>
      <c r="J16" s="107"/>
      <c r="K16" s="82">
        <v>8</v>
      </c>
      <c r="L16" s="166">
        <f>SUM(K16:K25)</f>
        <v>80</v>
      </c>
      <c r="M16" s="4"/>
      <c r="N16" s="4"/>
      <c r="O16" s="4"/>
      <c r="P16" s="4"/>
    </row>
    <row r="17" spans="2:20" ht="28.5" customHeight="1">
      <c r="B17" s="107">
        <v>14</v>
      </c>
      <c r="C17" s="91">
        <v>44329</v>
      </c>
      <c r="D17" s="107" t="s">
        <v>127</v>
      </c>
      <c r="E17" s="61"/>
      <c r="F17" s="46" t="s">
        <v>129</v>
      </c>
      <c r="G17" s="107" t="s">
        <v>138</v>
      </c>
      <c r="H17" s="107" t="s">
        <v>113</v>
      </c>
      <c r="I17" s="107" t="s">
        <v>115</v>
      </c>
      <c r="J17" s="107"/>
      <c r="K17" s="82">
        <v>8</v>
      </c>
      <c r="L17" s="167"/>
      <c r="M17" s="4"/>
      <c r="N17" s="129"/>
      <c r="O17" s="129"/>
      <c r="P17" s="129"/>
      <c r="Q17" s="129"/>
      <c r="R17" s="129"/>
      <c r="S17" s="129"/>
      <c r="T17" s="129"/>
    </row>
    <row r="18" spans="2:20" ht="28.5" customHeight="1">
      <c r="B18" s="107">
        <v>15</v>
      </c>
      <c r="C18" s="91">
        <v>44330</v>
      </c>
      <c r="D18" s="107" t="s">
        <v>127</v>
      </c>
      <c r="E18" s="61"/>
      <c r="F18" s="46" t="s">
        <v>130</v>
      </c>
      <c r="G18" s="107" t="s">
        <v>138</v>
      </c>
      <c r="H18" s="107" t="s">
        <v>113</v>
      </c>
      <c r="I18" s="107" t="s">
        <v>115</v>
      </c>
      <c r="J18" s="107"/>
      <c r="K18" s="82">
        <v>8</v>
      </c>
      <c r="L18" s="167"/>
      <c r="M18" s="4"/>
      <c r="N18" s="129"/>
      <c r="O18" s="129"/>
      <c r="P18" s="129"/>
      <c r="Q18" s="129"/>
      <c r="R18" s="129"/>
      <c r="S18" s="129"/>
      <c r="T18" s="129"/>
    </row>
    <row r="19" spans="2:20" ht="28.5" customHeight="1">
      <c r="B19" s="107">
        <v>16</v>
      </c>
      <c r="C19" s="91">
        <v>44333</v>
      </c>
      <c r="D19" s="107" t="s">
        <v>131</v>
      </c>
      <c r="E19" s="61"/>
      <c r="F19" s="44" t="s">
        <v>36</v>
      </c>
      <c r="G19" s="107" t="s">
        <v>138</v>
      </c>
      <c r="H19" s="107" t="s">
        <v>113</v>
      </c>
      <c r="I19" s="107" t="s">
        <v>115</v>
      </c>
      <c r="J19" s="107"/>
      <c r="K19" s="82">
        <v>8</v>
      </c>
      <c r="L19" s="167"/>
      <c r="N19" s="129"/>
      <c r="O19" s="129"/>
      <c r="P19" s="129"/>
      <c r="Q19" s="129"/>
      <c r="R19" s="129"/>
      <c r="S19" s="129"/>
      <c r="T19" s="129"/>
    </row>
    <row r="20" spans="2:20" ht="28.5" customHeight="1">
      <c r="B20" s="107">
        <v>17</v>
      </c>
      <c r="C20" s="91">
        <v>44334</v>
      </c>
      <c r="D20" s="107" t="s">
        <v>35</v>
      </c>
      <c r="E20" s="61"/>
      <c r="F20" s="44" t="s">
        <v>132</v>
      </c>
      <c r="G20" s="107" t="s">
        <v>138</v>
      </c>
      <c r="H20" s="107" t="s">
        <v>113</v>
      </c>
      <c r="I20" s="107" t="s">
        <v>115</v>
      </c>
      <c r="J20" s="107"/>
      <c r="K20" s="82">
        <v>8</v>
      </c>
      <c r="L20" s="167"/>
      <c r="N20" s="129"/>
      <c r="O20" s="129"/>
      <c r="P20" s="129"/>
      <c r="Q20" s="129"/>
      <c r="R20" s="129"/>
      <c r="S20" s="129"/>
      <c r="T20" s="129"/>
    </row>
    <row r="21" spans="2:20" ht="28.5" customHeight="1">
      <c r="B21" s="107">
        <v>18</v>
      </c>
      <c r="C21" s="91">
        <v>44335</v>
      </c>
      <c r="D21" s="107" t="s">
        <v>35</v>
      </c>
      <c r="E21" s="15"/>
      <c r="F21" s="44" t="s">
        <v>132</v>
      </c>
      <c r="G21" s="107" t="s">
        <v>138</v>
      </c>
      <c r="H21" s="107" t="s">
        <v>113</v>
      </c>
      <c r="I21" s="107" t="s">
        <v>115</v>
      </c>
      <c r="J21" s="107"/>
      <c r="K21" s="82">
        <v>8</v>
      </c>
      <c r="L21" s="167"/>
      <c r="N21" s="129"/>
      <c r="O21" s="129"/>
      <c r="P21" s="129"/>
      <c r="Q21" s="129"/>
      <c r="R21" s="129"/>
      <c r="S21" s="129"/>
      <c r="T21" s="129"/>
    </row>
    <row r="22" spans="2:20" ht="28.5" customHeight="1">
      <c r="B22" s="107">
        <v>19</v>
      </c>
      <c r="C22" s="91">
        <v>44336</v>
      </c>
      <c r="D22" s="107" t="s">
        <v>35</v>
      </c>
      <c r="E22" s="15"/>
      <c r="F22" s="44" t="s">
        <v>133</v>
      </c>
      <c r="G22" s="107" t="s">
        <v>138</v>
      </c>
      <c r="H22" s="107" t="s">
        <v>113</v>
      </c>
      <c r="I22" s="107" t="s">
        <v>115</v>
      </c>
      <c r="J22" s="107"/>
      <c r="K22" s="82">
        <v>8</v>
      </c>
      <c r="L22" s="167"/>
    </row>
    <row r="23" spans="2:20" ht="28.5" customHeight="1">
      <c r="B23" s="107">
        <v>20</v>
      </c>
      <c r="C23" s="91">
        <v>44337</v>
      </c>
      <c r="D23" s="107" t="s">
        <v>35</v>
      </c>
      <c r="E23" s="15"/>
      <c r="F23" s="47" t="s">
        <v>134</v>
      </c>
      <c r="G23" s="107" t="s">
        <v>138</v>
      </c>
      <c r="H23" s="107" t="s">
        <v>113</v>
      </c>
      <c r="I23" s="107" t="s">
        <v>115</v>
      </c>
      <c r="J23" s="107"/>
      <c r="K23" s="82">
        <v>8</v>
      </c>
      <c r="L23" s="167"/>
    </row>
    <row r="24" spans="2:20" ht="28.5" customHeight="1">
      <c r="B24" s="107">
        <v>21</v>
      </c>
      <c r="C24" s="91">
        <v>44340</v>
      </c>
      <c r="D24" s="107" t="s">
        <v>35</v>
      </c>
      <c r="E24" s="15"/>
      <c r="F24" s="47" t="s">
        <v>134</v>
      </c>
      <c r="G24" s="107" t="s">
        <v>138</v>
      </c>
      <c r="H24" s="107" t="s">
        <v>113</v>
      </c>
      <c r="I24" s="107" t="s">
        <v>115</v>
      </c>
      <c r="J24" s="107"/>
      <c r="K24" s="82">
        <v>8</v>
      </c>
      <c r="L24" s="167"/>
    </row>
    <row r="25" spans="2:20" ht="28.5" customHeight="1">
      <c r="B25" s="107">
        <v>22</v>
      </c>
      <c r="C25" s="91">
        <v>44341</v>
      </c>
      <c r="D25" s="107" t="s">
        <v>35</v>
      </c>
      <c r="E25" s="15"/>
      <c r="F25" s="47" t="s">
        <v>34</v>
      </c>
      <c r="G25" s="107" t="s">
        <v>138</v>
      </c>
      <c r="H25" s="107" t="s">
        <v>113</v>
      </c>
      <c r="I25" s="107" t="s">
        <v>115</v>
      </c>
      <c r="J25" s="107"/>
      <c r="K25" s="82">
        <v>8</v>
      </c>
      <c r="L25" s="168"/>
    </row>
    <row r="26" spans="2:20" ht="28.5" customHeight="1">
      <c r="B26" s="107">
        <v>23</v>
      </c>
      <c r="C26" s="91">
        <v>44342</v>
      </c>
      <c r="D26" s="18" t="s">
        <v>24</v>
      </c>
      <c r="E26" s="18"/>
      <c r="F26" s="45" t="s">
        <v>125</v>
      </c>
      <c r="G26" s="106" t="s">
        <v>138</v>
      </c>
      <c r="H26" s="106" t="s">
        <v>113</v>
      </c>
      <c r="I26" s="106" t="s">
        <v>115</v>
      </c>
      <c r="J26" s="106"/>
      <c r="K26" s="83">
        <v>8</v>
      </c>
      <c r="L26" s="163">
        <f>SUM(K26:K29)</f>
        <v>32</v>
      </c>
    </row>
    <row r="27" spans="2:20" ht="28.5" customHeight="1">
      <c r="B27" s="107">
        <v>24</v>
      </c>
      <c r="C27" s="91">
        <v>44343</v>
      </c>
      <c r="D27" s="18" t="s">
        <v>24</v>
      </c>
      <c r="E27" s="18"/>
      <c r="F27" s="45" t="s">
        <v>125</v>
      </c>
      <c r="G27" s="106" t="s">
        <v>138</v>
      </c>
      <c r="H27" s="106" t="s">
        <v>113</v>
      </c>
      <c r="I27" s="106" t="s">
        <v>115</v>
      </c>
      <c r="J27" s="106"/>
      <c r="K27" s="83">
        <v>8</v>
      </c>
      <c r="L27" s="169"/>
    </row>
    <row r="28" spans="2:20" ht="28.5" customHeight="1">
      <c r="B28" s="107">
        <v>25</v>
      </c>
      <c r="C28" s="91">
        <v>44344</v>
      </c>
      <c r="D28" s="18" t="s">
        <v>24</v>
      </c>
      <c r="E28" s="18"/>
      <c r="F28" s="45" t="s">
        <v>125</v>
      </c>
      <c r="G28" s="106" t="s">
        <v>138</v>
      </c>
      <c r="H28" s="106" t="s">
        <v>113</v>
      </c>
      <c r="I28" s="106" t="s">
        <v>115</v>
      </c>
      <c r="J28" s="106"/>
      <c r="K28" s="83">
        <v>8</v>
      </c>
      <c r="L28" s="169"/>
    </row>
    <row r="29" spans="2:20" ht="28.5" customHeight="1">
      <c r="B29" s="107">
        <v>26</v>
      </c>
      <c r="C29" s="91">
        <v>44347</v>
      </c>
      <c r="D29" s="18" t="s">
        <v>24</v>
      </c>
      <c r="E29" s="18"/>
      <c r="F29" s="45" t="s">
        <v>125</v>
      </c>
      <c r="G29" s="106" t="s">
        <v>138</v>
      </c>
      <c r="H29" s="106" t="s">
        <v>113</v>
      </c>
      <c r="I29" s="106" t="s">
        <v>115</v>
      </c>
      <c r="J29" s="106"/>
      <c r="K29" s="83">
        <v>8</v>
      </c>
      <c r="L29" s="164"/>
    </row>
    <row r="30" spans="2:20" ht="28.5" customHeight="1">
      <c r="B30" s="107">
        <v>27</v>
      </c>
      <c r="C30" s="91">
        <v>44348</v>
      </c>
      <c r="D30" s="61" t="s">
        <v>135</v>
      </c>
      <c r="E30" s="61"/>
      <c r="F30" s="48" t="s">
        <v>136</v>
      </c>
      <c r="G30" s="107" t="s">
        <v>138</v>
      </c>
      <c r="H30" s="103" t="s">
        <v>113</v>
      </c>
      <c r="I30" s="103" t="s">
        <v>115</v>
      </c>
      <c r="J30" s="103"/>
      <c r="K30" s="100">
        <v>8</v>
      </c>
      <c r="L30" s="159">
        <f>SUM(K30:K37)</f>
        <v>64</v>
      </c>
    </row>
    <row r="31" spans="2:20" ht="28.5" customHeight="1">
      <c r="B31" s="107">
        <v>28</v>
      </c>
      <c r="C31" s="91">
        <v>44349</v>
      </c>
      <c r="D31" s="61" t="s">
        <v>28</v>
      </c>
      <c r="E31" s="61"/>
      <c r="F31" s="49" t="s">
        <v>33</v>
      </c>
      <c r="G31" s="107" t="s">
        <v>137</v>
      </c>
      <c r="H31" s="103" t="s">
        <v>23</v>
      </c>
      <c r="I31" s="103" t="s">
        <v>114</v>
      </c>
      <c r="J31" s="103"/>
      <c r="K31" s="100">
        <v>8</v>
      </c>
      <c r="L31" s="160"/>
    </row>
    <row r="32" spans="2:20" ht="28.5" customHeight="1">
      <c r="B32" s="107">
        <v>29</v>
      </c>
      <c r="C32" s="91">
        <v>44350</v>
      </c>
      <c r="D32" s="61" t="s">
        <v>28</v>
      </c>
      <c r="E32" s="61"/>
      <c r="F32" s="48" t="s">
        <v>32</v>
      </c>
      <c r="G32" s="107" t="s">
        <v>137</v>
      </c>
      <c r="H32" s="103" t="s">
        <v>23</v>
      </c>
      <c r="I32" s="103" t="s">
        <v>114</v>
      </c>
      <c r="J32" s="103"/>
      <c r="K32" s="100">
        <v>8</v>
      </c>
      <c r="L32" s="160"/>
    </row>
    <row r="33" spans="2:14" ht="28.5" customHeight="1">
      <c r="B33" s="107">
        <v>30</v>
      </c>
      <c r="C33" s="91">
        <v>44351</v>
      </c>
      <c r="D33" s="61" t="s">
        <v>28</v>
      </c>
      <c r="E33" s="39"/>
      <c r="F33" s="48" t="s">
        <v>31</v>
      </c>
      <c r="G33" s="107" t="s">
        <v>137</v>
      </c>
      <c r="H33" s="103" t="s">
        <v>23</v>
      </c>
      <c r="I33" s="103" t="s">
        <v>114</v>
      </c>
      <c r="J33" s="103"/>
      <c r="K33" s="100">
        <v>8</v>
      </c>
      <c r="L33" s="160"/>
    </row>
    <row r="34" spans="2:14" ht="28.5" customHeight="1">
      <c r="B34" s="107">
        <v>31</v>
      </c>
      <c r="C34" s="91">
        <v>44354</v>
      </c>
      <c r="D34" s="61" t="s">
        <v>28</v>
      </c>
      <c r="E34" s="61"/>
      <c r="F34" s="48" t="s">
        <v>30</v>
      </c>
      <c r="G34" s="107" t="s">
        <v>137</v>
      </c>
      <c r="H34" s="103" t="s">
        <v>23</v>
      </c>
      <c r="I34" s="103" t="s">
        <v>114</v>
      </c>
      <c r="J34" s="103"/>
      <c r="K34" s="100">
        <v>8</v>
      </c>
      <c r="L34" s="160"/>
    </row>
    <row r="35" spans="2:14" ht="28.5" customHeight="1">
      <c r="B35" s="107">
        <v>32</v>
      </c>
      <c r="C35" s="91">
        <v>44355</v>
      </c>
      <c r="D35" s="61" t="s">
        <v>28</v>
      </c>
      <c r="E35" s="39"/>
      <c r="F35" s="48" t="s">
        <v>25</v>
      </c>
      <c r="G35" s="107" t="s">
        <v>137</v>
      </c>
      <c r="H35" s="103" t="s">
        <v>23</v>
      </c>
      <c r="I35" s="103" t="s">
        <v>114</v>
      </c>
      <c r="J35" s="103"/>
      <c r="K35" s="100">
        <v>8</v>
      </c>
      <c r="L35" s="160"/>
    </row>
    <row r="36" spans="2:14" ht="28.5" customHeight="1">
      <c r="B36" s="107">
        <v>33</v>
      </c>
      <c r="C36" s="91">
        <v>44356</v>
      </c>
      <c r="D36" s="61" t="s">
        <v>28</v>
      </c>
      <c r="E36" s="61"/>
      <c r="F36" s="48" t="s">
        <v>29</v>
      </c>
      <c r="G36" s="107" t="s">
        <v>137</v>
      </c>
      <c r="H36" s="103" t="s">
        <v>23</v>
      </c>
      <c r="I36" s="103" t="s">
        <v>114</v>
      </c>
      <c r="J36" s="103"/>
      <c r="K36" s="100">
        <v>8</v>
      </c>
      <c r="L36" s="160"/>
    </row>
    <row r="37" spans="2:14" ht="28.5" customHeight="1">
      <c r="B37" s="107">
        <v>34</v>
      </c>
      <c r="C37" s="91">
        <v>44357</v>
      </c>
      <c r="D37" s="61" t="s">
        <v>28</v>
      </c>
      <c r="E37" s="39"/>
      <c r="F37" s="48" t="s">
        <v>27</v>
      </c>
      <c r="G37" s="107" t="s">
        <v>137</v>
      </c>
      <c r="H37" s="103" t="s">
        <v>23</v>
      </c>
      <c r="I37" s="103" t="s">
        <v>114</v>
      </c>
      <c r="J37" s="103"/>
      <c r="K37" s="100">
        <v>8</v>
      </c>
      <c r="L37" s="161"/>
    </row>
    <row r="38" spans="2:14" ht="28.5" customHeight="1">
      <c r="B38" s="107">
        <v>35</v>
      </c>
      <c r="C38" s="91">
        <v>44358</v>
      </c>
      <c r="D38" s="55"/>
      <c r="E38" s="56"/>
      <c r="F38" s="57" t="s">
        <v>139</v>
      </c>
      <c r="G38" s="58"/>
      <c r="H38" s="58" t="s">
        <v>21</v>
      </c>
      <c r="I38" s="58"/>
      <c r="J38" s="58"/>
      <c r="K38" s="89">
        <v>8</v>
      </c>
      <c r="L38" s="89">
        <f>K38</f>
        <v>8</v>
      </c>
    </row>
    <row r="39" spans="2:14" ht="28.5" customHeight="1">
      <c r="B39" s="107">
        <v>36</v>
      </c>
      <c r="C39" s="91">
        <v>44361</v>
      </c>
      <c r="D39" s="110" t="s">
        <v>24</v>
      </c>
      <c r="E39" s="110"/>
      <c r="F39" s="50" t="s">
        <v>140</v>
      </c>
      <c r="G39" s="110" t="s">
        <v>138</v>
      </c>
      <c r="H39" s="110" t="s">
        <v>113</v>
      </c>
      <c r="I39" s="110" t="s">
        <v>115</v>
      </c>
      <c r="J39" s="110"/>
      <c r="K39" s="101">
        <v>8</v>
      </c>
      <c r="L39" s="163">
        <f>SUM(K39:K40)</f>
        <v>16</v>
      </c>
    </row>
    <row r="40" spans="2:14" ht="28.5" customHeight="1">
      <c r="B40" s="107">
        <v>37</v>
      </c>
      <c r="C40" s="91">
        <v>44362</v>
      </c>
      <c r="D40" s="110" t="s">
        <v>24</v>
      </c>
      <c r="E40" s="110"/>
      <c r="F40" s="50" t="s">
        <v>140</v>
      </c>
      <c r="G40" s="110" t="s">
        <v>138</v>
      </c>
      <c r="H40" s="110" t="s">
        <v>113</v>
      </c>
      <c r="I40" s="110" t="s">
        <v>115</v>
      </c>
      <c r="J40" s="110"/>
      <c r="K40" s="101">
        <v>8</v>
      </c>
      <c r="L40" s="164"/>
    </row>
    <row r="41" spans="2:14" ht="28.5" customHeight="1">
      <c r="B41" s="107">
        <v>38</v>
      </c>
      <c r="C41" s="91">
        <v>44363</v>
      </c>
      <c r="D41" s="61" t="s">
        <v>141</v>
      </c>
      <c r="E41" s="61"/>
      <c r="F41" s="37" t="s">
        <v>142</v>
      </c>
      <c r="G41" s="107" t="s">
        <v>119</v>
      </c>
      <c r="H41" s="107" t="s">
        <v>113</v>
      </c>
      <c r="I41" s="107" t="s">
        <v>115</v>
      </c>
      <c r="J41" s="107"/>
      <c r="K41" s="82">
        <v>8</v>
      </c>
      <c r="L41" s="162">
        <f>SUM(K41:K50)</f>
        <v>80</v>
      </c>
    </row>
    <row r="42" spans="2:14" ht="28.5" customHeight="1">
      <c r="B42" s="107">
        <v>39</v>
      </c>
      <c r="C42" s="91">
        <v>44364</v>
      </c>
      <c r="D42" s="61" t="s">
        <v>141</v>
      </c>
      <c r="E42" s="61"/>
      <c r="F42" s="47" t="s">
        <v>143</v>
      </c>
      <c r="G42" s="107" t="s">
        <v>119</v>
      </c>
      <c r="H42" s="107" t="s">
        <v>113</v>
      </c>
      <c r="I42" s="107" t="s">
        <v>115</v>
      </c>
      <c r="J42" s="107"/>
      <c r="K42" s="82">
        <v>8</v>
      </c>
      <c r="L42" s="162"/>
    </row>
    <row r="43" spans="2:14" ht="28.5" customHeight="1">
      <c r="B43" s="107">
        <v>40</v>
      </c>
      <c r="C43" s="91">
        <v>44365</v>
      </c>
      <c r="D43" s="61" t="s">
        <v>141</v>
      </c>
      <c r="E43" s="61"/>
      <c r="F43" s="44" t="s">
        <v>144</v>
      </c>
      <c r="G43" s="107" t="s">
        <v>119</v>
      </c>
      <c r="H43" s="107" t="s">
        <v>113</v>
      </c>
      <c r="I43" s="107" t="s">
        <v>115</v>
      </c>
      <c r="J43" s="107"/>
      <c r="K43" s="82">
        <v>8</v>
      </c>
      <c r="L43" s="162"/>
    </row>
    <row r="44" spans="2:14" ht="28.5" customHeight="1">
      <c r="B44" s="107">
        <v>41</v>
      </c>
      <c r="C44" s="91">
        <v>44368</v>
      </c>
      <c r="D44" s="61" t="s">
        <v>141</v>
      </c>
      <c r="E44" s="15"/>
      <c r="F44" s="51" t="s">
        <v>145</v>
      </c>
      <c r="G44" s="107" t="s">
        <v>119</v>
      </c>
      <c r="H44" s="107" t="s">
        <v>113</v>
      </c>
      <c r="I44" s="107" t="s">
        <v>115</v>
      </c>
      <c r="J44" s="107"/>
      <c r="K44" s="82">
        <v>8</v>
      </c>
      <c r="L44" s="162"/>
    </row>
    <row r="45" spans="2:14" ht="28.5" customHeight="1">
      <c r="B45" s="107">
        <v>42</v>
      </c>
      <c r="C45" s="91">
        <v>44369</v>
      </c>
      <c r="D45" s="61" t="s">
        <v>141</v>
      </c>
      <c r="E45" s="15"/>
      <c r="F45" s="52" t="s">
        <v>26</v>
      </c>
      <c r="G45" s="107" t="s">
        <v>119</v>
      </c>
      <c r="H45" s="107" t="s">
        <v>113</v>
      </c>
      <c r="I45" s="107" t="s">
        <v>115</v>
      </c>
      <c r="J45" s="107"/>
      <c r="K45" s="82">
        <v>8</v>
      </c>
      <c r="L45" s="162"/>
    </row>
    <row r="46" spans="2:14" ht="28.5" customHeight="1">
      <c r="B46" s="107">
        <v>43</v>
      </c>
      <c r="C46" s="91">
        <v>44370</v>
      </c>
      <c r="D46" s="61" t="s">
        <v>141</v>
      </c>
      <c r="E46" s="15"/>
      <c r="F46" s="51" t="s">
        <v>146</v>
      </c>
      <c r="G46" s="107" t="s">
        <v>119</v>
      </c>
      <c r="H46" s="107" t="s">
        <v>113</v>
      </c>
      <c r="I46" s="107" t="s">
        <v>115</v>
      </c>
      <c r="J46" s="107"/>
      <c r="K46" s="82">
        <v>8</v>
      </c>
      <c r="L46" s="162"/>
    </row>
    <row r="47" spans="2:14" ht="28.5" customHeight="1">
      <c r="B47" s="107">
        <v>44</v>
      </c>
      <c r="C47" s="91">
        <v>44371</v>
      </c>
      <c r="D47" s="61" t="s">
        <v>141</v>
      </c>
      <c r="E47" s="15"/>
      <c r="F47" s="51" t="s">
        <v>147</v>
      </c>
      <c r="G47" s="107" t="s">
        <v>119</v>
      </c>
      <c r="H47" s="107" t="s">
        <v>113</v>
      </c>
      <c r="I47" s="107" t="s">
        <v>115</v>
      </c>
      <c r="J47" s="107"/>
      <c r="K47" s="82">
        <v>8</v>
      </c>
      <c r="L47" s="162"/>
      <c r="N47" s="34"/>
    </row>
    <row r="48" spans="2:14" ht="28.5" customHeight="1">
      <c r="B48" s="107">
        <v>45</v>
      </c>
      <c r="C48" s="91">
        <v>44372</v>
      </c>
      <c r="D48" s="61" t="s">
        <v>141</v>
      </c>
      <c r="E48" s="15"/>
      <c r="F48" s="51" t="s">
        <v>148</v>
      </c>
      <c r="G48" s="107" t="s">
        <v>119</v>
      </c>
      <c r="H48" s="107" t="s">
        <v>38</v>
      </c>
      <c r="I48" s="107"/>
      <c r="J48" s="107"/>
      <c r="K48" s="82">
        <v>8</v>
      </c>
      <c r="L48" s="162"/>
    </row>
    <row r="49" spans="2:12" ht="28.5" customHeight="1">
      <c r="B49" s="107">
        <v>46</v>
      </c>
      <c r="C49" s="91">
        <v>44375</v>
      </c>
      <c r="D49" s="61" t="s">
        <v>141</v>
      </c>
      <c r="E49" s="15"/>
      <c r="F49" s="51" t="s">
        <v>149</v>
      </c>
      <c r="G49" s="107" t="s">
        <v>119</v>
      </c>
      <c r="H49" s="107" t="s">
        <v>39</v>
      </c>
      <c r="I49" s="107" t="s">
        <v>115</v>
      </c>
      <c r="J49" s="107"/>
      <c r="K49" s="82">
        <v>8</v>
      </c>
      <c r="L49" s="162"/>
    </row>
    <row r="50" spans="2:12" ht="28.5" customHeight="1">
      <c r="B50" s="107">
        <v>47</v>
      </c>
      <c r="C50" s="91">
        <v>44376</v>
      </c>
      <c r="D50" s="61" t="s">
        <v>141</v>
      </c>
      <c r="E50" s="15"/>
      <c r="F50" s="51" t="s">
        <v>149</v>
      </c>
      <c r="G50" s="107" t="s">
        <v>119</v>
      </c>
      <c r="H50" s="107" t="s">
        <v>39</v>
      </c>
      <c r="I50" s="107" t="s">
        <v>115</v>
      </c>
      <c r="J50" s="107"/>
      <c r="K50" s="82">
        <v>8</v>
      </c>
      <c r="L50" s="162"/>
    </row>
    <row r="51" spans="2:12" ht="28.5" customHeight="1">
      <c r="B51" s="107">
        <v>48</v>
      </c>
      <c r="C51" s="91">
        <v>44377</v>
      </c>
      <c r="D51" s="110" t="s">
        <v>24</v>
      </c>
      <c r="E51" s="110"/>
      <c r="F51" s="50" t="s">
        <v>140</v>
      </c>
      <c r="G51" s="110" t="s">
        <v>119</v>
      </c>
      <c r="H51" s="110" t="s">
        <v>113</v>
      </c>
      <c r="I51" s="110" t="s">
        <v>115</v>
      </c>
      <c r="J51" s="110"/>
      <c r="K51" s="101">
        <v>8</v>
      </c>
      <c r="L51" s="145">
        <f>SUM(K51:K53)</f>
        <v>24</v>
      </c>
    </row>
    <row r="52" spans="2:12" ht="28.5" customHeight="1">
      <c r="B52" s="107">
        <v>49</v>
      </c>
      <c r="C52" s="91">
        <v>44378</v>
      </c>
      <c r="D52" s="110" t="s">
        <v>24</v>
      </c>
      <c r="E52" s="110"/>
      <c r="F52" s="50" t="s">
        <v>140</v>
      </c>
      <c r="G52" s="110" t="s">
        <v>119</v>
      </c>
      <c r="H52" s="110" t="s">
        <v>113</v>
      </c>
      <c r="I52" s="110" t="s">
        <v>115</v>
      </c>
      <c r="J52" s="110"/>
      <c r="K52" s="101">
        <v>8</v>
      </c>
      <c r="L52" s="145"/>
    </row>
    <row r="53" spans="2:12" ht="28.5" customHeight="1">
      <c r="B53" s="107">
        <v>50</v>
      </c>
      <c r="C53" s="91">
        <v>44379</v>
      </c>
      <c r="D53" s="110" t="s">
        <v>24</v>
      </c>
      <c r="E53" s="18"/>
      <c r="F53" s="50" t="s">
        <v>140</v>
      </c>
      <c r="G53" s="110" t="s">
        <v>119</v>
      </c>
      <c r="H53" s="110" t="s">
        <v>113</v>
      </c>
      <c r="I53" s="18"/>
      <c r="J53" s="18"/>
      <c r="K53" s="101">
        <v>8</v>
      </c>
      <c r="L53" s="145"/>
    </row>
    <row r="54" spans="2:12" ht="28.5" customHeight="1">
      <c r="B54" s="107">
        <v>51</v>
      </c>
      <c r="C54" s="91">
        <v>44382</v>
      </c>
      <c r="D54" s="107" t="s">
        <v>150</v>
      </c>
      <c r="E54" s="61" t="s">
        <v>151</v>
      </c>
      <c r="F54" s="48" t="s">
        <v>152</v>
      </c>
      <c r="G54" s="107" t="s">
        <v>119</v>
      </c>
      <c r="H54" s="107" t="s">
        <v>113</v>
      </c>
      <c r="I54" s="107" t="s">
        <v>115</v>
      </c>
      <c r="J54" s="107"/>
      <c r="K54" s="82">
        <v>8</v>
      </c>
      <c r="L54" s="162">
        <f>SUM(K54:K62)</f>
        <v>72</v>
      </c>
    </row>
    <row r="55" spans="2:12" ht="28.5" customHeight="1">
      <c r="B55" s="107">
        <v>52</v>
      </c>
      <c r="C55" s="91">
        <v>44383</v>
      </c>
      <c r="D55" s="107" t="s">
        <v>150</v>
      </c>
      <c r="E55" s="61" t="s">
        <v>151</v>
      </c>
      <c r="F55" s="48" t="s">
        <v>153</v>
      </c>
      <c r="G55" s="107" t="s">
        <v>119</v>
      </c>
      <c r="H55" s="107" t="s">
        <v>113</v>
      </c>
      <c r="I55" s="107" t="s">
        <v>115</v>
      </c>
      <c r="J55" s="107"/>
      <c r="K55" s="82">
        <v>8</v>
      </c>
      <c r="L55" s="162"/>
    </row>
    <row r="56" spans="2:12" ht="28.5" customHeight="1">
      <c r="B56" s="107">
        <v>53</v>
      </c>
      <c r="C56" s="91">
        <v>44384</v>
      </c>
      <c r="D56" s="107" t="s">
        <v>150</v>
      </c>
      <c r="E56" s="61" t="s">
        <v>151</v>
      </c>
      <c r="F56" s="48" t="s">
        <v>154</v>
      </c>
      <c r="G56" s="107" t="s">
        <v>119</v>
      </c>
      <c r="H56" s="107" t="s">
        <v>113</v>
      </c>
      <c r="I56" s="107" t="s">
        <v>115</v>
      </c>
      <c r="J56" s="107"/>
      <c r="K56" s="82">
        <v>8</v>
      </c>
      <c r="L56" s="162"/>
    </row>
    <row r="57" spans="2:12" ht="28.5" customHeight="1">
      <c r="B57" s="107">
        <v>54</v>
      </c>
      <c r="C57" s="91">
        <v>44385</v>
      </c>
      <c r="D57" s="107" t="s">
        <v>150</v>
      </c>
      <c r="E57" s="61" t="s">
        <v>155</v>
      </c>
      <c r="F57" s="46" t="s">
        <v>156</v>
      </c>
      <c r="G57" s="107" t="s">
        <v>119</v>
      </c>
      <c r="H57" s="107" t="s">
        <v>113</v>
      </c>
      <c r="I57" s="107" t="s">
        <v>115</v>
      </c>
      <c r="J57" s="107"/>
      <c r="K57" s="82">
        <v>8</v>
      </c>
      <c r="L57" s="162"/>
    </row>
    <row r="58" spans="2:12" ht="28.5" customHeight="1">
      <c r="B58" s="107">
        <v>55</v>
      </c>
      <c r="C58" s="91">
        <v>44386</v>
      </c>
      <c r="D58" s="107" t="s">
        <v>150</v>
      </c>
      <c r="E58" s="61" t="s">
        <v>155</v>
      </c>
      <c r="F58" s="46" t="s">
        <v>157</v>
      </c>
      <c r="G58" s="107" t="s">
        <v>119</v>
      </c>
      <c r="H58" s="107" t="s">
        <v>113</v>
      </c>
      <c r="I58" s="107" t="s">
        <v>115</v>
      </c>
      <c r="J58" s="107"/>
      <c r="K58" s="82">
        <v>8</v>
      </c>
      <c r="L58" s="162"/>
    </row>
    <row r="59" spans="2:12" ht="28.5" customHeight="1">
      <c r="B59" s="107">
        <v>56</v>
      </c>
      <c r="C59" s="91">
        <v>44389</v>
      </c>
      <c r="D59" s="107" t="s">
        <v>150</v>
      </c>
      <c r="E59" s="61" t="s">
        <v>155</v>
      </c>
      <c r="F59" s="46" t="s">
        <v>158</v>
      </c>
      <c r="G59" s="107" t="s">
        <v>119</v>
      </c>
      <c r="H59" s="107" t="s">
        <v>113</v>
      </c>
      <c r="I59" s="107" t="s">
        <v>115</v>
      </c>
      <c r="J59" s="107"/>
      <c r="K59" s="82">
        <v>8</v>
      </c>
      <c r="L59" s="162"/>
    </row>
    <row r="60" spans="2:12" ht="28.5" customHeight="1">
      <c r="B60" s="107">
        <v>57</v>
      </c>
      <c r="C60" s="91">
        <v>44390</v>
      </c>
      <c r="D60" s="107" t="s">
        <v>150</v>
      </c>
      <c r="E60" s="61" t="s">
        <v>155</v>
      </c>
      <c r="F60" s="53" t="s">
        <v>159</v>
      </c>
      <c r="G60" s="107" t="s">
        <v>119</v>
      </c>
      <c r="H60" s="107" t="s">
        <v>113</v>
      </c>
      <c r="I60" s="107" t="s">
        <v>115</v>
      </c>
      <c r="J60" s="107"/>
      <c r="K60" s="82">
        <v>8</v>
      </c>
      <c r="L60" s="162"/>
    </row>
    <row r="61" spans="2:12" ht="28.5" customHeight="1">
      <c r="B61" s="107">
        <v>58</v>
      </c>
      <c r="C61" s="91">
        <v>44391</v>
      </c>
      <c r="D61" s="107" t="s">
        <v>150</v>
      </c>
      <c r="E61" s="61" t="s">
        <v>155</v>
      </c>
      <c r="F61" s="46" t="s">
        <v>160</v>
      </c>
      <c r="G61" s="107" t="s">
        <v>119</v>
      </c>
      <c r="H61" s="107" t="s">
        <v>113</v>
      </c>
      <c r="I61" s="107" t="s">
        <v>115</v>
      </c>
      <c r="J61" s="107"/>
      <c r="K61" s="82">
        <v>8</v>
      </c>
      <c r="L61" s="162"/>
    </row>
    <row r="62" spans="2:12" ht="28.5" customHeight="1">
      <c r="B62" s="107">
        <v>59</v>
      </c>
      <c r="C62" s="91">
        <v>44392</v>
      </c>
      <c r="D62" s="107" t="s">
        <v>150</v>
      </c>
      <c r="E62" s="61" t="s">
        <v>155</v>
      </c>
      <c r="F62" s="46" t="s">
        <v>161</v>
      </c>
      <c r="G62" s="107" t="s">
        <v>119</v>
      </c>
      <c r="H62" s="107" t="s">
        <v>113</v>
      </c>
      <c r="I62" s="107" t="s">
        <v>115</v>
      </c>
      <c r="J62" s="107"/>
      <c r="K62" s="82">
        <v>8</v>
      </c>
      <c r="L62" s="162"/>
    </row>
    <row r="63" spans="2:12" ht="28.5" customHeight="1">
      <c r="B63" s="107">
        <v>60</v>
      </c>
      <c r="C63" s="91">
        <v>44393</v>
      </c>
      <c r="F63" s="130" t="s">
        <v>162</v>
      </c>
      <c r="L63" s="162"/>
    </row>
    <row r="64" spans="2:12" ht="28.5" customHeight="1">
      <c r="B64" s="107">
        <v>61</v>
      </c>
      <c r="C64" s="91">
        <v>44394</v>
      </c>
      <c r="D64" s="63"/>
      <c r="E64" s="41" t="s">
        <v>88</v>
      </c>
      <c r="F64" s="54" t="s">
        <v>163</v>
      </c>
      <c r="G64" s="63"/>
      <c r="H64" s="63" t="s">
        <v>164</v>
      </c>
      <c r="I64" s="63"/>
      <c r="J64" s="63"/>
      <c r="K64" s="86">
        <v>8</v>
      </c>
      <c r="L64" s="63">
        <f>K64</f>
        <v>8</v>
      </c>
    </row>
    <row r="65" spans="2:12" ht="28.5" customHeight="1">
      <c r="B65" s="107">
        <v>62</v>
      </c>
      <c r="C65" s="91">
        <v>44397</v>
      </c>
      <c r="D65" s="107" t="s">
        <v>150</v>
      </c>
      <c r="E65" s="61" t="s">
        <v>155</v>
      </c>
      <c r="F65" s="46" t="s">
        <v>165</v>
      </c>
      <c r="G65" s="107" t="s">
        <v>119</v>
      </c>
      <c r="H65" s="107" t="s">
        <v>113</v>
      </c>
      <c r="I65" s="107" t="s">
        <v>115</v>
      </c>
      <c r="J65" s="107"/>
      <c r="K65" s="82">
        <v>8</v>
      </c>
      <c r="L65" s="159">
        <f>SUM(K65:K66)</f>
        <v>16</v>
      </c>
    </row>
    <row r="66" spans="2:12" ht="28.5" customHeight="1">
      <c r="B66" s="107">
        <v>63</v>
      </c>
      <c r="C66" s="91">
        <v>44398</v>
      </c>
      <c r="D66" s="107" t="s">
        <v>150</v>
      </c>
      <c r="E66" s="61" t="s">
        <v>155</v>
      </c>
      <c r="F66" s="46" t="s">
        <v>166</v>
      </c>
      <c r="G66" s="107" t="s">
        <v>119</v>
      </c>
      <c r="H66" s="107" t="s">
        <v>113</v>
      </c>
      <c r="I66" s="107" t="s">
        <v>115</v>
      </c>
      <c r="J66" s="107"/>
      <c r="K66" s="82">
        <v>8</v>
      </c>
      <c r="L66" s="161"/>
    </row>
    <row r="67" spans="2:12" ht="28.5" customHeight="1">
      <c r="B67" s="107">
        <v>64</v>
      </c>
      <c r="C67" s="91">
        <v>44399</v>
      </c>
      <c r="D67" s="110" t="s">
        <v>24</v>
      </c>
      <c r="E67" s="110" t="s">
        <v>155</v>
      </c>
      <c r="F67" s="50" t="s">
        <v>140</v>
      </c>
      <c r="G67" s="110" t="s">
        <v>119</v>
      </c>
      <c r="H67" s="110" t="s">
        <v>113</v>
      </c>
      <c r="I67" s="110" t="s">
        <v>115</v>
      </c>
      <c r="J67" s="110"/>
      <c r="K67" s="101">
        <v>8</v>
      </c>
      <c r="L67" s="165">
        <f>SUM(K67:K68)</f>
        <v>16</v>
      </c>
    </row>
    <row r="68" spans="2:12" ht="28.5" customHeight="1">
      <c r="B68" s="107">
        <v>65</v>
      </c>
      <c r="C68" s="91">
        <v>44400</v>
      </c>
      <c r="D68" s="110" t="s">
        <v>24</v>
      </c>
      <c r="E68" s="110" t="s">
        <v>155</v>
      </c>
      <c r="F68" s="50" t="s">
        <v>140</v>
      </c>
      <c r="G68" s="110" t="s">
        <v>119</v>
      </c>
      <c r="H68" s="110" t="s">
        <v>113</v>
      </c>
      <c r="I68" s="110" t="s">
        <v>115</v>
      </c>
      <c r="J68" s="110"/>
      <c r="K68" s="101">
        <v>8</v>
      </c>
      <c r="L68" s="165"/>
    </row>
    <row r="69" spans="2:12" ht="28.5" customHeight="1">
      <c r="B69" s="107">
        <v>66</v>
      </c>
      <c r="C69" s="92">
        <v>44401</v>
      </c>
      <c r="D69" s="63"/>
      <c r="E69" s="41" t="s">
        <v>88</v>
      </c>
      <c r="F69" s="54" t="s">
        <v>167</v>
      </c>
      <c r="G69" s="63"/>
      <c r="H69" s="63" t="s">
        <v>164</v>
      </c>
      <c r="I69" s="63"/>
      <c r="J69" s="63"/>
      <c r="K69" s="86">
        <v>8</v>
      </c>
      <c r="L69" s="63">
        <f>K69</f>
        <v>8</v>
      </c>
    </row>
    <row r="70" spans="2:12" ht="28.5" customHeight="1">
      <c r="B70" s="107">
        <v>67</v>
      </c>
      <c r="C70" s="91">
        <v>44404</v>
      </c>
      <c r="D70" s="107" t="s">
        <v>150</v>
      </c>
      <c r="E70" s="61" t="s">
        <v>155</v>
      </c>
      <c r="F70" s="46" t="s">
        <v>168</v>
      </c>
      <c r="G70" s="107" t="s">
        <v>119</v>
      </c>
      <c r="H70" s="103" t="s">
        <v>113</v>
      </c>
      <c r="I70" s="103" t="s">
        <v>115</v>
      </c>
      <c r="J70" s="107"/>
      <c r="K70" s="100">
        <v>8</v>
      </c>
      <c r="L70" s="166">
        <f>SUM(K70:K72)</f>
        <v>24</v>
      </c>
    </row>
    <row r="71" spans="2:12" ht="28.5" customHeight="1">
      <c r="B71" s="107">
        <v>68</v>
      </c>
      <c r="C71" s="91">
        <v>44405</v>
      </c>
      <c r="D71" s="107" t="s">
        <v>150</v>
      </c>
      <c r="E71" s="61" t="s">
        <v>155</v>
      </c>
      <c r="F71" s="46" t="s">
        <v>169</v>
      </c>
      <c r="G71" s="107" t="s">
        <v>119</v>
      </c>
      <c r="H71" s="103" t="s">
        <v>113</v>
      </c>
      <c r="I71" s="103" t="s">
        <v>115</v>
      </c>
      <c r="J71" s="107"/>
      <c r="K71" s="100">
        <v>8</v>
      </c>
      <c r="L71" s="167"/>
    </row>
    <row r="72" spans="2:12" ht="28.5" customHeight="1">
      <c r="B72" s="107">
        <v>69</v>
      </c>
      <c r="C72" s="91">
        <v>44406</v>
      </c>
      <c r="D72" s="107" t="s">
        <v>150</v>
      </c>
      <c r="E72" s="61" t="s">
        <v>155</v>
      </c>
      <c r="F72" s="46" t="s">
        <v>170</v>
      </c>
      <c r="G72" s="107" t="s">
        <v>119</v>
      </c>
      <c r="H72" s="103" t="s">
        <v>113</v>
      </c>
      <c r="I72" s="103" t="s">
        <v>115</v>
      </c>
      <c r="J72" s="107"/>
      <c r="K72" s="100">
        <v>8</v>
      </c>
      <c r="L72" s="168"/>
    </row>
    <row r="73" spans="2:12" ht="28.5" customHeight="1">
      <c r="B73" s="107">
        <v>70</v>
      </c>
      <c r="C73" s="91">
        <v>44407</v>
      </c>
      <c r="D73" s="55"/>
      <c r="E73" s="56"/>
      <c r="F73" s="57" t="s">
        <v>171</v>
      </c>
      <c r="G73" s="58"/>
      <c r="H73" s="58"/>
      <c r="I73" s="58"/>
      <c r="J73" s="58"/>
      <c r="K73" s="89">
        <v>8</v>
      </c>
      <c r="L73" s="58">
        <f>K73</f>
        <v>8</v>
      </c>
    </row>
    <row r="74" spans="2:12" ht="28.5" customHeight="1">
      <c r="B74" s="107">
        <v>71</v>
      </c>
      <c r="C74" s="91">
        <v>44411</v>
      </c>
      <c r="D74" s="66"/>
      <c r="E74" s="66"/>
      <c r="F74" s="66"/>
      <c r="G74" s="66"/>
      <c r="H74" s="66" t="s">
        <v>75</v>
      </c>
      <c r="I74" s="66"/>
      <c r="J74" s="66"/>
      <c r="K74" s="87"/>
      <c r="L74" s="80"/>
    </row>
    <row r="75" spans="2:12" ht="28.5" customHeight="1">
      <c r="B75" s="107">
        <v>72</v>
      </c>
      <c r="C75" s="91">
        <v>44412</v>
      </c>
      <c r="D75" s="66"/>
      <c r="E75" s="66"/>
      <c r="F75" s="66" t="s">
        <v>172</v>
      </c>
      <c r="G75" s="66"/>
      <c r="H75" s="66" t="s">
        <v>75</v>
      </c>
      <c r="I75" s="66"/>
      <c r="J75" s="66"/>
      <c r="K75" s="87"/>
      <c r="L75" s="80"/>
    </row>
    <row r="76" spans="2:12" ht="28.5" customHeight="1">
      <c r="B76" s="107">
        <v>73</v>
      </c>
      <c r="C76" s="91">
        <v>44413</v>
      </c>
      <c r="D76" s="66"/>
      <c r="E76" s="66"/>
      <c r="F76" s="66"/>
      <c r="G76" s="66"/>
      <c r="H76" s="66" t="s">
        <v>75</v>
      </c>
      <c r="I76" s="66"/>
      <c r="J76" s="66"/>
      <c r="K76" s="87"/>
      <c r="L76" s="80"/>
    </row>
    <row r="77" spans="2:12" ht="28.5" customHeight="1">
      <c r="B77" s="107">
        <v>74</v>
      </c>
      <c r="C77" s="91">
        <v>44414</v>
      </c>
      <c r="D77" s="66"/>
      <c r="E77" s="66"/>
      <c r="F77" s="66"/>
      <c r="G77" s="66"/>
      <c r="H77" s="66" t="s">
        <v>75</v>
      </c>
      <c r="I77" s="66"/>
      <c r="J77" s="66"/>
      <c r="K77" s="87"/>
      <c r="L77" s="79"/>
    </row>
    <row r="78" spans="2:12" ht="28.5" customHeight="1">
      <c r="B78" s="107">
        <v>75</v>
      </c>
      <c r="C78" s="91">
        <v>44418</v>
      </c>
      <c r="D78" s="107" t="s">
        <v>150</v>
      </c>
      <c r="E78" s="61" t="s">
        <v>155</v>
      </c>
      <c r="F78" s="46" t="s">
        <v>173</v>
      </c>
      <c r="G78" s="107" t="s">
        <v>119</v>
      </c>
      <c r="H78" s="103" t="s">
        <v>113</v>
      </c>
      <c r="I78" s="103" t="s">
        <v>115</v>
      </c>
      <c r="J78" s="107"/>
      <c r="K78" s="100">
        <v>8</v>
      </c>
      <c r="L78" s="159">
        <f>SUM(K78:K80)</f>
        <v>24</v>
      </c>
    </row>
    <row r="79" spans="2:12" ht="28.5" customHeight="1">
      <c r="B79" s="107">
        <v>76</v>
      </c>
      <c r="C79" s="91">
        <v>44419</v>
      </c>
      <c r="D79" s="107" t="s">
        <v>150</v>
      </c>
      <c r="E79" s="61" t="s">
        <v>155</v>
      </c>
      <c r="F79" s="52" t="s">
        <v>174</v>
      </c>
      <c r="G79" s="107" t="s">
        <v>119</v>
      </c>
      <c r="H79" s="107" t="s">
        <v>164</v>
      </c>
      <c r="I79" s="103" t="s">
        <v>115</v>
      </c>
      <c r="J79" s="39"/>
      <c r="K79" s="100">
        <v>8</v>
      </c>
      <c r="L79" s="160"/>
    </row>
    <row r="80" spans="2:12" ht="28.5" customHeight="1">
      <c r="B80" s="107">
        <v>77</v>
      </c>
      <c r="C80" s="91">
        <v>44420</v>
      </c>
      <c r="D80" s="107" t="s">
        <v>150</v>
      </c>
      <c r="E80" s="61" t="s">
        <v>155</v>
      </c>
      <c r="F80" s="52" t="s">
        <v>175</v>
      </c>
      <c r="G80" s="131" t="s">
        <v>119</v>
      </c>
      <c r="H80" s="107" t="s">
        <v>164</v>
      </c>
      <c r="I80" s="103" t="s">
        <v>115</v>
      </c>
      <c r="J80" s="39"/>
      <c r="K80" s="100">
        <v>8</v>
      </c>
      <c r="L80" s="161"/>
    </row>
    <row r="81" spans="2:12" ht="28.5" customHeight="1">
      <c r="B81" s="107">
        <v>78</v>
      </c>
      <c r="C81" s="91">
        <v>44421</v>
      </c>
      <c r="D81" s="79"/>
      <c r="E81" s="79"/>
      <c r="F81" s="36" t="s">
        <v>176</v>
      </c>
      <c r="G81" s="79"/>
      <c r="H81" s="104"/>
      <c r="I81" s="104"/>
      <c r="J81" s="104"/>
      <c r="K81" s="102"/>
      <c r="L81" s="111"/>
    </row>
    <row r="82" spans="2:12" ht="28.5" customHeight="1">
      <c r="B82" s="107">
        <v>79</v>
      </c>
      <c r="C82" s="91">
        <v>44422</v>
      </c>
      <c r="D82" s="63"/>
      <c r="E82" s="41" t="s">
        <v>88</v>
      </c>
      <c r="F82" s="54" t="s">
        <v>177</v>
      </c>
      <c r="G82" s="63"/>
      <c r="H82" s="63" t="s">
        <v>164</v>
      </c>
      <c r="I82" s="63"/>
      <c r="J82" s="63"/>
      <c r="K82" s="86">
        <v>8</v>
      </c>
      <c r="L82" s="63">
        <f>K82</f>
        <v>8</v>
      </c>
    </row>
    <row r="83" spans="2:12" ht="28.5" customHeight="1">
      <c r="B83" s="107">
        <v>80</v>
      </c>
      <c r="C83" s="91">
        <v>44425</v>
      </c>
      <c r="D83" s="106" t="s">
        <v>72</v>
      </c>
      <c r="E83" s="110" t="s">
        <v>155</v>
      </c>
      <c r="F83" s="45" t="s">
        <v>178</v>
      </c>
      <c r="G83" s="18" t="s">
        <v>119</v>
      </c>
      <c r="H83" s="106" t="s">
        <v>164</v>
      </c>
      <c r="I83" s="106" t="s">
        <v>115</v>
      </c>
      <c r="J83" s="106"/>
      <c r="K83" s="83">
        <v>8</v>
      </c>
      <c r="L83" s="146">
        <f>SUM(K83:K84)</f>
        <v>16</v>
      </c>
    </row>
    <row r="84" spans="2:12" ht="28.5" customHeight="1">
      <c r="B84" s="107">
        <v>81</v>
      </c>
      <c r="C84" s="91">
        <v>44426</v>
      </c>
      <c r="D84" s="106" t="s">
        <v>72</v>
      </c>
      <c r="E84" s="110" t="s">
        <v>155</v>
      </c>
      <c r="F84" s="45" t="s">
        <v>179</v>
      </c>
      <c r="G84" s="18" t="s">
        <v>119</v>
      </c>
      <c r="H84" s="106" t="s">
        <v>164</v>
      </c>
      <c r="I84" s="106" t="s">
        <v>115</v>
      </c>
      <c r="J84" s="106"/>
      <c r="K84" s="83">
        <v>8</v>
      </c>
      <c r="L84" s="146"/>
    </row>
    <row r="85" spans="2:12" ht="28.5" customHeight="1">
      <c r="B85" s="107">
        <v>82</v>
      </c>
      <c r="C85" s="91">
        <v>44427</v>
      </c>
      <c r="D85" s="61" t="s">
        <v>73</v>
      </c>
      <c r="E85" s="61" t="s">
        <v>73</v>
      </c>
      <c r="F85" s="64" t="s">
        <v>180</v>
      </c>
      <c r="G85" s="107" t="s">
        <v>181</v>
      </c>
      <c r="H85" s="107" t="s">
        <v>164</v>
      </c>
      <c r="I85" s="107" t="s">
        <v>115</v>
      </c>
      <c r="J85" s="107"/>
      <c r="K85" s="82">
        <v>8</v>
      </c>
      <c r="L85" s="162">
        <f>SUM(K85:K86)</f>
        <v>16</v>
      </c>
    </row>
    <row r="86" spans="2:12" ht="28.5" customHeight="1">
      <c r="B86" s="107">
        <v>83</v>
      </c>
      <c r="C86" s="91">
        <v>44428</v>
      </c>
      <c r="D86" s="61" t="s">
        <v>73</v>
      </c>
      <c r="E86" s="61" t="s">
        <v>73</v>
      </c>
      <c r="F86" s="64" t="s">
        <v>180</v>
      </c>
      <c r="G86" s="107" t="s">
        <v>181</v>
      </c>
      <c r="H86" s="107" t="s">
        <v>164</v>
      </c>
      <c r="I86" s="107" t="s">
        <v>115</v>
      </c>
      <c r="J86" s="107"/>
      <c r="K86" s="82">
        <v>8</v>
      </c>
      <c r="L86" s="162"/>
    </row>
    <row r="87" spans="2:12" ht="28.5" customHeight="1">
      <c r="B87" s="107">
        <v>84</v>
      </c>
      <c r="C87" s="91">
        <v>44429</v>
      </c>
      <c r="D87" s="42"/>
      <c r="E87" s="41" t="s">
        <v>88</v>
      </c>
      <c r="F87" s="54" t="s">
        <v>89</v>
      </c>
      <c r="G87" s="93"/>
      <c r="H87" s="63" t="s">
        <v>164</v>
      </c>
      <c r="I87" s="63" t="s">
        <v>115</v>
      </c>
      <c r="J87" s="42"/>
      <c r="K87" s="86">
        <v>8</v>
      </c>
      <c r="L87" s="63">
        <f>K87</f>
        <v>8</v>
      </c>
    </row>
    <row r="88" spans="2:12" ht="28.5" customHeight="1">
      <c r="B88" s="107">
        <v>85</v>
      </c>
      <c r="C88" s="91">
        <v>44432</v>
      </c>
      <c r="D88" s="61" t="s">
        <v>73</v>
      </c>
      <c r="E88" s="61" t="s">
        <v>73</v>
      </c>
      <c r="F88" s="64" t="s">
        <v>6</v>
      </c>
      <c r="G88" s="107" t="s">
        <v>181</v>
      </c>
      <c r="H88" s="107" t="s">
        <v>164</v>
      </c>
      <c r="I88" s="107" t="s">
        <v>115</v>
      </c>
      <c r="J88" s="107"/>
      <c r="K88" s="82">
        <v>8</v>
      </c>
      <c r="L88" s="141">
        <f>SUM(K88:K91)</f>
        <v>32</v>
      </c>
    </row>
    <row r="89" spans="2:12" ht="28.5" customHeight="1">
      <c r="B89" s="107">
        <v>86</v>
      </c>
      <c r="C89" s="91">
        <v>44433</v>
      </c>
      <c r="D89" s="61" t="s">
        <v>73</v>
      </c>
      <c r="E89" s="61" t="s">
        <v>73</v>
      </c>
      <c r="F89" s="64" t="s">
        <v>6</v>
      </c>
      <c r="G89" s="107" t="s">
        <v>181</v>
      </c>
      <c r="H89" s="107" t="s">
        <v>164</v>
      </c>
      <c r="I89" s="107" t="s">
        <v>115</v>
      </c>
      <c r="J89" s="107"/>
      <c r="K89" s="82">
        <v>8</v>
      </c>
      <c r="L89" s="141"/>
    </row>
    <row r="90" spans="2:12" ht="28.5" customHeight="1">
      <c r="B90" s="107">
        <v>87</v>
      </c>
      <c r="C90" s="91">
        <v>44434</v>
      </c>
      <c r="D90" s="61" t="s">
        <v>73</v>
      </c>
      <c r="E90" s="61" t="s">
        <v>73</v>
      </c>
      <c r="F90" s="64" t="s">
        <v>6</v>
      </c>
      <c r="G90" s="107" t="s">
        <v>181</v>
      </c>
      <c r="H90" s="107" t="s">
        <v>164</v>
      </c>
      <c r="I90" s="107" t="s">
        <v>115</v>
      </c>
      <c r="J90" s="107"/>
      <c r="K90" s="82">
        <v>8</v>
      </c>
      <c r="L90" s="141"/>
    </row>
    <row r="91" spans="2:12" ht="28.5" customHeight="1">
      <c r="B91" s="107">
        <v>88</v>
      </c>
      <c r="C91" s="91">
        <v>44435</v>
      </c>
      <c r="D91" s="61" t="s">
        <v>73</v>
      </c>
      <c r="E91" s="61" t="s">
        <v>73</v>
      </c>
      <c r="F91" s="64" t="s">
        <v>7</v>
      </c>
      <c r="G91" s="107" t="s">
        <v>181</v>
      </c>
      <c r="H91" s="107" t="s">
        <v>164</v>
      </c>
      <c r="I91" s="107" t="s">
        <v>115</v>
      </c>
      <c r="J91" s="65"/>
      <c r="K91" s="82">
        <v>8</v>
      </c>
      <c r="L91" s="141"/>
    </row>
    <row r="92" spans="2:12" ht="28.5" customHeight="1">
      <c r="B92" s="107">
        <v>89</v>
      </c>
      <c r="C92" s="91">
        <v>44436</v>
      </c>
      <c r="D92" s="42"/>
      <c r="E92" s="41" t="s">
        <v>88</v>
      </c>
      <c r="F92" s="54" t="s">
        <v>91</v>
      </c>
      <c r="G92" s="63"/>
      <c r="H92" s="63" t="s">
        <v>164</v>
      </c>
      <c r="I92" s="63" t="s">
        <v>115</v>
      </c>
      <c r="J92" s="42"/>
      <c r="K92" s="86">
        <v>8</v>
      </c>
      <c r="L92" s="63">
        <f>K92</f>
        <v>8</v>
      </c>
    </row>
    <row r="93" spans="2:12" ht="28.5" customHeight="1">
      <c r="B93" s="107">
        <v>90</v>
      </c>
      <c r="C93" s="91">
        <v>44439</v>
      </c>
      <c r="D93" s="61" t="s">
        <v>73</v>
      </c>
      <c r="E93" s="61" t="s">
        <v>73</v>
      </c>
      <c r="F93" s="64" t="s">
        <v>182</v>
      </c>
      <c r="G93" s="107" t="s">
        <v>181</v>
      </c>
      <c r="H93" s="107" t="s">
        <v>164</v>
      </c>
      <c r="I93" s="107" t="s">
        <v>115</v>
      </c>
      <c r="J93" s="107"/>
      <c r="K93" s="82">
        <v>8</v>
      </c>
      <c r="L93" s="162">
        <f>SUM(K93:K96)</f>
        <v>32</v>
      </c>
    </row>
    <row r="94" spans="2:12" ht="28.5" customHeight="1">
      <c r="B94" s="107">
        <v>91</v>
      </c>
      <c r="C94" s="91">
        <v>44440</v>
      </c>
      <c r="D94" s="61" t="s">
        <v>73</v>
      </c>
      <c r="E94" s="61" t="s">
        <v>73</v>
      </c>
      <c r="F94" s="64" t="s">
        <v>8</v>
      </c>
      <c r="G94" s="107" t="s">
        <v>181</v>
      </c>
      <c r="H94" s="107" t="s">
        <v>164</v>
      </c>
      <c r="I94" s="107" t="s">
        <v>115</v>
      </c>
      <c r="J94" s="65"/>
      <c r="K94" s="82">
        <v>8</v>
      </c>
      <c r="L94" s="162"/>
    </row>
    <row r="95" spans="2:12" ht="28.5" customHeight="1">
      <c r="B95" s="107">
        <v>92</v>
      </c>
      <c r="C95" s="91">
        <v>44441</v>
      </c>
      <c r="D95" s="61" t="s">
        <v>73</v>
      </c>
      <c r="E95" s="61" t="s">
        <v>73</v>
      </c>
      <c r="F95" s="64" t="s">
        <v>9</v>
      </c>
      <c r="G95" s="107" t="s">
        <v>181</v>
      </c>
      <c r="H95" s="107" t="s">
        <v>164</v>
      </c>
      <c r="I95" s="103" t="s">
        <v>115</v>
      </c>
      <c r="J95" s="39"/>
      <c r="K95" s="82">
        <v>8</v>
      </c>
      <c r="L95" s="162"/>
    </row>
    <row r="96" spans="2:12" ht="28.5" customHeight="1">
      <c r="B96" s="107">
        <v>93</v>
      </c>
      <c r="C96" s="91">
        <v>44442</v>
      </c>
      <c r="D96" s="61" t="s">
        <v>73</v>
      </c>
      <c r="E96" s="61" t="s">
        <v>73</v>
      </c>
      <c r="F96" s="64" t="s">
        <v>86</v>
      </c>
      <c r="G96" s="107" t="s">
        <v>181</v>
      </c>
      <c r="H96" s="107" t="s">
        <v>164</v>
      </c>
      <c r="I96" s="103" t="s">
        <v>115</v>
      </c>
      <c r="J96" s="107"/>
      <c r="K96" s="82">
        <v>8</v>
      </c>
      <c r="L96" s="162"/>
    </row>
    <row r="97" spans="2:12" ht="28.5" customHeight="1">
      <c r="B97" s="107">
        <v>94</v>
      </c>
      <c r="C97" s="91">
        <v>44443</v>
      </c>
      <c r="D97" s="41"/>
      <c r="E97" s="41" t="s">
        <v>88</v>
      </c>
      <c r="F97" s="54" t="s">
        <v>94</v>
      </c>
      <c r="G97" s="63"/>
      <c r="H97" s="63" t="s">
        <v>164</v>
      </c>
      <c r="I97" s="63" t="s">
        <v>115</v>
      </c>
      <c r="J97" s="63"/>
      <c r="K97" s="86">
        <v>8</v>
      </c>
      <c r="L97" s="63">
        <f>K97</f>
        <v>8</v>
      </c>
    </row>
    <row r="98" spans="2:12" ht="28.5" customHeight="1">
      <c r="B98" s="107">
        <v>95</v>
      </c>
      <c r="C98" s="91">
        <v>44446</v>
      </c>
      <c r="D98" s="61" t="s">
        <v>73</v>
      </c>
      <c r="E98" s="61" t="s">
        <v>73</v>
      </c>
      <c r="F98" s="64" t="s">
        <v>87</v>
      </c>
      <c r="G98" s="107" t="s">
        <v>181</v>
      </c>
      <c r="H98" s="107" t="s">
        <v>164</v>
      </c>
      <c r="I98" s="103" t="s">
        <v>115</v>
      </c>
      <c r="J98" s="107"/>
      <c r="K98" s="82">
        <v>8</v>
      </c>
      <c r="L98" s="159">
        <f>SUM(K98:K101)</f>
        <v>32</v>
      </c>
    </row>
    <row r="99" spans="2:12" ht="28.5" customHeight="1">
      <c r="B99" s="107">
        <v>96</v>
      </c>
      <c r="C99" s="91">
        <v>44447</v>
      </c>
      <c r="D99" s="61" t="s">
        <v>73</v>
      </c>
      <c r="E99" s="61" t="s">
        <v>73</v>
      </c>
      <c r="F99" s="64" t="s">
        <v>10</v>
      </c>
      <c r="G99" s="107" t="s">
        <v>181</v>
      </c>
      <c r="H99" s="107" t="s">
        <v>164</v>
      </c>
      <c r="I99" s="103" t="s">
        <v>115</v>
      </c>
      <c r="J99" s="107"/>
      <c r="K99" s="82">
        <v>8</v>
      </c>
      <c r="L99" s="160"/>
    </row>
    <row r="100" spans="2:12" ht="28.5" customHeight="1">
      <c r="B100" s="107">
        <v>97</v>
      </c>
      <c r="C100" s="91">
        <v>44448</v>
      </c>
      <c r="D100" s="61" t="s">
        <v>73</v>
      </c>
      <c r="E100" s="61" t="s">
        <v>73</v>
      </c>
      <c r="F100" s="64" t="s">
        <v>11</v>
      </c>
      <c r="G100" s="107" t="s">
        <v>181</v>
      </c>
      <c r="H100" s="107" t="s">
        <v>164</v>
      </c>
      <c r="I100" s="103" t="s">
        <v>115</v>
      </c>
      <c r="J100" s="107"/>
      <c r="K100" s="82">
        <v>8</v>
      </c>
      <c r="L100" s="160"/>
    </row>
    <row r="101" spans="2:12" ht="28.5" customHeight="1">
      <c r="B101" s="107">
        <v>98</v>
      </c>
      <c r="C101" s="91">
        <v>44449</v>
      </c>
      <c r="D101" s="61" t="s">
        <v>73</v>
      </c>
      <c r="E101" s="61" t="s">
        <v>73</v>
      </c>
      <c r="F101" s="64" t="s">
        <v>95</v>
      </c>
      <c r="G101" s="107" t="s">
        <v>181</v>
      </c>
      <c r="H101" s="107" t="s">
        <v>164</v>
      </c>
      <c r="I101" s="103" t="s">
        <v>115</v>
      </c>
      <c r="J101" s="107"/>
      <c r="K101" s="82">
        <v>8</v>
      </c>
      <c r="L101" s="161"/>
    </row>
    <row r="102" spans="2:12" ht="28.5" customHeight="1">
      <c r="B102" s="107">
        <v>99</v>
      </c>
      <c r="C102" s="91">
        <v>44450</v>
      </c>
      <c r="D102" s="41"/>
      <c r="E102" s="41" t="s">
        <v>88</v>
      </c>
      <c r="F102" s="54" t="s">
        <v>96</v>
      </c>
      <c r="G102" s="63"/>
      <c r="H102" s="63" t="s">
        <v>164</v>
      </c>
      <c r="I102" s="63" t="s">
        <v>115</v>
      </c>
      <c r="J102" s="63"/>
      <c r="K102" s="86">
        <v>8</v>
      </c>
      <c r="L102" s="63">
        <f>K102</f>
        <v>8</v>
      </c>
    </row>
    <row r="103" spans="2:12" ht="28.5" customHeight="1">
      <c r="B103" s="107">
        <v>100</v>
      </c>
      <c r="C103" s="91">
        <v>44453</v>
      </c>
      <c r="D103" s="61" t="s">
        <v>73</v>
      </c>
      <c r="E103" s="61" t="s">
        <v>73</v>
      </c>
      <c r="F103" s="64" t="s">
        <v>13</v>
      </c>
      <c r="G103" s="107" t="s">
        <v>181</v>
      </c>
      <c r="H103" s="107" t="s">
        <v>164</v>
      </c>
      <c r="I103" s="103" t="s">
        <v>115</v>
      </c>
      <c r="J103" s="107"/>
      <c r="K103" s="82">
        <v>8</v>
      </c>
      <c r="L103" s="159">
        <f>SUM(K103:K105)</f>
        <v>24</v>
      </c>
    </row>
    <row r="104" spans="2:12" ht="28.5" customHeight="1">
      <c r="B104" s="107">
        <v>101</v>
      </c>
      <c r="C104" s="91">
        <v>44454</v>
      </c>
      <c r="D104" s="61" t="s">
        <v>73</v>
      </c>
      <c r="E104" s="61" t="s">
        <v>73</v>
      </c>
      <c r="F104" s="64" t="s">
        <v>14</v>
      </c>
      <c r="G104" s="107" t="s">
        <v>181</v>
      </c>
      <c r="H104" s="107" t="s">
        <v>164</v>
      </c>
      <c r="I104" s="103" t="s">
        <v>115</v>
      </c>
      <c r="J104" s="107"/>
      <c r="K104" s="82">
        <v>8</v>
      </c>
      <c r="L104" s="160"/>
    </row>
    <row r="105" spans="2:12" ht="28.5" customHeight="1">
      <c r="B105" s="107">
        <v>102</v>
      </c>
      <c r="C105" s="91">
        <v>44455</v>
      </c>
      <c r="D105" s="61" t="s">
        <v>73</v>
      </c>
      <c r="E105" s="61" t="s">
        <v>73</v>
      </c>
      <c r="F105" s="64" t="s">
        <v>97</v>
      </c>
      <c r="G105" s="107" t="s">
        <v>181</v>
      </c>
      <c r="H105" s="107" t="s">
        <v>164</v>
      </c>
      <c r="I105" s="103" t="s">
        <v>115</v>
      </c>
      <c r="J105" s="107"/>
      <c r="K105" s="82">
        <v>8</v>
      </c>
      <c r="L105" s="161"/>
    </row>
    <row r="106" spans="2:12" ht="28.5" customHeight="1">
      <c r="B106" s="107">
        <v>103</v>
      </c>
      <c r="C106" s="91">
        <v>44457</v>
      </c>
      <c r="D106" s="41"/>
      <c r="E106" s="41" t="s">
        <v>88</v>
      </c>
      <c r="F106" s="54" t="s">
        <v>100</v>
      </c>
      <c r="G106" s="63"/>
      <c r="H106" s="63" t="s">
        <v>164</v>
      </c>
      <c r="I106" s="63" t="s">
        <v>115</v>
      </c>
      <c r="J106" s="63"/>
      <c r="K106" s="86">
        <v>8</v>
      </c>
      <c r="L106" s="63">
        <f>K106</f>
        <v>8</v>
      </c>
    </row>
    <row r="107" spans="2:12" ht="28.5" customHeight="1">
      <c r="B107" s="107">
        <v>104</v>
      </c>
      <c r="C107" s="91">
        <v>44460</v>
      </c>
      <c r="D107" s="66"/>
      <c r="E107" s="66"/>
      <c r="F107" s="66" t="s">
        <v>101</v>
      </c>
      <c r="G107" s="66"/>
      <c r="H107" s="66"/>
      <c r="I107" s="66"/>
      <c r="J107" s="66"/>
      <c r="K107" s="66"/>
      <c r="L107" s="80"/>
    </row>
    <row r="108" spans="2:12" ht="28.5" customHeight="1">
      <c r="B108" s="107">
        <v>105</v>
      </c>
      <c r="C108" s="91">
        <v>44461</v>
      </c>
      <c r="D108" s="66"/>
      <c r="E108" s="66"/>
      <c r="F108" s="66"/>
      <c r="G108" s="66"/>
      <c r="H108" s="66"/>
      <c r="I108" s="66"/>
      <c r="J108" s="66"/>
      <c r="K108" s="66"/>
      <c r="L108" s="80"/>
    </row>
    <row r="109" spans="2:12" ht="28.5" customHeight="1">
      <c r="B109" s="107">
        <v>106</v>
      </c>
      <c r="C109" s="91">
        <v>44462</v>
      </c>
      <c r="D109" s="66"/>
      <c r="E109" s="66"/>
      <c r="F109" s="66"/>
      <c r="G109" s="66"/>
      <c r="H109" s="66"/>
      <c r="I109" s="66"/>
      <c r="J109" s="66"/>
      <c r="K109" s="66"/>
      <c r="L109" s="80"/>
    </row>
    <row r="110" spans="2:12" ht="28.5" customHeight="1">
      <c r="B110" s="107">
        <v>107</v>
      </c>
      <c r="C110" s="91">
        <v>44463</v>
      </c>
      <c r="D110" s="66"/>
      <c r="E110" s="66"/>
      <c r="F110" s="66"/>
      <c r="G110" s="66"/>
      <c r="H110" s="66"/>
      <c r="I110" s="66"/>
      <c r="J110" s="66"/>
      <c r="K110" s="66"/>
      <c r="L110" s="79"/>
    </row>
    <row r="111" spans="2:12" ht="28.5" customHeight="1">
      <c r="B111" s="107"/>
      <c r="C111" s="91">
        <v>44464</v>
      </c>
      <c r="D111" s="42"/>
      <c r="E111" s="41" t="s">
        <v>88</v>
      </c>
      <c r="F111" s="54" t="s">
        <v>102</v>
      </c>
      <c r="G111" s="42"/>
      <c r="H111" s="63" t="s">
        <v>164</v>
      </c>
      <c r="I111" s="63" t="s">
        <v>115</v>
      </c>
      <c r="J111" s="42"/>
      <c r="K111" s="86">
        <v>8</v>
      </c>
      <c r="L111" s="63">
        <f>K111</f>
        <v>8</v>
      </c>
    </row>
    <row r="112" spans="2:12" ht="28.5" customHeight="1">
      <c r="B112" s="107"/>
      <c r="C112" s="91">
        <v>44467</v>
      </c>
      <c r="D112" s="61" t="s">
        <v>73</v>
      </c>
      <c r="E112" s="61" t="s">
        <v>73</v>
      </c>
      <c r="F112" s="64" t="s">
        <v>15</v>
      </c>
      <c r="G112" s="107" t="s">
        <v>181</v>
      </c>
      <c r="H112" s="107" t="s">
        <v>164</v>
      </c>
      <c r="I112" s="103" t="s">
        <v>115</v>
      </c>
      <c r="J112" s="107"/>
      <c r="K112" s="82">
        <v>8</v>
      </c>
      <c r="L112" s="159">
        <f>SUM(K112:K115)</f>
        <v>32</v>
      </c>
    </row>
    <row r="113" spans="2:12" ht="28.5" customHeight="1">
      <c r="B113" s="107">
        <v>108</v>
      </c>
      <c r="C113" s="91">
        <v>44468</v>
      </c>
      <c r="E113" s="61" t="s">
        <v>73</v>
      </c>
      <c r="F113" s="64" t="s">
        <v>98</v>
      </c>
      <c r="G113" s="107" t="s">
        <v>181</v>
      </c>
      <c r="H113" s="107" t="s">
        <v>164</v>
      </c>
      <c r="I113" s="103" t="s">
        <v>115</v>
      </c>
      <c r="J113" s="107"/>
      <c r="K113" s="82">
        <v>8</v>
      </c>
      <c r="L113" s="160"/>
    </row>
    <row r="114" spans="2:12" ht="28.5" customHeight="1">
      <c r="B114" s="107">
        <v>109</v>
      </c>
      <c r="C114" s="91">
        <v>44469</v>
      </c>
      <c r="E114" s="61" t="s">
        <v>73</v>
      </c>
      <c r="F114" s="64" t="s">
        <v>103</v>
      </c>
      <c r="G114" s="107" t="s">
        <v>181</v>
      </c>
      <c r="H114" s="107" t="s">
        <v>164</v>
      </c>
      <c r="I114" s="103" t="s">
        <v>115</v>
      </c>
      <c r="J114" s="107"/>
      <c r="K114" s="82">
        <v>8</v>
      </c>
      <c r="L114" s="160"/>
    </row>
    <row r="115" spans="2:12" ht="28.5" customHeight="1">
      <c r="B115" s="107">
        <v>110</v>
      </c>
      <c r="C115" s="91">
        <v>44470</v>
      </c>
      <c r="E115" s="61" t="s">
        <v>73</v>
      </c>
      <c r="F115" s="64" t="s">
        <v>103</v>
      </c>
      <c r="G115" s="107" t="s">
        <v>181</v>
      </c>
      <c r="H115" s="107" t="s">
        <v>164</v>
      </c>
      <c r="I115" s="103" t="s">
        <v>115</v>
      </c>
      <c r="J115" s="107"/>
      <c r="K115" s="82">
        <v>8</v>
      </c>
      <c r="L115" s="161"/>
    </row>
    <row r="116" spans="2:12" ht="28.5" customHeight="1">
      <c r="B116" s="107">
        <v>111</v>
      </c>
      <c r="C116" s="91">
        <v>44471</v>
      </c>
      <c r="D116" s="40"/>
      <c r="E116" s="40" t="s">
        <v>88</v>
      </c>
      <c r="F116" s="69" t="s">
        <v>104</v>
      </c>
      <c r="G116" s="63"/>
      <c r="H116" s="63" t="s">
        <v>164</v>
      </c>
      <c r="I116" s="63"/>
      <c r="J116" s="63"/>
      <c r="K116" s="86">
        <v>8</v>
      </c>
      <c r="L116" s="63">
        <f>K116</f>
        <v>8</v>
      </c>
    </row>
    <row r="117" spans="2:12" ht="28.5" customHeight="1">
      <c r="B117" s="107">
        <v>112</v>
      </c>
      <c r="C117" s="91">
        <v>44474</v>
      </c>
      <c r="E117" s="61" t="s">
        <v>73</v>
      </c>
      <c r="F117" s="64" t="s">
        <v>16</v>
      </c>
      <c r="G117" s="107" t="s">
        <v>181</v>
      </c>
      <c r="H117" s="107" t="s">
        <v>164</v>
      </c>
      <c r="I117" s="103" t="s">
        <v>115</v>
      </c>
      <c r="J117" s="107"/>
      <c r="K117" s="82">
        <v>8</v>
      </c>
      <c r="L117" s="159">
        <f>SUM(K117:K120)</f>
        <v>32</v>
      </c>
    </row>
    <row r="118" spans="2:12" ht="28.5" customHeight="1">
      <c r="B118" s="107">
        <v>113</v>
      </c>
      <c r="C118" s="91">
        <v>44475</v>
      </c>
      <c r="E118" s="61" t="s">
        <v>73</v>
      </c>
      <c r="F118" s="64" t="s">
        <v>16</v>
      </c>
      <c r="G118" s="107" t="s">
        <v>181</v>
      </c>
      <c r="H118" s="107" t="s">
        <v>164</v>
      </c>
      <c r="I118" s="103" t="s">
        <v>115</v>
      </c>
      <c r="J118" s="107"/>
      <c r="K118" s="82">
        <v>8</v>
      </c>
      <c r="L118" s="160"/>
    </row>
    <row r="119" spans="2:12" ht="28.5" customHeight="1">
      <c r="B119" s="107">
        <v>114</v>
      </c>
      <c r="C119" s="91">
        <v>44476</v>
      </c>
      <c r="E119" s="61" t="s">
        <v>73</v>
      </c>
      <c r="F119" s="64" t="s">
        <v>17</v>
      </c>
      <c r="G119" s="107" t="s">
        <v>181</v>
      </c>
      <c r="H119" s="107" t="s">
        <v>164</v>
      </c>
      <c r="I119" s="103" t="s">
        <v>115</v>
      </c>
      <c r="J119" s="65"/>
      <c r="K119" s="82">
        <v>8</v>
      </c>
      <c r="L119" s="160"/>
    </row>
    <row r="120" spans="2:12" ht="28.5" customHeight="1">
      <c r="B120" s="107">
        <v>115</v>
      </c>
      <c r="C120" s="91">
        <v>44477</v>
      </c>
      <c r="E120" s="61" t="s">
        <v>73</v>
      </c>
      <c r="F120" s="64" t="s">
        <v>107</v>
      </c>
      <c r="G120" s="107" t="s">
        <v>181</v>
      </c>
      <c r="H120" s="107" t="s">
        <v>164</v>
      </c>
      <c r="I120" s="103" t="s">
        <v>115</v>
      </c>
      <c r="J120" s="65"/>
      <c r="K120" s="82">
        <v>8</v>
      </c>
      <c r="L120" s="161"/>
    </row>
    <row r="121" spans="2:12" ht="28.5" customHeight="1">
      <c r="B121" s="107">
        <v>116</v>
      </c>
      <c r="C121" s="91">
        <v>44478</v>
      </c>
      <c r="D121" s="40"/>
      <c r="E121" s="40" t="s">
        <v>88</v>
      </c>
      <c r="F121" s="69" t="s">
        <v>106</v>
      </c>
      <c r="G121" s="63"/>
      <c r="H121" s="63" t="s">
        <v>164</v>
      </c>
      <c r="I121" s="63"/>
      <c r="J121" s="63"/>
      <c r="K121" s="86">
        <v>8</v>
      </c>
      <c r="L121" s="63">
        <v>8</v>
      </c>
    </row>
    <row r="122" spans="2:12" ht="28.5" customHeight="1">
      <c r="B122" s="107">
        <v>117</v>
      </c>
      <c r="C122" s="91">
        <v>44481</v>
      </c>
      <c r="D122" s="15"/>
      <c r="E122" s="61" t="s">
        <v>73</v>
      </c>
      <c r="F122" s="64" t="s">
        <v>107</v>
      </c>
      <c r="G122" s="107" t="s">
        <v>181</v>
      </c>
      <c r="H122" s="107" t="s">
        <v>164</v>
      </c>
      <c r="I122" s="103" t="s">
        <v>115</v>
      </c>
      <c r="J122" s="65"/>
      <c r="K122" s="82">
        <v>8</v>
      </c>
      <c r="L122" s="159">
        <f>SUM(K122:K125)</f>
        <v>32</v>
      </c>
    </row>
    <row r="123" spans="2:12" ht="28.5" customHeight="1">
      <c r="B123" s="107">
        <v>118</v>
      </c>
      <c r="C123" s="91">
        <v>44482</v>
      </c>
      <c r="D123" s="15"/>
      <c r="E123" s="61" t="s">
        <v>73</v>
      </c>
      <c r="F123" s="64" t="s">
        <v>18</v>
      </c>
      <c r="G123" s="107" t="s">
        <v>181</v>
      </c>
      <c r="H123" s="107" t="s">
        <v>164</v>
      </c>
      <c r="I123" s="103" t="s">
        <v>115</v>
      </c>
      <c r="J123" s="65"/>
      <c r="K123" s="82">
        <v>8</v>
      </c>
      <c r="L123" s="160"/>
    </row>
    <row r="124" spans="2:12" ht="28.5" customHeight="1">
      <c r="B124" s="107">
        <v>119</v>
      </c>
      <c r="C124" s="91">
        <v>44483</v>
      </c>
      <c r="D124" s="15"/>
      <c r="E124" s="61" t="s">
        <v>73</v>
      </c>
      <c r="F124" s="64" t="s">
        <v>18</v>
      </c>
      <c r="G124" s="107" t="s">
        <v>181</v>
      </c>
      <c r="H124" s="107" t="s">
        <v>164</v>
      </c>
      <c r="I124" s="103" t="s">
        <v>115</v>
      </c>
      <c r="J124" s="65"/>
      <c r="K124" s="82">
        <v>8</v>
      </c>
      <c r="L124" s="160"/>
    </row>
    <row r="125" spans="2:12" ht="28.5" customHeight="1">
      <c r="B125" s="107">
        <v>120</v>
      </c>
      <c r="C125" s="91">
        <v>44484</v>
      </c>
      <c r="D125" s="65"/>
      <c r="E125" s="61" t="s">
        <v>73</v>
      </c>
      <c r="F125" s="64" t="s">
        <v>18</v>
      </c>
      <c r="G125" s="107" t="s">
        <v>181</v>
      </c>
      <c r="H125" s="107" t="s">
        <v>164</v>
      </c>
      <c r="I125" s="103" t="s">
        <v>115</v>
      </c>
      <c r="J125" s="65"/>
      <c r="K125" s="82">
        <v>8</v>
      </c>
      <c r="L125" s="161"/>
    </row>
    <row r="126" spans="2:12" ht="28.5" customHeight="1">
      <c r="B126" s="107">
        <v>121</v>
      </c>
      <c r="C126" s="91">
        <v>44485</v>
      </c>
      <c r="D126" s="40"/>
      <c r="E126" s="40" t="s">
        <v>88</v>
      </c>
      <c r="F126" s="69" t="s">
        <v>108</v>
      </c>
      <c r="G126" s="63"/>
      <c r="H126" s="63" t="s">
        <v>164</v>
      </c>
      <c r="I126" s="63"/>
      <c r="J126" s="63"/>
      <c r="K126" s="86">
        <v>8</v>
      </c>
      <c r="L126" s="63">
        <v>8</v>
      </c>
    </row>
    <row r="127" spans="2:12" ht="28.5" customHeight="1">
      <c r="B127" s="107">
        <v>122</v>
      </c>
      <c r="C127" s="91">
        <v>44488</v>
      </c>
      <c r="D127" s="79"/>
      <c r="E127" s="61" t="s">
        <v>73</v>
      </c>
      <c r="F127" s="64" t="s">
        <v>18</v>
      </c>
      <c r="G127" s="107" t="s">
        <v>181</v>
      </c>
      <c r="H127" s="107" t="s">
        <v>164</v>
      </c>
      <c r="I127" s="103" t="s">
        <v>115</v>
      </c>
      <c r="J127" s="65"/>
      <c r="K127" s="82">
        <v>8</v>
      </c>
      <c r="L127" s="150">
        <f>SUM(K127:K130)</f>
        <v>32</v>
      </c>
    </row>
    <row r="128" spans="2:12" ht="28.5" customHeight="1">
      <c r="B128" s="107">
        <v>123</v>
      </c>
      <c r="C128" s="91">
        <v>44489</v>
      </c>
      <c r="D128" s="79"/>
      <c r="E128" s="61" t="s">
        <v>73</v>
      </c>
      <c r="F128" s="64" t="s">
        <v>18</v>
      </c>
      <c r="G128" s="107" t="s">
        <v>181</v>
      </c>
      <c r="H128" s="107" t="s">
        <v>164</v>
      </c>
      <c r="I128" s="103" t="s">
        <v>115</v>
      </c>
      <c r="J128" s="65"/>
      <c r="K128" s="82">
        <v>8</v>
      </c>
      <c r="L128" s="150"/>
    </row>
    <row r="129" spans="2:12" ht="28.5" customHeight="1">
      <c r="B129" s="107">
        <v>124</v>
      </c>
      <c r="C129" s="91">
        <v>44490</v>
      </c>
      <c r="D129" s="79"/>
      <c r="E129" s="61" t="s">
        <v>73</v>
      </c>
      <c r="F129" s="64" t="s">
        <v>22</v>
      </c>
      <c r="G129" s="107" t="s">
        <v>181</v>
      </c>
      <c r="H129" s="107" t="s">
        <v>164</v>
      </c>
      <c r="I129" s="103" t="s">
        <v>115</v>
      </c>
      <c r="J129" s="65"/>
      <c r="K129" s="82">
        <v>8</v>
      </c>
      <c r="L129" s="150"/>
    </row>
    <row r="130" spans="2:12" ht="28.5" customHeight="1">
      <c r="B130" s="107">
        <v>125</v>
      </c>
      <c r="C130" s="91">
        <v>44491</v>
      </c>
      <c r="D130" s="79"/>
      <c r="E130" s="61" t="s">
        <v>73</v>
      </c>
      <c r="F130" s="64" t="s">
        <v>22</v>
      </c>
      <c r="G130" s="107" t="s">
        <v>181</v>
      </c>
      <c r="H130" s="107" t="s">
        <v>164</v>
      </c>
      <c r="I130" s="103" t="s">
        <v>115</v>
      </c>
      <c r="J130" s="65"/>
      <c r="K130" s="82">
        <v>8</v>
      </c>
      <c r="L130" s="150"/>
    </row>
    <row r="131" spans="2:12" ht="28.5" customHeight="1">
      <c r="B131" s="107">
        <v>126</v>
      </c>
      <c r="C131" s="91">
        <v>44492</v>
      </c>
      <c r="D131" s="154" t="s">
        <v>109</v>
      </c>
      <c r="E131" s="155"/>
      <c r="F131" s="155"/>
      <c r="G131" s="155"/>
      <c r="H131" s="155"/>
      <c r="I131" s="155"/>
      <c r="J131" s="155"/>
      <c r="K131" s="155"/>
      <c r="L131" s="156"/>
    </row>
    <row r="132" spans="2:12" ht="28.5" customHeight="1">
      <c r="B132" s="107">
        <v>127</v>
      </c>
      <c r="C132" s="91">
        <v>44495</v>
      </c>
      <c r="D132" s="55"/>
      <c r="E132" s="56"/>
      <c r="F132" s="57" t="s">
        <v>110</v>
      </c>
      <c r="G132" s="58"/>
      <c r="H132" s="58" t="s">
        <v>75</v>
      </c>
      <c r="I132" s="58"/>
      <c r="J132" s="58"/>
      <c r="K132" s="89">
        <v>8</v>
      </c>
      <c r="L132" s="157">
        <f>SUM(K132:K133)</f>
        <v>16</v>
      </c>
    </row>
    <row r="133" spans="2:12" ht="28.5" customHeight="1">
      <c r="B133" s="107">
        <v>136</v>
      </c>
      <c r="C133" s="91">
        <v>44496</v>
      </c>
      <c r="D133" s="55"/>
      <c r="E133" s="56"/>
      <c r="F133" s="57" t="s">
        <v>110</v>
      </c>
      <c r="G133" s="58"/>
      <c r="H133" s="58" t="s">
        <v>75</v>
      </c>
      <c r="I133" s="58"/>
      <c r="J133" s="58"/>
      <c r="K133" s="89">
        <v>8</v>
      </c>
      <c r="L133" s="158"/>
    </row>
    <row r="134" spans="2:12" ht="28.5" customHeight="1">
      <c r="K134" s="132">
        <f>SUM(K4:K130,K132:K133)</f>
        <v>952</v>
      </c>
    </row>
  </sheetData>
  <mergeCells count="26">
    <mergeCell ref="L30:L37"/>
    <mergeCell ref="B1:K1"/>
    <mergeCell ref="L5:L12"/>
    <mergeCell ref="L13:L15"/>
    <mergeCell ref="L16:L25"/>
    <mergeCell ref="L26:L29"/>
    <mergeCell ref="L93:L96"/>
    <mergeCell ref="L39:L40"/>
    <mergeCell ref="L41:L50"/>
    <mergeCell ref="L51:L53"/>
    <mergeCell ref="L54:L63"/>
    <mergeCell ref="L65:L66"/>
    <mergeCell ref="L67:L68"/>
    <mergeCell ref="L70:L72"/>
    <mergeCell ref="L78:L80"/>
    <mergeCell ref="L83:L84"/>
    <mergeCell ref="L85:L86"/>
    <mergeCell ref="L88:L91"/>
    <mergeCell ref="D131:L131"/>
    <mergeCell ref="L132:L133"/>
    <mergeCell ref="L98:L101"/>
    <mergeCell ref="L103:L105"/>
    <mergeCell ref="L112:L115"/>
    <mergeCell ref="L117:L120"/>
    <mergeCell ref="L122:L125"/>
    <mergeCell ref="L127:L130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34" orientation="portrait" r:id="rId1"/>
  <rowBreaks count="1" manualBreakCount="1">
    <brk id="73" min="1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0"/>
  <sheetViews>
    <sheetView view="pageBreakPreview" zoomScaleNormal="100" zoomScaleSheetLayoutView="100" workbookViewId="0">
      <selection activeCell="C23" sqref="C23"/>
    </sheetView>
  </sheetViews>
  <sheetFormatPr defaultRowHeight="18.75" customHeight="1"/>
  <cols>
    <col min="1" max="1" width="6.25" style="60" customWidth="1"/>
    <col min="2" max="2" width="23.75" style="60" customWidth="1"/>
    <col min="3" max="3" width="41" style="60" customWidth="1"/>
    <col min="4" max="4" width="15" style="60" customWidth="1"/>
    <col min="5" max="5" width="14.25" style="60" customWidth="1"/>
    <col min="6" max="6" width="8.25" style="119" customWidth="1"/>
    <col min="7" max="16384" width="9" style="60"/>
  </cols>
  <sheetData>
    <row r="2" spans="1:6" ht="18.75" customHeight="1">
      <c r="A2" s="79"/>
      <c r="B2" s="112" t="s">
        <v>45</v>
      </c>
      <c r="C2" s="112" t="s">
        <v>46</v>
      </c>
      <c r="D2" s="112" t="s">
        <v>47</v>
      </c>
      <c r="E2" s="112" t="s">
        <v>48</v>
      </c>
      <c r="F2" s="113" t="s">
        <v>49</v>
      </c>
    </row>
    <row r="3" spans="1:6" ht="18.75" customHeight="1">
      <c r="A3" s="104">
        <v>1</v>
      </c>
      <c r="B3" s="114" t="s">
        <v>220</v>
      </c>
      <c r="C3" s="114" t="s">
        <v>221</v>
      </c>
      <c r="D3" s="114" t="s">
        <v>222</v>
      </c>
      <c r="E3" s="114" t="s">
        <v>223</v>
      </c>
      <c r="F3" s="115"/>
    </row>
    <row r="4" spans="1:6" ht="18.75" customHeight="1">
      <c r="A4" s="104">
        <v>2</v>
      </c>
      <c r="B4" s="114" t="s">
        <v>224</v>
      </c>
      <c r="C4" s="114" t="s">
        <v>225</v>
      </c>
      <c r="D4" s="114" t="s">
        <v>226</v>
      </c>
      <c r="E4" s="114" t="s">
        <v>227</v>
      </c>
      <c r="F4" s="115"/>
    </row>
    <row r="5" spans="1:6" ht="18.75" customHeight="1">
      <c r="A5" s="104">
        <v>3</v>
      </c>
      <c r="B5" s="114" t="s">
        <v>35</v>
      </c>
      <c r="C5" s="114" t="s">
        <v>228</v>
      </c>
      <c r="D5" s="114" t="s">
        <v>229</v>
      </c>
      <c r="E5" s="114" t="s">
        <v>223</v>
      </c>
      <c r="F5" s="133"/>
    </row>
    <row r="6" spans="1:6" ht="18.75" customHeight="1">
      <c r="A6" s="104">
        <v>4</v>
      </c>
      <c r="B6" s="114" t="s">
        <v>230</v>
      </c>
      <c r="C6" s="114" t="s">
        <v>231</v>
      </c>
      <c r="D6" s="114" t="s">
        <v>232</v>
      </c>
      <c r="E6" s="114" t="s">
        <v>233</v>
      </c>
      <c r="F6" s="133"/>
    </row>
    <row r="7" spans="1:6" ht="18.75" customHeight="1">
      <c r="A7" s="104">
        <v>5</v>
      </c>
      <c r="B7" s="114" t="s">
        <v>234</v>
      </c>
      <c r="C7" s="114" t="s">
        <v>235</v>
      </c>
      <c r="D7" s="114" t="s">
        <v>236</v>
      </c>
      <c r="E7" s="114" t="s">
        <v>237</v>
      </c>
      <c r="F7" s="133"/>
    </row>
    <row r="8" spans="1:6" ht="18.75" customHeight="1">
      <c r="A8" s="104">
        <v>6</v>
      </c>
      <c r="B8" s="114" t="s">
        <v>238</v>
      </c>
      <c r="C8" s="114" t="s">
        <v>239</v>
      </c>
      <c r="D8" s="114" t="s">
        <v>240</v>
      </c>
      <c r="E8" s="114" t="s">
        <v>241</v>
      </c>
      <c r="F8" s="133"/>
    </row>
    <row r="9" spans="1:6" ht="18.75" customHeight="1">
      <c r="A9" s="104">
        <v>7</v>
      </c>
      <c r="B9" s="114" t="s">
        <v>242</v>
      </c>
      <c r="C9" s="114" t="s">
        <v>243</v>
      </c>
      <c r="D9" s="114" t="s">
        <v>244</v>
      </c>
      <c r="E9" s="114" t="s">
        <v>227</v>
      </c>
      <c r="F9" s="133"/>
    </row>
    <row r="10" spans="1:6" ht="18.75" customHeight="1">
      <c r="A10" s="104">
        <v>8</v>
      </c>
      <c r="B10" s="114" t="s">
        <v>245</v>
      </c>
      <c r="C10" s="114" t="s">
        <v>246</v>
      </c>
      <c r="D10" s="114" t="s">
        <v>247</v>
      </c>
      <c r="E10" s="114" t="s">
        <v>248</v>
      </c>
      <c r="F10" s="133"/>
    </row>
    <row r="11" spans="1:6" ht="18.75" customHeight="1">
      <c r="A11" s="104">
        <v>9</v>
      </c>
      <c r="B11" s="114" t="s">
        <v>249</v>
      </c>
      <c r="C11" s="114" t="s">
        <v>250</v>
      </c>
      <c r="D11" s="114" t="s">
        <v>251</v>
      </c>
      <c r="E11" s="114" t="s">
        <v>241</v>
      </c>
      <c r="F11" s="133"/>
    </row>
    <row r="12" spans="1:6" ht="18.75" customHeight="1">
      <c r="A12" s="104">
        <v>9</v>
      </c>
      <c r="B12" s="134"/>
      <c r="C12" s="134"/>
      <c r="D12" s="134"/>
      <c r="E12" s="134"/>
      <c r="F12" s="104"/>
    </row>
    <row r="13" spans="1:6" ht="18.75" customHeight="1">
      <c r="A13" s="111">
        <v>10</v>
      </c>
      <c r="B13" s="114"/>
      <c r="C13" s="114"/>
      <c r="D13" s="114"/>
      <c r="E13" s="114"/>
      <c r="F13" s="133"/>
    </row>
    <row r="14" spans="1:6" ht="18.75" customHeight="1">
      <c r="A14" s="111">
        <v>11</v>
      </c>
      <c r="B14" s="116"/>
      <c r="C14" s="116"/>
      <c r="D14" s="116"/>
      <c r="E14" s="116"/>
      <c r="F14" s="133"/>
    </row>
    <row r="15" spans="1:6" ht="18.75" customHeight="1">
      <c r="A15" s="111">
        <v>12</v>
      </c>
      <c r="B15" s="116"/>
      <c r="C15" s="116"/>
      <c r="D15" s="116"/>
      <c r="E15" s="116"/>
      <c r="F15" s="117"/>
    </row>
    <row r="16" spans="1:6" ht="18.75" customHeight="1">
      <c r="A16" s="111">
        <v>13</v>
      </c>
      <c r="B16" s="118"/>
      <c r="C16" s="118"/>
      <c r="D16" s="118"/>
      <c r="E16" s="118"/>
      <c r="F16" s="117"/>
    </row>
    <row r="17" spans="1:6" ht="18.75" customHeight="1">
      <c r="A17" s="111">
        <v>14</v>
      </c>
      <c r="B17" s="118"/>
      <c r="C17" s="118"/>
      <c r="D17" s="118"/>
      <c r="E17" s="118"/>
      <c r="F17" s="117"/>
    </row>
    <row r="18" spans="1:6" ht="18.75" customHeight="1">
      <c r="A18" s="111">
        <v>15</v>
      </c>
      <c r="B18" s="118"/>
      <c r="C18" s="118"/>
      <c r="D18" s="118"/>
      <c r="E18" s="118"/>
      <c r="F18" s="117"/>
    </row>
    <row r="20" spans="1:6" ht="18.75" customHeight="1">
      <c r="F20" s="60"/>
    </row>
  </sheetData>
  <phoneticPr fontId="1" type="noConversion"/>
  <pageMargins left="0.25" right="0.25" top="0.75" bottom="0.75" header="0.3" footer="0.3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D5"/>
  <sheetViews>
    <sheetView workbookViewId="0">
      <selection activeCell="D6" sqref="D6"/>
    </sheetView>
  </sheetViews>
  <sheetFormatPr defaultRowHeight="16.5"/>
  <cols>
    <col min="2" max="2" width="21.625" bestFit="1" customWidth="1"/>
  </cols>
  <sheetData>
    <row r="4" spans="2:4">
      <c r="B4" s="79" t="s">
        <v>40</v>
      </c>
      <c r="C4" s="79" t="s">
        <v>43</v>
      </c>
    </row>
    <row r="5" spans="2:4">
      <c r="B5" s="79" t="s">
        <v>41</v>
      </c>
      <c r="C5" s="79" t="s">
        <v>42</v>
      </c>
      <c r="D5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스마트팩토리_강의일정표(안동)</vt:lpstr>
      <vt:lpstr>스마트팩토리 교재_안동</vt:lpstr>
      <vt:lpstr>인공지능_강의일정표(안동)</vt:lpstr>
      <vt:lpstr>인공지능 교재_안동</vt:lpstr>
      <vt:lpstr>추가강사</vt:lpstr>
      <vt:lpstr>'스마트팩토리_강의일정표(안동)'!Print_Area</vt:lpstr>
      <vt:lpstr>'인공지능_강의일정표(안동)'!Print_Area</vt:lpstr>
      <vt:lpstr>'스마트팩토리_강의일정표(안동)'!Print_Titles</vt:lpstr>
      <vt:lpstr>'인공지능_강의일정표(안동)'!Print_Titles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juwon</dc:creator>
  <cp:lastModifiedBy>user</cp:lastModifiedBy>
  <cp:lastPrinted>2021-04-22T11:09:20Z</cp:lastPrinted>
  <dcterms:created xsi:type="dcterms:W3CDTF">2018-09-19T01:12:31Z</dcterms:created>
  <dcterms:modified xsi:type="dcterms:W3CDTF">2021-04-22T11:09:25Z</dcterms:modified>
</cp:coreProperties>
</file>