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8" i="1"/>
  <c r="D8"/>
  <c r="E8"/>
  <c r="F8"/>
  <c r="G8"/>
  <c r="H8"/>
  <c r="K9" l="1"/>
  <c r="D14" s="1"/>
  <c r="D15" l="1"/>
  <c r="D16" s="1"/>
  <c r="D17" s="1"/>
  <c r="D18" s="1"/>
  <c r="D19" s="1"/>
  <c r="D20" s="1"/>
  <c r="D21" s="1"/>
  <c r="D22" s="1"/>
  <c r="D23" s="1"/>
  <c r="D24" s="1"/>
  <c r="C13"/>
  <c r="C14" s="1"/>
  <c r="C15" s="1"/>
  <c r="C16" s="1"/>
  <c r="C17" s="1"/>
  <c r="C18" s="1"/>
  <c r="C19" s="1"/>
  <c r="C20" s="1"/>
  <c r="C21" s="1"/>
  <c r="C22" s="1"/>
  <c r="C23" s="1"/>
  <c r="C24" s="1"/>
  <c r="D25" l="1"/>
  <c r="H22" s="1"/>
  <c r="H23" l="1"/>
  <c r="H24"/>
</calcChain>
</file>

<file path=xl/sharedStrings.xml><?xml version="1.0" encoding="utf-8"?>
<sst xmlns="http://schemas.openxmlformats.org/spreadsheetml/2006/main" count="21" uniqueCount="21">
  <si>
    <t>particulars</t>
  </si>
  <si>
    <t>cfo</t>
  </si>
  <si>
    <t>capital expenditure</t>
  </si>
  <si>
    <t>fcf</t>
  </si>
  <si>
    <t>average fcf 3 years</t>
  </si>
  <si>
    <t xml:space="preserve">      mohnish prabrai valuvation</t>
  </si>
  <si>
    <t>fcf  growth</t>
  </si>
  <si>
    <t>rate</t>
  </si>
  <si>
    <t>1  to 3</t>
  </si>
  <si>
    <t>4 to 7</t>
  </si>
  <si>
    <t>7 to 10</t>
  </si>
  <si>
    <t>year</t>
  </si>
  <si>
    <t>discount</t>
  </si>
  <si>
    <t>indus pe</t>
  </si>
  <si>
    <t>fcf=ebit(1-t)+d&amp;a+^wc-capex</t>
  </si>
  <si>
    <t>^wc= -acc reviable-inventory+acc payables</t>
  </si>
  <si>
    <t>fcf=net income+d&amp;a+intrest(1-t)+wc-capex</t>
  </si>
  <si>
    <t>no of shares</t>
  </si>
  <si>
    <t>value</t>
  </si>
  <si>
    <t>f value</t>
  </si>
  <si>
    <t>gvalue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</si>
</sst>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L26"/>
  <sheetViews>
    <sheetView tabSelected="1" topLeftCell="A4" workbookViewId="0">
      <selection activeCell="K16" sqref="K16"/>
    </sheetView>
  </sheetViews>
  <sheetFormatPr defaultRowHeight="14.5"/>
  <cols>
    <col min="1" max="1" width="21.36328125" customWidth="1"/>
    <col min="3" max="3" width="13.36328125" customWidth="1"/>
    <col min="8" max="8" width="9.6328125" customWidth="1"/>
  </cols>
  <sheetData>
    <row r="5" spans="1:12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1:12">
      <c r="A6" t="s">
        <v>1</v>
      </c>
      <c r="B6">
        <v>13590</v>
      </c>
      <c r="C6">
        <v>26866</v>
      </c>
      <c r="D6">
        <v>22881</v>
      </c>
      <c r="E6">
        <v>23598</v>
      </c>
      <c r="F6">
        <v>18904</v>
      </c>
      <c r="G6">
        <v>29630</v>
      </c>
      <c r="H6">
        <v>21855</v>
      </c>
      <c r="I6">
        <v>37964</v>
      </c>
      <c r="J6">
        <v>40072</v>
      </c>
      <c r="K6">
        <v>40172</v>
      </c>
    </row>
    <row r="7" spans="1:12">
      <c r="A7" t="s">
        <v>2</v>
      </c>
      <c r="B7">
        <v>-3151</v>
      </c>
      <c r="C7">
        <v>3</v>
      </c>
    </row>
    <row r="8" spans="1:12">
      <c r="A8" t="s">
        <v>3</v>
      </c>
      <c r="C8">
        <f t="shared" ref="C8:H8" si="0">C6-C7</f>
        <v>26863</v>
      </c>
      <c r="D8">
        <f t="shared" si="0"/>
        <v>22881</v>
      </c>
      <c r="E8">
        <f t="shared" si="0"/>
        <v>23598</v>
      </c>
      <c r="F8">
        <f t="shared" si="0"/>
        <v>18904</v>
      </c>
      <c r="G8">
        <f t="shared" si="0"/>
        <v>29630</v>
      </c>
      <c r="H8">
        <f t="shared" si="0"/>
        <v>21855</v>
      </c>
      <c r="I8">
        <v>34</v>
      </c>
      <c r="J8">
        <v>34</v>
      </c>
      <c r="K8">
        <v>44</v>
      </c>
    </row>
    <row r="9" spans="1:12">
      <c r="A9" t="s">
        <v>4</v>
      </c>
      <c r="K9">
        <f>(I8+J8+K8)/3</f>
        <v>37.333333333333336</v>
      </c>
    </row>
    <row r="12" spans="1:12">
      <c r="B12" t="s">
        <v>5</v>
      </c>
      <c r="H12" t="s">
        <v>6</v>
      </c>
      <c r="I12" t="s">
        <v>7</v>
      </c>
      <c r="L12" t="s">
        <v>14</v>
      </c>
    </row>
    <row r="13" spans="1:12">
      <c r="B13" t="s">
        <v>11</v>
      </c>
      <c r="C13">
        <f>K9</f>
        <v>37.333333333333336</v>
      </c>
      <c r="H13" s="1" t="s">
        <v>8</v>
      </c>
      <c r="I13">
        <v>12</v>
      </c>
      <c r="L13" t="s">
        <v>15</v>
      </c>
    </row>
    <row r="14" spans="1:12">
      <c r="B14">
        <v>1</v>
      </c>
      <c r="C14">
        <f>C13*(1+(I13/100))</f>
        <v>41.81333333333334</v>
      </c>
      <c r="D14">
        <f>K9*(1+(I16-I13)/100)</f>
        <v>37.445333333333338</v>
      </c>
      <c r="H14" s="1" t="s">
        <v>9</v>
      </c>
      <c r="I14">
        <v>8</v>
      </c>
    </row>
    <row r="15" spans="1:12">
      <c r="B15">
        <v>2</v>
      </c>
      <c r="C15">
        <f>C14*(1+(I13/100))</f>
        <v>46.830933333333348</v>
      </c>
      <c r="D15">
        <f>D14*(1+(I13-I16)/100)</f>
        <v>37.332997333333338</v>
      </c>
      <c r="H15" t="s">
        <v>10</v>
      </c>
      <c r="I15">
        <v>6</v>
      </c>
      <c r="L15" t="s">
        <v>16</v>
      </c>
    </row>
    <row r="16" spans="1:12">
      <c r="B16">
        <v>3</v>
      </c>
      <c r="C16">
        <f>C15*(1+I13/100)</f>
        <v>52.450645333333355</v>
      </c>
      <c r="D16">
        <f>D15*(1+(I13-I16)/100)</f>
        <v>37.220998341333342</v>
      </c>
      <c r="H16" t="s">
        <v>12</v>
      </c>
      <c r="I16">
        <v>12.3</v>
      </c>
    </row>
    <row r="17" spans="2:9">
      <c r="B17">
        <v>4</v>
      </c>
      <c r="C17">
        <f>C16*(1+I14/100)</f>
        <v>56.646696960000028</v>
      </c>
      <c r="D17">
        <f>D16*(1+(I14-I16)/100)</f>
        <v>35.620495412656005</v>
      </c>
      <c r="H17" t="s">
        <v>13</v>
      </c>
      <c r="I17">
        <v>12</v>
      </c>
    </row>
    <row r="18" spans="2:9">
      <c r="B18">
        <v>5</v>
      </c>
      <c r="C18">
        <f>C17*(1+I14/100)</f>
        <v>61.178432716800032</v>
      </c>
      <c r="D18">
        <f>D17*(1+(I14-I16)/100)</f>
        <v>34.088814109911795</v>
      </c>
    </row>
    <row r="19" spans="2:9">
      <c r="B19">
        <v>6</v>
      </c>
      <c r="C19">
        <f>C18*(1+I14/100)</f>
        <v>66.072707334144042</v>
      </c>
      <c r="D19">
        <f>D18*(1+(I14-I16)/100)</f>
        <v>32.622995103185588</v>
      </c>
    </row>
    <row r="20" spans="2:9">
      <c r="B20">
        <v>7</v>
      </c>
      <c r="C20">
        <f>C19*(1+I14/100)</f>
        <v>71.35852392087557</v>
      </c>
      <c r="D20">
        <f>D19*(1+(I14-I16)/100)</f>
        <v>31.220206313748605</v>
      </c>
    </row>
    <row r="21" spans="2:9">
      <c r="B21">
        <v>8</v>
      </c>
      <c r="C21">
        <f>C20*(1+I15/100)</f>
        <v>75.640035356128109</v>
      </c>
      <c r="D21">
        <f>D20*(1+(I15-I16)/100)</f>
        <v>29.253333315982445</v>
      </c>
    </row>
    <row r="22" spans="2:9">
      <c r="B22">
        <v>9</v>
      </c>
      <c r="C22">
        <f>C21*(1+I15/100)</f>
        <v>80.178437477495805</v>
      </c>
      <c r="D22">
        <f>D21*(1+(I15-I16)/100)</f>
        <v>27.410373317075553</v>
      </c>
      <c r="G22" t="s">
        <v>18</v>
      </c>
      <c r="H22">
        <f>D25/D26</f>
        <v>374.1772376210925</v>
      </c>
    </row>
    <row r="23" spans="2:9">
      <c r="B23">
        <v>10</v>
      </c>
      <c r="C23">
        <f>C22*(1+I15/100)</f>
        <v>84.989143726145556</v>
      </c>
      <c r="D23">
        <f>D22*(1+(I15-I16)/100)</f>
        <v>25.683519798099795</v>
      </c>
      <c r="G23" t="s">
        <v>19</v>
      </c>
      <c r="H23">
        <f>0.75*H22</f>
        <v>280.63292821581939</v>
      </c>
    </row>
    <row r="24" spans="2:9">
      <c r="C24">
        <f>C23*I17</f>
        <v>1019.8697247137467</v>
      </c>
      <c r="D24">
        <f>D23*I17</f>
        <v>308.20223757719754</v>
      </c>
      <c r="G24" t="s">
        <v>20</v>
      </c>
      <c r="H24">
        <f>0.5*H22</f>
        <v>187.08861881054625</v>
      </c>
    </row>
    <row r="25" spans="2:9">
      <c r="D25">
        <f>D14+D15+D16+D17+D18+D19+D20+D21+D22+D23+D24</f>
        <v>636.10130395585725</v>
      </c>
    </row>
    <row r="26" spans="2:9">
      <c r="C26" t="s">
        <v>17</v>
      </c>
      <c r="D26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 ANUNAY</dc:creator>
  <cp:lastModifiedBy>NALAM ANUNAY</cp:lastModifiedBy>
  <dcterms:created xsi:type="dcterms:W3CDTF">2021-05-03T21:05:14Z</dcterms:created>
  <dcterms:modified xsi:type="dcterms:W3CDTF">2021-05-04T21:32:24Z</dcterms:modified>
</cp:coreProperties>
</file>