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903D63F6-9FA2-4522-8210-F7A35ECAE226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" i="1" l="1"/>
  <c r="J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L19" i="1" l="1"/>
  <c r="K19" i="1"/>
  <c r="H32" i="1"/>
  <c r="K14" i="1" l="1"/>
  <c r="L2" i="1"/>
  <c r="K2" i="1"/>
  <c r="K15" i="1" l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49" i="1"/>
  <c r="I49" i="1" s="1"/>
  <c r="H48" i="1"/>
  <c r="H47" i="1"/>
  <c r="H46" i="1"/>
  <c r="H45" i="1"/>
  <c r="I45" i="1" s="1"/>
  <c r="H44" i="1"/>
  <c r="H43" i="1"/>
  <c r="H42" i="1"/>
  <c r="L36" i="1" s="1"/>
  <c r="H41" i="1"/>
  <c r="I41" i="1" s="1"/>
  <c r="H40" i="1"/>
  <c r="H39" i="1"/>
  <c r="H38" i="1"/>
  <c r="H37" i="1"/>
  <c r="I37" i="1" s="1"/>
  <c r="K36" i="1"/>
  <c r="I48" i="1" s="1"/>
  <c r="H36" i="1"/>
  <c r="H3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" i="1"/>
  <c r="I6" i="1" l="1"/>
  <c r="I2" i="1"/>
  <c r="I10" i="1"/>
  <c r="I7" i="1"/>
  <c r="I15" i="1"/>
  <c r="I14" i="1"/>
  <c r="I8" i="1"/>
  <c r="I13" i="1"/>
  <c r="I3" i="1"/>
  <c r="I5" i="1"/>
  <c r="I4" i="1"/>
  <c r="I9" i="1"/>
  <c r="I11" i="1"/>
  <c r="I12" i="1"/>
  <c r="I1" i="1"/>
  <c r="I32" i="1"/>
  <c r="I18" i="1"/>
  <c r="I21" i="1"/>
  <c r="I23" i="1"/>
  <c r="I25" i="1"/>
  <c r="I27" i="1"/>
  <c r="I29" i="1"/>
  <c r="I31" i="1"/>
  <c r="I19" i="1"/>
  <c r="I20" i="1"/>
  <c r="I22" i="1"/>
  <c r="I24" i="1"/>
  <c r="I26" i="1"/>
  <c r="I28" i="1"/>
  <c r="I30" i="1"/>
  <c r="I36" i="1"/>
  <c r="I39" i="1"/>
  <c r="I43" i="1"/>
  <c r="I47" i="1"/>
  <c r="I35" i="1"/>
  <c r="I38" i="1"/>
  <c r="I40" i="1"/>
  <c r="I42" i="1"/>
  <c r="I44" i="1"/>
  <c r="I46" i="1"/>
</calcChain>
</file>

<file path=xl/sharedStrings.xml><?xml version="1.0" encoding="utf-8"?>
<sst xmlns="http://schemas.openxmlformats.org/spreadsheetml/2006/main" count="244" uniqueCount="237">
  <si>
    <t>1.7717e-05</t>
  </si>
  <si>
    <t>1.6251e-05</t>
  </si>
  <si>
    <t>0.000197293</t>
  </si>
  <si>
    <t>0.000162934</t>
  </si>
  <si>
    <t>0.00131895</t>
  </si>
  <si>
    <t>3.1722e-05</t>
  </si>
  <si>
    <t>0.001869532</t>
  </si>
  <si>
    <t>0.003198123</t>
  </si>
  <si>
    <t>0.000209808</t>
  </si>
  <si>
    <t>0.00118976</t>
  </si>
  <si>
    <t>7.43e-05</t>
  </si>
  <si>
    <t>0.000258976</t>
  </si>
  <si>
    <t>0.000234906</t>
  </si>
  <si>
    <t>0.00022237</t>
  </si>
  <si>
    <t>0.000306861</t>
  </si>
  <si>
    <t>0.000199325</t>
  </si>
  <si>
    <t>0.000365508</t>
  </si>
  <si>
    <t>0.000389599</t>
  </si>
  <si>
    <t>0.000393297</t>
  </si>
  <si>
    <t>0.000392383</t>
  </si>
  <si>
    <t>0.000449855</t>
  </si>
  <si>
    <t>0.000653913</t>
  </si>
  <si>
    <t>0.00060538</t>
  </si>
  <si>
    <t>0.000569149</t>
  </si>
  <si>
    <t>0.000540761</t>
  </si>
  <si>
    <t>0.000509349</t>
  </si>
  <si>
    <t>0.000751525</t>
  </si>
  <si>
    <t>0.000631771</t>
  </si>
  <si>
    <t>0.000796741</t>
  </si>
  <si>
    <t>0.000764944</t>
  </si>
  <si>
    <t>0.000889933</t>
  </si>
  <si>
    <t>0.000793397</t>
  </si>
  <si>
    <t>0.00087143</t>
  </si>
  <si>
    <t>0.000919752</t>
  </si>
  <si>
    <t>0.001066246</t>
  </si>
  <si>
    <t>0.001151216</t>
  </si>
  <si>
    <t>0.001271414</t>
  </si>
  <si>
    <t>0.002158833</t>
  </si>
  <si>
    <t>0.001352418</t>
  </si>
  <si>
    <t>0.001360543</t>
  </si>
  <si>
    <t>0.001387568</t>
  </si>
  <si>
    <t>0.001885356</t>
  </si>
  <si>
    <t>0.001311242</t>
  </si>
  <si>
    <t>0.001473078</t>
  </si>
  <si>
    <t>0.001042513</t>
  </si>
  <si>
    <t>0.001541596</t>
  </si>
  <si>
    <t>0.001470898</t>
  </si>
  <si>
    <t>0.002116532</t>
  </si>
  <si>
    <t>0.001359819</t>
  </si>
  <si>
    <t>0.001258748</t>
  </si>
  <si>
    <t>0.002188242</t>
  </si>
  <si>
    <t>0.002858737</t>
  </si>
  <si>
    <t>0.002721402</t>
  </si>
  <si>
    <t>0.001444113</t>
  </si>
  <si>
    <t>0.002611966</t>
  </si>
  <si>
    <t>0.001734766</t>
  </si>
  <si>
    <t>0.002395885</t>
  </si>
  <si>
    <t>0.001995795</t>
  </si>
  <si>
    <t>0.002221516</t>
  </si>
  <si>
    <t>0.003189814</t>
  </si>
  <si>
    <t>0.003221389</t>
  </si>
  <si>
    <t>0.003325839</t>
  </si>
  <si>
    <t>0.005151</t>
  </si>
  <si>
    <t>0.00322339</t>
  </si>
  <si>
    <t>0.002748915</t>
  </si>
  <si>
    <t>0.003773165</t>
  </si>
  <si>
    <t>0.004453892</t>
  </si>
  <si>
    <t>0.003709295</t>
  </si>
  <si>
    <t>0.002244634</t>
  </si>
  <si>
    <t>0.003818088</t>
  </si>
  <si>
    <t>0.003303153</t>
  </si>
  <si>
    <t>0.003636902</t>
  </si>
  <si>
    <t>0.004305732</t>
  </si>
  <si>
    <t>0.004083463</t>
  </si>
  <si>
    <t>0.004442855</t>
  </si>
  <si>
    <t>t(n-mediana)</t>
  </si>
  <si>
    <t>n^6 = T(n-mediana)</t>
  </si>
  <si>
    <t>0.000032103</t>
  </si>
  <si>
    <t>0.000027473</t>
  </si>
  <si>
    <t>0.000203201</t>
  </si>
  <si>
    <t>0.000174112</t>
  </si>
  <si>
    <t>0.000537708</t>
  </si>
  <si>
    <t>0.000949562</t>
  </si>
  <si>
    <t>0.000877453</t>
  </si>
  <si>
    <t>0.001093993</t>
  </si>
  <si>
    <t>0.001103476</t>
  </si>
  <si>
    <t>0.001085948</t>
  </si>
  <si>
    <t>0.018992334</t>
  </si>
  <si>
    <t>0.01248891</t>
  </si>
  <si>
    <t>0.017210263</t>
  </si>
  <si>
    <t>0.012595668</t>
  </si>
  <si>
    <t>0.012373439</t>
  </si>
  <si>
    <t>0.07719526</t>
  </si>
  <si>
    <t>0.077003911</t>
  </si>
  <si>
    <t>0.079406255</t>
  </si>
  <si>
    <t>0.077274263</t>
  </si>
  <si>
    <t>0.075471042</t>
  </si>
  <si>
    <t>0.29643367</t>
  </si>
  <si>
    <t>0.30036019</t>
  </si>
  <si>
    <t>0.29473573</t>
  </si>
  <si>
    <t>0.29377926</t>
  </si>
  <si>
    <t>0.29316186</t>
  </si>
  <si>
    <t>0.58953468</t>
  </si>
  <si>
    <t>0.57454533</t>
  </si>
  <si>
    <t>0.56945847</t>
  </si>
  <si>
    <t>0.55943801</t>
  </si>
  <si>
    <t>0.56673805</t>
  </si>
  <si>
    <t>0.999694</t>
  </si>
  <si>
    <t>0.96118898</t>
  </si>
  <si>
    <t>0.98726426</t>
  </si>
  <si>
    <t>1.051499</t>
  </si>
  <si>
    <t>0.9267387</t>
  </si>
  <si>
    <t>1.5542435</t>
  </si>
  <si>
    <t>1.4969565</t>
  </si>
  <si>
    <t>1.5510607</t>
  </si>
  <si>
    <t>1.6034003</t>
  </si>
  <si>
    <t>1.6561686</t>
  </si>
  <si>
    <t>2.3852417</t>
  </si>
  <si>
    <t>2.4601232</t>
  </si>
  <si>
    <t>2.5250384</t>
  </si>
  <si>
    <t>2.4543848</t>
  </si>
  <si>
    <t>2.5392028</t>
  </si>
  <si>
    <t>3.829555</t>
  </si>
  <si>
    <t>3.6737649</t>
  </si>
  <si>
    <t>3.7265057</t>
  </si>
  <si>
    <t>3.6792928</t>
  </si>
  <si>
    <t>3.6621115</t>
  </si>
  <si>
    <t>5.4040381</t>
  </si>
  <si>
    <t>5.7905238</t>
  </si>
  <si>
    <t>5.5853739</t>
  </si>
  <si>
    <t>5.9209384</t>
  </si>
  <si>
    <t>5.7788148</t>
  </si>
  <si>
    <t>8.1936751</t>
  </si>
  <si>
    <t>7.948868</t>
  </si>
  <si>
    <t>8.1162412</t>
  </si>
  <si>
    <t>8.1977727</t>
  </si>
  <si>
    <t>8.0803685</t>
  </si>
  <si>
    <t>11.203722</t>
  </si>
  <si>
    <t>10.992328</t>
  </si>
  <si>
    <t>11.539786</t>
  </si>
  <si>
    <t>11.234091</t>
  </si>
  <si>
    <t>11.98466</t>
  </si>
  <si>
    <t>16.563034</t>
  </si>
  <si>
    <t>16.012008</t>
  </si>
  <si>
    <t>16.522265</t>
  </si>
  <si>
    <t>16.226673</t>
  </si>
  <si>
    <t>16.165582</t>
  </si>
  <si>
    <t>21.269272</t>
  </si>
  <si>
    <t>21.630634</t>
  </si>
  <si>
    <t>25.377084</t>
  </si>
  <si>
    <t>22.910563</t>
  </si>
  <si>
    <t>21.269073</t>
  </si>
  <si>
    <t>naiwny</t>
  </si>
  <si>
    <t>mojej heurystyki</t>
  </si>
  <si>
    <t>n^b</t>
  </si>
  <si>
    <t>b</t>
  </si>
  <si>
    <t>w ms t(n)</t>
  </si>
  <si>
    <t>q(n)</t>
  </si>
  <si>
    <t>T(n)</t>
  </si>
  <si>
    <t>4.56698</t>
  </si>
  <si>
    <t>5.66889</t>
  </si>
  <si>
    <t>5.46609</t>
  </si>
  <si>
    <t>7.59439</t>
  </si>
  <si>
    <t>7.88262</t>
  </si>
  <si>
    <t>11.536483</t>
  </si>
  <si>
    <t>5.9962991</t>
  </si>
  <si>
    <t>11.602112</t>
  </si>
  <si>
    <t>14.722486</t>
  </si>
  <si>
    <t>16.532739</t>
  </si>
  <si>
    <t>18.618833</t>
  </si>
  <si>
    <t>15.66158</t>
  </si>
  <si>
    <t>16.282996</t>
  </si>
  <si>
    <t>14.580157</t>
  </si>
  <si>
    <t>15.875533</t>
  </si>
  <si>
    <t>21.647434</t>
  </si>
  <si>
    <t>19.460922</t>
  </si>
  <si>
    <t>16.989535</t>
  </si>
  <si>
    <t>19.072146</t>
  </si>
  <si>
    <t>20.073615</t>
  </si>
  <si>
    <t>26.231381</t>
  </si>
  <si>
    <t>18.532161</t>
  </si>
  <si>
    <t>13.468508</t>
  </si>
  <si>
    <t>12.696369</t>
  </si>
  <si>
    <t>18.029787</t>
  </si>
  <si>
    <t>24.223753</t>
  </si>
  <si>
    <t>25.973069</t>
  </si>
  <si>
    <t>25.488713</t>
  </si>
  <si>
    <t>24.477398</t>
  </si>
  <si>
    <t>20.86623</t>
  </si>
  <si>
    <t>15.794427</t>
  </si>
  <si>
    <t>15.688216</t>
  </si>
  <si>
    <t>12.38298</t>
  </si>
  <si>
    <t>12.209037</t>
  </si>
  <si>
    <t>12.96038</t>
  </si>
  <si>
    <t>16.079637</t>
  </si>
  <si>
    <t>13.313738</t>
  </si>
  <si>
    <t>11.78404</t>
  </si>
  <si>
    <t>12.630918</t>
  </si>
  <si>
    <t>11.667367</t>
  </si>
  <si>
    <t>14.167795</t>
  </si>
  <si>
    <t>15.772786</t>
  </si>
  <si>
    <t>15.734943</t>
  </si>
  <si>
    <t>16.647726</t>
  </si>
  <si>
    <t>15.626996</t>
  </si>
  <si>
    <t>17.205035</t>
  </si>
  <si>
    <t>15.892785</t>
  </si>
  <si>
    <t>15.984104</t>
  </si>
  <si>
    <t>16.023528</t>
  </si>
  <si>
    <t>17.380542</t>
  </si>
  <si>
    <t>36.732818</t>
  </si>
  <si>
    <t>33.894265</t>
  </si>
  <si>
    <t>29.686587</t>
  </si>
  <si>
    <t>32.468924</t>
  </si>
  <si>
    <t>32.696187</t>
  </si>
  <si>
    <t>23.339224</t>
  </si>
  <si>
    <t>16.721017</t>
  </si>
  <si>
    <t>16.217001</t>
  </si>
  <si>
    <t>17.010577</t>
  </si>
  <si>
    <t>17.667665</t>
  </si>
  <si>
    <t>18.317612</t>
  </si>
  <si>
    <t>17.21807</t>
  </si>
  <si>
    <t>17.0667</t>
  </si>
  <si>
    <t>21.108126</t>
  </si>
  <si>
    <t>17.555553</t>
  </si>
  <si>
    <t>20.237224</t>
  </si>
  <si>
    <t>22.319227</t>
  </si>
  <si>
    <t>19.091906</t>
  </si>
  <si>
    <t>19.639393</t>
  </si>
  <si>
    <t>21.17306</t>
  </si>
  <si>
    <t>27.02631</t>
  </si>
  <si>
    <t>36.515563</t>
  </si>
  <si>
    <t>30.750569</t>
  </si>
  <si>
    <t>20.136062</t>
  </si>
  <si>
    <t>22.415312</t>
  </si>
  <si>
    <t>n</t>
  </si>
  <si>
    <t>Algorytm z asymptotyką O(T(n))</t>
  </si>
  <si>
    <t>t(n)[ms]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</si>
</sst>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Liberation Sans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4" borderId="2" xfId="0" applyFont="1" applyFill="1" applyBorder="1" applyAlignment="1">
      <alignment horizontal="right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wykonywania algorytmu w zależności</a:t>
            </a:r>
            <a:r>
              <a:rPr lang="pl-PL" baseline="0"/>
              <a:t> od liczby patyków S</a:t>
            </a:r>
            <a:endParaRPr lang="pl-PL"/>
          </a:p>
        </c:rich>
      </c:tx>
      <c:layout>
        <c:manualLayout>
          <c:xMode val="edge"/>
          <c:yMode val="edge"/>
          <c:x val="0.13769911504424781"/>
          <c:y val="2.3640886862120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Arkusz1!$A$35:$A$49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95</c:v>
                </c:pt>
                <c:pt idx="14">
                  <c:v>100</c:v>
                </c:pt>
              </c:numCache>
            </c:numRef>
          </c:cat>
          <c:val>
            <c:numRef>
              <c:f>Arkusz1!$G$35:$G$49</c:f>
              <c:numCache>
                <c:formatCode>General</c:formatCode>
                <c:ptCount val="15"/>
                <c:pt idx="0">
                  <c:v>1.949194E-4</c:v>
                </c:pt>
                <c:pt idx="1">
                  <c:v>1.0220864000000001E-3</c:v>
                </c:pt>
                <c:pt idx="2">
                  <c:v>1.4732123E-2</c:v>
                </c:pt>
                <c:pt idx="3">
                  <c:v>7.7270145999999998E-2</c:v>
                </c:pt>
                <c:pt idx="4">
                  <c:v>0.29569413999999999</c:v>
                </c:pt>
                <c:pt idx="5">
                  <c:v>0.57194290999999997</c:v>
                </c:pt>
                <c:pt idx="6">
                  <c:v>0.98527697999999997</c:v>
                </c:pt>
                <c:pt idx="7">
                  <c:v>1.5723659000000001</c:v>
                </c:pt>
                <c:pt idx="8">
                  <c:v>2.4727982000000002</c:v>
                </c:pt>
                <c:pt idx="9">
                  <c:v>3.7142460000000002</c:v>
                </c:pt>
                <c:pt idx="10">
                  <c:v>5.6959378000000003</c:v>
                </c:pt>
                <c:pt idx="11">
                  <c:v>8.1073851000000001</c:v>
                </c:pt>
                <c:pt idx="12">
                  <c:v>11.390917</c:v>
                </c:pt>
                <c:pt idx="13">
                  <c:v>16.297912</c:v>
                </c:pt>
                <c:pt idx="14">
                  <c:v>22.491325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53-4809-A89B-32955183A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444029256"/>
        <c:axId val="444030568"/>
      </c:lineChart>
      <c:catAx>
        <c:axId val="444029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4030568"/>
        <c:crosses val="autoZero"/>
        <c:auto val="1"/>
        <c:lblAlgn val="ctr"/>
        <c:lblOffset val="100"/>
        <c:noMultiLvlLbl val="0"/>
      </c:catAx>
      <c:valAx>
        <c:axId val="444030568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wykonywania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402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wykonywania algorytmu w zależności</a:t>
            </a:r>
            <a:r>
              <a:rPr lang="pl-PL" baseline="0"/>
              <a:t> od liczby patyków S</a:t>
            </a:r>
            <a:endParaRPr lang="pl-PL"/>
          </a:p>
        </c:rich>
      </c:tx>
      <c:layout>
        <c:manualLayout>
          <c:xMode val="edge"/>
          <c:yMode val="edge"/>
          <c:x val="0.13769911504424781"/>
          <c:y val="2.3640886862120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Arkusz1!$A$18:$A$32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95</c:v>
                </c:pt>
                <c:pt idx="14">
                  <c:v>100</c:v>
                </c:pt>
              </c:numCache>
            </c:numRef>
          </c:cat>
          <c:val>
            <c:numRef>
              <c:f>Arkusz1!$H$18:$H$32</c:f>
              <c:numCache>
                <c:formatCode>General</c:formatCode>
                <c:ptCount val="15"/>
                <c:pt idx="0">
                  <c:v>0.34262900000000002</c:v>
                </c:pt>
                <c:pt idx="1">
                  <c:v>1.2997890000000001</c:v>
                </c:pt>
                <c:pt idx="2">
                  <c:v>0.2194826</c:v>
                </c:pt>
                <c:pt idx="3">
                  <c:v>0.34802240000000001</c:v>
                </c:pt>
                <c:pt idx="4">
                  <c:v>0.56381159999999997</c:v>
                </c:pt>
                <c:pt idx="5">
                  <c:v>0.69086600000000009</c:v>
                </c:pt>
                <c:pt idx="6">
                  <c:v>0.90815160000000006</c:v>
                </c:pt>
                <c:pt idx="7">
                  <c:v>1.4588847999999999</c:v>
                </c:pt>
                <c:pt idx="8">
                  <c:v>1.4199514</c:v>
                </c:pt>
                <c:pt idx="9">
                  <c:v>1.5495185999999999</c:v>
                </c:pt>
                <c:pt idx="10">
                  <c:v>2.3648919999999998</c:v>
                </c:pt>
                <c:pt idx="11">
                  <c:v>2.3075551999999999</c:v>
                </c:pt>
                <c:pt idx="12">
                  <c:v>3.5341066000000003</c:v>
                </c:pt>
                <c:pt idx="13">
                  <c:v>3.5998147999999999</c:v>
                </c:pt>
                <c:pt idx="14">
                  <c:v>3.9544209999999995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C-46EC-8F95-788B0D5B4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444029256"/>
        <c:axId val="444030568"/>
      </c:lineChart>
      <c:catAx>
        <c:axId val="444029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4030568"/>
        <c:crosses val="autoZero"/>
        <c:auto val="1"/>
        <c:lblAlgn val="ctr"/>
        <c:lblOffset val="100"/>
        <c:noMultiLvlLbl val="0"/>
      </c:catAx>
      <c:valAx>
        <c:axId val="444030568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wykonywania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402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wykonywania algorytmu w zależności</a:t>
            </a:r>
            <a:r>
              <a:rPr lang="pl-PL" baseline="0"/>
              <a:t> od liczby patyków S</a:t>
            </a:r>
            <a:endParaRPr lang="pl-PL"/>
          </a:p>
        </c:rich>
      </c:tx>
      <c:layout>
        <c:manualLayout>
          <c:xMode val="edge"/>
          <c:yMode val="edge"/>
          <c:x val="0.13769911504424781"/>
          <c:y val="2.3640886862120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Arkusz1!$A$1:$A$15</c:f>
              <c:numCache>
                <c:formatCode>General</c:formatCode>
                <c:ptCount val="15"/>
                <c:pt idx="0">
                  <c:v>1000</c:v>
                </c:pt>
                <c:pt idx="1">
                  <c:v>1050</c:v>
                </c:pt>
                <c:pt idx="2">
                  <c:v>1100</c:v>
                </c:pt>
                <c:pt idx="3">
                  <c:v>1150</c:v>
                </c:pt>
                <c:pt idx="4">
                  <c:v>1200</c:v>
                </c:pt>
                <c:pt idx="5">
                  <c:v>1250</c:v>
                </c:pt>
                <c:pt idx="6">
                  <c:v>1300</c:v>
                </c:pt>
                <c:pt idx="7">
                  <c:v>1350</c:v>
                </c:pt>
                <c:pt idx="8">
                  <c:v>1400</c:v>
                </c:pt>
                <c:pt idx="9">
                  <c:v>1450</c:v>
                </c:pt>
                <c:pt idx="10">
                  <c:v>1500</c:v>
                </c:pt>
                <c:pt idx="11">
                  <c:v>1550</c:v>
                </c:pt>
                <c:pt idx="12">
                  <c:v>1600</c:v>
                </c:pt>
                <c:pt idx="13">
                  <c:v>1650</c:v>
                </c:pt>
                <c:pt idx="14">
                  <c:v>1700</c:v>
                </c:pt>
              </c:numCache>
            </c:numRef>
          </c:cat>
          <c:val>
            <c:numRef>
              <c:f>Arkusz1!$G$1:$G$15</c:f>
              <c:numCache>
                <c:formatCode>General</c:formatCode>
                <c:ptCount val="15"/>
                <c:pt idx="0">
                  <c:v>6.2357924000000002</c:v>
                </c:pt>
                <c:pt idx="1">
                  <c:v>12.078023999999999</c:v>
                </c:pt>
                <c:pt idx="2">
                  <c:v>16.20382</c:v>
                </c:pt>
                <c:pt idx="3">
                  <c:v>19.448730000000001</c:v>
                </c:pt>
                <c:pt idx="4">
                  <c:v>17.791640999999998</c:v>
                </c:pt>
                <c:pt idx="5">
                  <c:v>24.205832999999998</c:v>
                </c:pt>
                <c:pt idx="6">
                  <c:v>13.807008</c:v>
                </c:pt>
                <c:pt idx="7">
                  <c:v>13.095140000000001</c:v>
                </c:pt>
                <c:pt idx="8">
                  <c:v>15.590049</c:v>
                </c:pt>
                <c:pt idx="9">
                  <c:v>16.497198999999998</c:v>
                </c:pt>
                <c:pt idx="10">
                  <c:v>33.095756000000002</c:v>
                </c:pt>
                <c:pt idx="11">
                  <c:v>18.191096999999999</c:v>
                </c:pt>
                <c:pt idx="12">
                  <c:v>18.253212000000001</c:v>
                </c:pt>
                <c:pt idx="13">
                  <c:v>20.492162</c:v>
                </c:pt>
                <c:pt idx="14">
                  <c:v>27.368763000000001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F-4553-AE59-437D1435D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444029256"/>
        <c:axId val="444030568"/>
      </c:lineChart>
      <c:catAx>
        <c:axId val="444029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4030568"/>
        <c:crosses val="autoZero"/>
        <c:auto val="1"/>
        <c:lblAlgn val="ctr"/>
        <c:lblOffset val="100"/>
        <c:noMultiLvlLbl val="0"/>
      </c:catAx>
      <c:valAx>
        <c:axId val="444030568"/>
        <c:scaling>
          <c:orientation val="minMax"/>
          <c:max val="34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wykonywania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402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47</xdr:row>
      <xdr:rowOff>242883</xdr:rowOff>
    </xdr:from>
    <xdr:to>
      <xdr:col>19</xdr:col>
      <xdr:colOff>552450</xdr:colOff>
      <xdr:row>72</xdr:row>
      <xdr:rowOff>29477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1763D51-5E8A-4FE1-B7A2-38B6BAF27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466725</xdr:colOff>
      <xdr:row>17</xdr:row>
      <xdr:rowOff>142875</xdr:rowOff>
    </xdr:from>
    <xdr:to>
      <xdr:col>23</xdr:col>
      <xdr:colOff>219075</xdr:colOff>
      <xdr:row>31</xdr:row>
      <xdr:rowOff>310469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1C102A2E-685A-4699-B607-E70E0CF1D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95250</xdr:colOff>
      <xdr:row>0</xdr:row>
      <xdr:rowOff>133350</xdr:rowOff>
    </xdr:from>
    <xdr:to>
      <xdr:col>23</xdr:col>
      <xdr:colOff>457200</xdr:colOff>
      <xdr:row>15</xdr:row>
      <xdr:rowOff>100919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5FD7D6C5-ADC0-431C-B42F-1C788586E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5"/>
  <sheetViews>
    <sheetView tabSelected="1" workbookViewId="0">
      <selection activeCell="C75" sqref="C75"/>
    </sheetView>
  </sheetViews>
  <sheetFormatPr defaultRowHeight="15" x14ac:dyDescent="0.25"/>
  <cols>
    <col min="7" max="7" width="11.5703125" bestFit="1" customWidth="1"/>
    <col min="8" max="8" width="21" customWidth="1"/>
    <col min="9" max="11" width="12" bestFit="1" customWidth="1"/>
  </cols>
  <sheetData>
    <row r="1" spans="1:12" ht="15.75" thickBot="1" x14ac:dyDescent="0.3">
      <c r="A1" s="1">
        <v>1000</v>
      </c>
      <c r="B1" s="1" t="s">
        <v>159</v>
      </c>
      <c r="C1" s="1" t="s">
        <v>160</v>
      </c>
      <c r="D1" s="1" t="s">
        <v>161</v>
      </c>
      <c r="E1" s="1" t="s">
        <v>162</v>
      </c>
      <c r="F1" s="1" t="s">
        <v>163</v>
      </c>
      <c r="G1" s="1">
        <v>6.2357924000000002</v>
      </c>
      <c r="H1">
        <f>PRODUCT(1000,G1)</f>
        <v>6235.7924000000003</v>
      </c>
      <c r="I1">
        <f>(($K$2*H1)/($L$2*J1))</f>
        <v>0.87026286602752567</v>
      </c>
      <c r="J1">
        <f>A1^2.5</f>
        <v>31622776.601683773</v>
      </c>
      <c r="K1" t="s">
        <v>76</v>
      </c>
      <c r="L1" t="s">
        <v>75</v>
      </c>
    </row>
    <row r="2" spans="1:12" ht="26.25" thickBot="1" x14ac:dyDescent="0.3">
      <c r="A2" s="2">
        <v>1050</v>
      </c>
      <c r="B2" s="2" t="s">
        <v>164</v>
      </c>
      <c r="C2" s="2" t="s">
        <v>165</v>
      </c>
      <c r="D2" s="2" t="s">
        <v>166</v>
      </c>
      <c r="E2" s="2" t="s">
        <v>167</v>
      </c>
      <c r="F2" s="2" t="s">
        <v>168</v>
      </c>
      <c r="G2" s="2">
        <v>12.078023999999999</v>
      </c>
      <c r="H2">
        <f t="shared" ref="H2:H15" si="0">PRODUCT(1000,G2)</f>
        <v>12078.023999999999</v>
      </c>
      <c r="I2">
        <f>(($K$2*H2)/($L$2*J2))</f>
        <v>1.4920433620012286</v>
      </c>
      <c r="J2">
        <f t="shared" ref="J2:J15" si="1">A2^2.5</f>
        <v>35725083.099973321</v>
      </c>
      <c r="K2">
        <f>J7</f>
        <v>60933816.555341475</v>
      </c>
      <c r="L2">
        <f>H7</f>
        <v>13807.008</v>
      </c>
    </row>
    <row r="3" spans="1:12" ht="26.25" thickBot="1" x14ac:dyDescent="0.3">
      <c r="A3" s="1">
        <v>1100</v>
      </c>
      <c r="B3" s="1" t="s">
        <v>169</v>
      </c>
      <c r="C3" s="1" t="s">
        <v>170</v>
      </c>
      <c r="D3" s="1" t="s">
        <v>171</v>
      </c>
      <c r="E3" s="1" t="s">
        <v>172</v>
      </c>
      <c r="F3" s="1" t="s">
        <v>173</v>
      </c>
      <c r="G3" s="1">
        <v>16.20382</v>
      </c>
      <c r="H3">
        <f t="shared" si="0"/>
        <v>16203.82</v>
      </c>
      <c r="I3">
        <f t="shared" ref="I3:I15" si="2">(($K$2*H3)/($L$2*J3))</f>
        <v>1.7819458461451931</v>
      </c>
      <c r="J3">
        <f t="shared" si="1"/>
        <v>40131159.963300325</v>
      </c>
      <c r="K3" t="s">
        <v>154</v>
      </c>
      <c r="L3" t="s">
        <v>155</v>
      </c>
    </row>
    <row r="4" spans="1:12" ht="26.25" thickBot="1" x14ac:dyDescent="0.3">
      <c r="A4" s="2">
        <v>1150</v>
      </c>
      <c r="B4" s="2" t="s">
        <v>174</v>
      </c>
      <c r="C4" s="2" t="s">
        <v>175</v>
      </c>
      <c r="D4" s="2" t="s">
        <v>176</v>
      </c>
      <c r="E4" s="2" t="s">
        <v>177</v>
      </c>
      <c r="F4" s="2" t="s">
        <v>178</v>
      </c>
      <c r="G4" s="2">
        <v>19.448730000000001</v>
      </c>
      <c r="H4">
        <f t="shared" si="0"/>
        <v>19448.73</v>
      </c>
      <c r="I4">
        <f t="shared" si="2"/>
        <v>1.9138392214755759</v>
      </c>
      <c r="J4">
        <f t="shared" si="1"/>
        <v>44848157.013415873</v>
      </c>
      <c r="L4">
        <v>3</v>
      </c>
    </row>
    <row r="5" spans="1:12" ht="26.25" thickBot="1" x14ac:dyDescent="0.3">
      <c r="A5" s="1">
        <v>1200</v>
      </c>
      <c r="B5" s="1" t="s">
        <v>179</v>
      </c>
      <c r="C5" s="1" t="s">
        <v>180</v>
      </c>
      <c r="D5" s="1" t="s">
        <v>181</v>
      </c>
      <c r="E5" s="1" t="s">
        <v>182</v>
      </c>
      <c r="F5" s="1" t="s">
        <v>183</v>
      </c>
      <c r="G5" s="1">
        <v>17.791640999999998</v>
      </c>
      <c r="H5">
        <f t="shared" si="0"/>
        <v>17791.641</v>
      </c>
      <c r="I5">
        <f t="shared" si="2"/>
        <v>1.5740614975312479</v>
      </c>
      <c r="J5">
        <f t="shared" si="1"/>
        <v>49883063.25798358</v>
      </c>
    </row>
    <row r="6" spans="1:12" ht="26.25" thickBot="1" x14ac:dyDescent="0.3">
      <c r="A6" s="2">
        <v>1250</v>
      </c>
      <c r="B6" s="2" t="s">
        <v>184</v>
      </c>
      <c r="C6" s="2" t="s">
        <v>185</v>
      </c>
      <c r="D6" s="2" t="s">
        <v>186</v>
      </c>
      <c r="E6" s="2" t="s">
        <v>187</v>
      </c>
      <c r="F6" s="2" t="s">
        <v>188</v>
      </c>
      <c r="G6" s="2">
        <v>24.205832999999998</v>
      </c>
      <c r="H6">
        <f t="shared" si="0"/>
        <v>24205.832999999999</v>
      </c>
      <c r="I6">
        <f t="shared" si="2"/>
        <v>1.9337654851542825</v>
      </c>
      <c r="J6">
        <f t="shared" si="1"/>
        <v>55242717.280199058</v>
      </c>
    </row>
    <row r="7" spans="1:12" ht="26.25" thickBot="1" x14ac:dyDescent="0.3">
      <c r="A7" s="1">
        <v>1300</v>
      </c>
      <c r="B7" s="1" t="s">
        <v>189</v>
      </c>
      <c r="C7" s="1" t="s">
        <v>190</v>
      </c>
      <c r="D7" s="1" t="s">
        <v>191</v>
      </c>
      <c r="E7" s="1" t="s">
        <v>192</v>
      </c>
      <c r="F7" s="1" t="s">
        <v>193</v>
      </c>
      <c r="G7" s="1">
        <v>13.807008</v>
      </c>
      <c r="H7">
        <f t="shared" si="0"/>
        <v>13807.008</v>
      </c>
      <c r="I7">
        <f t="shared" si="2"/>
        <v>1</v>
      </c>
      <c r="J7">
        <f t="shared" si="1"/>
        <v>60933816.555341475</v>
      </c>
    </row>
    <row r="8" spans="1:12" ht="26.25" thickBot="1" x14ac:dyDescent="0.3">
      <c r="A8" s="3">
        <v>1350</v>
      </c>
      <c r="B8" s="3" t="s">
        <v>194</v>
      </c>
      <c r="C8" s="3" t="s">
        <v>195</v>
      </c>
      <c r="D8" s="3" t="s">
        <v>196</v>
      </c>
      <c r="E8" s="3" t="s">
        <v>197</v>
      </c>
      <c r="F8" s="3" t="s">
        <v>198</v>
      </c>
      <c r="G8" s="3">
        <v>13.095140000000001</v>
      </c>
      <c r="H8">
        <f t="shared" si="0"/>
        <v>13095.140000000001</v>
      </c>
      <c r="I8">
        <f t="shared" si="2"/>
        <v>0.86304716216528576</v>
      </c>
      <c r="J8">
        <f t="shared" si="1"/>
        <v>66962925.843335196</v>
      </c>
    </row>
    <row r="9" spans="1:12" ht="26.25" thickBot="1" x14ac:dyDescent="0.3">
      <c r="A9" s="1">
        <v>1400</v>
      </c>
      <c r="B9" s="1" t="s">
        <v>199</v>
      </c>
      <c r="C9" s="1" t="s">
        <v>200</v>
      </c>
      <c r="D9" s="1" t="s">
        <v>201</v>
      </c>
      <c r="E9" s="1" t="s">
        <v>202</v>
      </c>
      <c r="F9" s="1" t="s">
        <v>203</v>
      </c>
      <c r="G9" s="1">
        <v>15.590049</v>
      </c>
      <c r="H9">
        <f t="shared" si="0"/>
        <v>15590.049000000001</v>
      </c>
      <c r="I9">
        <f t="shared" si="2"/>
        <v>0.93818005357204437</v>
      </c>
      <c r="J9">
        <f t="shared" si="1"/>
        <v>73336484.780769303</v>
      </c>
    </row>
    <row r="10" spans="1:12" ht="26.25" thickBot="1" x14ac:dyDescent="0.3">
      <c r="A10" s="3">
        <v>1450</v>
      </c>
      <c r="B10" s="3" t="s">
        <v>204</v>
      </c>
      <c r="C10" s="3" t="s">
        <v>205</v>
      </c>
      <c r="D10" s="3" t="s">
        <v>206</v>
      </c>
      <c r="E10" s="3" t="s">
        <v>207</v>
      </c>
      <c r="F10" s="3" t="s">
        <v>208</v>
      </c>
      <c r="G10" s="3">
        <v>16.497198999999998</v>
      </c>
      <c r="H10">
        <f t="shared" si="0"/>
        <v>16497.198999999997</v>
      </c>
      <c r="I10">
        <f t="shared" si="2"/>
        <v>0.90938756608523708</v>
      </c>
      <c r="J10">
        <f t="shared" si="1"/>
        <v>80060814.775394231</v>
      </c>
    </row>
    <row r="11" spans="1:12" ht="26.25" thickBot="1" x14ac:dyDescent="0.3">
      <c r="A11" s="1">
        <v>1500</v>
      </c>
      <c r="B11" s="1" t="s">
        <v>209</v>
      </c>
      <c r="C11" s="1" t="s">
        <v>210</v>
      </c>
      <c r="D11" s="1" t="s">
        <v>211</v>
      </c>
      <c r="E11" s="1" t="s">
        <v>212</v>
      </c>
      <c r="F11" s="1" t="s">
        <v>213</v>
      </c>
      <c r="G11" s="1">
        <v>33.095756000000002</v>
      </c>
      <c r="H11">
        <f t="shared" si="0"/>
        <v>33095.756000000001</v>
      </c>
      <c r="I11">
        <f t="shared" si="2"/>
        <v>1.6761117193940969</v>
      </c>
      <c r="J11">
        <f t="shared" si="1"/>
        <v>87142125.289666831</v>
      </c>
    </row>
    <row r="12" spans="1:12" ht="26.25" thickBot="1" x14ac:dyDescent="0.3">
      <c r="A12" s="3">
        <v>1550</v>
      </c>
      <c r="B12" s="3" t="s">
        <v>214</v>
      </c>
      <c r="C12" s="3" t="s">
        <v>215</v>
      </c>
      <c r="D12" s="3" t="s">
        <v>216</v>
      </c>
      <c r="E12" s="3" t="s">
        <v>217</v>
      </c>
      <c r="F12" s="3" t="s">
        <v>218</v>
      </c>
      <c r="G12" s="3">
        <v>18.191096999999999</v>
      </c>
      <c r="H12">
        <f t="shared" si="0"/>
        <v>18191.096999999998</v>
      </c>
      <c r="I12">
        <f t="shared" si="2"/>
        <v>0.84876692693689937</v>
      </c>
      <c r="J12">
        <f t="shared" si="1"/>
        <v>94586519.586566925</v>
      </c>
    </row>
    <row r="13" spans="1:12" ht="26.25" thickBot="1" x14ac:dyDescent="0.3">
      <c r="A13" s="1">
        <v>1600</v>
      </c>
      <c r="B13" s="1" t="s">
        <v>219</v>
      </c>
      <c r="C13" s="1" t="s">
        <v>220</v>
      </c>
      <c r="D13" s="1" t="s">
        <v>221</v>
      </c>
      <c r="E13" s="1" t="s">
        <v>222</v>
      </c>
      <c r="F13" s="1" t="s">
        <v>223</v>
      </c>
      <c r="G13" s="1">
        <v>18.253212000000001</v>
      </c>
      <c r="H13">
        <f t="shared" si="0"/>
        <v>18253.212</v>
      </c>
      <c r="I13">
        <f t="shared" si="2"/>
        <v>0.78668006597752183</v>
      </c>
      <c r="J13">
        <f t="shared" si="1"/>
        <v>102399999.99999993</v>
      </c>
      <c r="K13">
        <f>A1*2/3+A1*LOG(A1,2)+(A1/3)*(A1+A1^2)</f>
        <v>333677299.11761796</v>
      </c>
    </row>
    <row r="14" spans="1:12" ht="26.25" thickBot="1" x14ac:dyDescent="0.3">
      <c r="A14" s="3">
        <v>1650</v>
      </c>
      <c r="B14" s="3" t="s">
        <v>224</v>
      </c>
      <c r="C14" s="3" t="s">
        <v>225</v>
      </c>
      <c r="D14" s="3" t="s">
        <v>226</v>
      </c>
      <c r="E14" s="3" t="s">
        <v>227</v>
      </c>
      <c r="F14" s="3" t="s">
        <v>228</v>
      </c>
      <c r="G14" s="3">
        <v>20.492162</v>
      </c>
      <c r="H14">
        <f t="shared" si="0"/>
        <v>20492.162</v>
      </c>
      <c r="I14">
        <f t="shared" si="2"/>
        <v>0.81778045044566117</v>
      </c>
      <c r="J14">
        <f t="shared" si="1"/>
        <v>110588472.78310698</v>
      </c>
      <c r="K14">
        <f>A14*LOG(A14, 2)+ (A14-2)*(A14+(A14-3)^2)</f>
        <v>4473116467.6130104</v>
      </c>
    </row>
    <row r="15" spans="1:12" ht="26.25" thickBot="1" x14ac:dyDescent="0.3">
      <c r="A15" s="1">
        <v>1700</v>
      </c>
      <c r="B15" s="1" t="s">
        <v>229</v>
      </c>
      <c r="C15" s="1" t="s">
        <v>230</v>
      </c>
      <c r="D15" s="1" t="s">
        <v>231</v>
      </c>
      <c r="E15" s="1" t="s">
        <v>232</v>
      </c>
      <c r="F15" s="1" t="s">
        <v>233</v>
      </c>
      <c r="G15" s="1">
        <v>27.368763000000001</v>
      </c>
      <c r="H15">
        <f t="shared" si="0"/>
        <v>27368.763000000003</v>
      </c>
      <c r="I15">
        <f t="shared" si="2"/>
        <v>1.0136585073902262</v>
      </c>
      <c r="J15">
        <f t="shared" si="1"/>
        <v>119157752.58035018</v>
      </c>
      <c r="K15">
        <f>(A15^$L$4)/2+(A15^2)/2+A15*LOG(A15, 2)</f>
        <v>2457963243.242353</v>
      </c>
    </row>
    <row r="16" spans="1:12" x14ac:dyDescent="0.25">
      <c r="H16" t="s">
        <v>156</v>
      </c>
      <c r="I16" t="s">
        <v>157</v>
      </c>
      <c r="J16" t="s">
        <v>158</v>
      </c>
    </row>
    <row r="17" spans="1:12" ht="15.75" thickBot="1" x14ac:dyDescent="0.3">
      <c r="A17" t="s">
        <v>153</v>
      </c>
    </row>
    <row r="18" spans="1:12" ht="26.25" thickBot="1" x14ac:dyDescent="0.3">
      <c r="A18" s="1">
        <v>10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>
        <v>3.42629E-4</v>
      </c>
      <c r="H18">
        <f>PRODUCT(1000,G18)</f>
        <v>0.34262900000000002</v>
      </c>
      <c r="I18">
        <f>((K19*H18)/(L19*(A18^L21)))</f>
        <v>82.512238082348816</v>
      </c>
      <c r="K18" t="s">
        <v>76</v>
      </c>
      <c r="L18" t="s">
        <v>75</v>
      </c>
    </row>
    <row r="19" spans="1:12" ht="26.25" thickBot="1" x14ac:dyDescent="0.3">
      <c r="A19" s="2">
        <v>20</v>
      </c>
      <c r="B19" s="2" t="s">
        <v>5</v>
      </c>
      <c r="C19" s="2" t="s">
        <v>6</v>
      </c>
      <c r="D19" s="2" t="s">
        <v>7</v>
      </c>
      <c r="E19" s="2" t="s">
        <v>8</v>
      </c>
      <c r="F19" s="2" t="s">
        <v>9</v>
      </c>
      <c r="G19" s="2">
        <v>1.299789E-3</v>
      </c>
      <c r="H19">
        <f t="shared" ref="H19:H32" si="3">PRODUCT(1000,G19)</f>
        <v>1.2997890000000001</v>
      </c>
      <c r="I19">
        <f>((K19*H19)/(L19*(A19^L21)))</f>
        <v>39.127051207289114</v>
      </c>
      <c r="K19">
        <f>A23^L21</f>
        <v>166375</v>
      </c>
      <c r="L19">
        <f>H23</f>
        <v>0.69086600000000009</v>
      </c>
    </row>
    <row r="20" spans="1:12" ht="26.25" thickBot="1" x14ac:dyDescent="0.3">
      <c r="A20" s="1">
        <v>30</v>
      </c>
      <c r="B20" s="1" t="s">
        <v>10</v>
      </c>
      <c r="C20" s="1" t="s">
        <v>11</v>
      </c>
      <c r="D20" s="1" t="s">
        <v>12</v>
      </c>
      <c r="E20" s="1" t="s">
        <v>13</v>
      </c>
      <c r="F20" s="1" t="s">
        <v>14</v>
      </c>
      <c r="G20" s="1">
        <v>2.194826E-4</v>
      </c>
      <c r="H20">
        <f t="shared" si="3"/>
        <v>0.2194826</v>
      </c>
      <c r="I20">
        <f>((K19*H20)/(L19*(A20^L21)))</f>
        <v>1.9576298590250281</v>
      </c>
      <c r="K20" t="s">
        <v>154</v>
      </c>
      <c r="L20" t="s">
        <v>155</v>
      </c>
    </row>
    <row r="21" spans="1:12" ht="26.25" thickBot="1" x14ac:dyDescent="0.3">
      <c r="A21" s="2">
        <v>40</v>
      </c>
      <c r="B21" s="2" t="s">
        <v>15</v>
      </c>
      <c r="C21" s="2" t="s">
        <v>16</v>
      </c>
      <c r="D21" s="2" t="s">
        <v>17</v>
      </c>
      <c r="E21" s="2" t="s">
        <v>18</v>
      </c>
      <c r="F21" s="2" t="s">
        <v>19</v>
      </c>
      <c r="G21" s="2">
        <v>3.480224E-4</v>
      </c>
      <c r="H21">
        <f t="shared" si="3"/>
        <v>0.34802240000000001</v>
      </c>
      <c r="I21">
        <f>((K19*H21)/(L19*(A21^L21)))</f>
        <v>1.3095481522466006</v>
      </c>
      <c r="L21">
        <v>3</v>
      </c>
    </row>
    <row r="22" spans="1:12" ht="26.25" thickBot="1" x14ac:dyDescent="0.3">
      <c r="A22" s="1">
        <v>50</v>
      </c>
      <c r="B22" s="1" t="s">
        <v>20</v>
      </c>
      <c r="C22" s="1" t="s">
        <v>21</v>
      </c>
      <c r="D22" s="1" t="s">
        <v>22</v>
      </c>
      <c r="E22" s="1" t="s">
        <v>23</v>
      </c>
      <c r="F22" s="1" t="s">
        <v>24</v>
      </c>
      <c r="G22" s="1">
        <v>5.6381159999999999E-4</v>
      </c>
      <c r="H22">
        <f t="shared" si="3"/>
        <v>0.56381159999999997</v>
      </c>
      <c r="I22">
        <f>((K19*H22)/(L19*(A22^L21)))</f>
        <v>1.0862211190013691</v>
      </c>
    </row>
    <row r="23" spans="1:12" ht="26.25" thickBot="1" x14ac:dyDescent="0.3">
      <c r="A23" s="2">
        <v>55</v>
      </c>
      <c r="B23" s="2" t="s">
        <v>25</v>
      </c>
      <c r="C23" s="2" t="s">
        <v>26</v>
      </c>
      <c r="D23" s="2" t="s">
        <v>27</v>
      </c>
      <c r="E23" s="2" t="s">
        <v>28</v>
      </c>
      <c r="F23" s="2" t="s">
        <v>29</v>
      </c>
      <c r="G23" s="2">
        <v>6.9086600000000005E-4</v>
      </c>
      <c r="H23">
        <f t="shared" si="3"/>
        <v>0.69086600000000009</v>
      </c>
      <c r="I23">
        <f>((K19*H23)/(L19*(A23^L21)))</f>
        <v>1</v>
      </c>
    </row>
    <row r="24" spans="1:12" ht="26.25" thickBot="1" x14ac:dyDescent="0.3">
      <c r="A24" s="1">
        <v>60</v>
      </c>
      <c r="B24" s="1" t="s">
        <v>30</v>
      </c>
      <c r="C24" s="1" t="s">
        <v>31</v>
      </c>
      <c r="D24" s="1" t="s">
        <v>32</v>
      </c>
      <c r="E24" s="1" t="s">
        <v>33</v>
      </c>
      <c r="F24" s="1" t="s">
        <v>34</v>
      </c>
      <c r="G24" s="1">
        <v>9.0815160000000004E-4</v>
      </c>
      <c r="H24">
        <f t="shared" si="3"/>
        <v>0.90815160000000006</v>
      </c>
      <c r="I24">
        <f>((K19*H24)/(L19*(A24^L21)))</f>
        <v>1.0125089008658055</v>
      </c>
    </row>
    <row r="25" spans="1:12" ht="26.25" thickBot="1" x14ac:dyDescent="0.3">
      <c r="A25" s="3">
        <v>65</v>
      </c>
      <c r="B25" s="3" t="s">
        <v>35</v>
      </c>
      <c r="C25" s="3" t="s">
        <v>36</v>
      </c>
      <c r="D25" s="3" t="s">
        <v>37</v>
      </c>
      <c r="E25" s="3" t="s">
        <v>38</v>
      </c>
      <c r="F25" s="3" t="s">
        <v>39</v>
      </c>
      <c r="G25" s="3">
        <v>1.4588848E-3</v>
      </c>
      <c r="H25">
        <f t="shared" si="3"/>
        <v>1.4588847999999999</v>
      </c>
      <c r="I25">
        <f>((K19*H25)/(L19*(A25^L21)))</f>
        <v>1.2793081834198206</v>
      </c>
    </row>
    <row r="26" spans="1:12" ht="26.25" thickBot="1" x14ac:dyDescent="0.3">
      <c r="A26" s="1">
        <v>70</v>
      </c>
      <c r="B26" s="1" t="s">
        <v>40</v>
      </c>
      <c r="C26" s="1" t="s">
        <v>41</v>
      </c>
      <c r="D26" s="1" t="s">
        <v>42</v>
      </c>
      <c r="E26" s="1" t="s">
        <v>43</v>
      </c>
      <c r="F26" s="1" t="s">
        <v>44</v>
      </c>
      <c r="G26" s="1">
        <v>1.4199513999999999E-3</v>
      </c>
      <c r="H26">
        <f t="shared" si="3"/>
        <v>1.4199514</v>
      </c>
      <c r="I26">
        <f>((K19*H26)/(L19*(A26^L21)))</f>
        <v>0.99695053020412039</v>
      </c>
    </row>
    <row r="27" spans="1:12" ht="26.25" thickBot="1" x14ac:dyDescent="0.3">
      <c r="A27" s="3">
        <v>75</v>
      </c>
      <c r="B27" s="3" t="s">
        <v>45</v>
      </c>
      <c r="C27" s="3" t="s">
        <v>46</v>
      </c>
      <c r="D27" s="3" t="s">
        <v>47</v>
      </c>
      <c r="E27" s="3" t="s">
        <v>48</v>
      </c>
      <c r="F27" s="3" t="s">
        <v>49</v>
      </c>
      <c r="G27" s="3">
        <v>1.5495185999999999E-3</v>
      </c>
      <c r="H27">
        <f t="shared" si="3"/>
        <v>1.5495185999999999</v>
      </c>
      <c r="I27">
        <f>((K19*H27)/(L19*(A27^L21)))</f>
        <v>0.88451917474268171</v>
      </c>
    </row>
    <row r="28" spans="1:12" ht="26.25" thickBot="1" x14ac:dyDescent="0.3">
      <c r="A28" s="1">
        <v>80</v>
      </c>
      <c r="B28" s="1" t="s">
        <v>50</v>
      </c>
      <c r="C28" s="1" t="s">
        <v>51</v>
      </c>
      <c r="D28" s="1" t="s">
        <v>52</v>
      </c>
      <c r="E28" s="1" t="s">
        <v>53</v>
      </c>
      <c r="F28" s="1" t="s">
        <v>54</v>
      </c>
      <c r="G28" s="1">
        <v>2.3648919999999999E-3</v>
      </c>
      <c r="H28">
        <f t="shared" si="3"/>
        <v>2.3648919999999998</v>
      </c>
      <c r="I28">
        <f>((K19*H28)/(L19*(A28^L21)))</f>
        <v>1.1123349922529295</v>
      </c>
    </row>
    <row r="29" spans="1:12" ht="26.25" thickBot="1" x14ac:dyDescent="0.3">
      <c r="A29" s="3">
        <v>85</v>
      </c>
      <c r="B29" s="3" t="s">
        <v>55</v>
      </c>
      <c r="C29" s="3" t="s">
        <v>56</v>
      </c>
      <c r="D29" s="3" t="s">
        <v>57</v>
      </c>
      <c r="E29" s="3" t="s">
        <v>58</v>
      </c>
      <c r="F29" s="3" t="s">
        <v>59</v>
      </c>
      <c r="G29" s="3">
        <v>2.3075551999999998E-3</v>
      </c>
      <c r="H29">
        <f t="shared" si="3"/>
        <v>2.3075551999999999</v>
      </c>
      <c r="I29">
        <f>((K19*H29)/(L19*(A29^L21)))</f>
        <v>0.90487704282065817</v>
      </c>
    </row>
    <row r="30" spans="1:12" ht="26.25" thickBot="1" x14ac:dyDescent="0.3">
      <c r="A30" s="1">
        <v>90</v>
      </c>
      <c r="B30" s="1" t="s">
        <v>60</v>
      </c>
      <c r="C30" s="1" t="s">
        <v>61</v>
      </c>
      <c r="D30" s="1" t="s">
        <v>62</v>
      </c>
      <c r="E30" s="1" t="s">
        <v>63</v>
      </c>
      <c r="F30" s="1" t="s">
        <v>64</v>
      </c>
      <c r="G30" s="1">
        <v>3.5341066000000002E-3</v>
      </c>
      <c r="H30">
        <f t="shared" si="3"/>
        <v>3.5341066000000003</v>
      </c>
      <c r="I30">
        <f>((K19*H30)/(L19*(A30^L21)))</f>
        <v>1.1674717089928806</v>
      </c>
    </row>
    <row r="31" spans="1:12" ht="26.25" thickBot="1" x14ac:dyDescent="0.3">
      <c r="A31" s="3">
        <v>95</v>
      </c>
      <c r="B31" s="3" t="s">
        <v>65</v>
      </c>
      <c r="C31" s="3" t="s">
        <v>66</v>
      </c>
      <c r="D31" s="3" t="s">
        <v>67</v>
      </c>
      <c r="E31" s="3" t="s">
        <v>68</v>
      </c>
      <c r="F31" s="3" t="s">
        <v>69</v>
      </c>
      <c r="G31" s="3">
        <v>3.5998148000000001E-3</v>
      </c>
      <c r="H31">
        <f t="shared" si="3"/>
        <v>3.5998147999999999</v>
      </c>
      <c r="I31">
        <f>((K19*H31)/(L19*(A31^L21)))</f>
        <v>1.01112207189367</v>
      </c>
    </row>
    <row r="32" spans="1:12" ht="26.25" thickBot="1" x14ac:dyDescent="0.3">
      <c r="A32" s="1">
        <v>100</v>
      </c>
      <c r="B32" s="1" t="s">
        <v>70</v>
      </c>
      <c r="C32" s="1" t="s">
        <v>71</v>
      </c>
      <c r="D32" s="1" t="s">
        <v>72</v>
      </c>
      <c r="E32" s="1" t="s">
        <v>73</v>
      </c>
      <c r="F32" s="1" t="s">
        <v>74</v>
      </c>
      <c r="G32" s="1">
        <v>3.9544209999999996E-3</v>
      </c>
      <c r="H32">
        <f t="shared" si="3"/>
        <v>3.9544209999999995</v>
      </c>
      <c r="I32">
        <f>((K19*H32)/(L19*(A32^L21)))</f>
        <v>0.95230738504283008</v>
      </c>
    </row>
    <row r="34" spans="1:12" ht="15.75" thickBot="1" x14ac:dyDescent="0.3">
      <c r="A34" t="s">
        <v>152</v>
      </c>
    </row>
    <row r="35" spans="1:12" ht="26.25" thickBot="1" x14ac:dyDescent="0.3">
      <c r="A35" s="1">
        <v>10</v>
      </c>
      <c r="B35" s="1" t="s">
        <v>77</v>
      </c>
      <c r="C35" s="1" t="s">
        <v>78</v>
      </c>
      <c r="D35" s="1" t="s">
        <v>79</v>
      </c>
      <c r="E35" s="1" t="s">
        <v>80</v>
      </c>
      <c r="F35" s="1" t="s">
        <v>81</v>
      </c>
      <c r="G35" s="1">
        <v>1.949194E-4</v>
      </c>
      <c r="H35">
        <f>PRODUCT(1000,G35)</f>
        <v>0.19491939999999999</v>
      </c>
      <c r="I35">
        <f>((K36*H35)/(L36*(A35^6)))</f>
        <v>9.3493536773410213</v>
      </c>
      <c r="K35" t="s">
        <v>76</v>
      </c>
      <c r="L35" t="s">
        <v>75</v>
      </c>
    </row>
    <row r="36" spans="1:12" ht="26.25" thickBot="1" x14ac:dyDescent="0.3">
      <c r="A36" s="3">
        <v>20</v>
      </c>
      <c r="B36" s="3" t="s">
        <v>82</v>
      </c>
      <c r="C36" s="3" t="s">
        <v>83</v>
      </c>
      <c r="D36" s="3" t="s">
        <v>84</v>
      </c>
      <c r="E36" s="3" t="s">
        <v>85</v>
      </c>
      <c r="F36" s="3" t="s">
        <v>86</v>
      </c>
      <c r="G36" s="3">
        <v>1.0220864000000001E-3</v>
      </c>
      <c r="H36">
        <f t="shared" ref="H36:H49" si="4">PRODUCT(1000,G36)</f>
        <v>1.0220864000000001</v>
      </c>
      <c r="I36">
        <f>((K36*H36)/(L36*(A36^6)))</f>
        <v>0.76600950527502065</v>
      </c>
      <c r="K36">
        <f>A42^6</f>
        <v>75418890625</v>
      </c>
      <c r="L36">
        <f>H42</f>
        <v>1572.3659</v>
      </c>
    </row>
    <row r="37" spans="1:12" ht="26.25" thickBot="1" x14ac:dyDescent="0.3">
      <c r="A37" s="1">
        <v>30</v>
      </c>
      <c r="B37" s="1" t="s">
        <v>87</v>
      </c>
      <c r="C37" s="1" t="s">
        <v>88</v>
      </c>
      <c r="D37" s="1" t="s">
        <v>89</v>
      </c>
      <c r="E37" s="1" t="s">
        <v>90</v>
      </c>
      <c r="F37" s="1" t="s">
        <v>91</v>
      </c>
      <c r="G37" s="1">
        <v>1.4732123E-2</v>
      </c>
      <c r="H37">
        <f t="shared" si="4"/>
        <v>14.732123</v>
      </c>
      <c r="I37">
        <f>((K36*H37)/(L36*(A37^6)))</f>
        <v>0.9693136554835986</v>
      </c>
    </row>
    <row r="38" spans="1:12" ht="26.25" thickBot="1" x14ac:dyDescent="0.3">
      <c r="A38" s="3">
        <v>40</v>
      </c>
      <c r="B38" s="3" t="s">
        <v>92</v>
      </c>
      <c r="C38" s="3" t="s">
        <v>93</v>
      </c>
      <c r="D38" s="3" t="s">
        <v>94</v>
      </c>
      <c r="E38" s="3" t="s">
        <v>95</v>
      </c>
      <c r="F38" s="3" t="s">
        <v>96</v>
      </c>
      <c r="G38" s="3">
        <v>7.7270145999999998E-2</v>
      </c>
      <c r="H38">
        <f t="shared" si="4"/>
        <v>77.270145999999997</v>
      </c>
      <c r="I38">
        <f>((K36*H38)/(L36*(A38^6)))</f>
        <v>0.90485357802781841</v>
      </c>
    </row>
    <row r="39" spans="1:12" ht="26.25" thickBot="1" x14ac:dyDescent="0.3">
      <c r="A39" s="1">
        <v>50</v>
      </c>
      <c r="B39" s="1" t="s">
        <v>97</v>
      </c>
      <c r="C39" s="1" t="s">
        <v>98</v>
      </c>
      <c r="D39" s="1" t="s">
        <v>99</v>
      </c>
      <c r="E39" s="1" t="s">
        <v>100</v>
      </c>
      <c r="F39" s="1" t="s">
        <v>101</v>
      </c>
      <c r="G39" s="1">
        <v>0.29569413999999999</v>
      </c>
      <c r="H39">
        <f t="shared" si="4"/>
        <v>295.69414</v>
      </c>
      <c r="I39">
        <f>((K36*H39)/(L36*(A39^6)))</f>
        <v>0.90771437882191419</v>
      </c>
    </row>
    <row r="40" spans="1:12" ht="26.25" thickBot="1" x14ac:dyDescent="0.3">
      <c r="A40" s="3">
        <v>55</v>
      </c>
      <c r="B40" s="3" t="s">
        <v>102</v>
      </c>
      <c r="C40" s="3" t="s">
        <v>103</v>
      </c>
      <c r="D40" s="3" t="s">
        <v>104</v>
      </c>
      <c r="E40" s="3" t="s">
        <v>105</v>
      </c>
      <c r="F40" s="3" t="s">
        <v>106</v>
      </c>
      <c r="G40" s="3">
        <v>0.57194290999999997</v>
      </c>
      <c r="H40">
        <f t="shared" si="4"/>
        <v>571.94290999999998</v>
      </c>
      <c r="I40">
        <f>((K36*H40)/(L36*(A40^6)))</f>
        <v>0.99106711736986675</v>
      </c>
    </row>
    <row r="41" spans="1:12" ht="26.25" thickBot="1" x14ac:dyDescent="0.3">
      <c r="A41" s="1">
        <v>60</v>
      </c>
      <c r="B41" s="1" t="s">
        <v>107</v>
      </c>
      <c r="C41" s="1" t="s">
        <v>108</v>
      </c>
      <c r="D41" s="1" t="s">
        <v>109</v>
      </c>
      <c r="E41" s="1" t="s">
        <v>110</v>
      </c>
      <c r="F41" s="1" t="s">
        <v>111</v>
      </c>
      <c r="G41" s="1">
        <v>0.98527697999999997</v>
      </c>
      <c r="H41">
        <f t="shared" si="4"/>
        <v>985.27697999999998</v>
      </c>
      <c r="I41">
        <f>((K36*H41)/(L36*(A41^6)))</f>
        <v>1.0129251559114651</v>
      </c>
    </row>
    <row r="42" spans="1:12" ht="26.25" thickBot="1" x14ac:dyDescent="0.3">
      <c r="A42" s="3">
        <v>65</v>
      </c>
      <c r="B42" s="3" t="s">
        <v>112</v>
      </c>
      <c r="C42" s="3" t="s">
        <v>113</v>
      </c>
      <c r="D42" s="3" t="s">
        <v>114</v>
      </c>
      <c r="E42" s="3" t="s">
        <v>115</v>
      </c>
      <c r="F42" s="3" t="s">
        <v>116</v>
      </c>
      <c r="G42" s="3">
        <v>1.5723659000000001</v>
      </c>
      <c r="H42">
        <f t="shared" si="4"/>
        <v>1572.3659</v>
      </c>
      <c r="I42">
        <f>((K36*H42)/(L36*(A42^6)))</f>
        <v>1</v>
      </c>
    </row>
    <row r="43" spans="1:12" ht="26.25" thickBot="1" x14ac:dyDescent="0.3">
      <c r="A43" s="1">
        <v>70</v>
      </c>
      <c r="B43" s="1" t="s">
        <v>117</v>
      </c>
      <c r="C43" s="1" t="s">
        <v>118</v>
      </c>
      <c r="D43" s="1" t="s">
        <v>119</v>
      </c>
      <c r="E43" s="1" t="s">
        <v>120</v>
      </c>
      <c r="F43" s="1" t="s">
        <v>121</v>
      </c>
      <c r="G43" s="1">
        <v>2.4727982000000002</v>
      </c>
      <c r="H43">
        <f t="shared" si="4"/>
        <v>2472.7982000000002</v>
      </c>
      <c r="I43">
        <f>((K36*H43)/(L36*(A43^6)))</f>
        <v>1.0081541890280048</v>
      </c>
    </row>
    <row r="44" spans="1:12" ht="26.25" thickBot="1" x14ac:dyDescent="0.3">
      <c r="A44" s="3">
        <v>75</v>
      </c>
      <c r="B44" s="3" t="s">
        <v>122</v>
      </c>
      <c r="C44" s="3" t="s">
        <v>123</v>
      </c>
      <c r="D44" s="3" t="s">
        <v>124</v>
      </c>
      <c r="E44" s="3" t="s">
        <v>125</v>
      </c>
      <c r="F44" s="3" t="s">
        <v>126</v>
      </c>
      <c r="G44" s="3">
        <v>3.7142460000000002</v>
      </c>
      <c r="H44">
        <f t="shared" si="4"/>
        <v>3714.2460000000001</v>
      </c>
      <c r="I44">
        <f>((K36*H44)/(L36*(A44^6)))</f>
        <v>1.0009896964472376</v>
      </c>
    </row>
    <row r="45" spans="1:12" ht="26.25" thickBot="1" x14ac:dyDescent="0.3">
      <c r="A45" s="1">
        <v>80</v>
      </c>
      <c r="B45" s="1" t="s">
        <v>127</v>
      </c>
      <c r="C45" s="1" t="s">
        <v>128</v>
      </c>
      <c r="D45" s="1" t="s">
        <v>129</v>
      </c>
      <c r="E45" s="1" t="s">
        <v>130</v>
      </c>
      <c r="F45" s="1" t="s">
        <v>131</v>
      </c>
      <c r="G45" s="1">
        <v>5.6959378000000003</v>
      </c>
      <c r="H45">
        <f t="shared" si="4"/>
        <v>5695.9378000000006</v>
      </c>
      <c r="I45">
        <f>((K36*H45)/(L36*(A45^6)))</f>
        <v>1.0422018490802996</v>
      </c>
    </row>
    <row r="46" spans="1:12" ht="26.25" thickBot="1" x14ac:dyDescent="0.3">
      <c r="A46" s="3">
        <v>85</v>
      </c>
      <c r="B46" s="3" t="s">
        <v>132</v>
      </c>
      <c r="C46" s="3" t="s">
        <v>133</v>
      </c>
      <c r="D46" s="3" t="s">
        <v>134</v>
      </c>
      <c r="E46" s="3" t="s">
        <v>135</v>
      </c>
      <c r="F46" s="3" t="s">
        <v>136</v>
      </c>
      <c r="G46" s="3">
        <v>8.1073851000000001</v>
      </c>
      <c r="H46">
        <f t="shared" si="4"/>
        <v>8107.3851000000004</v>
      </c>
      <c r="I46">
        <f>((K36*H46)/(L36*(A46^6)))</f>
        <v>1.0310833439405245</v>
      </c>
    </row>
    <row r="47" spans="1:12" ht="26.25" thickBot="1" x14ac:dyDescent="0.3">
      <c r="A47" s="1">
        <v>90</v>
      </c>
      <c r="B47" s="1" t="s">
        <v>137</v>
      </c>
      <c r="C47" s="1" t="s">
        <v>138</v>
      </c>
      <c r="D47" s="1" t="s">
        <v>139</v>
      </c>
      <c r="E47" s="1" t="s">
        <v>140</v>
      </c>
      <c r="F47" s="1" t="s">
        <v>141</v>
      </c>
      <c r="G47" s="1">
        <v>11.390917</v>
      </c>
      <c r="H47">
        <f t="shared" si="4"/>
        <v>11390.916999999999</v>
      </c>
      <c r="I47">
        <f>((K36*H47)/(L36*(A47^6)))</f>
        <v>1.0280876778080636</v>
      </c>
    </row>
    <row r="48" spans="1:12" ht="26.25" thickBot="1" x14ac:dyDescent="0.3">
      <c r="A48" s="3">
        <v>95</v>
      </c>
      <c r="B48" s="3" t="s">
        <v>142</v>
      </c>
      <c r="C48" s="3" t="s">
        <v>143</v>
      </c>
      <c r="D48" s="3" t="s">
        <v>144</v>
      </c>
      <c r="E48" s="3" t="s">
        <v>145</v>
      </c>
      <c r="F48" s="3" t="s">
        <v>146</v>
      </c>
      <c r="G48" s="3">
        <v>16.297912</v>
      </c>
      <c r="H48">
        <f t="shared" si="4"/>
        <v>16297.912</v>
      </c>
      <c r="I48">
        <f>((K36*H48)/(L36*(A48^6)))</f>
        <v>1.0634494720008532</v>
      </c>
    </row>
    <row r="49" spans="1:9" ht="26.25" thickBot="1" x14ac:dyDescent="0.3">
      <c r="A49" s="1">
        <v>100</v>
      </c>
      <c r="B49" s="1" t="s">
        <v>147</v>
      </c>
      <c r="C49" s="1" t="s">
        <v>148</v>
      </c>
      <c r="D49" s="1" t="s">
        <v>149</v>
      </c>
      <c r="E49" s="1" t="s">
        <v>150</v>
      </c>
      <c r="F49" s="1" t="s">
        <v>151</v>
      </c>
      <c r="G49" s="1">
        <v>22.491325</v>
      </c>
      <c r="H49">
        <f t="shared" si="4"/>
        <v>22491.325000000001</v>
      </c>
      <c r="I49">
        <f>((K36*H49)/(L36*(A49^6)))</f>
        <v>1.0788015564229219</v>
      </c>
    </row>
    <row r="58" spans="1:9" ht="15.75" thickBot="1" x14ac:dyDescent="0.3"/>
    <row r="59" spans="1:9" ht="64.5" thickBot="1" x14ac:dyDescent="0.3">
      <c r="E59" s="1"/>
      <c r="F59" s="1" t="s">
        <v>235</v>
      </c>
      <c r="G59" s="1"/>
    </row>
    <row r="60" spans="1:9" ht="15.75" thickBot="1" x14ac:dyDescent="0.3">
      <c r="A60" s="4"/>
      <c r="E60" s="3" t="s">
        <v>234</v>
      </c>
      <c r="F60" s="3" t="s">
        <v>236</v>
      </c>
      <c r="G60" s="3" t="s">
        <v>157</v>
      </c>
    </row>
    <row r="61" spans="1:9" ht="15.75" thickBot="1" x14ac:dyDescent="0.3">
      <c r="A61" s="4"/>
      <c r="E61" s="1">
        <v>10</v>
      </c>
      <c r="F61">
        <v>0.19491939999999999</v>
      </c>
      <c r="G61">
        <v>9.3493536773410213</v>
      </c>
    </row>
    <row r="62" spans="1:9" ht="15.75" thickBot="1" x14ac:dyDescent="0.3">
      <c r="A62" s="4"/>
      <c r="E62" s="3">
        <v>20</v>
      </c>
      <c r="F62">
        <v>1.0220864000000001</v>
      </c>
      <c r="G62">
        <v>0.76600950527502065</v>
      </c>
    </row>
    <row r="63" spans="1:9" ht="15.75" thickBot="1" x14ac:dyDescent="0.3">
      <c r="A63" s="4"/>
      <c r="E63" s="1">
        <v>30</v>
      </c>
      <c r="F63">
        <v>14.732123</v>
      </c>
      <c r="G63">
        <v>0.9693136554835986</v>
      </c>
    </row>
    <row r="64" spans="1:9" ht="15.75" thickBot="1" x14ac:dyDescent="0.3">
      <c r="A64" s="4"/>
      <c r="E64" s="3">
        <v>40</v>
      </c>
      <c r="F64">
        <v>77.270145999999997</v>
      </c>
      <c r="G64">
        <v>0.90485357802781841</v>
      </c>
    </row>
    <row r="65" spans="1:7" ht="15.75" thickBot="1" x14ac:dyDescent="0.3">
      <c r="A65" s="4"/>
      <c r="E65" s="1">
        <v>50</v>
      </c>
      <c r="F65">
        <v>295.69414</v>
      </c>
      <c r="G65">
        <v>0.90771437882191419</v>
      </c>
    </row>
    <row r="66" spans="1:7" ht="15.75" thickBot="1" x14ac:dyDescent="0.3">
      <c r="A66" s="4"/>
      <c r="E66" s="3">
        <v>55</v>
      </c>
      <c r="F66">
        <v>571.94290999999998</v>
      </c>
      <c r="G66">
        <v>0.99106711736986675</v>
      </c>
    </row>
    <row r="67" spans="1:7" ht="15.75" thickBot="1" x14ac:dyDescent="0.3">
      <c r="A67" s="4"/>
      <c r="E67" s="1">
        <v>60</v>
      </c>
      <c r="F67">
        <v>985.27697999999998</v>
      </c>
      <c r="G67">
        <v>1.0129251559114651</v>
      </c>
    </row>
    <row r="68" spans="1:7" ht="15.75" thickBot="1" x14ac:dyDescent="0.3">
      <c r="A68" s="4"/>
      <c r="E68" s="3">
        <v>65</v>
      </c>
      <c r="F68">
        <v>1572.3659</v>
      </c>
      <c r="G68">
        <v>1</v>
      </c>
    </row>
    <row r="69" spans="1:7" ht="15.75" thickBot="1" x14ac:dyDescent="0.3">
      <c r="A69" s="4"/>
      <c r="E69" s="1">
        <v>70</v>
      </c>
      <c r="F69">
        <v>2472.7982000000002</v>
      </c>
      <c r="G69">
        <v>1.0081541890280048</v>
      </c>
    </row>
    <row r="70" spans="1:7" ht="15.75" thickBot="1" x14ac:dyDescent="0.3">
      <c r="A70" s="4"/>
      <c r="E70" s="3">
        <v>75</v>
      </c>
      <c r="F70">
        <v>3714.2460000000001</v>
      </c>
      <c r="G70">
        <v>1.0009896964472376</v>
      </c>
    </row>
    <row r="71" spans="1:7" ht="15.75" thickBot="1" x14ac:dyDescent="0.3">
      <c r="A71" s="4"/>
      <c r="E71" s="1">
        <v>80</v>
      </c>
      <c r="F71">
        <v>5695.9378000000006</v>
      </c>
      <c r="G71">
        <v>1.0422018490802996</v>
      </c>
    </row>
    <row r="72" spans="1:7" ht="15.75" thickBot="1" x14ac:dyDescent="0.3">
      <c r="A72" s="4"/>
      <c r="E72" s="3">
        <v>85</v>
      </c>
      <c r="F72">
        <v>8107.3851000000004</v>
      </c>
      <c r="G72">
        <v>1.0310833439405245</v>
      </c>
    </row>
    <row r="73" spans="1:7" ht="15.75" thickBot="1" x14ac:dyDescent="0.3">
      <c r="A73" s="4"/>
      <c r="E73" s="1">
        <v>90</v>
      </c>
      <c r="F73">
        <v>11390.916999999999</v>
      </c>
      <c r="G73">
        <v>1.0280876778080636</v>
      </c>
    </row>
    <row r="74" spans="1:7" ht="15.75" thickBot="1" x14ac:dyDescent="0.3">
      <c r="A74" s="4"/>
      <c r="E74" s="3">
        <v>95</v>
      </c>
      <c r="F74">
        <v>16297.912</v>
      </c>
      <c r="G74">
        <v>1.0634494720008532</v>
      </c>
    </row>
    <row r="75" spans="1:7" ht="15.75" thickBot="1" x14ac:dyDescent="0.3">
      <c r="E75" s="1">
        <v>100</v>
      </c>
      <c r="F75">
        <v>22491.325000000001</v>
      </c>
      <c r="G75">
        <v>1.0788015564229219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2019-02-03T22:50:26Z</dcterms:modified>
</cp:coreProperties>
</file>