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\canine_precise_dispenser\hardware\"/>
    </mc:Choice>
  </mc:AlternateContent>
  <xr:revisionPtr revIDLastSave="0" documentId="13_ncr:1_{9BD5FABD-8AB1-4EEF-9411-C50BDF78019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" i="1" l="1"/>
  <c r="D12" i="1"/>
  <c r="D13" i="1"/>
  <c r="D6" i="1"/>
  <c r="D4" i="1"/>
  <c r="D17" i="1"/>
  <c r="D16" i="1"/>
  <c r="D15" i="1"/>
  <c r="D14" i="1"/>
  <c r="D11" i="1"/>
  <c r="D10" i="1"/>
  <c r="D9" i="1"/>
  <c r="D8" i="1"/>
  <c r="D7" i="1"/>
  <c r="D5" i="1"/>
  <c r="D25" i="1"/>
  <c r="C25" i="1"/>
  <c r="D24" i="1"/>
  <c r="D23" i="1"/>
  <c r="D22" i="1"/>
  <c r="D21" i="1"/>
  <c r="D20" i="1"/>
  <c r="D19" i="1"/>
  <c r="C19" i="1"/>
  <c r="D18" i="1"/>
</calcChain>
</file>

<file path=xl/sharedStrings.xml><?xml version="1.0" encoding="utf-8"?>
<sst xmlns="http://schemas.openxmlformats.org/spreadsheetml/2006/main" count="75" uniqueCount="50">
  <si>
    <t>Bill of Materials - Precise Dispenser</t>
  </si>
  <si>
    <t>Part</t>
  </si>
  <si>
    <t>Quantity</t>
  </si>
  <si>
    <t>Cost</t>
  </si>
  <si>
    <t>Link</t>
  </si>
  <si>
    <t>1 kg natural filament</t>
  </si>
  <si>
    <t>Amazon</t>
  </si>
  <si>
    <t>Raspberry Pi 4</t>
  </si>
  <si>
    <t>SparkFun</t>
  </si>
  <si>
    <t>HDMI Panel Mount</t>
  </si>
  <si>
    <t>DigiKey</t>
  </si>
  <si>
    <t>USB C Panel Mount</t>
  </si>
  <si>
    <t>Barrel Jack Panel Mount</t>
  </si>
  <si>
    <t>HDMI to Micro HDMI</t>
  </si>
  <si>
    <t>Stepper Motor Power Supply</t>
  </si>
  <si>
    <t>Stepper Motor</t>
  </si>
  <si>
    <t>Raspberry Pi Power Supply</t>
  </si>
  <si>
    <t>Plastic Cover</t>
  </si>
  <si>
    <t>IR Break Beam</t>
  </si>
  <si>
    <t>Adafruit</t>
  </si>
  <si>
    <t>Cable Ties</t>
  </si>
  <si>
    <t>Micro SD Card</t>
  </si>
  <si>
    <t>USB C Cable</t>
  </si>
  <si>
    <t>A4988 Stepper Motor</t>
  </si>
  <si>
    <t>2 Pin Screw Terminal</t>
  </si>
  <si>
    <t>3 Pin Screw Terminal</t>
  </si>
  <si>
    <t>Capacitor</t>
  </si>
  <si>
    <t>Resistor</t>
  </si>
  <si>
    <t>40 Pin Header</t>
  </si>
  <si>
    <t>Stepper Motor Header</t>
  </si>
  <si>
    <t>A4988 Female Pins</t>
  </si>
  <si>
    <t>Power Switch</t>
  </si>
  <si>
    <t>Used to print the dispenser</t>
  </si>
  <si>
    <t>Use</t>
  </si>
  <si>
    <t>Controls the dispenser</t>
  </si>
  <si>
    <t>Breaks out HDMI connection on Pi to connector panel</t>
  </si>
  <si>
    <t>Breaks out 5V USB power on Pi to connector panel</t>
  </si>
  <si>
    <t>Breaks out 12V power on Pi HAT to connector panel</t>
  </si>
  <si>
    <t>Converts the HDMI panel connector to Micro HDMI on Pi</t>
  </si>
  <si>
    <t>12V power supply for stepper motor</t>
  </si>
  <si>
    <t>Motor to drive the treat jogger</t>
  </si>
  <si>
    <t>5V power supply for Raspberry Pi</t>
  </si>
  <si>
    <t>Acrylic plate to cover the treats from the environment</t>
  </si>
  <si>
    <t>External sensors to detect a treat falling from jogger</t>
  </si>
  <si>
    <t>Used to hold down wires within the dispenser</t>
  </si>
  <si>
    <t>Used to hold data and OS on Raspberry Pi</t>
  </si>
  <si>
    <t xml:space="preserve">Connects the panel USB C to Raspberry Pi </t>
  </si>
  <si>
    <t>Double pull double throw switch for both 5V and 12V power</t>
  </si>
  <si>
    <t>Placed on Pi HAT into the female headers</t>
  </si>
  <si>
    <t>Soldered to Pi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</si>
</sst>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4" x14ac:knownFonts="1">
    <font>
      <sz val="11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164" fontId="3" fillId="0" borderId="0" applyBorder="0" applyProtection="0"/>
    <xf numFmtId="0" fontId="2" fillId="0" borderId="0" applyBorder="0" applyProtection="0"/>
  </cellStyleXfs>
  <cellXfs count="16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164" fontId="1" fillId="0" borderId="3" xfId="1" applyFont="1" applyBorder="1" applyAlignment="1" applyProtection="1"/>
    <xf numFmtId="0" fontId="1" fillId="0" borderId="0" xfId="0" applyFont="1" applyBorder="1"/>
    <xf numFmtId="164" fontId="1" fillId="0" borderId="0" xfId="1" applyFont="1" applyBorder="1" applyAlignment="1" applyProtection="1"/>
    <xf numFmtId="0" fontId="1" fillId="0" borderId="4" xfId="0" applyFont="1" applyBorder="1"/>
    <xf numFmtId="164" fontId="1" fillId="0" borderId="4" xfId="1" applyFont="1" applyBorder="1" applyAlignment="1" applyProtection="1"/>
    <xf numFmtId="0" fontId="1" fillId="0" borderId="0" xfId="0" applyFont="1"/>
    <xf numFmtId="0" fontId="2" fillId="0" borderId="0" xfId="2" applyBorder="1" applyAlignment="1" applyProtection="1"/>
    <xf numFmtId="0" fontId="2" fillId="0" borderId="0" xfId="2" applyBorder="1" applyAlignment="1" applyProtection="1"/>
    <xf numFmtId="0" fontId="2" fillId="0" borderId="3" xfId="2" applyBorder="1" applyProtection="1"/>
    <xf numFmtId="0" fontId="2" fillId="0" borderId="0" xfId="2" applyBorder="1" applyProtection="1"/>
    <xf numFmtId="0" fontId="2" fillId="0" borderId="4" xfId="2" applyBorder="1" applyProtection="1"/>
    <xf numFmtId="0" fontId="1" fillId="0" borderId="1" xfId="0" applyFont="1" applyBorder="1" applyAlignment="1">
      <alignment horizontal="center"/>
    </xf>
    <xf numFmtId="0" fontId="1" fillId="0" borderId="0" xfId="0" applyFont="1" applyFill="1" applyBorder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87BWKJZP/ref=ox_sc_act_title_1?smid=A2TMK1RHV496EY&amp;th=1" TargetMode="External"/><Relationship Id="rId13" Type="http://schemas.openxmlformats.org/officeDocument/2006/relationships/hyperlink" Target="https://www.amazon.com/Micro-Center-Class-Memory-Adapter/dp/B07K835MNR/ref=sr_1_36?dchild=1&amp;keywords=16gb+sd+card&amp;qid=1612732635&amp;sr=8-36" TargetMode="External"/><Relationship Id="rId3" Type="http://schemas.openxmlformats.org/officeDocument/2006/relationships/hyperlink" Target="https://www.digikey.com/en/products/detail/4054/1528-2888-ND/9997693?itemSeq=352933947" TargetMode="External"/><Relationship Id="rId7" Type="http://schemas.openxmlformats.org/officeDocument/2006/relationships/hyperlink" Target="https://www.digikey.com/en/products/detail/tensility-international-corp/16-00143/10324430" TargetMode="External"/><Relationship Id="rId12" Type="http://schemas.openxmlformats.org/officeDocument/2006/relationships/hyperlink" Target="https://www.amazon.com/gp/product/B08F77YVYB/ref=ppx_yo_dt_b_asin_title_o00_s00?ie=UTF8&amp;psc=1" TargetMode="External"/><Relationship Id="rId2" Type="http://schemas.openxmlformats.org/officeDocument/2006/relationships/hyperlink" Target="https://www.sparkfun.com/products/15447" TargetMode="External"/><Relationship Id="rId1" Type="http://schemas.openxmlformats.org/officeDocument/2006/relationships/hyperlink" Target="https://www.amazon.com/OVERTURE-Filament-Consumables-Dimensional-Accuracy/dp/B07PGY2JP1/ref=sr_1_9?crid=SP2VJ9AX94HN&amp;dchild=1&amp;keywords=1kg+pla+filament+1.75mm&amp;qid=1612737824&amp;sprefix=1kg+pla+%2Caps%2C223&amp;sr=8-9" TargetMode="External"/><Relationship Id="rId6" Type="http://schemas.openxmlformats.org/officeDocument/2006/relationships/hyperlink" Target="https://www.amazon.com/GANA-Adapter-Female-Action-Supported/dp/B07K21HSQX/ref=sr_1_3?dchild=1&amp;keywords=micro+hdmi+to+hdmi+female&amp;qid=1612730938&amp;sr=8-3" TargetMode="External"/><Relationship Id="rId11" Type="http://schemas.openxmlformats.org/officeDocument/2006/relationships/hyperlink" Target="https://www.adafruit.com/product/2167" TargetMode="External"/><Relationship Id="rId5" Type="http://schemas.openxmlformats.org/officeDocument/2006/relationships/hyperlink" Target="https://www.digikey.com/en/products/detail/10-02879/839-1449-ND/8635386?itemSeq=352933944" TargetMode="External"/><Relationship Id="rId15" Type="http://schemas.openxmlformats.org/officeDocument/2006/relationships/hyperlink" Target="https://www.amazon.com/HiLetgo-Stepstick-Stepper-Printer-Compatible/dp/B00LOF1CA2/ref=sr_1_24?crid=1H73ID64FI88C&amp;dchild=1&amp;keywords=a4988+stepper+motor+driver&amp;qid=1617929080&amp;sprefix=a4988%2Caps%2C201&amp;sr=8-24" TargetMode="External"/><Relationship Id="rId10" Type="http://schemas.openxmlformats.org/officeDocument/2006/relationships/hyperlink" Target="https://www.amazon.com/gp/product/B083HNZWK6/ref=ox_sc_act_title_2?smid=A2PYYAAPQIARBH&amp;psc=1" TargetMode="External"/><Relationship Id="rId4" Type="http://schemas.openxmlformats.org/officeDocument/2006/relationships/hyperlink" Target="https://www.digikey.com/en/products/detail/4261/1528-4261-ND/10287031?itemSeq=352933946" TargetMode="External"/><Relationship Id="rId9" Type="http://schemas.openxmlformats.org/officeDocument/2006/relationships/hyperlink" Target="https://www.sparkfun.com/products/15448" TargetMode="External"/><Relationship Id="rId14" Type="http://schemas.openxmlformats.org/officeDocument/2006/relationships/hyperlink" Target="https://www.amazon.com/JXMOX-Charger-Charging-Compatible-2018-Grey/dp/B07TVMBZ75/ref=sr_1_3?dchild=1&amp;keywords=usb+c+to+usb+c+cable+short&amp;qid=1612732867&amp;sr=8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tabSelected="1" zoomScaleNormal="100" workbookViewId="0">
      <selection activeCell="F26" sqref="F26"/>
    </sheetView>
  </sheetViews>
  <sheetFormatPr defaultColWidth="8.6640625" defaultRowHeight="14.4" x14ac:dyDescent="0.3"/>
  <cols>
    <col min="1" max="1" width="29.33203125" customWidth="1"/>
    <col min="4" max="4" width="44.77734375" customWidth="1"/>
  </cols>
  <sheetData>
    <row r="1" spans="1:6" x14ac:dyDescent="0.3">
      <c r="A1" s="14" t="s">
        <v>0</v>
      </c>
      <c r="B1" s="14"/>
      <c r="C1" s="14"/>
      <c r="D1" s="14"/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F2" s="15" t="s">
        <v>33</v>
      </c>
    </row>
    <row r="3" spans="1:6" x14ac:dyDescent="0.3">
      <c r="A3" s="2" t="s">
        <v>5</v>
      </c>
      <c r="B3" s="2">
        <v>1</v>
      </c>
      <c r="C3" s="3">
        <v>22.99</v>
      </c>
      <c r="D3" s="11" t="str">
        <f>HYPERLINK("https://www.amazon.com/eSUN-1-75mm-Natural-Printer-filament/dp/B00MVIPG80/ref=sr_1_3?dchild=1&amp;keywords=esun+pla+1.75+natural&amp;qid=1619445369&amp;sr=8-3","Filament")</f>
        <v>Filament</v>
      </c>
      <c r="E3" t="s">
        <v>6</v>
      </c>
      <c r="F3" t="s">
        <v>32</v>
      </c>
    </row>
    <row r="4" spans="1:6" x14ac:dyDescent="0.3">
      <c r="A4" s="4" t="s">
        <v>7</v>
      </c>
      <c r="B4" s="4">
        <v>1</v>
      </c>
      <c r="C4" s="5">
        <v>75</v>
      </c>
      <c r="D4" s="12" t="str">
        <f>HYPERLINK("https://www.sparkfun.com/products/16811","Raspberry Pi")</f>
        <v>Raspberry Pi</v>
      </c>
      <c r="E4" t="s">
        <v>8</v>
      </c>
      <c r="F4" t="s">
        <v>34</v>
      </c>
    </row>
    <row r="5" spans="1:6" x14ac:dyDescent="0.3">
      <c r="A5" s="4" t="s">
        <v>9</v>
      </c>
      <c r="B5" s="4">
        <v>1</v>
      </c>
      <c r="C5" s="5">
        <v>7.95</v>
      </c>
      <c r="D5" s="12" t="str">
        <f>HYPERLINK("https://www.digikey.com/en/products/detail/4054/1528-2888-ND/9997693?itemSeq=352933947","HDMI")</f>
        <v>HDMI</v>
      </c>
      <c r="E5" t="s">
        <v>10</v>
      </c>
      <c r="F5" t="s">
        <v>35</v>
      </c>
    </row>
    <row r="6" spans="1:6" x14ac:dyDescent="0.3">
      <c r="A6" s="4" t="s">
        <v>11</v>
      </c>
      <c r="B6" s="4">
        <v>1</v>
      </c>
      <c r="C6" s="5">
        <v>7.5</v>
      </c>
      <c r="D6" s="12" t="str">
        <f>HYPERLINK("https://www.adafruit.com/product/4261","USB C")</f>
        <v>USB C</v>
      </c>
      <c r="E6" t="s">
        <v>10</v>
      </c>
      <c r="F6" t="s">
        <v>36</v>
      </c>
    </row>
    <row r="7" spans="1:6" x14ac:dyDescent="0.3">
      <c r="A7" s="4" t="s">
        <v>12</v>
      </c>
      <c r="B7" s="4">
        <v>1</v>
      </c>
      <c r="C7" s="5">
        <v>5.17</v>
      </c>
      <c r="D7" s="12" t="str">
        <f>HYPERLINK("https://www.digikey.com/en/products/detail/10-02879/839-1449-ND/8635386?itemSeq=352933944","Barrel Jack")</f>
        <v>Barrel Jack</v>
      </c>
      <c r="E7" t="s">
        <v>10</v>
      </c>
      <c r="F7" t="s">
        <v>37</v>
      </c>
    </row>
    <row r="8" spans="1:6" x14ac:dyDescent="0.3">
      <c r="A8" s="4" t="s">
        <v>13</v>
      </c>
      <c r="B8" s="4">
        <v>1</v>
      </c>
      <c r="C8" s="5">
        <v>8.69</v>
      </c>
      <c r="D8" s="12" t="str">
        <f>HYPERLINK("https://www.amazon.com/GANA-Adapter-Female-Action-Supported/dp/B07K21HSQX/","Micro HDMI")</f>
        <v>Micro HDMI</v>
      </c>
      <c r="E8" t="s">
        <v>6</v>
      </c>
      <c r="F8" t="s">
        <v>38</v>
      </c>
    </row>
    <row r="9" spans="1:6" x14ac:dyDescent="0.3">
      <c r="A9" s="4" t="s">
        <v>14</v>
      </c>
      <c r="B9" s="4">
        <v>1</v>
      </c>
      <c r="C9" s="5">
        <v>11.61</v>
      </c>
      <c r="D9" s="12" t="str">
        <f>HYPERLINK("https://www.digikey.com/en/products/detail/tensility-international-corp/16-00143/10324430", "12V Power")</f>
        <v>12V Power</v>
      </c>
      <c r="E9" t="s">
        <v>10</v>
      </c>
      <c r="F9" t="s">
        <v>39</v>
      </c>
    </row>
    <row r="10" spans="1:6" x14ac:dyDescent="0.3">
      <c r="A10" s="4" t="s">
        <v>15</v>
      </c>
      <c r="B10" s="4">
        <v>1</v>
      </c>
      <c r="C10" s="5">
        <v>8.99</v>
      </c>
      <c r="D10" s="12" t="str">
        <f>HYPERLINK("https://www.amazon.com/gp/product/B087BWKJZP/","Motor")</f>
        <v>Motor</v>
      </c>
      <c r="E10" t="s">
        <v>6</v>
      </c>
      <c r="F10" t="s">
        <v>40</v>
      </c>
    </row>
    <row r="11" spans="1:6" x14ac:dyDescent="0.3">
      <c r="A11" s="4" t="s">
        <v>16</v>
      </c>
      <c r="B11" s="4">
        <v>1</v>
      </c>
      <c r="C11" s="5">
        <v>8</v>
      </c>
      <c r="D11" s="12" t="str">
        <f>HYPERLINK("https://www.sparkfun.com/products/15448","Pi Power")</f>
        <v>Pi Power</v>
      </c>
      <c r="E11" t="s">
        <v>8</v>
      </c>
      <c r="F11" t="s">
        <v>41</v>
      </c>
    </row>
    <row r="12" spans="1:6" x14ac:dyDescent="0.3">
      <c r="A12" s="4" t="s">
        <v>17</v>
      </c>
      <c r="B12" s="4">
        <v>1</v>
      </c>
      <c r="C12" s="5">
        <v>11.49</v>
      </c>
      <c r="D12" s="12" t="str">
        <f>HYPERLINK("https://www.amazon.com/Acrylic-Circle-Disc-Transparent-Plexiglass/dp/B07TLKWQ6C/ref=sr_1_8?dchild=1&amp;keywords=Acrylic%2BRound%2BSheet&amp;qid=1619293879&amp;s=home-garden&amp;sr=1-8&amp;th=1","8 in Cover")</f>
        <v>8 in Cover</v>
      </c>
      <c r="E12" t="s">
        <v>6</v>
      </c>
      <c r="F12" t="s">
        <v>42</v>
      </c>
    </row>
    <row r="13" spans="1:6" x14ac:dyDescent="0.3">
      <c r="A13" s="4" t="s">
        <v>18</v>
      </c>
      <c r="B13" s="4">
        <v>1</v>
      </c>
      <c r="C13" s="5">
        <v>6.5</v>
      </c>
      <c r="D13" s="12" t="str">
        <f>HYPERLINK("https://www.digikey.com/en/products/detail/adafruit-industries-llc/2168/8258463?s=N4IgjCBcoLQBxVAYygMwIYBsDOBTANCAPZQDa4ArAEwIC6AvvYVWSFWAGx31A","5mm IR")</f>
        <v>5mm IR</v>
      </c>
      <c r="E13" t="s">
        <v>19</v>
      </c>
      <c r="F13" t="s">
        <v>43</v>
      </c>
    </row>
    <row r="14" spans="1:6" x14ac:dyDescent="0.3">
      <c r="A14" s="4" t="s">
        <v>20</v>
      </c>
      <c r="B14" s="4">
        <v>1</v>
      </c>
      <c r="C14" s="5">
        <v>9.69</v>
      </c>
      <c r="D14" s="12" t="str">
        <f>HYPERLINK("https://www.amazon.com/gp/product/B08F77YVYB/", "Zip Ties and Mounts")</f>
        <v>Zip Ties and Mounts</v>
      </c>
      <c r="E14" t="s">
        <v>6</v>
      </c>
      <c r="F14" t="s">
        <v>44</v>
      </c>
    </row>
    <row r="15" spans="1:6" x14ac:dyDescent="0.3">
      <c r="A15" s="4" t="s">
        <v>21</v>
      </c>
      <c r="B15" s="4">
        <v>1</v>
      </c>
      <c r="C15" s="5">
        <v>6.49</v>
      </c>
      <c r="D15" s="12" t="str">
        <f>HYPERLINK("https://www.amazon.com/Micro-Center-Class-Memory-Adapter/dp/B07YLYX4NL/","SD Card Pack")</f>
        <v>SD Card Pack</v>
      </c>
      <c r="E15" t="s">
        <v>6</v>
      </c>
      <c r="F15" t="s">
        <v>45</v>
      </c>
    </row>
    <row r="16" spans="1:6" x14ac:dyDescent="0.3">
      <c r="A16" s="6" t="s">
        <v>22</v>
      </c>
      <c r="B16" s="6">
        <v>1</v>
      </c>
      <c r="C16" s="7">
        <v>6.99</v>
      </c>
      <c r="D16" s="13" t="str">
        <f>HYPERLINK("https://www.amazon.com/Charging-Durable-Station-Compatible-Samsung/dp/B08LL1SVZD/","USB C Cables")</f>
        <v>USB C Cables</v>
      </c>
      <c r="E16" t="s">
        <v>6</v>
      </c>
      <c r="F16" t="s">
        <v>46</v>
      </c>
    </row>
    <row r="17" spans="1:6" x14ac:dyDescent="0.3">
      <c r="A17" s="4" t="s">
        <v>31</v>
      </c>
      <c r="B17" s="4">
        <v>1</v>
      </c>
      <c r="C17" s="5">
        <v>1.34</v>
      </c>
      <c r="D17" s="12" t="str">
        <f>HYPERLINK("https://www.digikey.com/en/products/detail/e-switch/RA41G31900/8540802", "Switch")</f>
        <v>Switch</v>
      </c>
      <c r="E17" t="s">
        <v>10</v>
      </c>
      <c r="F17" t="s">
        <v>47</v>
      </c>
    </row>
    <row r="18" spans="1:6" x14ac:dyDescent="0.3">
      <c r="A18" s="8" t="s">
        <v>23</v>
      </c>
      <c r="B18" s="8">
        <v>1</v>
      </c>
      <c r="C18" s="5">
        <v>4.6900000000000004</v>
      </c>
      <c r="D18" s="9" t="str">
        <f>HYPERLINK("https://www.amazon.com/HiLetgo-Stepstick-Stepper-Printer-Compatible/dp/B00LOF1CA2/", "Motor Driver")</f>
        <v>Motor Driver</v>
      </c>
      <c r="E18" t="s">
        <v>6</v>
      </c>
      <c r="F18" t="s">
        <v>48</v>
      </c>
    </row>
    <row r="19" spans="1:6" x14ac:dyDescent="0.3">
      <c r="A19" s="8" t="s">
        <v>24</v>
      </c>
      <c r="B19" s="8">
        <v>2</v>
      </c>
      <c r="C19" s="5">
        <f>1.1*2</f>
        <v>2.2000000000000002</v>
      </c>
      <c r="D19" s="10" t="str">
        <f>HYPERLINK("https://www.digikey.com/en/products/detail/w%C3%BCrth-elektronik/691214110002S/11477397", "2x 3.5mm Terminal")</f>
        <v>2x 3.5mm Terminal</v>
      </c>
      <c r="E19" t="s">
        <v>10</v>
      </c>
      <c r="F19" t="s">
        <v>49</v>
      </c>
    </row>
    <row r="20" spans="1:6" x14ac:dyDescent="0.3">
      <c r="A20" s="8" t="s">
        <v>25</v>
      </c>
      <c r="B20" s="8">
        <v>1</v>
      </c>
      <c r="C20" s="5">
        <v>1.35</v>
      </c>
      <c r="D20" s="10" t="str">
        <f>HYPERLINK("https://www.digikey.com/en/products/detail/w%C3%BCrth-elektronik/691214110003S/11477432","3x 3.5mm Terminal")</f>
        <v>3x 3.5mm Terminal</v>
      </c>
      <c r="E20" t="s">
        <v>10</v>
      </c>
      <c r="F20" t="s">
        <v>49</v>
      </c>
    </row>
    <row r="21" spans="1:6" x14ac:dyDescent="0.3">
      <c r="A21" s="8" t="s">
        <v>26</v>
      </c>
      <c r="B21" s="8">
        <v>1</v>
      </c>
      <c r="C21" s="5">
        <v>0.13</v>
      </c>
      <c r="D21" s="10" t="str">
        <f>HYPERLINK("https://www.digikey.com/en/products/detail/w%C3%BCrth-elektronik/860240572001/5729254","10u TH Cap")</f>
        <v>10u TH Cap</v>
      </c>
      <c r="E21" t="s">
        <v>10</v>
      </c>
      <c r="F21" t="s">
        <v>49</v>
      </c>
    </row>
    <row r="22" spans="1:6" x14ac:dyDescent="0.3">
      <c r="A22" s="8" t="s">
        <v>27</v>
      </c>
      <c r="B22" s="8">
        <v>1</v>
      </c>
      <c r="C22" s="5">
        <v>0.1</v>
      </c>
      <c r="D22" s="10" t="str">
        <f>HYPERLINK("https://www.digikey.com/en/products/detail/stackpole-electronics-inc/CF14JT10K0/1741265","10k TH Res")</f>
        <v>10k TH Res</v>
      </c>
      <c r="E22" t="s">
        <v>10</v>
      </c>
      <c r="F22" t="s">
        <v>49</v>
      </c>
    </row>
    <row r="23" spans="1:6" x14ac:dyDescent="0.3">
      <c r="A23" s="8" t="s">
        <v>28</v>
      </c>
      <c r="B23" s="8">
        <v>1</v>
      </c>
      <c r="C23" s="5">
        <v>2.29</v>
      </c>
      <c r="D23" s="10" t="str">
        <f>HYPERLINK("https://www.digikey.com/en/products/detail/sullins-connector-solutions/PPTC202LFBN-RC/807240","Pi Header")</f>
        <v>Pi Header</v>
      </c>
      <c r="E23" t="s">
        <v>10</v>
      </c>
      <c r="F23" t="s">
        <v>49</v>
      </c>
    </row>
    <row r="24" spans="1:6" x14ac:dyDescent="0.3">
      <c r="A24" s="8" t="s">
        <v>29</v>
      </c>
      <c r="B24" s="8">
        <v>1</v>
      </c>
      <c r="C24" s="5">
        <v>0.2</v>
      </c>
      <c r="D24" s="10" t="str">
        <f>HYPERLINK("https://www.digikey.com/en/products/detail/harwin-inc/M20-9750446/3727931","4 Pin Right Angle")</f>
        <v>4 Pin Right Angle</v>
      </c>
      <c r="E24" t="s">
        <v>10</v>
      </c>
      <c r="F24" t="s">
        <v>49</v>
      </c>
    </row>
    <row r="25" spans="1:6" x14ac:dyDescent="0.3">
      <c r="A25" s="8" t="s">
        <v>30</v>
      </c>
      <c r="B25" s="8">
        <v>1</v>
      </c>
      <c r="C25" s="5">
        <f>B25*0.65</f>
        <v>0.65</v>
      </c>
      <c r="D25" s="10" t="str">
        <f>HYPERLINK("https://www.digikey.com/en/products/detail/sullins-connector-solutions/PPTC081LFBN-RC/810147","2x Female Headers")</f>
        <v>2x Female Headers</v>
      </c>
      <c r="E25" t="s">
        <v>10</v>
      </c>
      <c r="F25" t="s">
        <v>49</v>
      </c>
    </row>
  </sheetData>
  <mergeCells count="1">
    <mergeCell ref="A1:D1"/>
  </mergeCells>
  <hyperlinks>
    <hyperlink ref="D3" r:id="rId1" display="https://www.amazon.com/OVERTURE-Filament-Consumables-Dimensional-Accuracy/dp/B07PGY2JP1/ref=sr_1_9?crid=SP2VJ9AX94HN&amp;dchild=1&amp;keywords=1kg+pla+filament+1.75mm&amp;qid=1612737824&amp;sprefix=1kg+pla+%2Caps%2C223&amp;sr=8-9" xr:uid="{00000000-0004-0000-0000-000000000000}"/>
    <hyperlink ref="D4" r:id="rId2" display="https://www.sparkfun.com/products/15447" xr:uid="{00000000-0004-0000-0000-000001000000}"/>
    <hyperlink ref="D5" r:id="rId3" display="https://www.digikey.com/en/products/detail/4054/1528-2888-ND/9997693?itemSeq=352933947" xr:uid="{00000000-0004-0000-0000-000002000000}"/>
    <hyperlink ref="D6" r:id="rId4" display="https://www.digikey.com/en/products/detail/4261/1528-4261-ND/10287031?itemSeq=352933946" xr:uid="{00000000-0004-0000-0000-000003000000}"/>
    <hyperlink ref="D7" r:id="rId5" display="https://www.digikey.com/en/products/detail/10-02879/839-1449-ND/8635386?itemSeq=352933944" xr:uid="{00000000-0004-0000-0000-000004000000}"/>
    <hyperlink ref="D8" r:id="rId6" display="https://www.amazon.com/GANA-Adapter-Female-Action-Supported/dp/B07K21HSQX/ref=sr_1_3?dchild=1&amp;keywords=micro+hdmi+to+hdmi+female&amp;qid=1612730938&amp;sr=8-3" xr:uid="{00000000-0004-0000-0000-000005000000}"/>
    <hyperlink ref="D9" r:id="rId7" display="https://www.digikey.com/en/products/detail/tensility-international-corp/16-00143/10324430" xr:uid="{00000000-0004-0000-0000-000006000000}"/>
    <hyperlink ref="D10" r:id="rId8" display="https://www.amazon.com/gp/product/B087BWKJZP/ref=ox_sc_act_title_1?smid=A2TMK1RHV496EY&amp;th=1" xr:uid="{00000000-0004-0000-0000-000007000000}"/>
    <hyperlink ref="D11" r:id="rId9" display="https://www.sparkfun.com/products/15448" xr:uid="{00000000-0004-0000-0000-000008000000}"/>
    <hyperlink ref="D12" r:id="rId10" display="https://www.amazon.com/gp/product/B083HNZWK6/ref=ox_sc_act_title_2?smid=A2PYYAAPQIARBH&amp;psc=1" xr:uid="{00000000-0004-0000-0000-000009000000}"/>
    <hyperlink ref="D13" r:id="rId11" display="https://www.adafruit.com/product/2167" xr:uid="{00000000-0004-0000-0000-00000A000000}"/>
    <hyperlink ref="D14" r:id="rId12" display="https://www.amazon.com/gp/product/B08F77YVYB/ref=ppx_yo_dt_b_asin_title_o00_s00?ie=UTF8&amp;psc=1" xr:uid="{00000000-0004-0000-0000-00000B000000}"/>
    <hyperlink ref="D15" r:id="rId13" display="https://www.amazon.com/Micro-Center-Class-Memory-Adapter/dp/B07K835MNR/ref=sr_1_36?dchild=1&amp;keywords=16gb+sd+card&amp;qid=1612732635&amp;sr=8-36" xr:uid="{00000000-0004-0000-0000-00000C000000}"/>
    <hyperlink ref="D16" r:id="rId14" display="https://www.amazon.com/JXMOX-Charger-Charging-Compatible-2018-Grey/dp/B07TVMBZ75/ref=sr_1_3?dchild=1&amp;keywords=usb+c+to+usb+c+cable+short&amp;qid=1612732867&amp;sr=8-3" xr:uid="{00000000-0004-0000-0000-00000D000000}"/>
    <hyperlink ref="D18" r:id="rId15" display="https://www.amazon.com/HiLetgo-Stepstick-Stepper-Printer-Compatible/dp/B00LOF1CA2/ref=sr_1_24?crid=1H73ID64FI88C&amp;dchild=1&amp;keywords=a4988+stepper+motor+driver&amp;qid=1617929080&amp;sprefix=a4988%2Caps%2C201&amp;sr=8-24" xr:uid="{00000000-0004-0000-0000-00000E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Walker Arce</dc:creator>
  <dc:description/>
  <cp:lastModifiedBy>wsarc</cp:lastModifiedBy>
  <cp:revision>5</cp:revision>
  <dcterms:created xsi:type="dcterms:W3CDTF">2015-06-05T18:17:20Z</dcterms:created>
  <dcterms:modified xsi:type="dcterms:W3CDTF">2021-11-26T21:18:13Z</dcterms:modified>
  <dc:language>en-US</dc:language>
</cp:coreProperties>
</file>