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Program " sheetId="1" r:id="rId3"/>
    <sheet state="visible" name="Direct Income Costs" sheetId="2" r:id="rId4"/>
    <sheet state="visible" name="Staff Costs" sheetId="3" r:id="rId5"/>
    <sheet state="visible" name="Rentals" sheetId="4" r:id="rId6"/>
    <sheet state="visible" name="Adminstrative Costs" sheetId="5" r:id="rId7"/>
    <sheet state="visible" name="Facilities &amp; Power" sheetId="6" r:id="rId8"/>
    <sheet state="visible" name="Hardware &amp; Maintenance" sheetId="7" r:id="rId9"/>
    <sheet state="visible" name="Costs Totals" sheetId="8" r:id="rId10"/>
    <sheet state="visible" name="Current Assets" sheetId="9" r:id="rId11"/>
    <sheet state="visible" name="Fixed Assets" sheetId="10" r:id="rId12"/>
    <sheet state="visible" name="Buildings" sheetId="11" r:id="rId13"/>
    <sheet state="visible" name="Machines &amp; Equipment" sheetId="12" r:id="rId14"/>
    <sheet state="visible" name="Other Assets" sheetId="13" r:id="rId15"/>
    <sheet state="visible" name="Expenses of Incorporation" sheetId="14" r:id="rId16"/>
    <sheet state="visible" name="Capital Invested" sheetId="15" r:id="rId17"/>
    <sheet state="visible" name="Liabilities &amp; Equity" sheetId="16" r:id="rId18"/>
    <sheet state="visible" name="1st Year Income" sheetId="17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">
      <text>
        <t xml:space="preserve">You can add a value of numbers
	-Khaled Al-Khawlani</t>
      </text>
    </comment>
  </commentList>
</comments>
</file>

<file path=xl/sharedStrings.xml><?xml version="1.0" encoding="utf-8"?>
<sst xmlns="http://schemas.openxmlformats.org/spreadsheetml/2006/main" count="224" uniqueCount="118">
  <si>
    <t>Income and Costs</t>
  </si>
  <si>
    <t>Staff Costs</t>
  </si>
  <si>
    <t>Income Program</t>
  </si>
  <si>
    <t>Direct Income Costs</t>
  </si>
  <si>
    <t>item</t>
  </si>
  <si>
    <t>Job title</t>
  </si>
  <si>
    <t>Product / Sevice</t>
  </si>
  <si>
    <t>qty</t>
  </si>
  <si>
    <t>M Salary</t>
  </si>
  <si>
    <t>Y Salary</t>
  </si>
  <si>
    <t>Monthly quantity</t>
  </si>
  <si>
    <t>Y Total</t>
  </si>
  <si>
    <t>M qty</t>
  </si>
  <si>
    <t>unit cost</t>
  </si>
  <si>
    <t>Monthly Total</t>
  </si>
  <si>
    <t>Yearly Total</t>
  </si>
  <si>
    <t>development manager</t>
  </si>
  <si>
    <t>Unit Price</t>
  </si>
  <si>
    <t>full option</t>
  </si>
  <si>
    <t>paceage 1</t>
  </si>
  <si>
    <t>Devloper</t>
  </si>
  <si>
    <t>paceage 2</t>
  </si>
  <si>
    <t>Designer</t>
  </si>
  <si>
    <t>pacage 3</t>
  </si>
  <si>
    <t>training</t>
  </si>
  <si>
    <t>Rentals</t>
  </si>
  <si>
    <t>Adminstrative Costs</t>
  </si>
  <si>
    <t>Monthly Cost</t>
  </si>
  <si>
    <t>Yearly Cost</t>
  </si>
  <si>
    <t>Notes</t>
  </si>
  <si>
    <t>office flat</t>
  </si>
  <si>
    <t>Item</t>
  </si>
  <si>
    <t>CEO Salary</t>
  </si>
  <si>
    <t>work space (BlockOne)</t>
  </si>
  <si>
    <t>car</t>
  </si>
  <si>
    <t>Social Media Marketting</t>
  </si>
  <si>
    <t>Web Server Hosting</t>
  </si>
  <si>
    <t>Partener</t>
  </si>
  <si>
    <t>Taxes</t>
  </si>
  <si>
    <t>Consultation</t>
  </si>
  <si>
    <t>a person or firm that provid consultations services</t>
  </si>
  <si>
    <t>accountant</t>
  </si>
  <si>
    <t>Facilities &amp; Power</t>
  </si>
  <si>
    <t>phone service</t>
  </si>
  <si>
    <t>Internat</t>
  </si>
  <si>
    <t>Water</t>
  </si>
  <si>
    <t>Elctricity</t>
  </si>
  <si>
    <t>Hardware &amp; Maintenance</t>
  </si>
  <si>
    <t>General Maintenance</t>
  </si>
  <si>
    <t>Costs Totals</t>
  </si>
  <si>
    <t>All numbers are generated automaticly. Don't edit any this in this page</t>
  </si>
  <si>
    <t>Cost</t>
  </si>
  <si>
    <t>Nots</t>
  </si>
  <si>
    <t>Staff can manage 2 projects at a time</t>
  </si>
  <si>
    <t>assumptions</t>
  </si>
  <si>
    <t>Subtotal</t>
  </si>
  <si>
    <t>Spare (5% of costs total)</t>
  </si>
  <si>
    <t>Total</t>
  </si>
  <si>
    <t>Assets and liabilities</t>
  </si>
  <si>
    <t>Current Assets</t>
  </si>
  <si>
    <t>Theory of calculation</t>
  </si>
  <si>
    <t>Cash in hand</t>
  </si>
  <si>
    <t>5% من تكاليف التشغيل السنوية</t>
  </si>
  <si>
    <t>receivables</t>
  </si>
  <si>
    <t>Stored Assests</t>
  </si>
  <si>
    <t>10% من تكاليف التشغيل السنوية</t>
  </si>
  <si>
    <t>Others</t>
  </si>
  <si>
    <t>Fixed Assets</t>
  </si>
  <si>
    <t>Annual Depreciation</t>
  </si>
  <si>
    <t>Monthly Depreciation</t>
  </si>
  <si>
    <t>Buildings</t>
  </si>
  <si>
    <t>Costs Total</t>
  </si>
  <si>
    <t>Machines &amp; Equipment</t>
  </si>
  <si>
    <t>Annual Depreciation Total</t>
  </si>
  <si>
    <t>Other Assets</t>
  </si>
  <si>
    <t>Monthly Depreciation Total</t>
  </si>
  <si>
    <t>Cost Total</t>
  </si>
  <si>
    <t>Depreciation Percentage</t>
  </si>
  <si>
    <t>Depreciation Total</t>
  </si>
  <si>
    <t>Laptop</t>
  </si>
  <si>
    <t>Colored printer</t>
  </si>
  <si>
    <t>Office furniture</t>
  </si>
  <si>
    <t xml:space="preserve"> Annual Depreciation Total</t>
  </si>
  <si>
    <t>Expenses of Incorporation</t>
  </si>
  <si>
    <t>Note</t>
  </si>
  <si>
    <t>Regestration</t>
  </si>
  <si>
    <t>Consulting</t>
  </si>
  <si>
    <t>Studies</t>
  </si>
  <si>
    <t>Visual Identity designs</t>
  </si>
  <si>
    <t>Other</t>
  </si>
  <si>
    <t>Capital Invested</t>
  </si>
  <si>
    <t>Value</t>
  </si>
  <si>
    <t>Liabilities &amp; Equity</t>
  </si>
  <si>
    <t>Details</t>
  </si>
  <si>
    <t>تمويل شخصي</t>
  </si>
  <si>
    <t>قيمة التمويل</t>
  </si>
  <si>
    <t>قرض حسن</t>
  </si>
  <si>
    <t>قيمة القرض</t>
  </si>
  <si>
    <t>عدد سنوات السداد</t>
  </si>
  <si>
    <t>قرض بنك</t>
  </si>
  <si>
    <t>نسبة الخدمة و الفوائد</t>
  </si>
  <si>
    <t>1st Year Expected Income</t>
  </si>
  <si>
    <t>Month</t>
  </si>
  <si>
    <t>1st Year</t>
  </si>
  <si>
    <t>Production capacity</t>
  </si>
  <si>
    <t>-</t>
  </si>
  <si>
    <t>Income</t>
  </si>
  <si>
    <t>packaging and returns</t>
  </si>
  <si>
    <t>Commissions</t>
  </si>
  <si>
    <t>Total income</t>
  </si>
  <si>
    <t>Costs</t>
  </si>
  <si>
    <t>Maintenance</t>
  </si>
  <si>
    <t>Assets Depreciation</t>
  </si>
  <si>
    <t>income out of costs</t>
  </si>
  <si>
    <t>Bank fees</t>
  </si>
  <si>
    <t>income befoe Zakah</t>
  </si>
  <si>
    <t>Zakah costs</t>
  </si>
  <si>
    <t>Net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</si>
</sst>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1.0"/>
      <color rgb="FF000000"/>
      <name val="Arial"/>
    </font>
    <font>
      <sz val="12.0"/>
      <color rgb="FF000000"/>
      <name val="Al-jazeera-arabic-bold"/>
    </font>
    <font>
      <sz val="10.0"/>
      <color rgb="FF000000"/>
      <name val="Al-jazeera-arabic-regular"/>
    </font>
    <font>
      <sz val="10.0"/>
      <color rgb="FFFF0000"/>
      <name val="Al-jazeera-arabic-regular"/>
    </font>
    <font>
      <sz val="11.0"/>
      <color rgb="FF000000"/>
      <name val="Al-jazeera-arabic-regular"/>
    </font>
    <font>
      <sz val="10.0"/>
      <color rgb="FFD8D8D8"/>
      <name val="Al-jazeera-arabic-regular"/>
    </font>
    <font>
      <sz val="10.0"/>
      <color rgb="FF000000"/>
      <name val="Arial"/>
    </font>
    <font/>
    <font>
      <sz val="14.0"/>
      <color rgb="FF000000"/>
      <name val="Al-jazeera-arabic-bold"/>
    </font>
    <font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 vertical="center"/>
    </xf>
    <xf borderId="0" fillId="0" fontId="2" numFmtId="3" xfId="0" applyFont="1" applyNumberFormat="1"/>
    <xf borderId="1" fillId="2" fontId="2" numFmtId="3" xfId="0" applyAlignment="1" applyBorder="1" applyFill="1" applyFont="1" applyNumberFormat="1">
      <alignment horizontal="center" vertical="center"/>
    </xf>
    <xf borderId="1" fillId="2" fontId="2" numFmtId="3" xfId="0" applyAlignment="1" applyBorder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/>
    </xf>
    <xf borderId="0" fillId="0" fontId="0" numFmtId="3" xfId="0" applyFont="1" applyNumberFormat="1"/>
    <xf borderId="0" fillId="0" fontId="0" numFmtId="3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left" vertical="center"/>
    </xf>
    <xf borderId="0" fillId="0" fontId="3" numFmtId="3" xfId="0" applyAlignment="1" applyFont="1" applyNumberForma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2" vertical="center"/>
    </xf>
    <xf borderId="0" fillId="0" fontId="1" numFmtId="0" xfId="0" applyAlignment="1" applyFont="1">
      <alignment horizontal="center"/>
    </xf>
    <xf borderId="0" fillId="0" fontId="4" numFmtId="0" xfId="0" applyFont="1"/>
    <xf borderId="0" fillId="0" fontId="4" numFmtId="3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readingOrder="2" vertical="center"/>
    </xf>
    <xf borderId="0" fillId="0" fontId="1" numFmtId="0" xfId="0" applyAlignment="1" applyFont="1">
      <alignment horizontal="left" vertical="center"/>
    </xf>
    <xf borderId="1" fillId="3" fontId="5" numFmtId="0" xfId="0" applyAlignment="1" applyBorder="1" applyFill="1" applyFont="1">
      <alignment horizontal="center" vertical="center"/>
    </xf>
    <xf borderId="1" fillId="2" fontId="6" numFmtId="3" xfId="0" applyAlignment="1" applyBorder="1" applyFont="1" applyNumberFormat="1">
      <alignment horizontal="center" readingOrder="0" vertical="center"/>
    </xf>
    <xf borderId="0" fillId="0" fontId="2" numFmtId="0" xfId="0" applyFont="1"/>
    <xf borderId="0" fillId="0" fontId="1" numFmtId="0" xfId="0" applyFont="1"/>
    <xf borderId="1" fillId="2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2" fillId="5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vertical="center"/>
    </xf>
    <xf borderId="3" fillId="0" fontId="7" numFmtId="0" xfId="0" applyBorder="1" applyFont="1"/>
    <xf borderId="2" fillId="6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vertical="center"/>
    </xf>
    <xf borderId="4" fillId="0" fontId="7" numFmtId="0" xfId="0" applyBorder="1" applyFont="1"/>
    <xf borderId="0" fillId="0" fontId="8" numFmtId="3" xfId="0" applyAlignment="1" applyFont="1" applyNumberFormat="1">
      <alignment horizontal="left"/>
    </xf>
    <xf borderId="1" fillId="3" fontId="0" numFmtId="3" xfId="0" applyAlignment="1" applyBorder="1" applyFont="1" applyNumberFormat="1">
      <alignment horizontal="center" readingOrder="0" vertical="center"/>
    </xf>
    <xf borderId="1" fillId="3" fontId="0" numFmtId="3" xfId="0" applyAlignment="1" applyBorder="1" applyFont="1" applyNumberFormat="1">
      <alignment horizontal="center" vertical="center"/>
    </xf>
    <xf borderId="0" fillId="0" fontId="0" numFmtId="3" xfId="0" applyAlignment="1" applyFont="1" applyNumberFormat="1">
      <alignment horizontal="center" readingOrder="0" vertical="center"/>
    </xf>
    <xf borderId="0" fillId="0" fontId="0" numFmtId="9" xfId="0" applyAlignment="1" applyFont="1" applyNumberFormat="1">
      <alignment horizontal="center" vertical="center"/>
    </xf>
    <xf borderId="1" fillId="2" fontId="0" numFmtId="3" xfId="0" applyAlignment="1" applyBorder="1" applyFont="1" applyNumberFormat="1">
      <alignment horizontal="center" readingOrder="0" vertical="center"/>
    </xf>
    <xf borderId="1" fillId="2" fontId="0" numFmtId="3" xfId="0" applyAlignment="1" applyBorder="1" applyFont="1" applyNumberFormat="1">
      <alignment horizontal="center" vertical="center"/>
    </xf>
    <xf borderId="0" fillId="7" fontId="9" numFmtId="3" xfId="0" applyAlignment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1.13"/>
    <col customWidth="1" min="3" max="3" width="12.63"/>
    <col customWidth="1" min="4" max="4" width="15.88"/>
    <col customWidth="1" min="5" max="5" width="17.0"/>
    <col customWidth="1" min="6" max="6" width="5.0"/>
    <col customWidth="1" min="7" max="7" width="14.25"/>
    <col customWidth="1" min="8" max="8" width="15.5"/>
    <col customWidth="1" min="9" max="26" width="8.63"/>
  </cols>
  <sheetData>
    <row r="1" ht="28.5" customHeight="1">
      <c r="A1" s="1" t="s">
        <v>0</v>
      </c>
      <c r="D1" s="3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5.25" customHeight="1">
      <c r="A2" s="6" t="s">
        <v>6</v>
      </c>
      <c r="B2" s="7" t="s">
        <v>10</v>
      </c>
      <c r="C2" s="6" t="s">
        <v>17</v>
      </c>
      <c r="D2" s="6" t="s">
        <v>14</v>
      </c>
      <c r="E2" s="6" t="s">
        <v>15</v>
      </c>
      <c r="F2" s="5"/>
      <c r="G2" s="4" t="s">
        <v>14</v>
      </c>
      <c r="H2" s="4">
        <f>SUM(D:D)</f>
        <v>12500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4" t="s">
        <v>18</v>
      </c>
      <c r="B3" s="4">
        <v>1.0</v>
      </c>
      <c r="C3" s="4">
        <v>4000.0</v>
      </c>
      <c r="D3" s="4">
        <f t="shared" ref="D3:D18" si="1">B3*C3</f>
        <v>4000</v>
      </c>
      <c r="E3" s="4">
        <f t="shared" ref="E3:E18" si="2">D3*12</f>
        <v>48000</v>
      </c>
      <c r="F3" s="5"/>
      <c r="G3" s="4" t="s">
        <v>15</v>
      </c>
      <c r="H3" s="4">
        <f>SUM(E:E)</f>
        <v>150000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5.5" customHeight="1">
      <c r="A4" s="4" t="s">
        <v>19</v>
      </c>
      <c r="B4" s="4">
        <v>1.0</v>
      </c>
      <c r="C4" s="4">
        <v>3000.0</v>
      </c>
      <c r="D4" s="4">
        <f t="shared" si="1"/>
        <v>3000</v>
      </c>
      <c r="E4" s="4">
        <f t="shared" si="2"/>
        <v>36000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4.75" customHeight="1">
      <c r="A5" s="4" t="s">
        <v>21</v>
      </c>
      <c r="B5" s="4">
        <v>1.0</v>
      </c>
      <c r="C5" s="4">
        <v>3000.0</v>
      </c>
      <c r="D5" s="4">
        <f t="shared" si="1"/>
        <v>3000</v>
      </c>
      <c r="E5" s="4">
        <f t="shared" si="2"/>
        <v>36000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2.5" customHeight="1">
      <c r="A6" s="4" t="s">
        <v>23</v>
      </c>
      <c r="B6" s="4">
        <v>1.0</v>
      </c>
      <c r="C6" s="4">
        <v>2000.0</v>
      </c>
      <c r="D6" s="4">
        <f t="shared" si="1"/>
        <v>2000</v>
      </c>
      <c r="E6" s="4">
        <f t="shared" si="2"/>
        <v>24000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4" t="s">
        <v>24</v>
      </c>
      <c r="B7" s="8">
        <v>10.0</v>
      </c>
      <c r="C7" s="8">
        <v>50.0</v>
      </c>
      <c r="D7" s="4">
        <f t="shared" si="1"/>
        <v>500</v>
      </c>
      <c r="E7" s="4">
        <f t="shared" si="2"/>
        <v>6000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5"/>
      <c r="B8" s="5"/>
      <c r="C8" s="5"/>
      <c r="D8" s="4">
        <f t="shared" si="1"/>
        <v>0</v>
      </c>
      <c r="E8" s="4">
        <f t="shared" si="2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5"/>
      <c r="B9" s="5"/>
      <c r="C9" s="5"/>
      <c r="D9" s="4">
        <f t="shared" si="1"/>
        <v>0</v>
      </c>
      <c r="E9" s="4">
        <f t="shared" si="2"/>
        <v>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5"/>
      <c r="B10" s="5"/>
      <c r="C10" s="5"/>
      <c r="D10" s="4">
        <f t="shared" si="1"/>
        <v>0</v>
      </c>
      <c r="E10" s="4">
        <f t="shared" si="2"/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5"/>
      <c r="B11" s="5"/>
      <c r="C11" s="5"/>
      <c r="D11" s="4">
        <f t="shared" si="1"/>
        <v>0</v>
      </c>
      <c r="E11" s="4">
        <f t="shared" si="2"/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5"/>
      <c r="B12" s="5"/>
      <c r="C12" s="5"/>
      <c r="D12" s="4">
        <f t="shared" si="1"/>
        <v>0</v>
      </c>
      <c r="E12" s="4">
        <f t="shared" si="2"/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5"/>
      <c r="B13" s="5"/>
      <c r="C13" s="5"/>
      <c r="D13" s="4">
        <f t="shared" si="1"/>
        <v>0</v>
      </c>
      <c r="E13" s="4">
        <f t="shared" si="2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5"/>
      <c r="B14" s="5"/>
      <c r="C14" s="5"/>
      <c r="D14" s="4">
        <f t="shared" si="1"/>
        <v>0</v>
      </c>
      <c r="E14" s="4">
        <f t="shared" si="2"/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5"/>
      <c r="B15" s="5"/>
      <c r="C15" s="5"/>
      <c r="D15" s="4">
        <f t="shared" si="1"/>
        <v>0</v>
      </c>
      <c r="E15" s="4">
        <f t="shared" si="2"/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5"/>
      <c r="B16" s="5"/>
      <c r="C16" s="5"/>
      <c r="D16" s="4">
        <f t="shared" si="1"/>
        <v>0</v>
      </c>
      <c r="E16" s="4">
        <f t="shared" si="2"/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5"/>
      <c r="B17" s="5"/>
      <c r="C17" s="5"/>
      <c r="D17" s="4">
        <f t="shared" si="1"/>
        <v>0</v>
      </c>
      <c r="E17" s="4">
        <f t="shared" si="2"/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5"/>
      <c r="B18" s="5"/>
      <c r="C18" s="5"/>
      <c r="D18" s="4">
        <f t="shared" si="1"/>
        <v>0</v>
      </c>
      <c r="E18" s="4">
        <f t="shared" si="2"/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A1:C1"/>
    <mergeCell ref="D1:E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2.25"/>
    <col customWidth="1" min="3" max="3" width="16.38"/>
    <col customWidth="1" min="4" max="4" width="22.75"/>
    <col customWidth="1" min="5" max="5" width="16.0"/>
    <col customWidth="1" min="6" max="6" width="4.75"/>
    <col customWidth="1" min="7" max="7" width="14.63"/>
    <col customWidth="1" min="8" max="8" width="14.75"/>
    <col customWidth="1" min="9" max="26" width="8.63"/>
  </cols>
  <sheetData>
    <row r="1" ht="27.75" customHeight="1">
      <c r="A1" s="1" t="s">
        <v>0</v>
      </c>
      <c r="D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75" customHeight="1">
      <c r="A2" s="6" t="s">
        <v>4</v>
      </c>
      <c r="B2" s="6" t="s">
        <v>12</v>
      </c>
      <c r="C2" s="6" t="s">
        <v>13</v>
      </c>
      <c r="D2" s="6" t="s">
        <v>14</v>
      </c>
      <c r="E2" s="6" t="s">
        <v>15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4" t="s">
        <v>18</v>
      </c>
      <c r="B3" s="4">
        <v>1.0</v>
      </c>
      <c r="C3" s="4">
        <v>0.0</v>
      </c>
      <c r="D3" s="4">
        <f t="shared" ref="D3:D8" si="1">B3*C3</f>
        <v>0</v>
      </c>
      <c r="E3" s="4">
        <f t="shared" ref="E3:E8" si="2">D3*12</f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75" customHeight="1">
      <c r="A4" s="4" t="s">
        <v>19</v>
      </c>
      <c r="B4" s="4">
        <v>1.0</v>
      </c>
      <c r="C4" s="4">
        <v>0.0</v>
      </c>
      <c r="D4" s="4">
        <f t="shared" si="1"/>
        <v>0</v>
      </c>
      <c r="E4" s="4">
        <f t="shared" si="2"/>
        <v>0</v>
      </c>
      <c r="F4" s="4"/>
      <c r="G4" s="4" t="s">
        <v>14</v>
      </c>
      <c r="H4" s="4">
        <f>SUM(D:D)</f>
        <v>200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75" customHeight="1">
      <c r="A5" s="4" t="s">
        <v>21</v>
      </c>
      <c r="B5" s="4">
        <v>1.0</v>
      </c>
      <c r="C5" s="4">
        <v>0.0</v>
      </c>
      <c r="D5" s="4">
        <f t="shared" si="1"/>
        <v>0</v>
      </c>
      <c r="E5" s="4">
        <f t="shared" si="2"/>
        <v>0</v>
      </c>
      <c r="F5" s="4"/>
      <c r="G5" s="4" t="s">
        <v>15</v>
      </c>
      <c r="H5" s="4">
        <f>SUM(E:E)</f>
        <v>2400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7.75" customHeight="1">
      <c r="A6" s="4" t="s">
        <v>23</v>
      </c>
      <c r="B6" s="4">
        <v>1.0</v>
      </c>
      <c r="C6" s="4">
        <v>0.0</v>
      </c>
      <c r="D6" s="4">
        <f t="shared" si="1"/>
        <v>0</v>
      </c>
      <c r="E6" s="4">
        <f t="shared" si="2"/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7.75" customHeight="1">
      <c r="A7" s="4" t="s">
        <v>24</v>
      </c>
      <c r="B7" s="8">
        <v>10.0</v>
      </c>
      <c r="C7" s="4">
        <v>20.0</v>
      </c>
      <c r="D7" s="4">
        <f t="shared" si="1"/>
        <v>200</v>
      </c>
      <c r="E7" s="4">
        <f t="shared" si="2"/>
        <v>2400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75" customHeight="1">
      <c r="A8" s="4"/>
      <c r="B8" s="4"/>
      <c r="C8" s="4"/>
      <c r="D8" s="4">
        <f t="shared" si="1"/>
        <v>0</v>
      </c>
      <c r="E8" s="4">
        <f t="shared" si="2"/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7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7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7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7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7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7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7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7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7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7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7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7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7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7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7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7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7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7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7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7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7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7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7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7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7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7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7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7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7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7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7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7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7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7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7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7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7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7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7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7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7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7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7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7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7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7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7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7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7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7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7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7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7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7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7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7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7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7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7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7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7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7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7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7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7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7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7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7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7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7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7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7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7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7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7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7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7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7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7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7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7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7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7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7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7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7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7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7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7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7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7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7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7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7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7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7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7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7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7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7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7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7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7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7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7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7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7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7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7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7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7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7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7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7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7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7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7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7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7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7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7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7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7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7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7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7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7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7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7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7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7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7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7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7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7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7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7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7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7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7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7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7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7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7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7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7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7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7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7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7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7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7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7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7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7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7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7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7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7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7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7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7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7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7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7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7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7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7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7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7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7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7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7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7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7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7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7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7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7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7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7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7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7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7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7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7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7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7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7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7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7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7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7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7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7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7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7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7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7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7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7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7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7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7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7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7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7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7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7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7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7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7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7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7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7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7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7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7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7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7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7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7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7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7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7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7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7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7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7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7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7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7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7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7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7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7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7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7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7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7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7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7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7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7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7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7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7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7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7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7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7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7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7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7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7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7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7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7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7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7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7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7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7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7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7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7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7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7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7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7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7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7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7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7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7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7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7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7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7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7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7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7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7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7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7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7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7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7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7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7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7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7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7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7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7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7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7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7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7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7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7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7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7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7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7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7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7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7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7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7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7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7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7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7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7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7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7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7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7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7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7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7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7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7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7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7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7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7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7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7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7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7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7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7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7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7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7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7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7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7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7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7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7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7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7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7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7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7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7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7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7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7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7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7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7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7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7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7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7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7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7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7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7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7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7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7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7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7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7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7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7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7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7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7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7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7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7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7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7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7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7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7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7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7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7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7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7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7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7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7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7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7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7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7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7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7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7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7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7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7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7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7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7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7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7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7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7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7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7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7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7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7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7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7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7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7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7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7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7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7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7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7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7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7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7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7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7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7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7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7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7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7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7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7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7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7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7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7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7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7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7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7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7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7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7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7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7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7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7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7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7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7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7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7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7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7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7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7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7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7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7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7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7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7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7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7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7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7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7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7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7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7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7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7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7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7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7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7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7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7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7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7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7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7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7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7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7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7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7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7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7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7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7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7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7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7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7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7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7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7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7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7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7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7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7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7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7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7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7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7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7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7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7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7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7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7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7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7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7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7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7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7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7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7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7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7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7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7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7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7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7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7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7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7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7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7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7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7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7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7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7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7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7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7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7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7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7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7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7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7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7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7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7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7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7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7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7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7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7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7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7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7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7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7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7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7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7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7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7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7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7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7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7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7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7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7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7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7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7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7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7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7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7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7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7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7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7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7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7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7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7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7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7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7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7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7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7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7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7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7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7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7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7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7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7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7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7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7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7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7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7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7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7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7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7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7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7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7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7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7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7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7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7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7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7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7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7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7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7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7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7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7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7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7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7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7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7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7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7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7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7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7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7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7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7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7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7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7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7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7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7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7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7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7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7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7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7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7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7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7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7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7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7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7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7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7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7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7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7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7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7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7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7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7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7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7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7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7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7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7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7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7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7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7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7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7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7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7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7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7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7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7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7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7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7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7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7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7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7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7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7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7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7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7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7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7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7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7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7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7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7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7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7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7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7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7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7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7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7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7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7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7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7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7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7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7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7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7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7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7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7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7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7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7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7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7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7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7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7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7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7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7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7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7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7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7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7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7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7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7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7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7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7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7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7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7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7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7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7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7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7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7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7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7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7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7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7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7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7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7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7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7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7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7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7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7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7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7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7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7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7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7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7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7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7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7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7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7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7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7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7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7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7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7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7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7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7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7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7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7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7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7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7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7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7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7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7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7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7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7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7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7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7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7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7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7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7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7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7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7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7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7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7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7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7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7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7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7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7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7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7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7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7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7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7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7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7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7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7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7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7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7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7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7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7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7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7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7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7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7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7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7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7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7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7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7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7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7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7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7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7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7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7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7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7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7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7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7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7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7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7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7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7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7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7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7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7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7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7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7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7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7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7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7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7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7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7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7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7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7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7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7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7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7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7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7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7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7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7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7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7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7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7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7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7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7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7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7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7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7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7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7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7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7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7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7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7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7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7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7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7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7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7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7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7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7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7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7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7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7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7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7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7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7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7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7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7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7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7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7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7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7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7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7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7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7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7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7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7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7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7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7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7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7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7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7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7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7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7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7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7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7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7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7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7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7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7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7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7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7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7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7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7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7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7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7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7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7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7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7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7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7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7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7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7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7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7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7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7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C1"/>
    <mergeCell ref="D1:E1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7.38"/>
    <col customWidth="1" min="3" max="3" width="14.75"/>
    <col customWidth="1" min="4" max="4" width="16.25"/>
    <col customWidth="1" min="5" max="5" width="18.38"/>
    <col customWidth="1" min="6" max="6" width="5.5"/>
    <col customWidth="1" min="7" max="7" width="17.88"/>
    <col customWidth="1" min="8" max="8" width="11.0"/>
    <col customWidth="1" min="9" max="26" width="8.63"/>
  </cols>
  <sheetData>
    <row r="1" ht="27.75" customHeight="1">
      <c r="A1" s="1" t="s">
        <v>0</v>
      </c>
      <c r="D1" s="2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6" t="s">
        <v>5</v>
      </c>
      <c r="B2" s="6" t="s">
        <v>7</v>
      </c>
      <c r="C2" s="6" t="s">
        <v>8</v>
      </c>
      <c r="D2" s="6" t="s">
        <v>9</v>
      </c>
      <c r="E2" s="6" t="s">
        <v>11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4" t="s">
        <v>16</v>
      </c>
      <c r="B3" s="4">
        <v>1.0</v>
      </c>
      <c r="C3" s="4">
        <v>1040.0</v>
      </c>
      <c r="D3" s="4">
        <f t="shared" ref="D3:D5" si="1">C3*B3</f>
        <v>1040</v>
      </c>
      <c r="E3" s="4">
        <f t="shared" ref="E3:E5" si="2">D3*12</f>
        <v>12480</v>
      </c>
      <c r="F3" s="4"/>
      <c r="G3" s="4" t="s">
        <v>14</v>
      </c>
      <c r="H3" s="4">
        <f>SUM(D:D)</f>
        <v>3240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4" t="s">
        <v>20</v>
      </c>
      <c r="B4" s="4">
        <v>3.0</v>
      </c>
      <c r="C4" s="4">
        <v>600.0</v>
      </c>
      <c r="D4" s="4">
        <f t="shared" si="1"/>
        <v>1800</v>
      </c>
      <c r="E4" s="4">
        <f t="shared" si="2"/>
        <v>21600</v>
      </c>
      <c r="F4" s="4"/>
      <c r="G4" s="4" t="s">
        <v>15</v>
      </c>
      <c r="H4" s="4">
        <f>SUM(E:E)</f>
        <v>38880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75" customHeight="1">
      <c r="A5" s="4" t="s">
        <v>22</v>
      </c>
      <c r="B5" s="4">
        <v>1.0</v>
      </c>
      <c r="C5" s="4">
        <v>400.0</v>
      </c>
      <c r="D5" s="4">
        <f t="shared" si="1"/>
        <v>400</v>
      </c>
      <c r="E5" s="4">
        <f t="shared" si="2"/>
        <v>4800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C1"/>
    <mergeCell ref="D1:E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2.13"/>
    <col customWidth="1" min="3" max="3" width="13.13"/>
    <col customWidth="1" min="4" max="4" width="31.63"/>
    <col customWidth="1" min="5" max="5" width="6.13"/>
    <col customWidth="1" min="6" max="6" width="14.0"/>
    <col customWidth="1" min="7" max="7" width="11.88"/>
    <col customWidth="1" min="8" max="26" width="8.63"/>
  </cols>
  <sheetData>
    <row r="1" ht="24.75" customHeight="1">
      <c r="A1" s="1" t="s">
        <v>0</v>
      </c>
      <c r="D1" s="2" t="s">
        <v>25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6" t="s">
        <v>4</v>
      </c>
      <c r="B2" s="6" t="s">
        <v>27</v>
      </c>
      <c r="C2" s="6" t="s">
        <v>28</v>
      </c>
      <c r="D2" s="6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75" customHeight="1">
      <c r="A3" s="4" t="s">
        <v>30</v>
      </c>
      <c r="B3" s="4">
        <v>350.0</v>
      </c>
      <c r="C3" s="4">
        <f t="shared" ref="C3:C6" si="1">B3*12</f>
        <v>4200</v>
      </c>
      <c r="D3" s="4"/>
      <c r="E3" s="4"/>
      <c r="F3" s="4" t="s">
        <v>15</v>
      </c>
      <c r="G3" s="4">
        <f>SUM(C:C)</f>
        <v>6324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4" t="s">
        <v>33</v>
      </c>
      <c r="B4" s="4">
        <v>70.0</v>
      </c>
      <c r="C4" s="4">
        <f t="shared" si="1"/>
        <v>840</v>
      </c>
      <c r="D4" s="4"/>
      <c r="E4" s="4"/>
      <c r="F4" s="4" t="s">
        <v>14</v>
      </c>
      <c r="G4" s="4">
        <f>SUM(B:B)</f>
        <v>527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4" t="s">
        <v>34</v>
      </c>
      <c r="B5" s="4">
        <v>0.0</v>
      </c>
      <c r="C5" s="4">
        <f t="shared" si="1"/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4" t="s">
        <v>36</v>
      </c>
      <c r="B6" s="4">
        <v>107.0</v>
      </c>
      <c r="C6" s="4">
        <f t="shared" si="1"/>
        <v>1284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4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4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4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4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4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4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4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4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4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4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4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4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4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4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4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4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4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4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4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4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4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4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4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4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4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4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4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4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4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4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4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4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4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4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4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4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4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4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4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4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4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4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4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4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4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4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4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4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4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4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4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4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4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4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4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4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4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4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4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4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4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4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4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4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4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4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4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4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4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4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4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4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4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4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4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4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4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4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4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4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4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4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4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4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4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4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4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4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4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4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4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4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4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4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4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4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4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4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4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4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4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4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4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4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4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4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4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4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4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4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4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4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4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4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4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4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4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4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4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4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4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4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4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4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4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4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4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4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4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4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4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4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4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4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4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4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4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4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4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4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4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4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4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4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4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4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4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4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4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4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4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4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4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4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4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4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4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4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4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4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4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4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4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4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4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4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4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4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4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4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4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4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4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4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4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4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4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4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4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4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4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4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4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4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4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4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4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4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4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4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4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4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4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4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4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4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4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4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4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4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4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4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4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4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4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4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4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4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4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4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4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4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4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4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4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4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4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4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4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4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4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4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4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4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4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4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4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4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4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4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4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4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4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4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4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4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4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4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4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4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4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4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4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4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4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4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4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4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4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4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4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4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4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4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4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4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4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4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4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4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4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4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4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4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4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4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4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4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4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4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4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4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4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4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4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4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4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4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4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4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4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4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4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4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4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4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4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4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4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4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4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4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4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4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4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4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4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4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4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4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4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4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4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4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4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4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4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4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4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4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4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4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4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4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4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4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4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4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4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4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4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4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4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4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4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4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4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4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4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4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4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4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4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4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4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4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4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4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4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4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4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4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4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4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4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4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4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4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4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4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4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4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4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4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4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4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4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4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4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4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4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4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4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4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4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4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4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4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4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4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4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4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4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4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4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4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4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4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4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4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4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4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4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4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4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4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4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4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4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4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4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4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4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4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4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4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4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4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4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4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4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4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4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4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4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4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4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4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4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4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4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4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4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4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4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4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4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4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4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4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4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4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4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4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4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4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4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4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4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4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4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4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4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4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4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4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4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4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4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4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1.88"/>
    <col customWidth="1" min="3" max="3" width="13.25"/>
    <col customWidth="1" min="4" max="4" width="41.75"/>
    <col customWidth="1" min="5" max="5" width="4.75"/>
    <col customWidth="1" min="6" max="6" width="20.75"/>
    <col customWidth="1" min="7" max="7" width="9.0"/>
    <col customWidth="1" min="8" max="26" width="8.63"/>
  </cols>
  <sheetData>
    <row r="1" ht="25.5" customHeight="1">
      <c r="A1" s="1" t="s">
        <v>0</v>
      </c>
      <c r="D1" s="2" t="s">
        <v>26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6" t="s">
        <v>31</v>
      </c>
      <c r="B2" s="6" t="s">
        <v>27</v>
      </c>
      <c r="C2" s="6" t="s">
        <v>28</v>
      </c>
      <c r="D2" s="6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4" t="s">
        <v>32</v>
      </c>
      <c r="B3" s="4">
        <v>1500.0</v>
      </c>
      <c r="C3" s="4">
        <f t="shared" ref="C3:C8" si="1">B3*12</f>
        <v>18000</v>
      </c>
      <c r="D3" s="4"/>
      <c r="E3" s="4"/>
      <c r="F3" s="4" t="s">
        <v>14</v>
      </c>
      <c r="G3" s="4">
        <f>SUM(B:B)</f>
        <v>2100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5.5" customHeight="1">
      <c r="A4" s="4" t="s">
        <v>35</v>
      </c>
      <c r="B4" s="4">
        <v>300.0</v>
      </c>
      <c r="C4" s="4">
        <f t="shared" si="1"/>
        <v>3600</v>
      </c>
      <c r="D4" s="4"/>
      <c r="E4" s="4"/>
      <c r="F4" s="4" t="s">
        <v>15</v>
      </c>
      <c r="G4" s="4">
        <f>SUM(C:C)</f>
        <v>25200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4" t="s">
        <v>37</v>
      </c>
      <c r="B5" s="4">
        <v>0.0</v>
      </c>
      <c r="C5" s="4">
        <f t="shared" si="1"/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5.5" customHeight="1">
      <c r="A6" s="4" t="s">
        <v>38</v>
      </c>
      <c r="B6" s="4">
        <v>0.0</v>
      </c>
      <c r="C6" s="4">
        <f t="shared" si="1"/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5.5" customHeight="1">
      <c r="A7" s="4" t="s">
        <v>39</v>
      </c>
      <c r="B7" s="4">
        <v>0.0</v>
      </c>
      <c r="C7" s="4">
        <f t="shared" si="1"/>
        <v>0</v>
      </c>
      <c r="D7" s="4" t="s">
        <v>40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4" t="s">
        <v>41</v>
      </c>
      <c r="B8" s="4">
        <v>300.0</v>
      </c>
      <c r="C8" s="4">
        <f t="shared" si="1"/>
        <v>3600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5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5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5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5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5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5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5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5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5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5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5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5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5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5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5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5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5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5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5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5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5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5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5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5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5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5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5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5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5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5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5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5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5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5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5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5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5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5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5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5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5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5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5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5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5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5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5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5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5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5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5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5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5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5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5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5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5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5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5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5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5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5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5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5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5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5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5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5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5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5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5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5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5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5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5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5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5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5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5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5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5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5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5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5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5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5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5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5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5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5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5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5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5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5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5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5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5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5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5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5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5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5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5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5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5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5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5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5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5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5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5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5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5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5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5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5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5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5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5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5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5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5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5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5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5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5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5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5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5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5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5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5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5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5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5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5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5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5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5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5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5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5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5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5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5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5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5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5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5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5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5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5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5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5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5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5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5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5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5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5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5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5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5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5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5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5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5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5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5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5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5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5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5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5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5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5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5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5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5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5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5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5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5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5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5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5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5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5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5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5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5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5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5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5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5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5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5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5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5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5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5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5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5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5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5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5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5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5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5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5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5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5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5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5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5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5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5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5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5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5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5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5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5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5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5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5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5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5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5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5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5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5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5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5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5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5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5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5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5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5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5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5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5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5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5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5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5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5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5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5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5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5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5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5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5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5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5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5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5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5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5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5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5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5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5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5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5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5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5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5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5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5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5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5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5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5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5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5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5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5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5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5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5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5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5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5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5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5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5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5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5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5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5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5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5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5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5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5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5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5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5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5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5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5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5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5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5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5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5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5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5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5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5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5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5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5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5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5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5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5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5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5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5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5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5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5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5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5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5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5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5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5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5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5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5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5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5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5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5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5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5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5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5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5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5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5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5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5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5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5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5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5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5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5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5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5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5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5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5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5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5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5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5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5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5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5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5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5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5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5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5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5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5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5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5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5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5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5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5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5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5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5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5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5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5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5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5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5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5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5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5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5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5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5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5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5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5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5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5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5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5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5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5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5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5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5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5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5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5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5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5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5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5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5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5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5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5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5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5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5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5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5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5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5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5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5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5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5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5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5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5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5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5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5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5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5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5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5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5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5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5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5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5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5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5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5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5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5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5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5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5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5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5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5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5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5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5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5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5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5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5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5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5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5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5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5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5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5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5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5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5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5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5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5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5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5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5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5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5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5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5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5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5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5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5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5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5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5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5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5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5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5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5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5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5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5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5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5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5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5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5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5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5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5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5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5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5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5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5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5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5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5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5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5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5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5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5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5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5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5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5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5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5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5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5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5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5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5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5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5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5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5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5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5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5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5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5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5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5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5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5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5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5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5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5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5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5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5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5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5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5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5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5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5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5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5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5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5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5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5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5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5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5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5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5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5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5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5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5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5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5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5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5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5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5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5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5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5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5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5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5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5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5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5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5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5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5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5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5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5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5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5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5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5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5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5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5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5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5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5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5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5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5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5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5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5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5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5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5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5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5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5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5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5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5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5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5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5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5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5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5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5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5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5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5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5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5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5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5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5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5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5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5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5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5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5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5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5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5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5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5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5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5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5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5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5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5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5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5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5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5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5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5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5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5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5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5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5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5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5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5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5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5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5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5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5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5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5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5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5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5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5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5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5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5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5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5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5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5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5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5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5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5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5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5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5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5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5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5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5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5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5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5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5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5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5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5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5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5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5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5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5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5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5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5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5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5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5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5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5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5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5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5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5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5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5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5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5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5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5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5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5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5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5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5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5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5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5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5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5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5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5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5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5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5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5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5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5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5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5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5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5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5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5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5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5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5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5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5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5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5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5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5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5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5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5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5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5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5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5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5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5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5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5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5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5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5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5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5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5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5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5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5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5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5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5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5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5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5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5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5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5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5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5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5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5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5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5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5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5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5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5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5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5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5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5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5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5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5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5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5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5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5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5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5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5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5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5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5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5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5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5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5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5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5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5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5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5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5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5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5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5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5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5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5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5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5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5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5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5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5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5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5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5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5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5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5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5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5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5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5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5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5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5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5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5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5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5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5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5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5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5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5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5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5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5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5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5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5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5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5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5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5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5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5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5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5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5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5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5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5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5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5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5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5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5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5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5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5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5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5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5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5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5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5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5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5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5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5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5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5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5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5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5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5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5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5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5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5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5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5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5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5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5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5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5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5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5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5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5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5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5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5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5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5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5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5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5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5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5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5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5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5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5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5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5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5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5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5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5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5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5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5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5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5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5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5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5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5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5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5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5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5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5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5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5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5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5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5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5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5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5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5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5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5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5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5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5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5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5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5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5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5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5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5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5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5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5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5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5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5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5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5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5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5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5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5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5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5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5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5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5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5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5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8.75"/>
    <col customWidth="1" min="3" max="3" width="14.38"/>
    <col customWidth="1" min="4" max="4" width="45.88"/>
    <col customWidth="1" min="5" max="5" width="5.5"/>
    <col customWidth="1" min="6" max="6" width="17.88"/>
    <col customWidth="1" min="7" max="7" width="18.13"/>
    <col customWidth="1" min="8" max="26" width="8.63"/>
  </cols>
  <sheetData>
    <row r="1" ht="26.25" customHeight="1">
      <c r="A1" s="1" t="s">
        <v>0</v>
      </c>
      <c r="D1" s="2" t="s">
        <v>42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6" t="s">
        <v>4</v>
      </c>
      <c r="B2" s="6" t="s">
        <v>27</v>
      </c>
      <c r="C2" s="6" t="s">
        <v>28</v>
      </c>
      <c r="D2" s="6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4" t="s">
        <v>43</v>
      </c>
      <c r="B3" s="4">
        <v>15.0</v>
      </c>
      <c r="C3" s="4">
        <f t="shared" ref="C3:C6" si="1">B3*12</f>
        <v>180</v>
      </c>
      <c r="D3" s="4"/>
      <c r="E3" s="4"/>
      <c r="F3" s="6" t="s">
        <v>14</v>
      </c>
      <c r="G3" s="4">
        <f>SUM(B:B)</f>
        <v>155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4" t="s">
        <v>44</v>
      </c>
      <c r="B4" s="4">
        <v>60.0</v>
      </c>
      <c r="C4" s="4">
        <f t="shared" si="1"/>
        <v>720</v>
      </c>
      <c r="D4" s="4"/>
      <c r="E4" s="4"/>
      <c r="F4" s="6" t="s">
        <v>15</v>
      </c>
      <c r="G4" s="4">
        <f>SUM(C:C)</f>
        <v>1860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75" customHeight="1">
      <c r="A5" s="4" t="s">
        <v>45</v>
      </c>
      <c r="B5" s="4">
        <v>20.0</v>
      </c>
      <c r="C5" s="4">
        <f t="shared" si="1"/>
        <v>240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75" customHeight="1">
      <c r="A6" s="4" t="s">
        <v>46</v>
      </c>
      <c r="B6" s="4">
        <v>60.0</v>
      </c>
      <c r="C6" s="4">
        <f t="shared" si="1"/>
        <v>720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8.75"/>
    <col customWidth="1" min="3" max="3" width="18.0"/>
    <col customWidth="1" min="4" max="4" width="32.5"/>
    <col customWidth="1" min="5" max="5" width="7.0"/>
    <col customWidth="1" min="6" max="6" width="19.0"/>
    <col customWidth="1" min="7" max="7" width="18.13"/>
    <col customWidth="1" min="8" max="26" width="8.63"/>
  </cols>
  <sheetData>
    <row r="1" ht="27.75" customHeight="1">
      <c r="A1" s="1" t="s">
        <v>0</v>
      </c>
      <c r="D1" s="3" t="s">
        <v>47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25.5" customHeight="1">
      <c r="A2" s="6" t="s">
        <v>31</v>
      </c>
      <c r="B2" s="6" t="s">
        <v>28</v>
      </c>
      <c r="C2" s="6" t="s">
        <v>27</v>
      </c>
      <c r="D2" s="6" t="s">
        <v>29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5.5" customHeight="1">
      <c r="A3" s="10" t="s">
        <v>48</v>
      </c>
      <c r="B3" s="10">
        <v>1000.0</v>
      </c>
      <c r="C3" s="10">
        <f>1000/12</f>
        <v>83.33333333</v>
      </c>
      <c r="D3" s="10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5.5" customHeight="1">
      <c r="A4" s="10"/>
      <c r="B4" s="10"/>
      <c r="C4" s="10"/>
      <c r="D4" s="10"/>
      <c r="E4" s="9"/>
      <c r="F4" s="10" t="s">
        <v>14</v>
      </c>
      <c r="G4" s="10">
        <f>SUM(C:C)</f>
        <v>83.33333333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5.5" customHeight="1">
      <c r="A5" s="10"/>
      <c r="B5" s="10"/>
      <c r="C5" s="10"/>
      <c r="D5" s="10"/>
      <c r="E5" s="9"/>
      <c r="F5" s="10" t="s">
        <v>15</v>
      </c>
      <c r="G5" s="10">
        <f>SUM(B:B)</f>
        <v>1000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5.5" customHeight="1">
      <c r="A6" s="10"/>
      <c r="B6" s="10"/>
      <c r="C6" s="10"/>
      <c r="D6" s="10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5.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5.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5.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5.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5.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5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5.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5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5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5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5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5.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5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5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5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5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5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5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5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5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5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5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5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5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5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25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5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5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5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5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5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5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5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5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5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5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5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5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5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5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5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5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5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5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5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5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5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5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5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5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5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5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5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5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5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5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5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5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5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5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5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5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5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5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5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5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5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5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5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5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5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5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5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5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5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5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5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25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5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25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5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25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5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25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5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25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25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5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5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25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5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5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5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25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5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5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5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5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5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25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5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25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5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25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25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25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25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25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25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25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5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25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5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25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5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25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5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25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5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25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5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25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5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25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5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5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5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5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5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5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5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5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5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5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5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5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5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5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5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5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5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5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5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5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5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5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5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5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5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5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5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5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5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5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5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5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5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5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5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5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5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25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5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25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5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25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5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25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5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5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5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25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5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5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5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5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5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5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5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5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5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5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5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5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5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5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5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5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5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5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5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5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5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5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5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5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5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5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5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5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5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5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5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25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5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25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5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5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5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5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5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25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5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25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5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25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5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25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5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5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5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25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5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25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5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5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5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25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5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25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5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25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5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25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5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25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5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5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5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25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5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5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5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5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5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5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5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5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5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5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5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5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5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5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5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5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5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5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5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5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5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5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5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5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5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5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5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5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5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5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5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25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5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5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5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25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5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5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5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5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5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25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5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25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5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25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5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25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5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25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5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25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5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25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5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5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5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25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5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25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5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5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5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5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5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5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5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5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5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25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5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5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5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5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5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25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5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5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5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5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5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5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5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5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5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5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5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5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5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5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5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5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5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25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5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5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5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5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5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5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5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5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5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5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5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25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5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5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5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5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5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5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5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5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5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5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5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5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5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5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5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5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5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5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5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5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5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5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5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5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5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5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5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5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5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5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5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5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5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5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5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5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5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5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5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5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5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5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5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5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5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5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5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5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5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5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5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5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5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5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5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5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5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5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5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5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5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5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5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5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5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5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5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5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5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5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5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5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5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5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5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5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5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5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5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5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5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5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5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5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5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5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5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5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5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5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5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5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5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5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5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5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5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5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5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5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5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5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5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5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5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5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5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5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5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5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5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5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5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5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5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5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5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5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5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5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5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5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5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5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5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5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5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5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5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5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5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5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5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5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5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5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5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5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5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5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5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5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5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5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5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5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5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5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5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5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5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5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5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5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5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5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5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5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5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5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5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5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5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5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5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5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5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5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5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5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5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5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5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5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5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5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5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5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5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5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5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5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5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5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5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5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5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5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5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5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5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5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5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5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5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5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5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5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5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5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5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5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5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5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5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5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5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5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5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5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5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5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5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5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5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5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5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5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5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5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5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5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5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5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5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5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5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5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5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5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5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5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5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5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5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5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5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5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5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5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5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5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5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5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5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5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5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5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5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5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5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5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5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5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5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5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5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5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5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5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5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5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5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5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5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5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5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5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5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5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5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5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5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5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5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5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5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5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5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5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5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5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5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5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5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5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5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5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5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5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5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5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5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5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5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5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5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5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5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5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5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5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5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5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5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5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5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5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5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5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5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5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5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5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5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5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5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5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5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5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5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5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5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5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5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5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5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5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5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5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5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5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5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5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5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5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5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5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5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5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5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5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5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5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5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5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5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5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5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5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5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5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5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5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5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5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5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5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5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5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5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5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5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5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5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5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5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5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5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5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5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5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5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5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5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5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5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5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5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5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5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5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5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5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5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5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5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5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5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5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5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5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5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5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5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5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5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5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5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5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5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5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5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5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5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5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5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5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5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5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5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5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5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5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5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5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5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5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5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5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5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5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5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5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5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5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5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5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5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25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5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25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5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25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5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25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5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25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5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25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5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25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5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25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5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25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5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25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5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25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5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25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5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25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5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25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5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25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5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25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5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25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5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25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5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25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5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25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5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25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5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25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5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25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5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25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5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25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5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25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5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25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5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25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5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25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5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25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5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25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5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25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5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25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5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25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5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25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5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25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5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25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5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25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5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25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5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25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5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25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5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25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5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25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5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25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5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25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5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25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5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25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5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25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5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25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5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25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5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25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5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25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5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25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5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25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5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25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5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25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5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25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5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25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5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25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5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25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5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25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5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25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5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25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5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25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5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25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5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25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5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25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5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25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5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25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5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25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5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25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5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25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5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25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5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25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5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25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5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25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5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25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5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25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5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25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5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25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5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25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5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25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5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25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5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25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5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25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5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25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5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25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5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25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5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25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5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25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5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25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5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25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5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25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5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25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5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25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5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25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5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25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5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25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5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25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5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25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5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25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5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25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5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25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5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25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5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25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5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25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5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25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5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25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5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25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5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25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3" width="20.63"/>
    <col customWidth="1" min="4" max="4" width="32.88"/>
    <col customWidth="1" min="5" max="6" width="9.0"/>
    <col customWidth="1" min="7" max="26" width="8.63"/>
  </cols>
  <sheetData>
    <row r="1" ht="21.0" customHeight="1">
      <c r="A1" s="11" t="s">
        <v>49</v>
      </c>
      <c r="B1" s="12" t="s">
        <v>50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4.5" customHeight="1">
      <c r="A2" s="6" t="s">
        <v>51</v>
      </c>
      <c r="B2" s="6" t="s">
        <v>27</v>
      </c>
      <c r="C2" s="6" t="s">
        <v>28</v>
      </c>
      <c r="D2" s="6" t="s">
        <v>52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6.25" customHeight="1">
      <c r="A3" s="4" t="s">
        <v>3</v>
      </c>
      <c r="B3" s="4">
        <f>SUM('Direct Income Costs'!H4)</f>
        <v>200</v>
      </c>
      <c r="C3" s="4">
        <f>SUM('Direct Income Costs'!H5)</f>
        <v>2400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7.0" customHeight="1">
      <c r="A4" s="4" t="s">
        <v>1</v>
      </c>
      <c r="B4" s="4">
        <f>SUM('Staff Costs'!H3)</f>
        <v>3240</v>
      </c>
      <c r="C4" s="4">
        <f>SUM('Staff Costs'!H4)</f>
        <v>38880</v>
      </c>
      <c r="D4" s="4" t="s">
        <v>53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6.25" customHeight="1">
      <c r="A5" s="4" t="s">
        <v>25</v>
      </c>
      <c r="B5" s="4">
        <f>SUM(Rentals!G4)</f>
        <v>527</v>
      </c>
      <c r="C5" s="4">
        <f>SUM(Rentals!G4)</f>
        <v>527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9.25" customHeight="1">
      <c r="A6" s="4" t="s">
        <v>26</v>
      </c>
      <c r="B6" s="4">
        <f>SUM('Adminstrative Costs'!G3)</f>
        <v>2100</v>
      </c>
      <c r="C6" s="4">
        <f>SUM('Adminstrative Costs'!G4)</f>
        <v>25200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4" t="s">
        <v>42</v>
      </c>
      <c r="B7" s="4">
        <f>SUM('Facilities &amp; Power'!G3)</f>
        <v>155</v>
      </c>
      <c r="C7" s="4">
        <f>SUM('Facilities &amp; Power'!G4)</f>
        <v>1860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4" t="s">
        <v>47</v>
      </c>
      <c r="B8" s="4">
        <f>SUM('Hardware &amp; Maintenance'!G4)</f>
        <v>83.33333333</v>
      </c>
      <c r="C8" s="4">
        <f>SUM('Hardware &amp; Maintenance'!G5)</f>
        <v>1000</v>
      </c>
      <c r="D8" s="4" t="s">
        <v>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.25" customHeight="1">
      <c r="A9" s="4" t="s">
        <v>55</v>
      </c>
      <c r="B9" s="4">
        <f t="shared" ref="B9:C9" si="1">SUM(B3:B8)</f>
        <v>6305.333333</v>
      </c>
      <c r="C9" s="4">
        <f t="shared" si="1"/>
        <v>69867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4" t="s">
        <v>56</v>
      </c>
      <c r="B10" s="4">
        <f t="shared" ref="B10:C10" si="2">B9/100*5</f>
        <v>315.2666667</v>
      </c>
      <c r="C10" s="4">
        <f t="shared" si="2"/>
        <v>3493.35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4.5" customHeight="1">
      <c r="A11" s="6" t="s">
        <v>57</v>
      </c>
      <c r="B11" s="6">
        <f t="shared" ref="B11:C11" si="3">SUM(B9:B10)</f>
        <v>6620.6</v>
      </c>
      <c r="C11" s="6">
        <f t="shared" si="3"/>
        <v>73360.35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0.5"/>
    <col customWidth="1" min="3" max="3" width="26.88"/>
    <col customWidth="1" min="4" max="4" width="5.0"/>
    <col customWidth="1" min="5" max="6" width="11.5"/>
    <col customWidth="1" min="7" max="26" width="8.63"/>
  </cols>
  <sheetData>
    <row r="1" ht="24.75" customHeight="1">
      <c r="A1" s="11" t="s">
        <v>58</v>
      </c>
      <c r="C1" s="2" t="s">
        <v>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9.5" customHeight="1">
      <c r="A2" s="6" t="s">
        <v>4</v>
      </c>
      <c r="B2" s="6" t="s">
        <v>51</v>
      </c>
      <c r="C2" s="6" t="s">
        <v>60</v>
      </c>
      <c r="D2" s="4"/>
      <c r="E2" s="6" t="s">
        <v>57</v>
      </c>
      <c r="F2" s="4">
        <f>SUM(B:B)</f>
        <v>14672.07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.5" customHeight="1">
      <c r="A3" s="4" t="s">
        <v>61</v>
      </c>
      <c r="B3" s="4">
        <f>SUM('Costs Totals'!C11)*0.05</f>
        <v>3668.0175</v>
      </c>
      <c r="C3" s="14" t="s">
        <v>62</v>
      </c>
      <c r="D3" s="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9.5" customHeight="1">
      <c r="A4" s="4" t="s">
        <v>63</v>
      </c>
      <c r="B4" s="4">
        <f>SUM('Costs Totals'!C11)*0.05</f>
        <v>3668.0175</v>
      </c>
      <c r="C4" s="14" t="s">
        <v>62</v>
      </c>
      <c r="D4" s="4"/>
      <c r="E4" s="4"/>
      <c r="F4" s="4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9.5" customHeight="1">
      <c r="A5" s="4" t="s">
        <v>64</v>
      </c>
      <c r="B5" s="4">
        <f>SUM('Costs Totals'!C11)*0.1</f>
        <v>7336.035</v>
      </c>
      <c r="C5" s="14" t="s">
        <v>65</v>
      </c>
      <c r="D5" s="4"/>
      <c r="E5" s="4"/>
      <c r="F5" s="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9.5" customHeight="1">
      <c r="A6" s="4" t="s">
        <v>66</v>
      </c>
      <c r="B6" s="4">
        <v>0.0</v>
      </c>
      <c r="C6" s="4"/>
      <c r="D6" s="4"/>
      <c r="E6" s="4"/>
      <c r="F6" s="4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9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9.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9.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9.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9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9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9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9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9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9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9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9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9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9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9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9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9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9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9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9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9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9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9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9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9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9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9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9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9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9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9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9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9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9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9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9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9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9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9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9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9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9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9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9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9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9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9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9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9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9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9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9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9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9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9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9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9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9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9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9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9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9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9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9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9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9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9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9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9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9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9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9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9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9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9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9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9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9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9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9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9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9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9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9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9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9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9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9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9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9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9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9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9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9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9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9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9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9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9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9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9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9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9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9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9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9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9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9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9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9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9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9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9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9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9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9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9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9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9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9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9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9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9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9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9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9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9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9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9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9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9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9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9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9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9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9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9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9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9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9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9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9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9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9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9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9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9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9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9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9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9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9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9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9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9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9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9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9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9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9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9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9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9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9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9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9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9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9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9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9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9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9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9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9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9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9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9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9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9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9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9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9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9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9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9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9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9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9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9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9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9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9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9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9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9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9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9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9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9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9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9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9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9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9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9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9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9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9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9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9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9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9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9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9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9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9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9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9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9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9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9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9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9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9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9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9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9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9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9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9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9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9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9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9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9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9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9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9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9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9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9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9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9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9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9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9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9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9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9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9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9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9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9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9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9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9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9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9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9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9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9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9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9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9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9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9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9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9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9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9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9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9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9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9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9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9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9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9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9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9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9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9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9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9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9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9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9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9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9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9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9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9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9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9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9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9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9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9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9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9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9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9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9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9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9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9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9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9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9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9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9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9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9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9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9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9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9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9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9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9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9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9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9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9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9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9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9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9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9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9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9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9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9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9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9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9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9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9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9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9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9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9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9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9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9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9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9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9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9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9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9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9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9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9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9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9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9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9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9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9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9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9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9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9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9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9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9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9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9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9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9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9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9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9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9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9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9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9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9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9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9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9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9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9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9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9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9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9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9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9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9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9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9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9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9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9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9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9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9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9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9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9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9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9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9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9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9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9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9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9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9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9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9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9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9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9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9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9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9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9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9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9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9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9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9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9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9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9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9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9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9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9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9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9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9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9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9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9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9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9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9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9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9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9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9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9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9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9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9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9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9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9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9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9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9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9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9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9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9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9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9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9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9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9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9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9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9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9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9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9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9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9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9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9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9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9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9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9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9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9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9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9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9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9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9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9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9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9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9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9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9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9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9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9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9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9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9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9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9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9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9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9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9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9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9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9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9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9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9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9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9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9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9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9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9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9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9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9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9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9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9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9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9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9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9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9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9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9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9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9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9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9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9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9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9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9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9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9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9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9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9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9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9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9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9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9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9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9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9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9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9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9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9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9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9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9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9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9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9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9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9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9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9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9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9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9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9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9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9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9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9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9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9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9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9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9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9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9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9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9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9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9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9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9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9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9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9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9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9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9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9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9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9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9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9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9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9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9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9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9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9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9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9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9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9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9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9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9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9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9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9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9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9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9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9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9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9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9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9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9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9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9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9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9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9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9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9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9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9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9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9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9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9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9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9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9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9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9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9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9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9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9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9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9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9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9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9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9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9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9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9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9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9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9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9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9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9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9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9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9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9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9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9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9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9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9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9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9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9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9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9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9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9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9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9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9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9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9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9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9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9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9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9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9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9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9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9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9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9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9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9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9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9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9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9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9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9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9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9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9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9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9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9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9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9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9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9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9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9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9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9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9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9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9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9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9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9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9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9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9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9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9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9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9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9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9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9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9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9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9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9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9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9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9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9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9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9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9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9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9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9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9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9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9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9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9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9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9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9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9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9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9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9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9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9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9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9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9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9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9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9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9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9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9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9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9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9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9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9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9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9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9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9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9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9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9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9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9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9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9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9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9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9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9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9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9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9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9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9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9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9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9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9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9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9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9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9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9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9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9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9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9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9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9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9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9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9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9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9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9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9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9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9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9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9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9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9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9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9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9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9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9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9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9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9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9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9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9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9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9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9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9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9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9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9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9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9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9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9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9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9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9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9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9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9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9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9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9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9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9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9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9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9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9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9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9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9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9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9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9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9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9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9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9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9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9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9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9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9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9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9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9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9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9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9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9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9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9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9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9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9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9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9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9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9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9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9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9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9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9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9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9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9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9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9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9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9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9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9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9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9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9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9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9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9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9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9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9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9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9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9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9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9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9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9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9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9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9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9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9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9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9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9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9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9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9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9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9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9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9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9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9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9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9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9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9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9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9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9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9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9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9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9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9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9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9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9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9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9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9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9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9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9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9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9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9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9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9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9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9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9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9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9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9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9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9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9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9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9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9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9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9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9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9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9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9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9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9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9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9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9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9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9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9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9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9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9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9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9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9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9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9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9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9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15.25"/>
    <col customWidth="1" min="3" max="3" width="20.88"/>
    <col customWidth="1" min="4" max="4" width="21.75"/>
    <col customWidth="1" min="5" max="5" width="9.0"/>
    <col customWidth="1" min="6" max="6" width="23.25"/>
    <col customWidth="1" min="7" max="7" width="16.75"/>
    <col customWidth="1" min="8" max="26" width="8.63"/>
  </cols>
  <sheetData>
    <row r="1" ht="21.75" customHeight="1">
      <c r="A1" s="11" t="s">
        <v>58</v>
      </c>
      <c r="C1" s="15" t="s">
        <v>67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21.75" customHeight="1">
      <c r="A2" s="6" t="s">
        <v>31</v>
      </c>
      <c r="B2" s="6" t="s">
        <v>51</v>
      </c>
      <c r="C2" s="6" t="s">
        <v>68</v>
      </c>
      <c r="D2" s="6" t="s">
        <v>69</v>
      </c>
      <c r="E2" s="17"/>
      <c r="F2" s="17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1.75" customHeight="1">
      <c r="A3" s="17" t="s">
        <v>70</v>
      </c>
      <c r="B3" s="17">
        <v>0.0</v>
      </c>
      <c r="C3" s="17">
        <f>SUM('Machines &amp; Equipment'!J3)</f>
        <v>5300</v>
      </c>
      <c r="D3" s="17">
        <f t="shared" ref="D3:D5" si="1">C3/12</f>
        <v>441.6666667</v>
      </c>
      <c r="E3" s="17"/>
      <c r="F3" s="6" t="s">
        <v>71</v>
      </c>
      <c r="G3" s="17">
        <f>SUM(B:B)</f>
        <v>9300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1.75" customHeight="1">
      <c r="A4" s="17" t="s">
        <v>72</v>
      </c>
      <c r="B4" s="17">
        <f>SUM('Machines &amp; Equipment'!J3)</f>
        <v>5300</v>
      </c>
      <c r="C4" s="17">
        <f>SUM('Machines &amp; Equipment'!J4)</f>
        <v>1684</v>
      </c>
      <c r="D4" s="17">
        <f t="shared" si="1"/>
        <v>140.3333333</v>
      </c>
      <c r="E4" s="17"/>
      <c r="F4" s="6" t="s">
        <v>73</v>
      </c>
      <c r="G4" s="17">
        <f>SUM(C:C)</f>
        <v>7384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1.75" customHeight="1">
      <c r="A5" s="17" t="s">
        <v>74</v>
      </c>
      <c r="B5" s="17">
        <f>SUM('Other Assets'!K3)</f>
        <v>4000</v>
      </c>
      <c r="C5" s="17">
        <f>SUM('Other Assets'!K4)</f>
        <v>400</v>
      </c>
      <c r="D5" s="17">
        <f t="shared" si="1"/>
        <v>33.33333333</v>
      </c>
      <c r="E5" s="17"/>
      <c r="F5" s="6" t="s">
        <v>75</v>
      </c>
      <c r="G5" s="17">
        <f>SUM(D:D)</f>
        <v>615.3333333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1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1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1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1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1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1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1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1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1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1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1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1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1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1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1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1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1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1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1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1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1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1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1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1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1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1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1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1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1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1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1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1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1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1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1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1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1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1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1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1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1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1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1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1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1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1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1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1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1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1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1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1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1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1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1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1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1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1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1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1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1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1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1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1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1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1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1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1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1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1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1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1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1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1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1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1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1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1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1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1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1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1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1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1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1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1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1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1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1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1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1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1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21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1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21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21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21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21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1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21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21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21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21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21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21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21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21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21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21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21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21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21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21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21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21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21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21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21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21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21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21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21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21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21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21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21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21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21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21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21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21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21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21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21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21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21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21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21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21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21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21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21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21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21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21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21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21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21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21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21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21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21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21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21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21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21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21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21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21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21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21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21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21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21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21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21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21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21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21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21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21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21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21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21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21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21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21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21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21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21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21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21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21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21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21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21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21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21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21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21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21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21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21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21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21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21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21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21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21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21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21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21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21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21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21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21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21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21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21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21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21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21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21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21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21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21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21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21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21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21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21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21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21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21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21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21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21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21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21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21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21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21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21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21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21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21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21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21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21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21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21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21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21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21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21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21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21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21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21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21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21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21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21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21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21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21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21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21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21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21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21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21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21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21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21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21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21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21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21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21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21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21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21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21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21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21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21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21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21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21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21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21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21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21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21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21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21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21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21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21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21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21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21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21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21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21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21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21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21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21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21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21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21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21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21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21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21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21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21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21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21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21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21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21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21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21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21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21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21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21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21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21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21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21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21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21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21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21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21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21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21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21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21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21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21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21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21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21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21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21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21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21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21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21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21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21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21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21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21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21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21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21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21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21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21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21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21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21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21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21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21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21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21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21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21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21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21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21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21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21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21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21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21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21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21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21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21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21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21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21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21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21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21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21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21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21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21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21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21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21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21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21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21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21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21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21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21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21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21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21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21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21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21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21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21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21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21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21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21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21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21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21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21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21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21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21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21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21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21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21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21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21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21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21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21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21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21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21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21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21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21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21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21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21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21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21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21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21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21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21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21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21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21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21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21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21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21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21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21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21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21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21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21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21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21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21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21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21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21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21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21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21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21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21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21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21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21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21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21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21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21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21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21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21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21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21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21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21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21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21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21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21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21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21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21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21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21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21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21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21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21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21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21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21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21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21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21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21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21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21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21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21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21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21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21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21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21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21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21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21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21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21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21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21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21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21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21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21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21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21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21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21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21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21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21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21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21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21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21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21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21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21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21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21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21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21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21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21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21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21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21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21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21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21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21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21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21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21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21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21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21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21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21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21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21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21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21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21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21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21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21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21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21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21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21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21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21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21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21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21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21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21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21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21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21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21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21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21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21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21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21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21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21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21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21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21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21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21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21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21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21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21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21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21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21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21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21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21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21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21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21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21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21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21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21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21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21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21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21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21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21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21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21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21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21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21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21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21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21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21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21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21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21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21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21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21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21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21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21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21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21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21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21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21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21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21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21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21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21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21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21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21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21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21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21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21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21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21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21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21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21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21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21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21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21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21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21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21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21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21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21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21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21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21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21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21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21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21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21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21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21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21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21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21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21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21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21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21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21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21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21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21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21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21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21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21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21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21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21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21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21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21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21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21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21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21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21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21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21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21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21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21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21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21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21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21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21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21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21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21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21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21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21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21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21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21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21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21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21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21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21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21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21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21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21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21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21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21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21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21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21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21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21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21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21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21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21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21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21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21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21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21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21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21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21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21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21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21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21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21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21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21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21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21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21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21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21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21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21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21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21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21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21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21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21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21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21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21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21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21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21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21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21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21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21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21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21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21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21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21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21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21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21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21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21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21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21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21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21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21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21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21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21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21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21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21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21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21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21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21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21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21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21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21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21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21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21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21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21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21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21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21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21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21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21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21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21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21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21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21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21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21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21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21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21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21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21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21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21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21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21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21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21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21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21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21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21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21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21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21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21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21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21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21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21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21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21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21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21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21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21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21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21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21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21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21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21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21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21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21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21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21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21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21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21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21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21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21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21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21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21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21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21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21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21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21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21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21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21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21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21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21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21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21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21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21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21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21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21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21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21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21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21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21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21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21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21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21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21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21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21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21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21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21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21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21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21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21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21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21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21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21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21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21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21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21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21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21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21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21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21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21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21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21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21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21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21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21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21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21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21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21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21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21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21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21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21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21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21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21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21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21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21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21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21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21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21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21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21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21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21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21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21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21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21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21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21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21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21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21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21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21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21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21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21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21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21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21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21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21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21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21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21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21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21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21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21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21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21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21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21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21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21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21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21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21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21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21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21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21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21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21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8.75"/>
    <col customWidth="1" min="3" max="3" width="8.63"/>
    <col customWidth="1" min="4" max="4" width="11.0"/>
    <col customWidth="1" min="5" max="5" width="23.38"/>
    <col customWidth="1" min="6" max="6" width="21.25"/>
    <col customWidth="1" min="7" max="7" width="38.75"/>
    <col customWidth="1" min="8" max="8" width="8.63"/>
    <col customWidth="1" min="9" max="9" width="14.5"/>
    <col customWidth="1" min="10" max="26" width="8.63"/>
  </cols>
  <sheetData>
    <row r="1" ht="14.25" customHeight="1">
      <c r="A1" s="11" t="s">
        <v>58</v>
      </c>
      <c r="C1" s="13"/>
      <c r="D1" s="13"/>
      <c r="E1" s="13"/>
      <c r="F1" s="18" t="s">
        <v>72</v>
      </c>
      <c r="H1" s="13"/>
      <c r="I1" s="13"/>
      <c r="J1" s="13"/>
    </row>
    <row r="2" ht="14.25" customHeight="1">
      <c r="A2" s="6" t="s">
        <v>4</v>
      </c>
      <c r="B2" s="6" t="s">
        <v>7</v>
      </c>
      <c r="C2" s="6" t="s">
        <v>51</v>
      </c>
      <c r="D2" s="6" t="s">
        <v>76</v>
      </c>
      <c r="E2" s="6" t="s">
        <v>77</v>
      </c>
      <c r="F2" s="6" t="s">
        <v>68</v>
      </c>
      <c r="G2" s="6" t="s">
        <v>29</v>
      </c>
      <c r="H2" s="4"/>
      <c r="I2" s="4"/>
      <c r="J2" s="4"/>
    </row>
    <row r="3" ht="14.25" customHeight="1">
      <c r="A3" s="4"/>
      <c r="B3" s="4"/>
      <c r="C3" s="4"/>
      <c r="D3" s="4">
        <f t="shared" ref="D3:D12" si="1">C3*B3</f>
        <v>0</v>
      </c>
      <c r="E3" s="19">
        <v>0.1</v>
      </c>
      <c r="F3" s="4">
        <f t="shared" ref="F3:F12" si="2">D3*E3</f>
        <v>0</v>
      </c>
      <c r="G3" s="4"/>
      <c r="H3" s="4"/>
      <c r="I3" s="6" t="s">
        <v>71</v>
      </c>
      <c r="J3" s="4">
        <f>SUM(D:D)</f>
        <v>0</v>
      </c>
    </row>
    <row r="4" ht="14.25" customHeight="1">
      <c r="A4" s="4"/>
      <c r="B4" s="4"/>
      <c r="C4" s="4"/>
      <c r="D4" s="4">
        <f t="shared" si="1"/>
        <v>0</v>
      </c>
      <c r="E4" s="19">
        <v>0.1</v>
      </c>
      <c r="F4" s="4">
        <f t="shared" si="2"/>
        <v>0</v>
      </c>
      <c r="G4" s="4"/>
      <c r="H4" s="4"/>
      <c r="I4" s="6" t="s">
        <v>78</v>
      </c>
      <c r="J4" s="4">
        <f>SUM(F:F)</f>
        <v>0</v>
      </c>
    </row>
    <row r="5" ht="14.25" customHeight="1">
      <c r="A5" s="4"/>
      <c r="B5" s="4"/>
      <c r="C5" s="4"/>
      <c r="D5" s="4">
        <f t="shared" si="1"/>
        <v>0</v>
      </c>
      <c r="E5" s="19">
        <v>0.1</v>
      </c>
      <c r="F5" s="4">
        <f t="shared" si="2"/>
        <v>0</v>
      </c>
      <c r="G5" s="4"/>
      <c r="H5" s="4"/>
      <c r="I5" s="4"/>
      <c r="J5" s="4"/>
    </row>
    <row r="6" ht="14.25" customHeight="1">
      <c r="A6" s="4"/>
      <c r="B6" s="4"/>
      <c r="C6" s="4"/>
      <c r="D6" s="4">
        <f t="shared" si="1"/>
        <v>0</v>
      </c>
      <c r="E6" s="19">
        <v>0.1</v>
      </c>
      <c r="F6" s="4">
        <f t="shared" si="2"/>
        <v>0</v>
      </c>
      <c r="G6" s="4"/>
      <c r="H6" s="4"/>
      <c r="I6" s="4"/>
      <c r="J6" s="4"/>
    </row>
    <row r="7" ht="14.25" customHeight="1">
      <c r="A7" s="4"/>
      <c r="B7" s="4"/>
      <c r="C7" s="4"/>
      <c r="D7" s="4">
        <f t="shared" si="1"/>
        <v>0</v>
      </c>
      <c r="E7" s="19">
        <v>0.1</v>
      </c>
      <c r="F7" s="4">
        <f t="shared" si="2"/>
        <v>0</v>
      </c>
      <c r="G7" s="4"/>
      <c r="H7" s="4"/>
      <c r="I7" s="4"/>
      <c r="J7" s="4"/>
    </row>
    <row r="8" ht="14.25" customHeight="1">
      <c r="A8" s="4"/>
      <c r="B8" s="4"/>
      <c r="C8" s="4"/>
      <c r="D8" s="4">
        <f t="shared" si="1"/>
        <v>0</v>
      </c>
      <c r="E8" s="19">
        <v>0.1</v>
      </c>
      <c r="F8" s="4">
        <f t="shared" si="2"/>
        <v>0</v>
      </c>
      <c r="G8" s="4"/>
      <c r="H8" s="4"/>
      <c r="I8" s="4"/>
      <c r="J8" s="4"/>
    </row>
    <row r="9" ht="14.25" customHeight="1">
      <c r="A9" s="4"/>
      <c r="B9" s="4"/>
      <c r="C9" s="4"/>
      <c r="D9" s="4">
        <f t="shared" si="1"/>
        <v>0</v>
      </c>
      <c r="E9" s="19">
        <v>0.1</v>
      </c>
      <c r="F9" s="4">
        <f t="shared" si="2"/>
        <v>0</v>
      </c>
      <c r="G9" s="4"/>
      <c r="H9" s="4"/>
      <c r="I9" s="4"/>
      <c r="J9" s="4"/>
    </row>
    <row r="10" ht="14.25" customHeight="1">
      <c r="A10" s="4"/>
      <c r="B10" s="4"/>
      <c r="C10" s="4"/>
      <c r="D10" s="4">
        <f t="shared" si="1"/>
        <v>0</v>
      </c>
      <c r="E10" s="19">
        <v>0.1</v>
      </c>
      <c r="F10" s="4">
        <f t="shared" si="2"/>
        <v>0</v>
      </c>
      <c r="G10" s="4"/>
      <c r="H10" s="4"/>
      <c r="I10" s="4"/>
      <c r="J10" s="4"/>
    </row>
    <row r="11" ht="14.25" customHeight="1">
      <c r="A11" s="4"/>
      <c r="B11" s="4"/>
      <c r="C11" s="4"/>
      <c r="D11" s="4">
        <f t="shared" si="1"/>
        <v>0</v>
      </c>
      <c r="E11" s="19">
        <v>0.1</v>
      </c>
      <c r="F11" s="4">
        <f t="shared" si="2"/>
        <v>0</v>
      </c>
      <c r="G11" s="20"/>
      <c r="H11" s="4"/>
      <c r="I11" s="13"/>
      <c r="J11" s="13"/>
    </row>
    <row r="12" ht="14.25" customHeight="1">
      <c r="A12" s="4"/>
      <c r="B12" s="4"/>
      <c r="C12" s="4"/>
      <c r="D12" s="4">
        <f t="shared" si="1"/>
        <v>0</v>
      </c>
      <c r="E12" s="19">
        <v>0.1</v>
      </c>
      <c r="F12" s="4">
        <f t="shared" si="2"/>
        <v>0</v>
      </c>
      <c r="G12" s="4"/>
      <c r="H12" s="4"/>
      <c r="I12" s="13"/>
      <c r="J12" s="13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F1:G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6.38"/>
    <col customWidth="1" min="3" max="3" width="10.0"/>
    <col customWidth="1" min="4" max="4" width="11.38"/>
    <col customWidth="1" min="5" max="5" width="20.13"/>
    <col customWidth="1" min="6" max="6" width="18.63"/>
    <col customWidth="1" min="7" max="7" width="25.0"/>
    <col customWidth="1" min="8" max="8" width="4.38"/>
    <col customWidth="1" min="9" max="9" width="17.75"/>
    <col customWidth="1" min="10" max="10" width="6.75"/>
    <col customWidth="1" min="11" max="26" width="8.63"/>
  </cols>
  <sheetData>
    <row r="1" ht="23.25" customHeight="1">
      <c r="A1" s="11" t="s">
        <v>58</v>
      </c>
      <c r="C1" s="13"/>
      <c r="D1" s="13"/>
      <c r="E1" s="13"/>
      <c r="F1" s="18" t="s">
        <v>72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9.5" customHeight="1">
      <c r="A2" s="6" t="s">
        <v>4</v>
      </c>
      <c r="B2" s="6" t="s">
        <v>7</v>
      </c>
      <c r="C2" s="6" t="s">
        <v>51</v>
      </c>
      <c r="D2" s="6" t="s">
        <v>76</v>
      </c>
      <c r="E2" s="6" t="s">
        <v>77</v>
      </c>
      <c r="F2" s="6" t="s">
        <v>68</v>
      </c>
      <c r="G2" s="6" t="s">
        <v>29</v>
      </c>
      <c r="H2" s="4"/>
      <c r="I2" s="4"/>
      <c r="J2" s="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.5" customHeight="1">
      <c r="A3" s="4" t="s">
        <v>79</v>
      </c>
      <c r="B3" s="4">
        <v>4.0</v>
      </c>
      <c r="C3" s="4">
        <v>1200.0</v>
      </c>
      <c r="D3" s="4">
        <f t="shared" ref="D3:D12" si="1">C3*B3</f>
        <v>4800</v>
      </c>
      <c r="E3" s="19">
        <v>0.33</v>
      </c>
      <c r="F3" s="4">
        <f t="shared" ref="F3:F12" si="2">D3*E3</f>
        <v>1584</v>
      </c>
      <c r="G3" s="4"/>
      <c r="H3" s="4"/>
      <c r="I3" s="6" t="s">
        <v>71</v>
      </c>
      <c r="J3" s="4">
        <f>SUM(D:D)</f>
        <v>5300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9.5" customHeight="1">
      <c r="A4" s="4" t="s">
        <v>80</v>
      </c>
      <c r="B4" s="4">
        <v>1.0</v>
      </c>
      <c r="C4" s="4">
        <v>500.0</v>
      </c>
      <c r="D4" s="4">
        <f t="shared" si="1"/>
        <v>500</v>
      </c>
      <c r="E4" s="19">
        <v>0.2</v>
      </c>
      <c r="F4" s="4">
        <f t="shared" si="2"/>
        <v>100</v>
      </c>
      <c r="G4" s="4"/>
      <c r="H4" s="4"/>
      <c r="I4" s="6" t="s">
        <v>78</v>
      </c>
      <c r="J4" s="4">
        <f>SUM(F:F)</f>
        <v>1684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9.5" customHeight="1">
      <c r="A5" s="4"/>
      <c r="B5" s="4"/>
      <c r="C5" s="4"/>
      <c r="D5" s="4">
        <f t="shared" si="1"/>
        <v>0</v>
      </c>
      <c r="E5" s="19">
        <v>0.1</v>
      </c>
      <c r="F5" s="4">
        <f t="shared" si="2"/>
        <v>0</v>
      </c>
      <c r="G5" s="4"/>
      <c r="H5" s="4"/>
      <c r="I5" s="4"/>
      <c r="J5" s="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9.5" customHeight="1">
      <c r="A6" s="4"/>
      <c r="B6" s="4"/>
      <c r="C6" s="4"/>
      <c r="D6" s="4">
        <f t="shared" si="1"/>
        <v>0</v>
      </c>
      <c r="E6" s="19">
        <v>0.1</v>
      </c>
      <c r="F6" s="4">
        <f t="shared" si="2"/>
        <v>0</v>
      </c>
      <c r="G6" s="4"/>
      <c r="H6" s="4"/>
      <c r="I6" s="4"/>
      <c r="J6" s="4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9.5" customHeight="1">
      <c r="A7" s="4"/>
      <c r="B7" s="4"/>
      <c r="C7" s="4"/>
      <c r="D7" s="4">
        <f t="shared" si="1"/>
        <v>0</v>
      </c>
      <c r="E7" s="19">
        <v>0.1</v>
      </c>
      <c r="F7" s="4">
        <f t="shared" si="2"/>
        <v>0</v>
      </c>
      <c r="G7" s="4"/>
      <c r="H7" s="4"/>
      <c r="I7" s="4"/>
      <c r="J7" s="4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9.5" customHeight="1">
      <c r="A8" s="4"/>
      <c r="B8" s="4"/>
      <c r="C8" s="4"/>
      <c r="D8" s="4">
        <f t="shared" si="1"/>
        <v>0</v>
      </c>
      <c r="E8" s="19">
        <v>0.1</v>
      </c>
      <c r="F8" s="4">
        <f t="shared" si="2"/>
        <v>0</v>
      </c>
      <c r="G8" s="4"/>
      <c r="H8" s="4"/>
      <c r="I8" s="4"/>
      <c r="J8" s="4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9.5" customHeight="1">
      <c r="A9" s="4"/>
      <c r="B9" s="4"/>
      <c r="C9" s="4"/>
      <c r="D9" s="4">
        <f t="shared" si="1"/>
        <v>0</v>
      </c>
      <c r="E9" s="19">
        <v>0.1</v>
      </c>
      <c r="F9" s="4">
        <f t="shared" si="2"/>
        <v>0</v>
      </c>
      <c r="G9" s="4"/>
      <c r="H9" s="4"/>
      <c r="I9" s="4"/>
      <c r="J9" s="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9.5" customHeight="1">
      <c r="A10" s="4"/>
      <c r="B10" s="4"/>
      <c r="C10" s="4"/>
      <c r="D10" s="4">
        <f t="shared" si="1"/>
        <v>0</v>
      </c>
      <c r="E10" s="19">
        <v>0.1</v>
      </c>
      <c r="F10" s="4">
        <f t="shared" si="2"/>
        <v>0</v>
      </c>
      <c r="G10" s="4"/>
      <c r="H10" s="4"/>
      <c r="I10" s="4"/>
      <c r="J10" s="4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9.5" customHeight="1">
      <c r="A11" s="4"/>
      <c r="B11" s="4"/>
      <c r="C11" s="4"/>
      <c r="D11" s="4">
        <f t="shared" si="1"/>
        <v>0</v>
      </c>
      <c r="E11" s="19">
        <v>0.1</v>
      </c>
      <c r="F11" s="4">
        <f t="shared" si="2"/>
        <v>0</v>
      </c>
      <c r="G11" s="20"/>
      <c r="H11" s="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9.5" customHeight="1">
      <c r="A12" s="4"/>
      <c r="B12" s="4"/>
      <c r="C12" s="4"/>
      <c r="D12" s="4">
        <f t="shared" si="1"/>
        <v>0</v>
      </c>
      <c r="E12" s="19">
        <v>0.1</v>
      </c>
      <c r="F12" s="4">
        <f t="shared" si="2"/>
        <v>0</v>
      </c>
      <c r="G12" s="4"/>
      <c r="H12" s="4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9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9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9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9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9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9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9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9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9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9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9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9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9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9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9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9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9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9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9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9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9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9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9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9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9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9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9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9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9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9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9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9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9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9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9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9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9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9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9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9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9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9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9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9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9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9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9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9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9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9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9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9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9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9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9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9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9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9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9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9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9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9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9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9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9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9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9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9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9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9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9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9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9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9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9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9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9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9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9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9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9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9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9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9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9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9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9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9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9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9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9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9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9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9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9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9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9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9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9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9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9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9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9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9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9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9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9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9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9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9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9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9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9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9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9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9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9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9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9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9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9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9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9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9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9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9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9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9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9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9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9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9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9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9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9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9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9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9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9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9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9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9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9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9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9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9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9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9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9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9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9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9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9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9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9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9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9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9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9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9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9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9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9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9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9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9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9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9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9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9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9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9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9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9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9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9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9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9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9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9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9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9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9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9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9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9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9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9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9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9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9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9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9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9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9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9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9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9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9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9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9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9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9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9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9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9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9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9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9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9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9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9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9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9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9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9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9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9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9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9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9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9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9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9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9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9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9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9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9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9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9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9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9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9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9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9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9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9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9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9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9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9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9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9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9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9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9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9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9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9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9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9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9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9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9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9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9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9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9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9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9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9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9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9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9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9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9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9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9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9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9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9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9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9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9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9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9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9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9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9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9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9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9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9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9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9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9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9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9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9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9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9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9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9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9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9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9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9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9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9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9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9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9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9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9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9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9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9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9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9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9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9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9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9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9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9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9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9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9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9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9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9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9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9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9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9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9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9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9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9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9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9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9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9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9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9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9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9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9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9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9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9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9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9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9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9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9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9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9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9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9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9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9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9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9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9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9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9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9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9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9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9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9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9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9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9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9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9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9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9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9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9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9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9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9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9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9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9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9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9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9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9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9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9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9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9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9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9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9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9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9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9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9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9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9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9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9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9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9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9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9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9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9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9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9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9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9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9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9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9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9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9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9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9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9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9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9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9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9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9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9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9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9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9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9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9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9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9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9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9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9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9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9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9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9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9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9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9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9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9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9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9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9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9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9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9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9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9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9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9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9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9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9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9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9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9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9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9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9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9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9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9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9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9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9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9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9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9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9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9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9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9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9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9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9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9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9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9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9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9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9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9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9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9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9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9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9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9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9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9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9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9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9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9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9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9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9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9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9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9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9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9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9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9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9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9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9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9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9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9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9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9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9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9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9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9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9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9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9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9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9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9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9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9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9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9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9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9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9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9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9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9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9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9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9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9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9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9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9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9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9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9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9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9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9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9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9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9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9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9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9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9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9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9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9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9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9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9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9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9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9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9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9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9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9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9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9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9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9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9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9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9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9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9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9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9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9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9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9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9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9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9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9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9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9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9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9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9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9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9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9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9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9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9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9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9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9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9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9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9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9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9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9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9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9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9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9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9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9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9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9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9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9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9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9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9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9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9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9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9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9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9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9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9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9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9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9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9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9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9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9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9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9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9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9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9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9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9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9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9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9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9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9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9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9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9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9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9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9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9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9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9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9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9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9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9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9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9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9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9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9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9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9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9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9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9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9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9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9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9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9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9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9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9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9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9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9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9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9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9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9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9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9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9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9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9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9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9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9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9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9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9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9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9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9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9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9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9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9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9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9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9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9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9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9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9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9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9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9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9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9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9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9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9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9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9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9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9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9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9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9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9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9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9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9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9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9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9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9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9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9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9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9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9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9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9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9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9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9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9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9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9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9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9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9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9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9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9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9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9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9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9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9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9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9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9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9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9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9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9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9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9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9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9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9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9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9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9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9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9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9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9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9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9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9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9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9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9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9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9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9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9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9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9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9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9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9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9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9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9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9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9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9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9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9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9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9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9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9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9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9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9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9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9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9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9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9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9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9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9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9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9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9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9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9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9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9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9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9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9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9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9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9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9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9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9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9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9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9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9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9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9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9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9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9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9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9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9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9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9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9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9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9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9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9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9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9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9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9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9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9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9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9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9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9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9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9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9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9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9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9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9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9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9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9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9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9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9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9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9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9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9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9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9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9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9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9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9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9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9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9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9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9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9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9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9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9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9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9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9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9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9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9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9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9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9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9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9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9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9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9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9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9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9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9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9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9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9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9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9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9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9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9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9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9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9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9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9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9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9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9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9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9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9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9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9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9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9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9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9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9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9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9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9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9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9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9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9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9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9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9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9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9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9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9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9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9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9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9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9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9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9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9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9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9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9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9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9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9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9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9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9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9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9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9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9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9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9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9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9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9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9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9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9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9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9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9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9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9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9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9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9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9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9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9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9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9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9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2">
    <mergeCell ref="A1:B1"/>
    <mergeCell ref="F1:G1"/>
  </mergeCells>
  <printOptions/>
  <pageMargins bottom="0.75" footer="0.0" header="0.0" left="0.7" right="0.7" top="0.75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8.63"/>
    <col customWidth="1" min="3" max="3" width="9.63"/>
    <col customWidth="1" min="4" max="4" width="13.0"/>
    <col customWidth="1" min="5" max="5" width="21.0"/>
    <col customWidth="1" min="6" max="6" width="25.13"/>
    <col customWidth="1" min="7" max="7" width="22.38"/>
    <col customWidth="1" min="8" max="8" width="3.5"/>
    <col customWidth="1" min="9" max="9" width="1.5"/>
    <col customWidth="1" min="10" max="10" width="22.13"/>
    <col customWidth="1" min="11" max="26" width="8.63"/>
  </cols>
  <sheetData>
    <row r="1" ht="21.0" customHeight="1">
      <c r="A1" s="21" t="s">
        <v>58</v>
      </c>
      <c r="F1" s="18" t="s">
        <v>74</v>
      </c>
      <c r="I1" s="22"/>
    </row>
    <row r="2" ht="21.0" customHeight="1">
      <c r="A2" s="6" t="s">
        <v>4</v>
      </c>
      <c r="B2" s="6" t="s">
        <v>7</v>
      </c>
      <c r="C2" s="6" t="s">
        <v>51</v>
      </c>
      <c r="D2" s="6" t="s">
        <v>76</v>
      </c>
      <c r="E2" s="23" t="s">
        <v>77</v>
      </c>
      <c r="F2" s="6" t="s">
        <v>68</v>
      </c>
      <c r="G2" s="6" t="s">
        <v>29</v>
      </c>
      <c r="H2" s="13"/>
      <c r="I2" s="22"/>
      <c r="J2" s="13"/>
      <c r="K2" s="13"/>
      <c r="L2" s="13"/>
      <c r="M2" s="13"/>
    </row>
    <row r="3" ht="21.0" customHeight="1">
      <c r="A3" s="13" t="s">
        <v>81</v>
      </c>
      <c r="B3" s="13">
        <v>1.0</v>
      </c>
      <c r="C3" s="4">
        <v>4000.0</v>
      </c>
      <c r="D3" s="13">
        <f>C3*B3</f>
        <v>4000</v>
      </c>
      <c r="E3" s="19">
        <v>0.1</v>
      </c>
      <c r="F3" s="13">
        <f t="shared" ref="F3:F17" si="1">D3*E3</f>
        <v>400</v>
      </c>
      <c r="G3" s="13"/>
      <c r="H3" s="13"/>
      <c r="I3" s="22"/>
      <c r="J3" s="6" t="s">
        <v>57</v>
      </c>
      <c r="K3" s="4">
        <f>SUM(D:D)</f>
        <v>4000</v>
      </c>
      <c r="L3" s="13"/>
      <c r="M3" s="13"/>
    </row>
    <row r="4" ht="21.0" customHeight="1">
      <c r="A4" s="13"/>
      <c r="B4" s="13"/>
      <c r="C4" s="13"/>
      <c r="D4" s="13"/>
      <c r="E4" s="13"/>
      <c r="F4" s="13">
        <f t="shared" si="1"/>
        <v>0</v>
      </c>
      <c r="G4" s="13"/>
      <c r="H4" s="13"/>
      <c r="I4" s="22"/>
      <c r="J4" s="6" t="s">
        <v>82</v>
      </c>
      <c r="K4" s="4">
        <f>SUM(F:F)</f>
        <v>400</v>
      </c>
      <c r="L4" s="13"/>
      <c r="M4" s="13"/>
    </row>
    <row r="5" ht="21.0" customHeight="1">
      <c r="A5" s="13"/>
      <c r="B5" s="13"/>
      <c r="C5" s="13"/>
      <c r="D5" s="13"/>
      <c r="E5" s="13"/>
      <c r="F5" s="13">
        <f t="shared" si="1"/>
        <v>0</v>
      </c>
      <c r="G5" s="13"/>
      <c r="H5" s="13"/>
      <c r="I5" s="22"/>
      <c r="J5" s="13"/>
      <c r="K5" s="13"/>
      <c r="L5" s="13"/>
      <c r="M5" s="13"/>
    </row>
    <row r="6" ht="21.0" customHeight="1">
      <c r="A6" s="13"/>
      <c r="B6" s="13"/>
      <c r="C6" s="13"/>
      <c r="D6" s="13"/>
      <c r="E6" s="13"/>
      <c r="F6" s="13">
        <f t="shared" si="1"/>
        <v>0</v>
      </c>
      <c r="G6" s="13"/>
      <c r="H6" s="13"/>
      <c r="I6" s="22"/>
      <c r="J6" s="4"/>
      <c r="K6" s="4"/>
      <c r="L6" s="4"/>
      <c r="M6" s="4"/>
    </row>
    <row r="7" ht="21.0" customHeight="1">
      <c r="A7" s="13"/>
      <c r="B7" s="13"/>
      <c r="C7" s="13"/>
      <c r="D7" s="13"/>
      <c r="E7" s="13"/>
      <c r="F7" s="13">
        <f t="shared" si="1"/>
        <v>0</v>
      </c>
      <c r="G7" s="13"/>
      <c r="H7" s="13"/>
      <c r="I7" s="22"/>
      <c r="J7" s="4"/>
      <c r="K7" s="4"/>
      <c r="L7" s="4"/>
      <c r="M7" s="4"/>
    </row>
    <row r="8" ht="21.0" customHeight="1">
      <c r="A8" s="13"/>
      <c r="B8" s="13"/>
      <c r="C8" s="13"/>
      <c r="D8" s="13"/>
      <c r="E8" s="13"/>
      <c r="F8" s="13">
        <f t="shared" si="1"/>
        <v>0</v>
      </c>
      <c r="G8" s="13"/>
      <c r="H8" s="13"/>
      <c r="I8" s="22"/>
      <c r="J8" s="4"/>
      <c r="K8" s="4"/>
      <c r="L8" s="4"/>
      <c r="M8" s="4"/>
    </row>
    <row r="9" ht="21.0" customHeight="1">
      <c r="A9" s="13"/>
      <c r="B9" s="13"/>
      <c r="C9" s="13"/>
      <c r="D9" s="13"/>
      <c r="E9" s="13"/>
      <c r="F9" s="13">
        <f t="shared" si="1"/>
        <v>0</v>
      </c>
      <c r="G9" s="13"/>
      <c r="H9" s="13"/>
      <c r="I9" s="22"/>
      <c r="J9" s="4"/>
      <c r="K9" s="4"/>
      <c r="L9" s="4"/>
      <c r="M9" s="4"/>
    </row>
    <row r="10" ht="21.0" customHeight="1">
      <c r="A10" s="13"/>
      <c r="B10" s="13"/>
      <c r="C10" s="13"/>
      <c r="D10" s="13"/>
      <c r="E10" s="13"/>
      <c r="F10" s="13">
        <f t="shared" si="1"/>
        <v>0</v>
      </c>
      <c r="G10" s="13"/>
      <c r="H10" s="13"/>
      <c r="I10" s="22"/>
      <c r="J10" s="4"/>
      <c r="K10" s="4"/>
      <c r="L10" s="4"/>
      <c r="M10" s="4"/>
    </row>
    <row r="11" ht="21.0" customHeight="1">
      <c r="A11" s="13"/>
      <c r="B11" s="13"/>
      <c r="C11" s="13"/>
      <c r="D11" s="13"/>
      <c r="E11" s="13"/>
      <c r="F11" s="13">
        <f t="shared" si="1"/>
        <v>0</v>
      </c>
      <c r="G11" s="13"/>
      <c r="H11" s="13"/>
      <c r="I11" s="22"/>
      <c r="J11" s="4"/>
      <c r="K11" s="4"/>
      <c r="L11" s="4"/>
      <c r="M11" s="4"/>
    </row>
    <row r="12" ht="21.0" customHeight="1">
      <c r="A12" s="13"/>
      <c r="B12" s="13"/>
      <c r="C12" s="13"/>
      <c r="D12" s="13"/>
      <c r="E12" s="13"/>
      <c r="F12" s="13">
        <f t="shared" si="1"/>
        <v>0</v>
      </c>
      <c r="G12" s="13"/>
      <c r="H12" s="13"/>
      <c r="I12" s="22"/>
      <c r="J12" s="4"/>
      <c r="K12" s="4"/>
      <c r="L12" s="4"/>
      <c r="M12" s="4"/>
    </row>
    <row r="13" ht="21.0" customHeight="1">
      <c r="A13" s="13"/>
      <c r="B13" s="13"/>
      <c r="C13" s="13"/>
      <c r="D13" s="13"/>
      <c r="E13" s="13"/>
      <c r="F13" s="13">
        <f t="shared" si="1"/>
        <v>0</v>
      </c>
      <c r="G13" s="13"/>
      <c r="H13" s="13"/>
      <c r="I13" s="22"/>
      <c r="J13" s="4"/>
      <c r="K13" s="4"/>
      <c r="L13" s="4"/>
      <c r="M13" s="4"/>
    </row>
    <row r="14" ht="21.0" customHeight="1">
      <c r="A14" s="13"/>
      <c r="B14" s="13"/>
      <c r="C14" s="13"/>
      <c r="D14" s="13"/>
      <c r="E14" s="13"/>
      <c r="F14" s="13">
        <f t="shared" si="1"/>
        <v>0</v>
      </c>
      <c r="G14" s="13"/>
      <c r="H14" s="13"/>
      <c r="I14" s="22"/>
      <c r="J14" s="4"/>
      <c r="K14" s="4"/>
      <c r="L14" s="4"/>
      <c r="M14" s="4"/>
    </row>
    <row r="15" ht="21.0" customHeight="1">
      <c r="A15" s="13"/>
      <c r="B15" s="13"/>
      <c r="C15" s="13"/>
      <c r="D15" s="13"/>
      <c r="E15" s="13"/>
      <c r="F15" s="13">
        <f t="shared" si="1"/>
        <v>0</v>
      </c>
      <c r="G15" s="13"/>
      <c r="H15" s="13"/>
      <c r="I15" s="22"/>
      <c r="J15" s="4"/>
      <c r="K15" s="4"/>
      <c r="L15" s="4"/>
      <c r="M15" s="4"/>
    </row>
    <row r="16" ht="21.0" customHeight="1">
      <c r="F16" s="13">
        <f t="shared" si="1"/>
        <v>0</v>
      </c>
      <c r="I16" s="22"/>
    </row>
    <row r="17" ht="21.0" customHeight="1">
      <c r="F17" s="13">
        <f t="shared" si="1"/>
        <v>0</v>
      </c>
      <c r="I17" s="22"/>
    </row>
    <row r="18" ht="21.0" customHeight="1">
      <c r="I18" s="22"/>
    </row>
    <row r="19" ht="21.0" customHeight="1">
      <c r="I19" s="22"/>
    </row>
    <row r="20" ht="21.0" customHeight="1">
      <c r="I20" s="22"/>
    </row>
    <row r="21" ht="21.0" customHeight="1">
      <c r="I21" s="22"/>
    </row>
    <row r="22" ht="21.0" customHeight="1">
      <c r="I22" s="22"/>
    </row>
    <row r="23" ht="21.0" customHeight="1">
      <c r="I23" s="22"/>
    </row>
    <row r="24" ht="21.0" customHeight="1">
      <c r="I24" s="22"/>
    </row>
    <row r="25" ht="21.0" customHeight="1">
      <c r="I25" s="22"/>
    </row>
    <row r="26" ht="21.0" customHeight="1">
      <c r="I26" s="22"/>
    </row>
    <row r="27" ht="21.0" customHeight="1">
      <c r="I27" s="22"/>
    </row>
    <row r="28" ht="21.0" customHeight="1">
      <c r="I28" s="22"/>
    </row>
    <row r="29" ht="21.0" customHeight="1">
      <c r="I29" s="22"/>
    </row>
    <row r="30" ht="21.0" customHeight="1">
      <c r="I30" s="22"/>
    </row>
    <row r="31" ht="21.0" customHeight="1">
      <c r="I31" s="22"/>
    </row>
    <row r="32" ht="21.0" customHeight="1">
      <c r="I32" s="22"/>
    </row>
    <row r="33" ht="21.0" customHeight="1">
      <c r="I33" s="22"/>
    </row>
    <row r="34" ht="21.0" customHeight="1">
      <c r="I34" s="22"/>
    </row>
    <row r="35" ht="21.0" customHeight="1">
      <c r="I35" s="22"/>
    </row>
    <row r="36" ht="21.0" customHeight="1">
      <c r="I36" s="22"/>
    </row>
    <row r="37" ht="21.0" customHeight="1">
      <c r="I37" s="22"/>
    </row>
    <row r="38" ht="21.0" customHeight="1">
      <c r="I38" s="22"/>
    </row>
    <row r="39" ht="21.0" customHeight="1">
      <c r="I39" s="22"/>
    </row>
    <row r="40" ht="21.0" customHeight="1">
      <c r="I40" s="22"/>
    </row>
    <row r="41" ht="21.0" customHeight="1">
      <c r="I41" s="22"/>
    </row>
    <row r="42" ht="21.0" customHeight="1">
      <c r="I42" s="22"/>
    </row>
    <row r="43" ht="21.0" customHeight="1">
      <c r="I43" s="22"/>
    </row>
    <row r="44" ht="21.0" customHeight="1">
      <c r="I44" s="22"/>
    </row>
    <row r="45" ht="21.0" customHeight="1">
      <c r="I45" s="22"/>
    </row>
    <row r="46" ht="21.0" customHeight="1">
      <c r="I46" s="22"/>
    </row>
    <row r="47" ht="21.0" customHeight="1">
      <c r="I47" s="22"/>
    </row>
    <row r="48" ht="21.0" customHeight="1">
      <c r="I48" s="22"/>
    </row>
    <row r="49" ht="21.0" customHeight="1">
      <c r="I49" s="22"/>
    </row>
    <row r="50" ht="21.0" customHeight="1">
      <c r="I50" s="22"/>
    </row>
    <row r="51" ht="21.0" customHeight="1">
      <c r="I51" s="22"/>
    </row>
    <row r="52" ht="21.0" customHeight="1">
      <c r="I52" s="22"/>
    </row>
    <row r="53" ht="21.0" customHeight="1">
      <c r="I53" s="22"/>
    </row>
    <row r="54" ht="21.0" customHeight="1">
      <c r="I54" s="22"/>
    </row>
    <row r="55" ht="21.0" customHeight="1">
      <c r="I55" s="22"/>
    </row>
    <row r="56" ht="21.0" customHeight="1">
      <c r="I56" s="22"/>
    </row>
    <row r="57" ht="21.0" customHeight="1">
      <c r="I57" s="22"/>
    </row>
    <row r="58" ht="21.0" customHeight="1">
      <c r="I58" s="22"/>
    </row>
    <row r="59" ht="21.0" customHeight="1">
      <c r="I59" s="22"/>
    </row>
    <row r="60" ht="21.0" customHeight="1">
      <c r="I60" s="22"/>
    </row>
    <row r="61" ht="21.0" customHeight="1">
      <c r="I61" s="22"/>
    </row>
    <row r="62" ht="21.0" customHeight="1">
      <c r="I62" s="22"/>
    </row>
    <row r="63" ht="21.0" customHeight="1">
      <c r="I63" s="22"/>
    </row>
    <row r="64" ht="21.0" customHeight="1">
      <c r="I64" s="22"/>
    </row>
    <row r="65" ht="21.0" customHeight="1">
      <c r="I65" s="22"/>
    </row>
    <row r="66" ht="21.0" customHeight="1">
      <c r="I66" s="22"/>
    </row>
    <row r="67" ht="21.0" customHeight="1">
      <c r="I67" s="22"/>
    </row>
    <row r="68" ht="21.0" customHeight="1">
      <c r="I68" s="22"/>
    </row>
    <row r="69" ht="21.0" customHeight="1">
      <c r="I69" s="22"/>
    </row>
    <row r="70" ht="21.0" customHeight="1">
      <c r="I70" s="22"/>
    </row>
    <row r="71" ht="21.0" customHeight="1">
      <c r="I71" s="22"/>
    </row>
    <row r="72" ht="21.0" customHeight="1">
      <c r="I72" s="22"/>
    </row>
    <row r="73" ht="21.0" customHeight="1">
      <c r="I73" s="22"/>
    </row>
    <row r="74" ht="21.0" customHeight="1">
      <c r="I74" s="22"/>
    </row>
    <row r="75" ht="21.0" customHeight="1">
      <c r="I75" s="22"/>
    </row>
    <row r="76" ht="21.0" customHeight="1">
      <c r="I76" s="22"/>
    </row>
    <row r="77" ht="21.0" customHeight="1">
      <c r="I77" s="22"/>
    </row>
    <row r="78" ht="21.0" customHeight="1">
      <c r="I78" s="22"/>
    </row>
    <row r="79" ht="21.0" customHeight="1">
      <c r="I79" s="22"/>
    </row>
    <row r="80" ht="21.0" customHeight="1">
      <c r="I80" s="22"/>
    </row>
    <row r="81" ht="21.0" customHeight="1">
      <c r="I81" s="22"/>
    </row>
    <row r="82" ht="21.0" customHeight="1">
      <c r="I82" s="22"/>
    </row>
    <row r="83" ht="21.0" customHeight="1">
      <c r="I83" s="22"/>
    </row>
    <row r="84" ht="21.0" customHeight="1">
      <c r="I84" s="22"/>
    </row>
    <row r="85" ht="21.0" customHeight="1">
      <c r="I85" s="22"/>
    </row>
    <row r="86" ht="21.0" customHeight="1">
      <c r="I86" s="22"/>
    </row>
    <row r="87" ht="21.0" customHeight="1">
      <c r="I87" s="22"/>
    </row>
    <row r="88" ht="21.0" customHeight="1">
      <c r="I88" s="22"/>
    </row>
    <row r="89" ht="21.0" customHeight="1">
      <c r="I89" s="22"/>
    </row>
    <row r="90" ht="21.0" customHeight="1">
      <c r="I90" s="22"/>
    </row>
    <row r="91" ht="21.0" customHeight="1">
      <c r="I91" s="22"/>
    </row>
    <row r="92" ht="21.0" customHeight="1">
      <c r="I92" s="22"/>
    </row>
    <row r="93" ht="21.0" customHeight="1">
      <c r="I93" s="22"/>
    </row>
    <row r="94" ht="21.0" customHeight="1">
      <c r="I94" s="22"/>
    </row>
    <row r="95" ht="21.0" customHeight="1">
      <c r="I95" s="22"/>
    </row>
    <row r="96" ht="21.0" customHeight="1">
      <c r="I96" s="22"/>
    </row>
    <row r="97" ht="21.0" customHeight="1">
      <c r="I97" s="22"/>
    </row>
    <row r="98" ht="21.0" customHeight="1">
      <c r="I98" s="22"/>
    </row>
    <row r="99" ht="21.0" customHeight="1">
      <c r="I99" s="22"/>
    </row>
    <row r="100" ht="21.0" customHeight="1">
      <c r="I100" s="22"/>
    </row>
    <row r="101" ht="21.0" customHeight="1">
      <c r="I101" s="22"/>
    </row>
    <row r="102" ht="21.0" customHeight="1">
      <c r="I102" s="22"/>
    </row>
    <row r="103" ht="21.0" customHeight="1">
      <c r="I103" s="22"/>
    </row>
    <row r="104" ht="21.0" customHeight="1">
      <c r="I104" s="22"/>
    </row>
    <row r="105" ht="21.0" customHeight="1">
      <c r="I105" s="22"/>
    </row>
    <row r="106" ht="21.0" customHeight="1">
      <c r="I106" s="22"/>
    </row>
    <row r="107" ht="21.0" customHeight="1">
      <c r="I107" s="22"/>
    </row>
    <row r="108" ht="21.0" customHeight="1">
      <c r="I108" s="22"/>
    </row>
    <row r="109" ht="21.0" customHeight="1">
      <c r="I109" s="22"/>
    </row>
    <row r="110" ht="21.0" customHeight="1">
      <c r="I110" s="22"/>
    </row>
    <row r="111" ht="21.0" customHeight="1">
      <c r="I111" s="22"/>
    </row>
    <row r="112" ht="21.0" customHeight="1">
      <c r="I112" s="22"/>
    </row>
    <row r="113" ht="21.0" customHeight="1">
      <c r="I113" s="22"/>
    </row>
    <row r="114" ht="21.0" customHeight="1">
      <c r="I114" s="22"/>
    </row>
    <row r="115" ht="21.0" customHeight="1">
      <c r="I115" s="22"/>
    </row>
    <row r="116" ht="21.0" customHeight="1">
      <c r="I116" s="22"/>
    </row>
    <row r="117" ht="21.0" customHeight="1">
      <c r="I117" s="22"/>
    </row>
    <row r="118" ht="21.0" customHeight="1">
      <c r="I118" s="22"/>
    </row>
    <row r="119" ht="21.0" customHeight="1">
      <c r="I119" s="22"/>
    </row>
    <row r="120" ht="21.0" customHeight="1">
      <c r="I120" s="22"/>
    </row>
    <row r="121" ht="21.0" customHeight="1">
      <c r="I121" s="22"/>
    </row>
    <row r="122" ht="21.0" customHeight="1">
      <c r="I122" s="22"/>
    </row>
    <row r="123" ht="21.0" customHeight="1">
      <c r="I123" s="22"/>
    </row>
    <row r="124" ht="21.0" customHeight="1">
      <c r="I124" s="22"/>
    </row>
    <row r="125" ht="21.0" customHeight="1">
      <c r="I125" s="22"/>
    </row>
    <row r="126" ht="21.0" customHeight="1">
      <c r="I126" s="22"/>
    </row>
    <row r="127" ht="21.0" customHeight="1">
      <c r="I127" s="22"/>
    </row>
    <row r="128" ht="21.0" customHeight="1">
      <c r="I128" s="22"/>
    </row>
    <row r="129" ht="21.0" customHeight="1">
      <c r="I129" s="22"/>
    </row>
    <row r="130" ht="21.0" customHeight="1">
      <c r="I130" s="22"/>
    </row>
    <row r="131" ht="21.0" customHeight="1">
      <c r="I131" s="22"/>
    </row>
    <row r="132" ht="21.0" customHeight="1">
      <c r="I132" s="22"/>
    </row>
    <row r="133" ht="21.0" customHeight="1">
      <c r="I133" s="22"/>
    </row>
    <row r="134" ht="21.0" customHeight="1">
      <c r="I134" s="22"/>
    </row>
    <row r="135" ht="21.0" customHeight="1">
      <c r="I135" s="22"/>
    </row>
    <row r="136" ht="21.0" customHeight="1">
      <c r="I136" s="22"/>
    </row>
    <row r="137" ht="21.0" customHeight="1">
      <c r="I137" s="22"/>
    </row>
    <row r="138" ht="21.0" customHeight="1">
      <c r="I138" s="22"/>
    </row>
    <row r="139" ht="21.0" customHeight="1">
      <c r="I139" s="22"/>
    </row>
    <row r="140" ht="21.0" customHeight="1">
      <c r="I140" s="22"/>
    </row>
    <row r="141" ht="21.0" customHeight="1">
      <c r="I141" s="22"/>
    </row>
    <row r="142" ht="21.0" customHeight="1">
      <c r="I142" s="22"/>
    </row>
    <row r="143" ht="21.0" customHeight="1">
      <c r="I143" s="22"/>
    </row>
    <row r="144" ht="21.0" customHeight="1">
      <c r="I144" s="22"/>
    </row>
    <row r="145" ht="21.0" customHeight="1">
      <c r="I145" s="22"/>
    </row>
    <row r="146" ht="21.0" customHeight="1">
      <c r="I146" s="22"/>
    </row>
    <row r="147" ht="21.0" customHeight="1">
      <c r="I147" s="22"/>
    </row>
    <row r="148" ht="21.0" customHeight="1">
      <c r="I148" s="22"/>
    </row>
    <row r="149" ht="21.0" customHeight="1">
      <c r="I149" s="22"/>
    </row>
    <row r="150" ht="21.0" customHeight="1">
      <c r="I150" s="22"/>
    </row>
    <row r="151" ht="21.0" customHeight="1">
      <c r="I151" s="22"/>
    </row>
    <row r="152" ht="21.0" customHeight="1">
      <c r="I152" s="22"/>
    </row>
    <row r="153" ht="21.0" customHeight="1">
      <c r="I153" s="22"/>
    </row>
    <row r="154" ht="21.0" customHeight="1">
      <c r="I154" s="22"/>
    </row>
    <row r="155" ht="21.0" customHeight="1">
      <c r="I155" s="22"/>
    </row>
    <row r="156" ht="21.0" customHeight="1">
      <c r="I156" s="22"/>
    </row>
    <row r="157" ht="21.0" customHeight="1">
      <c r="I157" s="22"/>
    </row>
    <row r="158" ht="21.0" customHeight="1">
      <c r="I158" s="22"/>
    </row>
    <row r="159" ht="21.0" customHeight="1">
      <c r="I159" s="22"/>
    </row>
    <row r="160" ht="21.0" customHeight="1">
      <c r="I160" s="22"/>
    </row>
    <row r="161" ht="21.0" customHeight="1">
      <c r="I161" s="22"/>
    </row>
    <row r="162" ht="21.0" customHeight="1">
      <c r="I162" s="22"/>
    </row>
    <row r="163" ht="21.0" customHeight="1">
      <c r="I163" s="22"/>
    </row>
    <row r="164" ht="21.0" customHeight="1">
      <c r="I164" s="22"/>
    </row>
    <row r="165" ht="21.0" customHeight="1">
      <c r="I165" s="22"/>
    </row>
    <row r="166" ht="21.0" customHeight="1">
      <c r="I166" s="22"/>
    </row>
    <row r="167" ht="21.0" customHeight="1">
      <c r="I167" s="22"/>
    </row>
    <row r="168" ht="21.0" customHeight="1">
      <c r="I168" s="22"/>
    </row>
    <row r="169" ht="21.0" customHeight="1">
      <c r="I169" s="22"/>
    </row>
    <row r="170" ht="21.0" customHeight="1">
      <c r="I170" s="22"/>
    </row>
    <row r="171" ht="21.0" customHeight="1">
      <c r="I171" s="22"/>
    </row>
    <row r="172" ht="21.0" customHeight="1">
      <c r="I172" s="22"/>
    </row>
    <row r="173" ht="21.0" customHeight="1">
      <c r="I173" s="22"/>
    </row>
    <row r="174" ht="21.0" customHeight="1">
      <c r="I174" s="22"/>
    </row>
    <row r="175" ht="21.0" customHeight="1">
      <c r="I175" s="22"/>
    </row>
    <row r="176" ht="21.0" customHeight="1">
      <c r="I176" s="22"/>
    </row>
    <row r="177" ht="21.0" customHeight="1">
      <c r="I177" s="22"/>
    </row>
    <row r="178" ht="21.0" customHeight="1">
      <c r="I178" s="22"/>
    </row>
    <row r="179" ht="21.0" customHeight="1">
      <c r="I179" s="22"/>
    </row>
    <row r="180" ht="21.0" customHeight="1">
      <c r="I180" s="22"/>
    </row>
    <row r="181" ht="21.0" customHeight="1">
      <c r="I181" s="22"/>
    </row>
    <row r="182" ht="21.0" customHeight="1">
      <c r="I182" s="22"/>
    </row>
    <row r="183" ht="21.0" customHeight="1">
      <c r="I183" s="22"/>
    </row>
    <row r="184" ht="21.0" customHeight="1">
      <c r="I184" s="22"/>
    </row>
    <row r="185" ht="21.0" customHeight="1">
      <c r="I185" s="22"/>
    </row>
    <row r="186" ht="21.0" customHeight="1">
      <c r="I186" s="22"/>
    </row>
    <row r="187" ht="21.0" customHeight="1">
      <c r="I187" s="22"/>
    </row>
    <row r="188" ht="21.0" customHeight="1">
      <c r="I188" s="22"/>
    </row>
    <row r="189" ht="21.0" customHeight="1">
      <c r="I189" s="22"/>
    </row>
    <row r="190" ht="21.0" customHeight="1">
      <c r="I190" s="22"/>
    </row>
    <row r="191" ht="21.0" customHeight="1">
      <c r="I191" s="22"/>
    </row>
    <row r="192" ht="21.0" customHeight="1">
      <c r="I192" s="22"/>
    </row>
    <row r="193" ht="21.0" customHeight="1">
      <c r="I193" s="22"/>
    </row>
    <row r="194" ht="21.0" customHeight="1">
      <c r="I194" s="22"/>
    </row>
    <row r="195" ht="21.0" customHeight="1">
      <c r="I195" s="22"/>
    </row>
    <row r="196" ht="21.0" customHeight="1">
      <c r="I196" s="22"/>
    </row>
    <row r="197" ht="21.0" customHeight="1">
      <c r="I197" s="22"/>
    </row>
    <row r="198" ht="21.0" customHeight="1">
      <c r="I198" s="22"/>
    </row>
    <row r="199" ht="21.0" customHeight="1">
      <c r="I199" s="22"/>
    </row>
    <row r="200" ht="21.0" customHeight="1">
      <c r="I200" s="22"/>
    </row>
    <row r="201" ht="21.0" customHeight="1">
      <c r="I201" s="22"/>
    </row>
    <row r="202" ht="21.0" customHeight="1">
      <c r="I202" s="22"/>
    </row>
    <row r="203" ht="21.0" customHeight="1">
      <c r="I203" s="22"/>
    </row>
    <row r="204" ht="21.0" customHeight="1">
      <c r="I204" s="22"/>
    </row>
    <row r="205" ht="21.0" customHeight="1">
      <c r="I205" s="22"/>
    </row>
    <row r="206" ht="21.0" customHeight="1">
      <c r="I206" s="22"/>
    </row>
    <row r="207" ht="21.0" customHeight="1">
      <c r="I207" s="22"/>
    </row>
    <row r="208" ht="21.0" customHeight="1">
      <c r="I208" s="22"/>
    </row>
    <row r="209" ht="21.0" customHeight="1">
      <c r="I209" s="22"/>
    </row>
    <row r="210" ht="21.0" customHeight="1">
      <c r="I210" s="22"/>
    </row>
    <row r="211" ht="21.0" customHeight="1">
      <c r="I211" s="22"/>
    </row>
    <row r="212" ht="21.0" customHeight="1">
      <c r="I212" s="22"/>
    </row>
    <row r="213" ht="21.0" customHeight="1">
      <c r="I213" s="22"/>
    </row>
    <row r="214" ht="21.0" customHeight="1">
      <c r="I214" s="22"/>
    </row>
    <row r="215" ht="21.0" customHeight="1">
      <c r="I215" s="22"/>
    </row>
    <row r="216" ht="21.0" customHeight="1">
      <c r="I216" s="22"/>
    </row>
    <row r="217" ht="21.0" customHeight="1">
      <c r="I217" s="22"/>
    </row>
    <row r="218" ht="21.0" customHeight="1">
      <c r="I218" s="22"/>
    </row>
    <row r="219" ht="21.0" customHeight="1">
      <c r="I219" s="22"/>
    </row>
    <row r="220" ht="21.0" customHeight="1">
      <c r="I220" s="22"/>
    </row>
    <row r="221" ht="21.0" customHeight="1">
      <c r="I221" s="22"/>
    </row>
    <row r="222" ht="21.0" customHeight="1">
      <c r="I222" s="22"/>
    </row>
    <row r="223" ht="21.0" customHeight="1">
      <c r="I223" s="22"/>
    </row>
    <row r="224" ht="21.0" customHeight="1">
      <c r="I224" s="22"/>
    </row>
    <row r="225" ht="21.0" customHeight="1">
      <c r="I225" s="22"/>
    </row>
    <row r="226" ht="21.0" customHeight="1">
      <c r="I226" s="22"/>
    </row>
    <row r="227" ht="21.0" customHeight="1">
      <c r="I227" s="22"/>
    </row>
    <row r="228" ht="21.0" customHeight="1">
      <c r="I228" s="22"/>
    </row>
    <row r="229" ht="21.0" customHeight="1">
      <c r="I229" s="22"/>
    </row>
    <row r="230" ht="21.0" customHeight="1">
      <c r="I230" s="22"/>
    </row>
    <row r="231" ht="21.0" customHeight="1">
      <c r="I231" s="22"/>
    </row>
    <row r="232" ht="21.0" customHeight="1">
      <c r="I232" s="22"/>
    </row>
    <row r="233" ht="21.0" customHeight="1">
      <c r="I233" s="22"/>
    </row>
    <row r="234" ht="21.0" customHeight="1">
      <c r="I234" s="22"/>
    </row>
    <row r="235" ht="21.0" customHeight="1">
      <c r="I235" s="22"/>
    </row>
    <row r="236" ht="21.0" customHeight="1">
      <c r="I236" s="22"/>
    </row>
    <row r="237" ht="21.0" customHeight="1">
      <c r="I237" s="22"/>
    </row>
    <row r="238" ht="21.0" customHeight="1">
      <c r="I238" s="22"/>
    </row>
    <row r="239" ht="21.0" customHeight="1">
      <c r="I239" s="22"/>
    </row>
    <row r="240" ht="21.0" customHeight="1">
      <c r="I240" s="22"/>
    </row>
    <row r="241" ht="21.0" customHeight="1">
      <c r="I241" s="22"/>
    </row>
    <row r="242" ht="21.0" customHeight="1">
      <c r="I242" s="22"/>
    </row>
    <row r="243" ht="21.0" customHeight="1">
      <c r="I243" s="22"/>
    </row>
    <row r="244" ht="21.0" customHeight="1">
      <c r="I244" s="22"/>
    </row>
    <row r="245" ht="21.0" customHeight="1">
      <c r="I245" s="22"/>
    </row>
    <row r="246" ht="21.0" customHeight="1">
      <c r="I246" s="22"/>
    </row>
    <row r="247" ht="21.0" customHeight="1">
      <c r="I247" s="22"/>
    </row>
    <row r="248" ht="21.0" customHeight="1">
      <c r="I248" s="22"/>
    </row>
    <row r="249" ht="21.0" customHeight="1">
      <c r="I249" s="22"/>
    </row>
    <row r="250" ht="21.0" customHeight="1">
      <c r="I250" s="22"/>
    </row>
    <row r="251" ht="21.0" customHeight="1">
      <c r="I251" s="22"/>
    </row>
    <row r="252" ht="21.0" customHeight="1">
      <c r="I252" s="22"/>
    </row>
    <row r="253" ht="21.0" customHeight="1">
      <c r="I253" s="22"/>
    </row>
    <row r="254" ht="21.0" customHeight="1">
      <c r="I254" s="22"/>
    </row>
    <row r="255" ht="21.0" customHeight="1">
      <c r="I255" s="22"/>
    </row>
    <row r="256" ht="21.0" customHeight="1">
      <c r="I256" s="22"/>
    </row>
    <row r="257" ht="21.0" customHeight="1">
      <c r="I257" s="22"/>
    </row>
    <row r="258" ht="21.0" customHeight="1">
      <c r="I258" s="22"/>
    </row>
    <row r="259" ht="21.0" customHeight="1">
      <c r="I259" s="22"/>
    </row>
    <row r="260" ht="21.0" customHeight="1">
      <c r="I260" s="22"/>
    </row>
    <row r="261" ht="21.0" customHeight="1">
      <c r="I261" s="22"/>
    </row>
    <row r="262" ht="21.0" customHeight="1">
      <c r="I262" s="22"/>
    </row>
    <row r="263" ht="21.0" customHeight="1">
      <c r="I263" s="22"/>
    </row>
    <row r="264" ht="21.0" customHeight="1">
      <c r="I264" s="22"/>
    </row>
    <row r="265" ht="21.0" customHeight="1">
      <c r="I265" s="22"/>
    </row>
    <row r="266" ht="21.0" customHeight="1">
      <c r="I266" s="22"/>
    </row>
    <row r="267" ht="21.0" customHeight="1">
      <c r="I267" s="22"/>
    </row>
    <row r="268" ht="21.0" customHeight="1">
      <c r="I268" s="22"/>
    </row>
    <row r="269" ht="21.0" customHeight="1">
      <c r="I269" s="22"/>
    </row>
    <row r="270" ht="21.0" customHeight="1">
      <c r="I270" s="22"/>
    </row>
    <row r="271" ht="21.0" customHeight="1">
      <c r="I271" s="22"/>
    </row>
    <row r="272" ht="21.0" customHeight="1">
      <c r="I272" s="22"/>
    </row>
    <row r="273" ht="21.0" customHeight="1">
      <c r="I273" s="22"/>
    </row>
    <row r="274" ht="21.0" customHeight="1">
      <c r="I274" s="22"/>
    </row>
    <row r="275" ht="21.0" customHeight="1">
      <c r="I275" s="22"/>
    </row>
    <row r="276" ht="21.0" customHeight="1">
      <c r="I276" s="22"/>
    </row>
    <row r="277" ht="21.0" customHeight="1">
      <c r="I277" s="22"/>
    </row>
    <row r="278" ht="21.0" customHeight="1">
      <c r="I278" s="22"/>
    </row>
    <row r="279" ht="21.0" customHeight="1">
      <c r="I279" s="22"/>
    </row>
    <row r="280" ht="21.0" customHeight="1">
      <c r="I280" s="22"/>
    </row>
    <row r="281" ht="21.0" customHeight="1">
      <c r="I281" s="22"/>
    </row>
    <row r="282" ht="21.0" customHeight="1">
      <c r="I282" s="22"/>
    </row>
    <row r="283" ht="21.0" customHeight="1">
      <c r="I283" s="22"/>
    </row>
    <row r="284" ht="21.0" customHeight="1">
      <c r="I284" s="22"/>
    </row>
    <row r="285" ht="21.0" customHeight="1">
      <c r="I285" s="22"/>
    </row>
    <row r="286" ht="21.0" customHeight="1">
      <c r="I286" s="22"/>
    </row>
    <row r="287" ht="21.0" customHeight="1">
      <c r="I287" s="22"/>
    </row>
    <row r="288" ht="21.0" customHeight="1">
      <c r="I288" s="22"/>
    </row>
    <row r="289" ht="21.0" customHeight="1">
      <c r="I289" s="22"/>
    </row>
    <row r="290" ht="21.0" customHeight="1">
      <c r="I290" s="22"/>
    </row>
    <row r="291" ht="21.0" customHeight="1">
      <c r="I291" s="22"/>
    </row>
    <row r="292" ht="21.0" customHeight="1">
      <c r="I292" s="22"/>
    </row>
    <row r="293" ht="21.0" customHeight="1">
      <c r="I293" s="22"/>
    </row>
    <row r="294" ht="21.0" customHeight="1">
      <c r="I294" s="22"/>
    </row>
    <row r="295" ht="21.0" customHeight="1">
      <c r="I295" s="22"/>
    </row>
    <row r="296" ht="21.0" customHeight="1">
      <c r="I296" s="22"/>
    </row>
    <row r="297" ht="21.0" customHeight="1">
      <c r="I297" s="22"/>
    </row>
    <row r="298" ht="21.0" customHeight="1">
      <c r="I298" s="22"/>
    </row>
    <row r="299" ht="21.0" customHeight="1">
      <c r="I299" s="22"/>
    </row>
    <row r="300" ht="21.0" customHeight="1">
      <c r="I300" s="22"/>
    </row>
    <row r="301" ht="21.0" customHeight="1">
      <c r="I301" s="22"/>
    </row>
    <row r="302" ht="21.0" customHeight="1">
      <c r="I302" s="22"/>
    </row>
    <row r="303" ht="21.0" customHeight="1">
      <c r="I303" s="22"/>
    </row>
    <row r="304" ht="21.0" customHeight="1">
      <c r="I304" s="22"/>
    </row>
    <row r="305" ht="21.0" customHeight="1">
      <c r="I305" s="22"/>
    </row>
    <row r="306" ht="21.0" customHeight="1">
      <c r="I306" s="22"/>
    </row>
    <row r="307" ht="21.0" customHeight="1">
      <c r="I307" s="22"/>
    </row>
    <row r="308" ht="21.0" customHeight="1">
      <c r="I308" s="22"/>
    </row>
    <row r="309" ht="21.0" customHeight="1">
      <c r="I309" s="22"/>
    </row>
    <row r="310" ht="21.0" customHeight="1">
      <c r="I310" s="22"/>
    </row>
    <row r="311" ht="21.0" customHeight="1">
      <c r="I311" s="22"/>
    </row>
    <row r="312" ht="21.0" customHeight="1">
      <c r="I312" s="22"/>
    </row>
    <row r="313" ht="21.0" customHeight="1">
      <c r="I313" s="22"/>
    </row>
    <row r="314" ht="21.0" customHeight="1">
      <c r="I314" s="22"/>
    </row>
    <row r="315" ht="21.0" customHeight="1">
      <c r="I315" s="22"/>
    </row>
    <row r="316" ht="21.0" customHeight="1">
      <c r="I316" s="22"/>
    </row>
    <row r="317" ht="21.0" customHeight="1">
      <c r="I317" s="22"/>
    </row>
    <row r="318" ht="21.0" customHeight="1">
      <c r="I318" s="22"/>
    </row>
    <row r="319" ht="21.0" customHeight="1">
      <c r="I319" s="22"/>
    </row>
    <row r="320" ht="21.0" customHeight="1">
      <c r="I320" s="22"/>
    </row>
    <row r="321" ht="21.0" customHeight="1">
      <c r="I321" s="22"/>
    </row>
    <row r="322" ht="21.0" customHeight="1">
      <c r="I322" s="22"/>
    </row>
    <row r="323" ht="21.0" customHeight="1">
      <c r="I323" s="22"/>
    </row>
    <row r="324" ht="21.0" customHeight="1">
      <c r="I324" s="22"/>
    </row>
    <row r="325" ht="21.0" customHeight="1">
      <c r="I325" s="22"/>
    </row>
    <row r="326" ht="21.0" customHeight="1">
      <c r="I326" s="22"/>
    </row>
    <row r="327" ht="21.0" customHeight="1">
      <c r="I327" s="22"/>
    </row>
    <row r="328" ht="21.0" customHeight="1">
      <c r="I328" s="22"/>
    </row>
    <row r="329" ht="21.0" customHeight="1">
      <c r="I329" s="22"/>
    </row>
    <row r="330" ht="21.0" customHeight="1">
      <c r="I330" s="22"/>
    </row>
    <row r="331" ht="21.0" customHeight="1">
      <c r="I331" s="22"/>
    </row>
    <row r="332" ht="21.0" customHeight="1">
      <c r="I332" s="22"/>
    </row>
    <row r="333" ht="21.0" customHeight="1">
      <c r="I333" s="22"/>
    </row>
    <row r="334" ht="21.0" customHeight="1">
      <c r="I334" s="22"/>
    </row>
    <row r="335" ht="21.0" customHeight="1">
      <c r="I335" s="22"/>
    </row>
    <row r="336" ht="21.0" customHeight="1">
      <c r="I336" s="22"/>
    </row>
    <row r="337" ht="21.0" customHeight="1">
      <c r="I337" s="22"/>
    </row>
    <row r="338" ht="21.0" customHeight="1">
      <c r="I338" s="22"/>
    </row>
    <row r="339" ht="21.0" customHeight="1">
      <c r="I339" s="22"/>
    </row>
    <row r="340" ht="21.0" customHeight="1">
      <c r="I340" s="22"/>
    </row>
    <row r="341" ht="21.0" customHeight="1">
      <c r="I341" s="22"/>
    </row>
    <row r="342" ht="21.0" customHeight="1">
      <c r="I342" s="22"/>
    </row>
    <row r="343" ht="21.0" customHeight="1">
      <c r="I343" s="22"/>
    </row>
    <row r="344" ht="21.0" customHeight="1">
      <c r="I344" s="22"/>
    </row>
    <row r="345" ht="21.0" customHeight="1">
      <c r="I345" s="22"/>
    </row>
    <row r="346" ht="21.0" customHeight="1">
      <c r="I346" s="22"/>
    </row>
    <row r="347" ht="21.0" customHeight="1">
      <c r="I347" s="22"/>
    </row>
    <row r="348" ht="21.0" customHeight="1">
      <c r="I348" s="22"/>
    </row>
    <row r="349" ht="21.0" customHeight="1">
      <c r="I349" s="22"/>
    </row>
    <row r="350" ht="21.0" customHeight="1">
      <c r="I350" s="22"/>
    </row>
    <row r="351" ht="21.0" customHeight="1">
      <c r="I351" s="22"/>
    </row>
    <row r="352" ht="21.0" customHeight="1">
      <c r="I352" s="22"/>
    </row>
    <row r="353" ht="21.0" customHeight="1">
      <c r="I353" s="22"/>
    </row>
    <row r="354" ht="21.0" customHeight="1">
      <c r="I354" s="22"/>
    </row>
    <row r="355" ht="21.0" customHeight="1">
      <c r="I355" s="22"/>
    </row>
    <row r="356" ht="21.0" customHeight="1">
      <c r="I356" s="22"/>
    </row>
    <row r="357" ht="21.0" customHeight="1">
      <c r="I357" s="22"/>
    </row>
    <row r="358" ht="21.0" customHeight="1">
      <c r="I358" s="22"/>
    </row>
    <row r="359" ht="21.0" customHeight="1">
      <c r="I359" s="22"/>
    </row>
    <row r="360" ht="21.0" customHeight="1">
      <c r="I360" s="22"/>
    </row>
    <row r="361" ht="21.0" customHeight="1">
      <c r="I361" s="22"/>
    </row>
    <row r="362" ht="21.0" customHeight="1">
      <c r="I362" s="22"/>
    </row>
    <row r="363" ht="21.0" customHeight="1">
      <c r="I363" s="22"/>
    </row>
    <row r="364" ht="21.0" customHeight="1">
      <c r="I364" s="22"/>
    </row>
    <row r="365" ht="21.0" customHeight="1">
      <c r="I365" s="22"/>
    </row>
    <row r="366" ht="21.0" customHeight="1">
      <c r="I366" s="22"/>
    </row>
    <row r="367" ht="21.0" customHeight="1">
      <c r="I367" s="22"/>
    </row>
    <row r="368" ht="21.0" customHeight="1">
      <c r="I368" s="22"/>
    </row>
    <row r="369" ht="21.0" customHeight="1">
      <c r="I369" s="22"/>
    </row>
    <row r="370" ht="21.0" customHeight="1">
      <c r="I370" s="22"/>
    </row>
    <row r="371" ht="21.0" customHeight="1">
      <c r="I371" s="22"/>
    </row>
    <row r="372" ht="21.0" customHeight="1">
      <c r="I372" s="22"/>
    </row>
    <row r="373" ht="21.0" customHeight="1">
      <c r="I373" s="22"/>
    </row>
    <row r="374" ht="21.0" customHeight="1">
      <c r="I374" s="22"/>
    </row>
    <row r="375" ht="21.0" customHeight="1">
      <c r="I375" s="22"/>
    </row>
    <row r="376" ht="21.0" customHeight="1">
      <c r="I376" s="22"/>
    </row>
    <row r="377" ht="21.0" customHeight="1">
      <c r="I377" s="22"/>
    </row>
    <row r="378" ht="21.0" customHeight="1">
      <c r="I378" s="22"/>
    </row>
    <row r="379" ht="21.0" customHeight="1">
      <c r="I379" s="22"/>
    </row>
    <row r="380" ht="21.0" customHeight="1">
      <c r="I380" s="22"/>
    </row>
    <row r="381" ht="21.0" customHeight="1">
      <c r="I381" s="22"/>
    </row>
    <row r="382" ht="21.0" customHeight="1">
      <c r="I382" s="22"/>
    </row>
    <row r="383" ht="21.0" customHeight="1">
      <c r="I383" s="22"/>
    </row>
    <row r="384" ht="21.0" customHeight="1">
      <c r="I384" s="22"/>
    </row>
    <row r="385" ht="21.0" customHeight="1">
      <c r="I385" s="22"/>
    </row>
    <row r="386" ht="21.0" customHeight="1">
      <c r="I386" s="22"/>
    </row>
    <row r="387" ht="21.0" customHeight="1">
      <c r="I387" s="22"/>
    </row>
    <row r="388" ht="21.0" customHeight="1">
      <c r="I388" s="22"/>
    </row>
    <row r="389" ht="21.0" customHeight="1">
      <c r="I389" s="22"/>
    </row>
    <row r="390" ht="21.0" customHeight="1">
      <c r="I390" s="22"/>
    </row>
    <row r="391" ht="21.0" customHeight="1">
      <c r="I391" s="22"/>
    </row>
    <row r="392" ht="21.0" customHeight="1">
      <c r="I392" s="22"/>
    </row>
    <row r="393" ht="21.0" customHeight="1">
      <c r="I393" s="22"/>
    </row>
    <row r="394" ht="21.0" customHeight="1">
      <c r="I394" s="22"/>
    </row>
    <row r="395" ht="21.0" customHeight="1">
      <c r="I395" s="22"/>
    </row>
    <row r="396" ht="21.0" customHeight="1">
      <c r="I396" s="22"/>
    </row>
    <row r="397" ht="21.0" customHeight="1">
      <c r="I397" s="22"/>
    </row>
    <row r="398" ht="21.0" customHeight="1">
      <c r="I398" s="22"/>
    </row>
    <row r="399" ht="21.0" customHeight="1">
      <c r="I399" s="22"/>
    </row>
    <row r="400" ht="21.0" customHeight="1">
      <c r="I400" s="22"/>
    </row>
    <row r="401" ht="21.0" customHeight="1">
      <c r="I401" s="22"/>
    </row>
    <row r="402" ht="21.0" customHeight="1">
      <c r="I402" s="22"/>
    </row>
    <row r="403" ht="21.0" customHeight="1">
      <c r="I403" s="22"/>
    </row>
    <row r="404" ht="21.0" customHeight="1">
      <c r="I404" s="22"/>
    </row>
    <row r="405" ht="21.0" customHeight="1">
      <c r="I405" s="22"/>
    </row>
    <row r="406" ht="21.0" customHeight="1">
      <c r="I406" s="22"/>
    </row>
    <row r="407" ht="21.0" customHeight="1">
      <c r="I407" s="22"/>
    </row>
    <row r="408" ht="21.0" customHeight="1">
      <c r="I408" s="22"/>
    </row>
    <row r="409" ht="21.0" customHeight="1">
      <c r="I409" s="22"/>
    </row>
    <row r="410" ht="21.0" customHeight="1">
      <c r="I410" s="22"/>
    </row>
    <row r="411" ht="21.0" customHeight="1">
      <c r="I411" s="22"/>
    </row>
    <row r="412" ht="21.0" customHeight="1">
      <c r="I412" s="22"/>
    </row>
    <row r="413" ht="21.0" customHeight="1">
      <c r="I413" s="22"/>
    </row>
    <row r="414" ht="21.0" customHeight="1">
      <c r="I414" s="22"/>
    </row>
    <row r="415" ht="21.0" customHeight="1">
      <c r="I415" s="22"/>
    </row>
    <row r="416" ht="21.0" customHeight="1">
      <c r="I416" s="22"/>
    </row>
    <row r="417" ht="21.0" customHeight="1">
      <c r="I417" s="22"/>
    </row>
    <row r="418" ht="21.0" customHeight="1">
      <c r="I418" s="22"/>
    </row>
    <row r="419" ht="21.0" customHeight="1">
      <c r="I419" s="22"/>
    </row>
    <row r="420" ht="21.0" customHeight="1">
      <c r="I420" s="22"/>
    </row>
    <row r="421" ht="21.0" customHeight="1">
      <c r="I421" s="22"/>
    </row>
    <row r="422" ht="21.0" customHeight="1">
      <c r="I422" s="22"/>
    </row>
    <row r="423" ht="21.0" customHeight="1">
      <c r="I423" s="22"/>
    </row>
    <row r="424" ht="21.0" customHeight="1">
      <c r="I424" s="22"/>
    </row>
    <row r="425" ht="21.0" customHeight="1">
      <c r="I425" s="22"/>
    </row>
    <row r="426" ht="21.0" customHeight="1">
      <c r="I426" s="22"/>
    </row>
    <row r="427" ht="21.0" customHeight="1">
      <c r="I427" s="22"/>
    </row>
    <row r="428" ht="21.0" customHeight="1">
      <c r="I428" s="22"/>
    </row>
    <row r="429" ht="21.0" customHeight="1">
      <c r="I429" s="22"/>
    </row>
    <row r="430" ht="21.0" customHeight="1">
      <c r="I430" s="22"/>
    </row>
    <row r="431" ht="21.0" customHeight="1">
      <c r="I431" s="22"/>
    </row>
    <row r="432" ht="21.0" customHeight="1">
      <c r="I432" s="22"/>
    </row>
    <row r="433" ht="21.0" customHeight="1">
      <c r="I433" s="22"/>
    </row>
    <row r="434" ht="21.0" customHeight="1">
      <c r="I434" s="22"/>
    </row>
    <row r="435" ht="21.0" customHeight="1">
      <c r="I435" s="22"/>
    </row>
    <row r="436" ht="21.0" customHeight="1">
      <c r="I436" s="22"/>
    </row>
    <row r="437" ht="21.0" customHeight="1">
      <c r="I437" s="22"/>
    </row>
    <row r="438" ht="21.0" customHeight="1">
      <c r="I438" s="22"/>
    </row>
    <row r="439" ht="21.0" customHeight="1">
      <c r="I439" s="22"/>
    </row>
    <row r="440" ht="21.0" customHeight="1">
      <c r="I440" s="22"/>
    </row>
    <row r="441" ht="21.0" customHeight="1">
      <c r="I441" s="22"/>
    </row>
    <row r="442" ht="21.0" customHeight="1">
      <c r="I442" s="22"/>
    </row>
    <row r="443" ht="21.0" customHeight="1">
      <c r="I443" s="22"/>
    </row>
    <row r="444" ht="21.0" customHeight="1">
      <c r="I444" s="22"/>
    </row>
    <row r="445" ht="21.0" customHeight="1">
      <c r="I445" s="22"/>
    </row>
    <row r="446" ht="21.0" customHeight="1">
      <c r="I446" s="22"/>
    </row>
    <row r="447" ht="21.0" customHeight="1">
      <c r="I447" s="22"/>
    </row>
    <row r="448" ht="21.0" customHeight="1">
      <c r="I448" s="22"/>
    </row>
    <row r="449" ht="21.0" customHeight="1">
      <c r="I449" s="22"/>
    </row>
    <row r="450" ht="21.0" customHeight="1">
      <c r="I450" s="22"/>
    </row>
    <row r="451" ht="21.0" customHeight="1">
      <c r="I451" s="22"/>
    </row>
    <row r="452" ht="21.0" customHeight="1">
      <c r="I452" s="22"/>
    </row>
    <row r="453" ht="21.0" customHeight="1">
      <c r="I453" s="22"/>
    </row>
    <row r="454" ht="21.0" customHeight="1">
      <c r="I454" s="22"/>
    </row>
    <row r="455" ht="21.0" customHeight="1">
      <c r="I455" s="22"/>
    </row>
    <row r="456" ht="21.0" customHeight="1">
      <c r="I456" s="22"/>
    </row>
    <row r="457" ht="21.0" customHeight="1">
      <c r="I457" s="22"/>
    </row>
    <row r="458" ht="21.0" customHeight="1">
      <c r="I458" s="22"/>
    </row>
    <row r="459" ht="21.0" customHeight="1">
      <c r="I459" s="22"/>
    </row>
    <row r="460" ht="21.0" customHeight="1">
      <c r="I460" s="22"/>
    </row>
    <row r="461" ht="21.0" customHeight="1">
      <c r="I461" s="22"/>
    </row>
    <row r="462" ht="21.0" customHeight="1">
      <c r="I462" s="22"/>
    </row>
    <row r="463" ht="21.0" customHeight="1">
      <c r="I463" s="22"/>
    </row>
    <row r="464" ht="21.0" customHeight="1">
      <c r="I464" s="22"/>
    </row>
    <row r="465" ht="21.0" customHeight="1">
      <c r="I465" s="22"/>
    </row>
    <row r="466" ht="21.0" customHeight="1">
      <c r="I466" s="22"/>
    </row>
    <row r="467" ht="21.0" customHeight="1">
      <c r="I467" s="22"/>
    </row>
    <row r="468" ht="21.0" customHeight="1">
      <c r="I468" s="22"/>
    </row>
    <row r="469" ht="21.0" customHeight="1">
      <c r="I469" s="22"/>
    </row>
    <row r="470" ht="21.0" customHeight="1">
      <c r="I470" s="22"/>
    </row>
    <row r="471" ht="21.0" customHeight="1">
      <c r="I471" s="22"/>
    </row>
    <row r="472" ht="21.0" customHeight="1">
      <c r="I472" s="22"/>
    </row>
    <row r="473" ht="21.0" customHeight="1">
      <c r="I473" s="22"/>
    </row>
    <row r="474" ht="21.0" customHeight="1">
      <c r="I474" s="22"/>
    </row>
    <row r="475" ht="21.0" customHeight="1">
      <c r="I475" s="22"/>
    </row>
    <row r="476" ht="21.0" customHeight="1">
      <c r="I476" s="22"/>
    </row>
    <row r="477" ht="21.0" customHeight="1">
      <c r="I477" s="22"/>
    </row>
    <row r="478" ht="21.0" customHeight="1">
      <c r="I478" s="22"/>
    </row>
    <row r="479" ht="21.0" customHeight="1">
      <c r="I479" s="22"/>
    </row>
    <row r="480" ht="21.0" customHeight="1">
      <c r="I480" s="22"/>
    </row>
    <row r="481" ht="21.0" customHeight="1">
      <c r="I481" s="22"/>
    </row>
    <row r="482" ht="21.0" customHeight="1">
      <c r="I482" s="22"/>
    </row>
    <row r="483" ht="21.0" customHeight="1">
      <c r="I483" s="22"/>
    </row>
    <row r="484" ht="21.0" customHeight="1">
      <c r="I484" s="22"/>
    </row>
    <row r="485" ht="21.0" customHeight="1">
      <c r="I485" s="22"/>
    </row>
    <row r="486" ht="21.0" customHeight="1">
      <c r="I486" s="22"/>
    </row>
    <row r="487" ht="21.0" customHeight="1">
      <c r="I487" s="22"/>
    </row>
    <row r="488" ht="21.0" customHeight="1">
      <c r="I488" s="22"/>
    </row>
    <row r="489" ht="21.0" customHeight="1">
      <c r="I489" s="22"/>
    </row>
    <row r="490" ht="21.0" customHeight="1">
      <c r="I490" s="22"/>
    </row>
    <row r="491" ht="21.0" customHeight="1">
      <c r="I491" s="22"/>
    </row>
    <row r="492" ht="21.0" customHeight="1">
      <c r="I492" s="22"/>
    </row>
    <row r="493" ht="21.0" customHeight="1">
      <c r="I493" s="22"/>
    </row>
    <row r="494" ht="21.0" customHeight="1">
      <c r="I494" s="22"/>
    </row>
    <row r="495" ht="21.0" customHeight="1">
      <c r="I495" s="22"/>
    </row>
    <row r="496" ht="21.0" customHeight="1">
      <c r="I496" s="22"/>
    </row>
    <row r="497" ht="21.0" customHeight="1">
      <c r="I497" s="22"/>
    </row>
    <row r="498" ht="21.0" customHeight="1">
      <c r="I498" s="22"/>
    </row>
    <row r="499" ht="21.0" customHeight="1">
      <c r="I499" s="22"/>
    </row>
    <row r="500" ht="21.0" customHeight="1">
      <c r="I500" s="22"/>
    </row>
    <row r="501" ht="21.0" customHeight="1">
      <c r="I501" s="22"/>
    </row>
    <row r="502" ht="21.0" customHeight="1">
      <c r="I502" s="22"/>
    </row>
    <row r="503" ht="21.0" customHeight="1">
      <c r="I503" s="22"/>
    </row>
    <row r="504" ht="21.0" customHeight="1">
      <c r="I504" s="22"/>
    </row>
    <row r="505" ht="21.0" customHeight="1">
      <c r="I505" s="22"/>
    </row>
    <row r="506" ht="21.0" customHeight="1">
      <c r="I506" s="22"/>
    </row>
    <row r="507" ht="21.0" customHeight="1">
      <c r="I507" s="22"/>
    </row>
    <row r="508" ht="21.0" customHeight="1">
      <c r="I508" s="22"/>
    </row>
    <row r="509" ht="21.0" customHeight="1">
      <c r="I509" s="22"/>
    </row>
    <row r="510" ht="21.0" customHeight="1">
      <c r="I510" s="22"/>
    </row>
    <row r="511" ht="21.0" customHeight="1">
      <c r="I511" s="22"/>
    </row>
    <row r="512" ht="21.0" customHeight="1">
      <c r="I512" s="22"/>
    </row>
    <row r="513" ht="21.0" customHeight="1">
      <c r="I513" s="22"/>
    </row>
    <row r="514" ht="21.0" customHeight="1">
      <c r="I514" s="22"/>
    </row>
    <row r="515" ht="21.0" customHeight="1">
      <c r="I515" s="22"/>
    </row>
    <row r="516" ht="21.0" customHeight="1">
      <c r="I516" s="22"/>
    </row>
    <row r="517" ht="21.0" customHeight="1">
      <c r="I517" s="22"/>
    </row>
    <row r="518" ht="21.0" customHeight="1">
      <c r="I518" s="22"/>
    </row>
    <row r="519" ht="21.0" customHeight="1">
      <c r="I519" s="22"/>
    </row>
    <row r="520" ht="21.0" customHeight="1">
      <c r="I520" s="22"/>
    </row>
    <row r="521" ht="21.0" customHeight="1">
      <c r="I521" s="22"/>
    </row>
    <row r="522" ht="21.0" customHeight="1">
      <c r="I522" s="22"/>
    </row>
    <row r="523" ht="21.0" customHeight="1">
      <c r="I523" s="22"/>
    </row>
    <row r="524" ht="21.0" customHeight="1">
      <c r="I524" s="22"/>
    </row>
    <row r="525" ht="21.0" customHeight="1">
      <c r="I525" s="22"/>
    </row>
    <row r="526" ht="21.0" customHeight="1">
      <c r="I526" s="22"/>
    </row>
    <row r="527" ht="21.0" customHeight="1">
      <c r="I527" s="22"/>
    </row>
    <row r="528" ht="21.0" customHeight="1">
      <c r="I528" s="22"/>
    </row>
    <row r="529" ht="21.0" customHeight="1">
      <c r="I529" s="22"/>
    </row>
    <row r="530" ht="21.0" customHeight="1">
      <c r="I530" s="22"/>
    </row>
    <row r="531" ht="21.0" customHeight="1">
      <c r="I531" s="22"/>
    </row>
    <row r="532" ht="21.0" customHeight="1">
      <c r="I532" s="22"/>
    </row>
    <row r="533" ht="21.0" customHeight="1">
      <c r="I533" s="22"/>
    </row>
    <row r="534" ht="21.0" customHeight="1">
      <c r="I534" s="22"/>
    </row>
    <row r="535" ht="21.0" customHeight="1">
      <c r="I535" s="22"/>
    </row>
    <row r="536" ht="21.0" customHeight="1">
      <c r="I536" s="22"/>
    </row>
    <row r="537" ht="21.0" customHeight="1">
      <c r="I537" s="22"/>
    </row>
    <row r="538" ht="21.0" customHeight="1">
      <c r="I538" s="22"/>
    </row>
    <row r="539" ht="21.0" customHeight="1">
      <c r="I539" s="22"/>
    </row>
    <row r="540" ht="21.0" customHeight="1">
      <c r="I540" s="22"/>
    </row>
    <row r="541" ht="21.0" customHeight="1">
      <c r="I541" s="22"/>
    </row>
    <row r="542" ht="21.0" customHeight="1">
      <c r="I542" s="22"/>
    </row>
    <row r="543" ht="21.0" customHeight="1">
      <c r="I543" s="22"/>
    </row>
    <row r="544" ht="21.0" customHeight="1">
      <c r="I544" s="22"/>
    </row>
    <row r="545" ht="21.0" customHeight="1">
      <c r="I545" s="22"/>
    </row>
    <row r="546" ht="21.0" customHeight="1">
      <c r="I546" s="22"/>
    </row>
    <row r="547" ht="21.0" customHeight="1">
      <c r="I547" s="22"/>
    </row>
    <row r="548" ht="21.0" customHeight="1">
      <c r="I548" s="22"/>
    </row>
    <row r="549" ht="21.0" customHeight="1">
      <c r="I549" s="22"/>
    </row>
    <row r="550" ht="21.0" customHeight="1">
      <c r="I550" s="22"/>
    </row>
    <row r="551" ht="21.0" customHeight="1">
      <c r="I551" s="22"/>
    </row>
    <row r="552" ht="21.0" customHeight="1">
      <c r="I552" s="22"/>
    </row>
    <row r="553" ht="21.0" customHeight="1">
      <c r="I553" s="22"/>
    </row>
    <row r="554" ht="21.0" customHeight="1">
      <c r="I554" s="22"/>
    </row>
    <row r="555" ht="21.0" customHeight="1">
      <c r="I555" s="22"/>
    </row>
    <row r="556" ht="21.0" customHeight="1">
      <c r="I556" s="22"/>
    </row>
    <row r="557" ht="21.0" customHeight="1">
      <c r="I557" s="22"/>
    </row>
    <row r="558" ht="21.0" customHeight="1">
      <c r="I558" s="22"/>
    </row>
    <row r="559" ht="21.0" customHeight="1">
      <c r="I559" s="22"/>
    </row>
    <row r="560" ht="21.0" customHeight="1">
      <c r="I560" s="22"/>
    </row>
    <row r="561" ht="21.0" customHeight="1">
      <c r="I561" s="22"/>
    </row>
    <row r="562" ht="21.0" customHeight="1">
      <c r="I562" s="22"/>
    </row>
    <row r="563" ht="21.0" customHeight="1">
      <c r="I563" s="22"/>
    </row>
    <row r="564" ht="21.0" customHeight="1">
      <c r="I564" s="22"/>
    </row>
    <row r="565" ht="21.0" customHeight="1">
      <c r="I565" s="22"/>
    </row>
    <row r="566" ht="21.0" customHeight="1">
      <c r="I566" s="22"/>
    </row>
    <row r="567" ht="21.0" customHeight="1">
      <c r="I567" s="22"/>
    </row>
    <row r="568" ht="21.0" customHeight="1">
      <c r="I568" s="22"/>
    </row>
    <row r="569" ht="21.0" customHeight="1">
      <c r="I569" s="22"/>
    </row>
    <row r="570" ht="21.0" customHeight="1">
      <c r="I570" s="22"/>
    </row>
    <row r="571" ht="21.0" customHeight="1">
      <c r="I571" s="22"/>
    </row>
    <row r="572" ht="21.0" customHeight="1">
      <c r="I572" s="22"/>
    </row>
    <row r="573" ht="21.0" customHeight="1">
      <c r="I573" s="22"/>
    </row>
    <row r="574" ht="21.0" customHeight="1">
      <c r="I574" s="22"/>
    </row>
    <row r="575" ht="21.0" customHeight="1">
      <c r="I575" s="22"/>
    </row>
    <row r="576" ht="21.0" customHeight="1">
      <c r="I576" s="22"/>
    </row>
    <row r="577" ht="21.0" customHeight="1">
      <c r="I577" s="22"/>
    </row>
    <row r="578" ht="21.0" customHeight="1">
      <c r="I578" s="22"/>
    </row>
    <row r="579" ht="21.0" customHeight="1">
      <c r="I579" s="22"/>
    </row>
    <row r="580" ht="21.0" customHeight="1">
      <c r="I580" s="22"/>
    </row>
    <row r="581" ht="21.0" customHeight="1">
      <c r="I581" s="22"/>
    </row>
    <row r="582" ht="21.0" customHeight="1">
      <c r="I582" s="22"/>
    </row>
    <row r="583" ht="21.0" customHeight="1">
      <c r="I583" s="22"/>
    </row>
    <row r="584" ht="21.0" customHeight="1">
      <c r="I584" s="22"/>
    </row>
    <row r="585" ht="21.0" customHeight="1">
      <c r="I585" s="22"/>
    </row>
    <row r="586" ht="21.0" customHeight="1">
      <c r="I586" s="22"/>
    </row>
    <row r="587" ht="21.0" customHeight="1">
      <c r="I587" s="22"/>
    </row>
    <row r="588" ht="21.0" customHeight="1">
      <c r="I588" s="22"/>
    </row>
    <row r="589" ht="21.0" customHeight="1">
      <c r="I589" s="22"/>
    </row>
    <row r="590" ht="21.0" customHeight="1">
      <c r="I590" s="22"/>
    </row>
    <row r="591" ht="21.0" customHeight="1">
      <c r="I591" s="22"/>
    </row>
    <row r="592" ht="21.0" customHeight="1">
      <c r="I592" s="22"/>
    </row>
    <row r="593" ht="21.0" customHeight="1">
      <c r="I593" s="22"/>
    </row>
    <row r="594" ht="21.0" customHeight="1">
      <c r="I594" s="22"/>
    </row>
    <row r="595" ht="21.0" customHeight="1">
      <c r="I595" s="22"/>
    </row>
    <row r="596" ht="21.0" customHeight="1">
      <c r="I596" s="22"/>
    </row>
    <row r="597" ht="21.0" customHeight="1">
      <c r="I597" s="22"/>
    </row>
    <row r="598" ht="21.0" customHeight="1">
      <c r="I598" s="22"/>
    </row>
    <row r="599" ht="21.0" customHeight="1">
      <c r="I599" s="22"/>
    </row>
    <row r="600" ht="21.0" customHeight="1">
      <c r="I600" s="22"/>
    </row>
    <row r="601" ht="21.0" customHeight="1">
      <c r="I601" s="22"/>
    </row>
    <row r="602" ht="21.0" customHeight="1">
      <c r="I602" s="22"/>
    </row>
    <row r="603" ht="21.0" customHeight="1">
      <c r="I603" s="22"/>
    </row>
    <row r="604" ht="21.0" customHeight="1">
      <c r="I604" s="22"/>
    </row>
    <row r="605" ht="21.0" customHeight="1">
      <c r="I605" s="22"/>
    </row>
    <row r="606" ht="21.0" customHeight="1">
      <c r="I606" s="22"/>
    </row>
    <row r="607" ht="21.0" customHeight="1">
      <c r="I607" s="22"/>
    </row>
    <row r="608" ht="21.0" customHeight="1">
      <c r="I608" s="22"/>
    </row>
    <row r="609" ht="21.0" customHeight="1">
      <c r="I609" s="22"/>
    </row>
    <row r="610" ht="21.0" customHeight="1">
      <c r="I610" s="22"/>
    </row>
    <row r="611" ht="21.0" customHeight="1">
      <c r="I611" s="22"/>
    </row>
    <row r="612" ht="21.0" customHeight="1">
      <c r="I612" s="22"/>
    </row>
    <row r="613" ht="21.0" customHeight="1">
      <c r="I613" s="22"/>
    </row>
    <row r="614" ht="21.0" customHeight="1">
      <c r="I614" s="22"/>
    </row>
    <row r="615" ht="21.0" customHeight="1">
      <c r="I615" s="22"/>
    </row>
    <row r="616" ht="21.0" customHeight="1">
      <c r="I616" s="22"/>
    </row>
    <row r="617" ht="21.0" customHeight="1">
      <c r="I617" s="22"/>
    </row>
    <row r="618" ht="21.0" customHeight="1">
      <c r="I618" s="22"/>
    </row>
    <row r="619" ht="21.0" customHeight="1">
      <c r="I619" s="22"/>
    </row>
    <row r="620" ht="21.0" customHeight="1">
      <c r="I620" s="22"/>
    </row>
    <row r="621" ht="21.0" customHeight="1">
      <c r="I621" s="22"/>
    </row>
    <row r="622" ht="21.0" customHeight="1">
      <c r="I622" s="22"/>
    </row>
    <row r="623" ht="21.0" customHeight="1">
      <c r="I623" s="22"/>
    </row>
    <row r="624" ht="21.0" customHeight="1">
      <c r="I624" s="22"/>
    </row>
    <row r="625" ht="21.0" customHeight="1">
      <c r="I625" s="22"/>
    </row>
    <row r="626" ht="21.0" customHeight="1">
      <c r="I626" s="22"/>
    </row>
    <row r="627" ht="21.0" customHeight="1">
      <c r="I627" s="22"/>
    </row>
    <row r="628" ht="21.0" customHeight="1">
      <c r="I628" s="22"/>
    </row>
    <row r="629" ht="21.0" customHeight="1">
      <c r="I629" s="22"/>
    </row>
    <row r="630" ht="21.0" customHeight="1">
      <c r="I630" s="22"/>
    </row>
    <row r="631" ht="21.0" customHeight="1">
      <c r="I631" s="22"/>
    </row>
    <row r="632" ht="21.0" customHeight="1">
      <c r="I632" s="22"/>
    </row>
    <row r="633" ht="21.0" customHeight="1">
      <c r="I633" s="22"/>
    </row>
    <row r="634" ht="21.0" customHeight="1">
      <c r="I634" s="22"/>
    </row>
    <row r="635" ht="21.0" customHeight="1">
      <c r="I635" s="22"/>
    </row>
    <row r="636" ht="21.0" customHeight="1">
      <c r="I636" s="22"/>
    </row>
    <row r="637" ht="21.0" customHeight="1">
      <c r="I637" s="22"/>
    </row>
    <row r="638" ht="21.0" customHeight="1">
      <c r="I638" s="22"/>
    </row>
    <row r="639" ht="21.0" customHeight="1">
      <c r="I639" s="22"/>
    </row>
    <row r="640" ht="21.0" customHeight="1">
      <c r="I640" s="22"/>
    </row>
    <row r="641" ht="21.0" customHeight="1">
      <c r="I641" s="22"/>
    </row>
    <row r="642" ht="21.0" customHeight="1">
      <c r="I642" s="22"/>
    </row>
    <row r="643" ht="21.0" customHeight="1">
      <c r="I643" s="22"/>
    </row>
    <row r="644" ht="21.0" customHeight="1">
      <c r="I644" s="22"/>
    </row>
    <row r="645" ht="21.0" customHeight="1">
      <c r="I645" s="22"/>
    </row>
    <row r="646" ht="21.0" customHeight="1">
      <c r="I646" s="22"/>
    </row>
    <row r="647" ht="21.0" customHeight="1">
      <c r="I647" s="22"/>
    </row>
    <row r="648" ht="21.0" customHeight="1">
      <c r="I648" s="22"/>
    </row>
    <row r="649" ht="21.0" customHeight="1">
      <c r="I649" s="22"/>
    </row>
    <row r="650" ht="21.0" customHeight="1">
      <c r="I650" s="22"/>
    </row>
    <row r="651" ht="21.0" customHeight="1">
      <c r="I651" s="22"/>
    </row>
    <row r="652" ht="21.0" customHeight="1">
      <c r="I652" s="22"/>
    </row>
    <row r="653" ht="21.0" customHeight="1">
      <c r="I653" s="22"/>
    </row>
    <row r="654" ht="21.0" customHeight="1">
      <c r="I654" s="22"/>
    </row>
    <row r="655" ht="21.0" customHeight="1">
      <c r="I655" s="22"/>
    </row>
    <row r="656" ht="21.0" customHeight="1">
      <c r="I656" s="22"/>
    </row>
    <row r="657" ht="21.0" customHeight="1">
      <c r="I657" s="22"/>
    </row>
    <row r="658" ht="21.0" customHeight="1">
      <c r="I658" s="22"/>
    </row>
    <row r="659" ht="21.0" customHeight="1">
      <c r="I659" s="22"/>
    </row>
    <row r="660" ht="21.0" customHeight="1">
      <c r="I660" s="22"/>
    </row>
    <row r="661" ht="21.0" customHeight="1">
      <c r="I661" s="22"/>
    </row>
    <row r="662" ht="21.0" customHeight="1">
      <c r="I662" s="22"/>
    </row>
    <row r="663" ht="21.0" customHeight="1">
      <c r="I663" s="22"/>
    </row>
    <row r="664" ht="21.0" customHeight="1">
      <c r="I664" s="22"/>
    </row>
    <row r="665" ht="21.0" customHeight="1">
      <c r="I665" s="22"/>
    </row>
    <row r="666" ht="21.0" customHeight="1">
      <c r="I666" s="22"/>
    </row>
    <row r="667" ht="21.0" customHeight="1">
      <c r="I667" s="22"/>
    </row>
    <row r="668" ht="21.0" customHeight="1">
      <c r="I668" s="22"/>
    </row>
    <row r="669" ht="21.0" customHeight="1">
      <c r="I669" s="22"/>
    </row>
    <row r="670" ht="21.0" customHeight="1">
      <c r="I670" s="22"/>
    </row>
    <row r="671" ht="21.0" customHeight="1">
      <c r="I671" s="22"/>
    </row>
    <row r="672" ht="21.0" customHeight="1">
      <c r="I672" s="22"/>
    </row>
    <row r="673" ht="21.0" customHeight="1">
      <c r="I673" s="22"/>
    </row>
    <row r="674" ht="21.0" customHeight="1">
      <c r="I674" s="22"/>
    </row>
    <row r="675" ht="21.0" customHeight="1">
      <c r="I675" s="22"/>
    </row>
    <row r="676" ht="21.0" customHeight="1">
      <c r="I676" s="22"/>
    </row>
    <row r="677" ht="21.0" customHeight="1">
      <c r="I677" s="22"/>
    </row>
    <row r="678" ht="21.0" customHeight="1">
      <c r="I678" s="22"/>
    </row>
    <row r="679" ht="21.0" customHeight="1">
      <c r="I679" s="22"/>
    </row>
    <row r="680" ht="21.0" customHeight="1">
      <c r="I680" s="22"/>
    </row>
    <row r="681" ht="21.0" customHeight="1">
      <c r="I681" s="22"/>
    </row>
    <row r="682" ht="21.0" customHeight="1">
      <c r="I682" s="22"/>
    </row>
    <row r="683" ht="21.0" customHeight="1">
      <c r="I683" s="22"/>
    </row>
    <row r="684" ht="21.0" customHeight="1">
      <c r="I684" s="22"/>
    </row>
    <row r="685" ht="21.0" customHeight="1">
      <c r="I685" s="22"/>
    </row>
    <row r="686" ht="21.0" customHeight="1">
      <c r="I686" s="22"/>
    </row>
    <row r="687" ht="21.0" customHeight="1">
      <c r="I687" s="22"/>
    </row>
    <row r="688" ht="21.0" customHeight="1">
      <c r="I688" s="22"/>
    </row>
    <row r="689" ht="21.0" customHeight="1">
      <c r="I689" s="22"/>
    </row>
    <row r="690" ht="21.0" customHeight="1">
      <c r="I690" s="22"/>
    </row>
    <row r="691" ht="21.0" customHeight="1">
      <c r="I691" s="22"/>
    </row>
    <row r="692" ht="21.0" customHeight="1">
      <c r="I692" s="22"/>
    </row>
    <row r="693" ht="21.0" customHeight="1">
      <c r="I693" s="22"/>
    </row>
    <row r="694" ht="21.0" customHeight="1">
      <c r="I694" s="22"/>
    </row>
    <row r="695" ht="21.0" customHeight="1">
      <c r="I695" s="22"/>
    </row>
    <row r="696" ht="21.0" customHeight="1">
      <c r="I696" s="22"/>
    </row>
    <row r="697" ht="21.0" customHeight="1">
      <c r="I697" s="22"/>
    </row>
    <row r="698" ht="21.0" customHeight="1">
      <c r="I698" s="22"/>
    </row>
    <row r="699" ht="21.0" customHeight="1">
      <c r="I699" s="22"/>
    </row>
    <row r="700" ht="21.0" customHeight="1">
      <c r="I700" s="22"/>
    </row>
    <row r="701" ht="21.0" customHeight="1">
      <c r="I701" s="22"/>
    </row>
    <row r="702" ht="21.0" customHeight="1">
      <c r="I702" s="22"/>
    </row>
    <row r="703" ht="21.0" customHeight="1">
      <c r="I703" s="22"/>
    </row>
    <row r="704" ht="21.0" customHeight="1">
      <c r="I704" s="22"/>
    </row>
    <row r="705" ht="21.0" customHeight="1">
      <c r="I705" s="22"/>
    </row>
    <row r="706" ht="21.0" customHeight="1">
      <c r="I706" s="22"/>
    </row>
    <row r="707" ht="21.0" customHeight="1">
      <c r="I707" s="22"/>
    </row>
    <row r="708" ht="21.0" customHeight="1">
      <c r="I708" s="22"/>
    </row>
    <row r="709" ht="21.0" customHeight="1">
      <c r="I709" s="22"/>
    </row>
    <row r="710" ht="21.0" customHeight="1">
      <c r="I710" s="22"/>
    </row>
    <row r="711" ht="21.0" customHeight="1">
      <c r="I711" s="22"/>
    </row>
    <row r="712" ht="21.0" customHeight="1">
      <c r="I712" s="22"/>
    </row>
    <row r="713" ht="21.0" customHeight="1">
      <c r="I713" s="22"/>
    </row>
    <row r="714" ht="21.0" customHeight="1">
      <c r="I714" s="22"/>
    </row>
    <row r="715" ht="21.0" customHeight="1">
      <c r="I715" s="22"/>
    </row>
    <row r="716" ht="21.0" customHeight="1">
      <c r="I716" s="22"/>
    </row>
    <row r="717" ht="21.0" customHeight="1">
      <c r="I717" s="22"/>
    </row>
    <row r="718" ht="21.0" customHeight="1">
      <c r="I718" s="22"/>
    </row>
    <row r="719" ht="21.0" customHeight="1">
      <c r="I719" s="22"/>
    </row>
    <row r="720" ht="21.0" customHeight="1">
      <c r="I720" s="22"/>
    </row>
    <row r="721" ht="21.0" customHeight="1">
      <c r="I721" s="22"/>
    </row>
    <row r="722" ht="21.0" customHeight="1">
      <c r="I722" s="22"/>
    </row>
    <row r="723" ht="21.0" customHeight="1">
      <c r="I723" s="22"/>
    </row>
    <row r="724" ht="21.0" customHeight="1">
      <c r="I724" s="22"/>
    </row>
    <row r="725" ht="21.0" customHeight="1">
      <c r="I725" s="22"/>
    </row>
    <row r="726" ht="21.0" customHeight="1">
      <c r="I726" s="22"/>
    </row>
    <row r="727" ht="21.0" customHeight="1">
      <c r="I727" s="22"/>
    </row>
    <row r="728" ht="21.0" customHeight="1">
      <c r="I728" s="22"/>
    </row>
    <row r="729" ht="21.0" customHeight="1">
      <c r="I729" s="22"/>
    </row>
    <row r="730" ht="21.0" customHeight="1">
      <c r="I730" s="22"/>
    </row>
    <row r="731" ht="21.0" customHeight="1">
      <c r="I731" s="22"/>
    </row>
    <row r="732" ht="21.0" customHeight="1">
      <c r="I732" s="22"/>
    </row>
    <row r="733" ht="21.0" customHeight="1">
      <c r="I733" s="22"/>
    </row>
    <row r="734" ht="21.0" customHeight="1">
      <c r="I734" s="22"/>
    </row>
    <row r="735" ht="21.0" customHeight="1">
      <c r="I735" s="22"/>
    </row>
    <row r="736" ht="21.0" customHeight="1">
      <c r="I736" s="22"/>
    </row>
    <row r="737" ht="21.0" customHeight="1">
      <c r="I737" s="22"/>
    </row>
    <row r="738" ht="21.0" customHeight="1">
      <c r="I738" s="22"/>
    </row>
    <row r="739" ht="21.0" customHeight="1">
      <c r="I739" s="22"/>
    </row>
    <row r="740" ht="21.0" customHeight="1">
      <c r="I740" s="22"/>
    </row>
    <row r="741" ht="21.0" customHeight="1">
      <c r="I741" s="22"/>
    </row>
    <row r="742" ht="21.0" customHeight="1">
      <c r="I742" s="22"/>
    </row>
    <row r="743" ht="21.0" customHeight="1">
      <c r="I743" s="22"/>
    </row>
    <row r="744" ht="21.0" customHeight="1">
      <c r="I744" s="22"/>
    </row>
    <row r="745" ht="21.0" customHeight="1">
      <c r="I745" s="22"/>
    </row>
    <row r="746" ht="21.0" customHeight="1">
      <c r="I746" s="22"/>
    </row>
    <row r="747" ht="21.0" customHeight="1">
      <c r="I747" s="22"/>
    </row>
    <row r="748" ht="21.0" customHeight="1">
      <c r="I748" s="22"/>
    </row>
    <row r="749" ht="21.0" customHeight="1">
      <c r="I749" s="22"/>
    </row>
    <row r="750" ht="21.0" customHeight="1">
      <c r="I750" s="22"/>
    </row>
    <row r="751" ht="21.0" customHeight="1">
      <c r="I751" s="22"/>
    </row>
    <row r="752" ht="21.0" customHeight="1">
      <c r="I752" s="22"/>
    </row>
    <row r="753" ht="21.0" customHeight="1">
      <c r="I753" s="22"/>
    </row>
    <row r="754" ht="21.0" customHeight="1">
      <c r="I754" s="22"/>
    </row>
    <row r="755" ht="21.0" customHeight="1">
      <c r="I755" s="22"/>
    </row>
    <row r="756" ht="21.0" customHeight="1">
      <c r="I756" s="22"/>
    </row>
    <row r="757" ht="21.0" customHeight="1">
      <c r="I757" s="22"/>
    </row>
    <row r="758" ht="21.0" customHeight="1">
      <c r="I758" s="22"/>
    </row>
    <row r="759" ht="21.0" customHeight="1">
      <c r="I759" s="22"/>
    </row>
    <row r="760" ht="21.0" customHeight="1">
      <c r="I760" s="22"/>
    </row>
    <row r="761" ht="21.0" customHeight="1">
      <c r="I761" s="22"/>
    </row>
    <row r="762" ht="21.0" customHeight="1">
      <c r="I762" s="22"/>
    </row>
    <row r="763" ht="21.0" customHeight="1">
      <c r="I763" s="22"/>
    </row>
    <row r="764" ht="21.0" customHeight="1">
      <c r="I764" s="22"/>
    </row>
    <row r="765" ht="21.0" customHeight="1">
      <c r="I765" s="22"/>
    </row>
    <row r="766" ht="21.0" customHeight="1">
      <c r="I766" s="22"/>
    </row>
    <row r="767" ht="21.0" customHeight="1">
      <c r="I767" s="22"/>
    </row>
    <row r="768" ht="21.0" customHeight="1">
      <c r="I768" s="22"/>
    </row>
    <row r="769" ht="21.0" customHeight="1">
      <c r="I769" s="22"/>
    </row>
    <row r="770" ht="21.0" customHeight="1">
      <c r="I770" s="22"/>
    </row>
    <row r="771" ht="21.0" customHeight="1">
      <c r="I771" s="22"/>
    </row>
    <row r="772" ht="21.0" customHeight="1">
      <c r="I772" s="22"/>
    </row>
    <row r="773" ht="21.0" customHeight="1">
      <c r="I773" s="22"/>
    </row>
    <row r="774" ht="21.0" customHeight="1">
      <c r="I774" s="22"/>
    </row>
    <row r="775" ht="21.0" customHeight="1">
      <c r="I775" s="22"/>
    </row>
    <row r="776" ht="21.0" customHeight="1">
      <c r="I776" s="22"/>
    </row>
    <row r="777" ht="21.0" customHeight="1">
      <c r="I777" s="22"/>
    </row>
    <row r="778" ht="21.0" customHeight="1">
      <c r="I778" s="22"/>
    </row>
    <row r="779" ht="21.0" customHeight="1">
      <c r="I779" s="22"/>
    </row>
    <row r="780" ht="21.0" customHeight="1">
      <c r="I780" s="22"/>
    </row>
    <row r="781" ht="21.0" customHeight="1">
      <c r="I781" s="22"/>
    </row>
    <row r="782" ht="21.0" customHeight="1">
      <c r="I782" s="22"/>
    </row>
    <row r="783" ht="21.0" customHeight="1">
      <c r="I783" s="22"/>
    </row>
    <row r="784" ht="21.0" customHeight="1">
      <c r="I784" s="22"/>
    </row>
    <row r="785" ht="21.0" customHeight="1">
      <c r="I785" s="22"/>
    </row>
    <row r="786" ht="21.0" customHeight="1">
      <c r="I786" s="22"/>
    </row>
    <row r="787" ht="21.0" customHeight="1">
      <c r="I787" s="22"/>
    </row>
    <row r="788" ht="21.0" customHeight="1">
      <c r="I788" s="22"/>
    </row>
    <row r="789" ht="21.0" customHeight="1">
      <c r="I789" s="22"/>
    </row>
    <row r="790" ht="21.0" customHeight="1">
      <c r="I790" s="22"/>
    </row>
    <row r="791" ht="21.0" customHeight="1">
      <c r="I791" s="22"/>
    </row>
    <row r="792" ht="21.0" customHeight="1">
      <c r="I792" s="22"/>
    </row>
    <row r="793" ht="21.0" customHeight="1">
      <c r="I793" s="22"/>
    </row>
    <row r="794" ht="21.0" customHeight="1">
      <c r="I794" s="22"/>
    </row>
    <row r="795" ht="21.0" customHeight="1">
      <c r="I795" s="22"/>
    </row>
    <row r="796" ht="21.0" customHeight="1">
      <c r="I796" s="22"/>
    </row>
    <row r="797" ht="21.0" customHeight="1">
      <c r="I797" s="22"/>
    </row>
    <row r="798" ht="21.0" customHeight="1">
      <c r="I798" s="22"/>
    </row>
    <row r="799" ht="21.0" customHeight="1">
      <c r="I799" s="22"/>
    </row>
    <row r="800" ht="21.0" customHeight="1">
      <c r="I800" s="22"/>
    </row>
    <row r="801" ht="21.0" customHeight="1">
      <c r="I801" s="22"/>
    </row>
    <row r="802" ht="21.0" customHeight="1">
      <c r="I802" s="22"/>
    </row>
    <row r="803" ht="21.0" customHeight="1">
      <c r="I803" s="22"/>
    </row>
    <row r="804" ht="21.0" customHeight="1">
      <c r="I804" s="22"/>
    </row>
    <row r="805" ht="21.0" customHeight="1">
      <c r="I805" s="22"/>
    </row>
    <row r="806" ht="21.0" customHeight="1">
      <c r="I806" s="22"/>
    </row>
    <row r="807" ht="21.0" customHeight="1">
      <c r="I807" s="22"/>
    </row>
    <row r="808" ht="21.0" customHeight="1">
      <c r="I808" s="22"/>
    </row>
    <row r="809" ht="21.0" customHeight="1">
      <c r="I809" s="22"/>
    </row>
    <row r="810" ht="21.0" customHeight="1">
      <c r="I810" s="22"/>
    </row>
    <row r="811" ht="21.0" customHeight="1">
      <c r="I811" s="22"/>
    </row>
    <row r="812" ht="21.0" customHeight="1">
      <c r="I812" s="22"/>
    </row>
    <row r="813" ht="21.0" customHeight="1">
      <c r="I813" s="22"/>
    </row>
    <row r="814" ht="21.0" customHeight="1">
      <c r="I814" s="22"/>
    </row>
    <row r="815" ht="21.0" customHeight="1">
      <c r="I815" s="22"/>
    </row>
    <row r="816" ht="21.0" customHeight="1">
      <c r="I816" s="22"/>
    </row>
    <row r="817" ht="21.0" customHeight="1">
      <c r="I817" s="22"/>
    </row>
    <row r="818" ht="21.0" customHeight="1">
      <c r="I818" s="22"/>
    </row>
    <row r="819" ht="21.0" customHeight="1">
      <c r="I819" s="22"/>
    </row>
    <row r="820" ht="21.0" customHeight="1">
      <c r="I820" s="22"/>
    </row>
    <row r="821" ht="21.0" customHeight="1">
      <c r="I821" s="22"/>
    </row>
    <row r="822" ht="21.0" customHeight="1">
      <c r="I822" s="22"/>
    </row>
    <row r="823" ht="21.0" customHeight="1">
      <c r="I823" s="22"/>
    </row>
    <row r="824" ht="21.0" customHeight="1">
      <c r="I824" s="22"/>
    </row>
    <row r="825" ht="21.0" customHeight="1">
      <c r="I825" s="22"/>
    </row>
    <row r="826" ht="21.0" customHeight="1">
      <c r="I826" s="22"/>
    </row>
    <row r="827" ht="21.0" customHeight="1">
      <c r="I827" s="22"/>
    </row>
    <row r="828" ht="21.0" customHeight="1">
      <c r="I828" s="22"/>
    </row>
    <row r="829" ht="21.0" customHeight="1">
      <c r="I829" s="22"/>
    </row>
    <row r="830" ht="21.0" customHeight="1">
      <c r="I830" s="22"/>
    </row>
    <row r="831" ht="21.0" customHeight="1">
      <c r="I831" s="22"/>
    </row>
    <row r="832" ht="21.0" customHeight="1">
      <c r="I832" s="22"/>
    </row>
    <row r="833" ht="21.0" customHeight="1">
      <c r="I833" s="22"/>
    </row>
    <row r="834" ht="21.0" customHeight="1">
      <c r="I834" s="22"/>
    </row>
    <row r="835" ht="21.0" customHeight="1">
      <c r="I835" s="22"/>
    </row>
    <row r="836" ht="21.0" customHeight="1">
      <c r="I836" s="22"/>
    </row>
    <row r="837" ht="21.0" customHeight="1">
      <c r="I837" s="22"/>
    </row>
    <row r="838" ht="21.0" customHeight="1">
      <c r="I838" s="22"/>
    </row>
    <row r="839" ht="21.0" customHeight="1">
      <c r="I839" s="22"/>
    </row>
    <row r="840" ht="21.0" customHeight="1">
      <c r="I840" s="22"/>
    </row>
    <row r="841" ht="21.0" customHeight="1">
      <c r="I841" s="22"/>
    </row>
    <row r="842" ht="21.0" customHeight="1">
      <c r="I842" s="22"/>
    </row>
    <row r="843" ht="21.0" customHeight="1">
      <c r="I843" s="22"/>
    </row>
    <row r="844" ht="21.0" customHeight="1">
      <c r="I844" s="22"/>
    </row>
    <row r="845" ht="21.0" customHeight="1">
      <c r="I845" s="22"/>
    </row>
    <row r="846" ht="21.0" customHeight="1">
      <c r="I846" s="22"/>
    </row>
    <row r="847" ht="21.0" customHeight="1">
      <c r="I847" s="22"/>
    </row>
    <row r="848" ht="21.0" customHeight="1">
      <c r="I848" s="22"/>
    </row>
    <row r="849" ht="21.0" customHeight="1">
      <c r="I849" s="22"/>
    </row>
    <row r="850" ht="21.0" customHeight="1">
      <c r="I850" s="22"/>
    </row>
    <row r="851" ht="21.0" customHeight="1">
      <c r="I851" s="22"/>
    </row>
    <row r="852" ht="21.0" customHeight="1">
      <c r="I852" s="22"/>
    </row>
    <row r="853" ht="21.0" customHeight="1">
      <c r="I853" s="22"/>
    </row>
    <row r="854" ht="21.0" customHeight="1">
      <c r="I854" s="22"/>
    </row>
    <row r="855" ht="21.0" customHeight="1">
      <c r="I855" s="22"/>
    </row>
    <row r="856" ht="21.0" customHeight="1">
      <c r="I856" s="22"/>
    </row>
    <row r="857" ht="21.0" customHeight="1">
      <c r="I857" s="22"/>
    </row>
    <row r="858" ht="21.0" customHeight="1">
      <c r="I858" s="22"/>
    </row>
    <row r="859" ht="21.0" customHeight="1">
      <c r="I859" s="22"/>
    </row>
    <row r="860" ht="21.0" customHeight="1">
      <c r="I860" s="22"/>
    </row>
    <row r="861" ht="21.0" customHeight="1">
      <c r="I861" s="22"/>
    </row>
    <row r="862" ht="21.0" customHeight="1">
      <c r="I862" s="22"/>
    </row>
    <row r="863" ht="21.0" customHeight="1">
      <c r="I863" s="22"/>
    </row>
    <row r="864" ht="21.0" customHeight="1">
      <c r="I864" s="22"/>
    </row>
    <row r="865" ht="21.0" customHeight="1">
      <c r="I865" s="22"/>
    </row>
    <row r="866" ht="21.0" customHeight="1">
      <c r="I866" s="22"/>
    </row>
    <row r="867" ht="21.0" customHeight="1">
      <c r="I867" s="22"/>
    </row>
    <row r="868" ht="21.0" customHeight="1">
      <c r="I868" s="22"/>
    </row>
    <row r="869" ht="21.0" customHeight="1">
      <c r="I869" s="22"/>
    </row>
    <row r="870" ht="21.0" customHeight="1">
      <c r="I870" s="22"/>
    </row>
    <row r="871" ht="21.0" customHeight="1">
      <c r="I871" s="22"/>
    </row>
    <row r="872" ht="21.0" customHeight="1">
      <c r="I872" s="22"/>
    </row>
    <row r="873" ht="21.0" customHeight="1">
      <c r="I873" s="22"/>
    </row>
    <row r="874" ht="21.0" customHeight="1">
      <c r="I874" s="22"/>
    </row>
    <row r="875" ht="21.0" customHeight="1">
      <c r="I875" s="22"/>
    </row>
    <row r="876" ht="21.0" customHeight="1">
      <c r="I876" s="22"/>
    </row>
    <row r="877" ht="21.0" customHeight="1">
      <c r="I877" s="22"/>
    </row>
    <row r="878" ht="21.0" customHeight="1">
      <c r="I878" s="22"/>
    </row>
    <row r="879" ht="21.0" customHeight="1">
      <c r="I879" s="22"/>
    </row>
    <row r="880" ht="21.0" customHeight="1">
      <c r="I880" s="22"/>
    </row>
    <row r="881" ht="21.0" customHeight="1">
      <c r="I881" s="22"/>
    </row>
    <row r="882" ht="21.0" customHeight="1">
      <c r="I882" s="22"/>
    </row>
    <row r="883" ht="21.0" customHeight="1">
      <c r="I883" s="22"/>
    </row>
    <row r="884" ht="21.0" customHeight="1">
      <c r="I884" s="22"/>
    </row>
    <row r="885" ht="21.0" customHeight="1">
      <c r="I885" s="22"/>
    </row>
    <row r="886" ht="21.0" customHeight="1">
      <c r="I886" s="22"/>
    </row>
    <row r="887" ht="21.0" customHeight="1">
      <c r="I887" s="22"/>
    </row>
    <row r="888" ht="21.0" customHeight="1">
      <c r="I888" s="22"/>
    </row>
    <row r="889" ht="21.0" customHeight="1">
      <c r="I889" s="22"/>
    </row>
    <row r="890" ht="21.0" customHeight="1">
      <c r="I890" s="22"/>
    </row>
    <row r="891" ht="21.0" customHeight="1">
      <c r="I891" s="22"/>
    </row>
    <row r="892" ht="21.0" customHeight="1">
      <c r="I892" s="22"/>
    </row>
    <row r="893" ht="21.0" customHeight="1">
      <c r="I893" s="22"/>
    </row>
    <row r="894" ht="21.0" customHeight="1">
      <c r="I894" s="22"/>
    </row>
    <row r="895" ht="21.0" customHeight="1">
      <c r="I895" s="22"/>
    </row>
    <row r="896" ht="21.0" customHeight="1">
      <c r="I896" s="22"/>
    </row>
    <row r="897" ht="21.0" customHeight="1">
      <c r="I897" s="22"/>
    </row>
    <row r="898" ht="21.0" customHeight="1">
      <c r="I898" s="22"/>
    </row>
    <row r="899" ht="21.0" customHeight="1">
      <c r="I899" s="22"/>
    </row>
    <row r="900" ht="21.0" customHeight="1">
      <c r="I900" s="22"/>
    </row>
    <row r="901" ht="21.0" customHeight="1">
      <c r="I901" s="22"/>
    </row>
    <row r="902" ht="21.0" customHeight="1">
      <c r="I902" s="22"/>
    </row>
    <row r="903" ht="21.0" customHeight="1">
      <c r="I903" s="22"/>
    </row>
    <row r="904" ht="21.0" customHeight="1">
      <c r="I904" s="22"/>
    </row>
    <row r="905" ht="21.0" customHeight="1">
      <c r="I905" s="22"/>
    </row>
    <row r="906" ht="21.0" customHeight="1">
      <c r="I906" s="22"/>
    </row>
    <row r="907" ht="21.0" customHeight="1">
      <c r="I907" s="22"/>
    </row>
    <row r="908" ht="21.0" customHeight="1">
      <c r="I908" s="22"/>
    </row>
    <row r="909" ht="21.0" customHeight="1">
      <c r="I909" s="22"/>
    </row>
    <row r="910" ht="21.0" customHeight="1">
      <c r="I910" s="22"/>
    </row>
    <row r="911" ht="21.0" customHeight="1">
      <c r="I911" s="22"/>
    </row>
    <row r="912" ht="21.0" customHeight="1">
      <c r="I912" s="22"/>
    </row>
    <row r="913" ht="21.0" customHeight="1">
      <c r="I913" s="22"/>
    </row>
    <row r="914" ht="21.0" customHeight="1">
      <c r="I914" s="22"/>
    </row>
    <row r="915" ht="21.0" customHeight="1">
      <c r="I915" s="22"/>
    </row>
    <row r="916" ht="21.0" customHeight="1">
      <c r="I916" s="22"/>
    </row>
    <row r="917" ht="21.0" customHeight="1">
      <c r="I917" s="22"/>
    </row>
    <row r="918" ht="21.0" customHeight="1">
      <c r="I918" s="22"/>
    </row>
    <row r="919" ht="21.0" customHeight="1">
      <c r="I919" s="22"/>
    </row>
    <row r="920" ht="21.0" customHeight="1">
      <c r="I920" s="22"/>
    </row>
    <row r="921" ht="21.0" customHeight="1">
      <c r="I921" s="22"/>
    </row>
    <row r="922" ht="21.0" customHeight="1">
      <c r="I922" s="22"/>
    </row>
    <row r="923" ht="21.0" customHeight="1">
      <c r="I923" s="22"/>
    </row>
    <row r="924" ht="21.0" customHeight="1">
      <c r="I924" s="22"/>
    </row>
    <row r="925" ht="21.0" customHeight="1">
      <c r="I925" s="22"/>
    </row>
    <row r="926" ht="21.0" customHeight="1">
      <c r="I926" s="22"/>
    </row>
    <row r="927" ht="21.0" customHeight="1">
      <c r="I927" s="22"/>
    </row>
    <row r="928" ht="21.0" customHeight="1">
      <c r="I928" s="22"/>
    </row>
    <row r="929" ht="21.0" customHeight="1">
      <c r="I929" s="22"/>
    </row>
    <row r="930" ht="21.0" customHeight="1">
      <c r="I930" s="22"/>
    </row>
    <row r="931" ht="21.0" customHeight="1">
      <c r="I931" s="22"/>
    </row>
    <row r="932" ht="21.0" customHeight="1">
      <c r="I932" s="22"/>
    </row>
    <row r="933" ht="21.0" customHeight="1">
      <c r="I933" s="22"/>
    </row>
    <row r="934" ht="21.0" customHeight="1">
      <c r="I934" s="22"/>
    </row>
    <row r="935" ht="21.0" customHeight="1">
      <c r="I935" s="22"/>
    </row>
    <row r="936" ht="21.0" customHeight="1">
      <c r="I936" s="22"/>
    </row>
    <row r="937" ht="21.0" customHeight="1">
      <c r="I937" s="22"/>
    </row>
    <row r="938" ht="21.0" customHeight="1">
      <c r="I938" s="22"/>
    </row>
    <row r="939" ht="21.0" customHeight="1">
      <c r="I939" s="22"/>
    </row>
    <row r="940" ht="21.0" customHeight="1">
      <c r="I940" s="22"/>
    </row>
    <row r="941" ht="21.0" customHeight="1">
      <c r="I941" s="22"/>
    </row>
    <row r="942" ht="21.0" customHeight="1">
      <c r="I942" s="22"/>
    </row>
    <row r="943" ht="21.0" customHeight="1">
      <c r="I943" s="22"/>
    </row>
    <row r="944" ht="21.0" customHeight="1">
      <c r="I944" s="22"/>
    </row>
    <row r="945" ht="21.0" customHeight="1">
      <c r="I945" s="22"/>
    </row>
    <row r="946" ht="21.0" customHeight="1">
      <c r="I946" s="22"/>
    </row>
    <row r="947" ht="21.0" customHeight="1">
      <c r="I947" s="22"/>
    </row>
    <row r="948" ht="21.0" customHeight="1">
      <c r="I948" s="22"/>
    </row>
    <row r="949" ht="21.0" customHeight="1">
      <c r="I949" s="22"/>
    </row>
    <row r="950" ht="21.0" customHeight="1">
      <c r="I950" s="22"/>
    </row>
    <row r="951" ht="21.0" customHeight="1">
      <c r="I951" s="22"/>
    </row>
    <row r="952" ht="21.0" customHeight="1">
      <c r="I952" s="22"/>
    </row>
    <row r="953" ht="21.0" customHeight="1">
      <c r="I953" s="22"/>
    </row>
    <row r="954" ht="21.0" customHeight="1">
      <c r="I954" s="22"/>
    </row>
    <row r="955" ht="21.0" customHeight="1">
      <c r="I955" s="22"/>
    </row>
    <row r="956" ht="21.0" customHeight="1">
      <c r="I956" s="22"/>
    </row>
    <row r="957" ht="21.0" customHeight="1">
      <c r="I957" s="22"/>
    </row>
    <row r="958" ht="21.0" customHeight="1">
      <c r="I958" s="22"/>
    </row>
    <row r="959" ht="21.0" customHeight="1">
      <c r="I959" s="22"/>
    </row>
    <row r="960" ht="21.0" customHeight="1">
      <c r="I960" s="22"/>
    </row>
    <row r="961" ht="21.0" customHeight="1">
      <c r="I961" s="22"/>
    </row>
    <row r="962" ht="21.0" customHeight="1">
      <c r="I962" s="22"/>
    </row>
    <row r="963" ht="21.0" customHeight="1">
      <c r="I963" s="22"/>
    </row>
    <row r="964" ht="21.0" customHeight="1">
      <c r="I964" s="22"/>
    </row>
    <row r="965" ht="21.0" customHeight="1">
      <c r="I965" s="22"/>
    </row>
    <row r="966" ht="21.0" customHeight="1">
      <c r="I966" s="22"/>
    </row>
    <row r="967" ht="21.0" customHeight="1">
      <c r="I967" s="22"/>
    </row>
    <row r="968" ht="21.0" customHeight="1">
      <c r="I968" s="22"/>
    </row>
    <row r="969" ht="21.0" customHeight="1">
      <c r="I969" s="22"/>
    </row>
    <row r="970" ht="21.0" customHeight="1">
      <c r="I970" s="22"/>
    </row>
    <row r="971" ht="21.0" customHeight="1">
      <c r="I971" s="22"/>
    </row>
    <row r="972" ht="21.0" customHeight="1">
      <c r="I972" s="22"/>
    </row>
    <row r="973" ht="21.0" customHeight="1">
      <c r="I973" s="22"/>
    </row>
    <row r="974" ht="21.0" customHeight="1">
      <c r="I974" s="22"/>
    </row>
    <row r="975" ht="21.0" customHeight="1">
      <c r="I975" s="22"/>
    </row>
    <row r="976" ht="21.0" customHeight="1">
      <c r="I976" s="22"/>
    </row>
    <row r="977" ht="21.0" customHeight="1">
      <c r="I977" s="22"/>
    </row>
    <row r="978" ht="21.0" customHeight="1">
      <c r="I978" s="22"/>
    </row>
    <row r="979" ht="21.0" customHeight="1">
      <c r="I979" s="22"/>
    </row>
    <row r="980" ht="21.0" customHeight="1">
      <c r="I980" s="22"/>
    </row>
    <row r="981" ht="21.0" customHeight="1">
      <c r="I981" s="22"/>
    </row>
    <row r="982" ht="21.0" customHeight="1">
      <c r="I982" s="22"/>
    </row>
    <row r="983" ht="21.0" customHeight="1">
      <c r="I983" s="22"/>
    </row>
    <row r="984" ht="21.0" customHeight="1">
      <c r="I984" s="22"/>
    </row>
    <row r="985" ht="21.0" customHeight="1">
      <c r="I985" s="22"/>
    </row>
    <row r="986" ht="21.0" customHeight="1">
      <c r="I986" s="22"/>
    </row>
    <row r="987" ht="21.0" customHeight="1">
      <c r="I987" s="22"/>
    </row>
    <row r="988" ht="21.0" customHeight="1">
      <c r="I988" s="22"/>
    </row>
    <row r="989" ht="21.0" customHeight="1">
      <c r="I989" s="22"/>
    </row>
    <row r="990" ht="21.0" customHeight="1">
      <c r="I990" s="22"/>
    </row>
    <row r="991" ht="21.0" customHeight="1">
      <c r="I991" s="22"/>
    </row>
    <row r="992" ht="21.0" customHeight="1">
      <c r="I992" s="22"/>
    </row>
    <row r="993" ht="21.0" customHeight="1">
      <c r="I993" s="22"/>
    </row>
    <row r="994" ht="21.0" customHeight="1">
      <c r="I994" s="22"/>
    </row>
    <row r="995" ht="21.0" customHeight="1">
      <c r="I995" s="22"/>
    </row>
    <row r="996" ht="21.0" customHeight="1">
      <c r="I996" s="22"/>
    </row>
    <row r="997" ht="21.0" customHeight="1">
      <c r="I997" s="22"/>
    </row>
    <row r="998" ht="21.0" customHeight="1">
      <c r="I998" s="22"/>
    </row>
    <row r="999" ht="21.0" customHeight="1">
      <c r="I999" s="22"/>
    </row>
    <row r="1000" ht="21.0" customHeight="1">
      <c r="I1000" s="22"/>
    </row>
  </sheetData>
  <mergeCells count="2">
    <mergeCell ref="A1:C1"/>
    <mergeCell ref="F1:G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14.88"/>
    <col customWidth="1" min="3" max="3" width="42.0"/>
    <col customWidth="1" min="4" max="4" width="8.63"/>
    <col customWidth="1" min="5" max="6" width="10.88"/>
    <col customWidth="1" min="7" max="26" width="8.63"/>
  </cols>
  <sheetData>
    <row r="1" ht="20.25" customHeight="1">
      <c r="A1" s="21" t="s">
        <v>58</v>
      </c>
      <c r="C1" s="18" t="s">
        <v>83</v>
      </c>
    </row>
    <row r="2" ht="20.25" customHeight="1">
      <c r="A2" s="6" t="s">
        <v>31</v>
      </c>
      <c r="B2" s="6" t="s">
        <v>51</v>
      </c>
      <c r="C2" s="6" t="s">
        <v>84</v>
      </c>
      <c r="D2" s="4"/>
      <c r="E2" s="4"/>
      <c r="F2" s="4"/>
    </row>
    <row r="3" ht="20.25" customHeight="1">
      <c r="A3" s="4" t="s">
        <v>85</v>
      </c>
      <c r="B3" s="4"/>
      <c r="C3" s="4"/>
      <c r="D3" s="4"/>
      <c r="E3" s="6" t="s">
        <v>57</v>
      </c>
      <c r="F3" s="4">
        <f>SUM(B:B)</f>
        <v>0</v>
      </c>
    </row>
    <row r="4" ht="20.25" customHeight="1">
      <c r="A4" s="4" t="s">
        <v>86</v>
      </c>
      <c r="B4" s="4"/>
      <c r="C4" s="4"/>
      <c r="D4" s="4"/>
    </row>
    <row r="5" ht="20.25" customHeight="1">
      <c r="A5" s="4" t="s">
        <v>87</v>
      </c>
      <c r="B5" s="4"/>
      <c r="C5" s="4"/>
      <c r="D5" s="4"/>
      <c r="E5" s="4"/>
      <c r="F5" s="4"/>
    </row>
    <row r="6" ht="20.25" customHeight="1">
      <c r="A6" s="4" t="s">
        <v>88</v>
      </c>
      <c r="B6" s="4"/>
      <c r="C6" s="4"/>
      <c r="D6" s="4"/>
      <c r="E6" s="4"/>
      <c r="F6" s="4"/>
    </row>
    <row r="7" ht="20.25" customHeight="1">
      <c r="A7" s="4" t="s">
        <v>89</v>
      </c>
      <c r="B7" s="4"/>
      <c r="C7" s="4"/>
      <c r="D7" s="4"/>
      <c r="E7" s="4"/>
      <c r="F7" s="4"/>
    </row>
    <row r="8" ht="20.25" customHeight="1">
      <c r="A8" s="4"/>
      <c r="B8" s="4"/>
      <c r="C8" s="4"/>
      <c r="D8" s="4"/>
      <c r="E8" s="4"/>
      <c r="F8" s="4"/>
    </row>
    <row r="9" ht="20.25" customHeight="1">
      <c r="A9" s="4"/>
      <c r="B9" s="4"/>
      <c r="C9" s="4"/>
      <c r="D9" s="4"/>
      <c r="E9" s="4"/>
      <c r="F9" s="4"/>
    </row>
    <row r="10" ht="20.25" customHeight="1"/>
    <row r="11" ht="20.25" customHeight="1"/>
    <row r="12" ht="20.25" customHeight="1"/>
    <row r="13" ht="20.25" customHeight="1"/>
    <row r="14" ht="20.25" customHeight="1"/>
    <row r="15" ht="20.25" customHeight="1"/>
    <row r="16" ht="20.25" customHeight="1"/>
    <row r="17" ht="20.25" customHeight="1"/>
    <row r="18" ht="20.25" customHeight="1"/>
    <row r="19" ht="20.25" customHeight="1"/>
    <row r="20" ht="20.25" customHeight="1"/>
    <row r="21" ht="20.25" customHeight="1"/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2" width="41.5"/>
    <col customWidth="1" min="3" max="21" width="9.0"/>
    <col customWidth="1" min="22" max="26" width="8.63"/>
  </cols>
  <sheetData>
    <row r="1" ht="14.25" customHeight="1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24"/>
      <c r="W1" s="24"/>
      <c r="X1" s="24"/>
      <c r="Y1" s="24"/>
      <c r="Z1" s="24"/>
    </row>
    <row r="2" ht="26.25" customHeight="1">
      <c r="A2" s="25" t="s">
        <v>58</v>
      </c>
      <c r="B2" s="15" t="s">
        <v>90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6.25" customHeight="1">
      <c r="A3" s="26" t="s">
        <v>31</v>
      </c>
      <c r="B3" s="26" t="s">
        <v>91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6.25" customHeight="1">
      <c r="A4" s="13" t="s">
        <v>59</v>
      </c>
      <c r="B4" s="4">
        <f>SUM('Current Assets'!F2)</f>
        <v>14672.07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26.25" customHeight="1">
      <c r="A5" s="13" t="s">
        <v>67</v>
      </c>
      <c r="B5" s="4">
        <f>SUM('Fixed Assets'!G3)</f>
        <v>9300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26.25" customHeight="1">
      <c r="A6" s="13" t="s">
        <v>83</v>
      </c>
      <c r="B6" s="4">
        <f>SUM('Expenses of Incorporation'!F3)</f>
        <v>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26.25" customHeight="1">
      <c r="A7" s="26" t="s">
        <v>57</v>
      </c>
      <c r="B7" s="6">
        <f>SUM(B4:B6)</f>
        <v>23972.07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26.25" customHeight="1">
      <c r="A8" s="24"/>
      <c r="B8" s="24"/>
      <c r="C8" s="24"/>
      <c r="D8" s="24"/>
      <c r="E8" s="24"/>
      <c r="F8" s="24"/>
      <c r="G8" s="24"/>
      <c r="H8" s="21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26.2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26.2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26.2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26.2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6.2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6.2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6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6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6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6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6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6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6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26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26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26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26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26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26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26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26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26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26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26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26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26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26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26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26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26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26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26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26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26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26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26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26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6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6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26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26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26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6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6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26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6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26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26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6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6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6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26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6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6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6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6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6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6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6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6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6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6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26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6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6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6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6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6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6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6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6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6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6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6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6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6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26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26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26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26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26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26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26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26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26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26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26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26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26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26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26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26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26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26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26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26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26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26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26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26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26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26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26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26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26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26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26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26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26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26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26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26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26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26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26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26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26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26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26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26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26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26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26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26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26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26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26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26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26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26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26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26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26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26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26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26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26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26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26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26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26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26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26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26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26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26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26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26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26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26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26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26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26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26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26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26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26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26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26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26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26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26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26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26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26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26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26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26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26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26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26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26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26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26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26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26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26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26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26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26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26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26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26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26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26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26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26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26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26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26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26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26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26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26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26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26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26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26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26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26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26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26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26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26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26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26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26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26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26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26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26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26.2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26.2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26.2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26.2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26.2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26.2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26.2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26.2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26.2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26.2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26.2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26.2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26.2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26.2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26.2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26.2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26.2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26.2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26.2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26.2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26.2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26.2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26.2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26.2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26.2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26.2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26.2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26.2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26.2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26.2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26.2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26.2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26.2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26.2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26.2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26.2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26.2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26.2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26.2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26.2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26.2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26.2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26.2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26.2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26.2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26.2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26.2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26.2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26.2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26.2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26.2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26.2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26.2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26.2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26.2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26.2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26.2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26.2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26.2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26.2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26.2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26.2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26.2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26.2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26.2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26.2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26.2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26.2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26.2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26.2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26.2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26.2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26.2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26.2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26.2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26.2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26.2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26.2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26.2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26.2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26.2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26.2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26.2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26.2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26.2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26.2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26.2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26.2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26.2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26.2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26.2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26.2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26.2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26.2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26.2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26.2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26.2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26.2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26.2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26.2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26.2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26.2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26.2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26.2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26.2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26.2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26.2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26.2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26.2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26.2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26.2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26.2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26.2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26.2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26.2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26.2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26.2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26.2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26.2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26.2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26.2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26.2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26.2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26.2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26.2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26.2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26.2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26.2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26.2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26.2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26.2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26.2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26.2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26.2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26.2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26.2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26.2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26.2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26.2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26.2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26.2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26.2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26.2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26.2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26.2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26.2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26.2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26.2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26.2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26.2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26.2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26.2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26.2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26.2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26.2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26.2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26.2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26.2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26.2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26.2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26.2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26.2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26.2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26.2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26.2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26.2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26.2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26.2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26.2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26.2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26.2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26.2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26.2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26.2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26.2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26.2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26.2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26.2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26.2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26.2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26.2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26.2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26.2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26.2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26.2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26.2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26.2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26.2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26.2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26.2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26.2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26.2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26.2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26.2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26.2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26.2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26.2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26.2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26.2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26.2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26.2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26.2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26.2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26.2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26.2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26.2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26.2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26.2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26.2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26.2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26.2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26.2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26.2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26.2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26.2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26.2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26.2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26.2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26.2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26.2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26.2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26.2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26.2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26.2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26.2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26.2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26.2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26.2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26.2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26.2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26.2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26.2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26.2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26.2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26.2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26.2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26.2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26.2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26.2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26.2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26.2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26.2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26.2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26.2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26.2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26.2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26.2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26.2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26.2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26.2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26.2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26.2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26.2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26.2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26.2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26.2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26.2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26.2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26.2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26.2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26.2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26.2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26.2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26.2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26.2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26.2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26.2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26.2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26.2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26.2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26.2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26.2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26.2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26.2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26.2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26.2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26.2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26.2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26.2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26.2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26.2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26.2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26.2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26.2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26.2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26.2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26.2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26.2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26.2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26.2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26.2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26.2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26.2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26.2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26.2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26.2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26.2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26.2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26.2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26.2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26.2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26.2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26.2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26.2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26.2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26.2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26.2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26.2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26.2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26.2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26.2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26.2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26.2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26.2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26.2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26.2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26.2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26.2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26.2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26.2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26.2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26.2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26.2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26.2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26.2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26.2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26.2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26.2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26.2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26.2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26.2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26.2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26.2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26.2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26.2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26.2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26.2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26.2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26.2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26.2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26.2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26.2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26.2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26.2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26.2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26.2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26.2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26.2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26.2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26.2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26.2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26.2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26.2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26.2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26.2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26.2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26.2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26.2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26.2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26.2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26.2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26.2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26.2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26.2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26.2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26.2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26.2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26.2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26.2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26.2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26.2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26.2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26.2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26.2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26.2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26.2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26.2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26.2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26.2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26.2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26.2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26.2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26.2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26.2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26.2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26.2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26.2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26.2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26.2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26.2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26.2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26.2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26.2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26.2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26.2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26.2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26.2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26.2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26.2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26.2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26.2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26.2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26.2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26.2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26.2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26.2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26.2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26.2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26.2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26.2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26.2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26.2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26.2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26.2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26.2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26.2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26.2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26.2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26.2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26.2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26.2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26.2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26.2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26.2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26.2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26.2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26.2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26.2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26.2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26.2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26.2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26.2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26.2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26.2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26.2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26.2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26.2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26.2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26.2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26.2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26.2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26.2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26.2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26.2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26.2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26.2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26.2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26.2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26.2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26.2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26.2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26.2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26.2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26.2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26.2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26.2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26.2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26.2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26.2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26.2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26.2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26.2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26.2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26.2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26.2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26.2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26.2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26.2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26.2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26.2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26.2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26.2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26.2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26.2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26.2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26.2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26.2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26.2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26.2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26.2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26.2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26.2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26.2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26.2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26.2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26.2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26.2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26.2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26.2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26.2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26.2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26.2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26.2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26.2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26.2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26.2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26.2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26.2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26.2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26.2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26.2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26.2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26.2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26.2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26.2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26.2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26.2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26.2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26.2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26.2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26.2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26.2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26.2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26.2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26.2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26.2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26.2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26.2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26.2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26.2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26.2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26.2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26.2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26.2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26.2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26.2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26.2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26.2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26.2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26.2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26.2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26.2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26.2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26.2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26.2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26.2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26.2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26.2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26.2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26.2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26.2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26.2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26.2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26.2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26.2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26.2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26.2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26.2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26.2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26.2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26.2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26.2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26.2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26.2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26.2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26.2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26.2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26.2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26.2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26.2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26.2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26.2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26.2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26.2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26.2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26.2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26.2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26.2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26.2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26.2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26.2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26.2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26.2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26.2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26.2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26.2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26.2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26.2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26.2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26.2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26.2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26.2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26.2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26.2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26.2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26.2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26.2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26.2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26.2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26.2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26.2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26.2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26.2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26.2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26.2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26.2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26.2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26.2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26.2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26.2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26.2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26.2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26.2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26.2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26.2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26.2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26.2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26.2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26.2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26.2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26.2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26.2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26.2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26.2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26.2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26.2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26.2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26.2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26.2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26.2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26.2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26.2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26.2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26.2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26.2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26.2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26.2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26.2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26.2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26.2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26.2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26.2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26.2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26.2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26.2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26.2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26.2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26.2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26.2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26.2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26.2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26.2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26.2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26.2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26.2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26.2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26.2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26.2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26.2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26.2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26.2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26.2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26.2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26.2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26.2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26.2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26.2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26.2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26.2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26.2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26.2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26.2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26.2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26.2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26.2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26.2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26.2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26.2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26.2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26.2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26.2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26.2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26.2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26.2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26.2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26.2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26.2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26.2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26.2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26.2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26.2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26.2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26.2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26.2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26.2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26.2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26.2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26.2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26.2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26.2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26.2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26.2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26.2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26.2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26.2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26.2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26.2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26.2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26.2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26.2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26.2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26.2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26.2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26.2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26.2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26.2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26.2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26.2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26.2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26.2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26.2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26.2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26.2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26.2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26.2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26.2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26.2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26.2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26.2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26.2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26.2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26.2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26.2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26.2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26.2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26.2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26.2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26.2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26.2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26.2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26.2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26.2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26.2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26.2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26.2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26.2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26.2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26.2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26.2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26.2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26.2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26.2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26.2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26.2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26.2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26.2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26.2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26.2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26.2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26.2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26.2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26.2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26.2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26.2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26.2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26.2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26.2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26.2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26.2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26.2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26.2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26.2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26.2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26.2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26.2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26.2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26.2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26.2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26.2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26.2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26.2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26.2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26.2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26.2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26.2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26.2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26.2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26.2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26.2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26.2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H8:I8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4806"/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9.88"/>
    <col customWidth="1" min="3" max="3" width="30.13"/>
    <col customWidth="1" min="4" max="26" width="8.63"/>
  </cols>
  <sheetData>
    <row r="1" ht="25.5" customHeight="1">
      <c r="A1" s="21" t="s">
        <v>58</v>
      </c>
      <c r="C1" s="18" t="s">
        <v>92</v>
      </c>
    </row>
    <row r="2" ht="24.75" customHeight="1">
      <c r="A2" s="26" t="s">
        <v>31</v>
      </c>
      <c r="B2" s="26" t="s">
        <v>93</v>
      </c>
      <c r="C2" s="26" t="s">
        <v>91</v>
      </c>
    </row>
    <row r="3" ht="14.25" customHeight="1">
      <c r="A3" s="27" t="s">
        <v>94</v>
      </c>
      <c r="B3" s="27" t="s">
        <v>95</v>
      </c>
      <c r="C3" s="28">
        <v>0.0</v>
      </c>
    </row>
    <row r="4" ht="14.25" customHeight="1">
      <c r="A4" s="29" t="s">
        <v>96</v>
      </c>
      <c r="B4" s="30" t="s">
        <v>97</v>
      </c>
      <c r="C4" s="31">
        <v>0.0</v>
      </c>
    </row>
    <row r="5" ht="14.25" customHeight="1">
      <c r="A5" s="32"/>
      <c r="B5" s="30" t="s">
        <v>98</v>
      </c>
      <c r="C5" s="31">
        <v>0.0</v>
      </c>
    </row>
    <row r="6" ht="14.25" customHeight="1">
      <c r="A6" s="33" t="s">
        <v>99</v>
      </c>
      <c r="B6" s="34" t="s">
        <v>97</v>
      </c>
      <c r="C6" s="35">
        <v>0.0</v>
      </c>
    </row>
    <row r="7" ht="14.25" customHeight="1">
      <c r="A7" s="36"/>
      <c r="B7" s="34" t="s">
        <v>98</v>
      </c>
      <c r="C7" s="35">
        <v>0.0</v>
      </c>
    </row>
    <row r="8" ht="14.25" customHeight="1">
      <c r="A8" s="32"/>
      <c r="B8" s="34" t="s">
        <v>100</v>
      </c>
      <c r="C8" s="35">
        <v>0.0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4:A5"/>
    <mergeCell ref="A6:A8"/>
    <mergeCell ref="A1:B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5867"/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13" width="11.25"/>
    <col customWidth="1" min="14" max="14" width="19.75"/>
    <col customWidth="1" min="15" max="26" width="17.0"/>
  </cols>
  <sheetData>
    <row r="1" ht="16.5" customHeight="1">
      <c r="A1" s="12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20.25" customHeight="1">
      <c r="A2" s="37" t="s">
        <v>101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0.25" customHeight="1">
      <c r="A3" s="38" t="s">
        <v>102</v>
      </c>
      <c r="B3" s="39">
        <v>1.0</v>
      </c>
      <c r="C3" s="39">
        <v>2.0</v>
      </c>
      <c r="D3" s="39">
        <v>3.0</v>
      </c>
      <c r="E3" s="39">
        <v>4.0</v>
      </c>
      <c r="F3" s="39">
        <v>5.0</v>
      </c>
      <c r="G3" s="39">
        <v>6.0</v>
      </c>
      <c r="H3" s="39">
        <v>7.0</v>
      </c>
      <c r="I3" s="39">
        <v>8.0</v>
      </c>
      <c r="J3" s="39">
        <v>9.0</v>
      </c>
      <c r="K3" s="39">
        <v>10.0</v>
      </c>
      <c r="L3" s="39">
        <v>11.0</v>
      </c>
      <c r="M3" s="39">
        <v>12.0</v>
      </c>
      <c r="N3" s="38" t="s">
        <v>103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20.25" customHeight="1">
      <c r="A4" s="40" t="s">
        <v>104</v>
      </c>
      <c r="B4" s="41">
        <v>0.2</v>
      </c>
      <c r="C4" s="41">
        <v>0.25</v>
      </c>
      <c r="D4" s="41">
        <v>0.3</v>
      </c>
      <c r="E4" s="41">
        <v>0.3</v>
      </c>
      <c r="F4" s="41">
        <v>0.4</v>
      </c>
      <c r="G4" s="41">
        <v>0.5</v>
      </c>
      <c r="H4" s="41">
        <v>0.55</v>
      </c>
      <c r="I4" s="41">
        <v>0.6</v>
      </c>
      <c r="J4" s="41">
        <v>0.7</v>
      </c>
      <c r="K4" s="41">
        <v>0.7</v>
      </c>
      <c r="L4" s="41">
        <v>0.7</v>
      </c>
      <c r="M4" s="41">
        <v>0.7</v>
      </c>
      <c r="N4" s="10" t="s">
        <v>105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0.25" customHeight="1">
      <c r="A5" s="40" t="s">
        <v>106</v>
      </c>
      <c r="B5" s="10">
        <f>SUM('Income Program '!H2)*B4</f>
        <v>2500</v>
      </c>
      <c r="C5" s="10">
        <f>SUM('Income Program '!H2)*C4</f>
        <v>3125</v>
      </c>
      <c r="D5" s="10">
        <f>SUM('Income Program '!H2)*D4</f>
        <v>3750</v>
      </c>
      <c r="E5" s="10">
        <f>SUM('Income Program '!H2)*E4</f>
        <v>3750</v>
      </c>
      <c r="F5" s="10">
        <f>SUM('Income Program '!H2)*F4</f>
        <v>5000</v>
      </c>
      <c r="G5" s="10">
        <f>SUM('Income Program '!H2)*G4</f>
        <v>6250</v>
      </c>
      <c r="H5" s="10">
        <f>SUM('Income Program '!H2)*H4</f>
        <v>6875</v>
      </c>
      <c r="I5" s="10">
        <f>SUM('Income Program '!H2)*I4</f>
        <v>7500</v>
      </c>
      <c r="J5" s="10">
        <f>SUM('Income Program '!H2)*J4</f>
        <v>8750</v>
      </c>
      <c r="K5" s="10">
        <f>SUM('Income Program '!H2)*K4</f>
        <v>8750</v>
      </c>
      <c r="L5" s="10">
        <f>SUM('Income Program '!H2)*L4</f>
        <v>8750</v>
      </c>
      <c r="M5" s="10">
        <f>SUM('Income Program '!H2)*M4</f>
        <v>8750</v>
      </c>
      <c r="N5" s="10">
        <f t="shared" ref="N5:N7" si="2">SUM(B5:M5)</f>
        <v>73750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0.25" customHeight="1">
      <c r="A6" s="40" t="s">
        <v>107</v>
      </c>
      <c r="B6" s="10">
        <f t="shared" ref="B6:M6" si="1">B5/100*2</f>
        <v>50</v>
      </c>
      <c r="C6" s="10">
        <f t="shared" si="1"/>
        <v>62.5</v>
      </c>
      <c r="D6" s="10">
        <f t="shared" si="1"/>
        <v>75</v>
      </c>
      <c r="E6" s="10">
        <f t="shared" si="1"/>
        <v>75</v>
      </c>
      <c r="F6" s="10">
        <f t="shared" si="1"/>
        <v>100</v>
      </c>
      <c r="G6" s="10">
        <f t="shared" si="1"/>
        <v>125</v>
      </c>
      <c r="H6" s="10">
        <f t="shared" si="1"/>
        <v>137.5</v>
      </c>
      <c r="I6" s="10">
        <f t="shared" si="1"/>
        <v>150</v>
      </c>
      <c r="J6" s="10">
        <f t="shared" si="1"/>
        <v>175</v>
      </c>
      <c r="K6" s="10">
        <f t="shared" si="1"/>
        <v>175</v>
      </c>
      <c r="L6" s="10">
        <f t="shared" si="1"/>
        <v>175</v>
      </c>
      <c r="M6" s="10">
        <f t="shared" si="1"/>
        <v>175</v>
      </c>
      <c r="N6" s="10">
        <f t="shared" si="2"/>
        <v>1475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0.25" customHeight="1">
      <c r="A7" s="40" t="s">
        <v>108</v>
      </c>
      <c r="B7" s="10">
        <v>0.0</v>
      </c>
      <c r="C7" s="10">
        <v>0.0</v>
      </c>
      <c r="D7" s="10">
        <v>0.0</v>
      </c>
      <c r="E7" s="10">
        <v>0.0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f t="shared" si="2"/>
        <v>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0.25" customHeight="1">
      <c r="A8" s="42" t="s">
        <v>109</v>
      </c>
      <c r="B8" s="43">
        <f t="shared" ref="B8:N8" si="3">B5-B6</f>
        <v>2450</v>
      </c>
      <c r="C8" s="43">
        <f t="shared" si="3"/>
        <v>3062.5</v>
      </c>
      <c r="D8" s="43">
        <f t="shared" si="3"/>
        <v>3675</v>
      </c>
      <c r="E8" s="43">
        <f t="shared" si="3"/>
        <v>3675</v>
      </c>
      <c r="F8" s="43">
        <f t="shared" si="3"/>
        <v>4900</v>
      </c>
      <c r="G8" s="43">
        <f t="shared" si="3"/>
        <v>6125</v>
      </c>
      <c r="H8" s="43">
        <f t="shared" si="3"/>
        <v>6737.5</v>
      </c>
      <c r="I8" s="43">
        <f t="shared" si="3"/>
        <v>7350</v>
      </c>
      <c r="J8" s="43">
        <f t="shared" si="3"/>
        <v>8575</v>
      </c>
      <c r="K8" s="43">
        <f t="shared" si="3"/>
        <v>8575</v>
      </c>
      <c r="L8" s="43">
        <f t="shared" si="3"/>
        <v>8575</v>
      </c>
      <c r="M8" s="43">
        <f t="shared" si="3"/>
        <v>8575</v>
      </c>
      <c r="N8" s="43">
        <f t="shared" si="3"/>
        <v>72275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ht="20.25" customHeight="1">
      <c r="A9" s="38" t="s">
        <v>110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20.25" customHeight="1">
      <c r="A10" s="44" t="s">
        <v>3</v>
      </c>
      <c r="B10" s="10">
        <f>SUM('Direct Income Costs'!H4)*0.5</f>
        <v>100</v>
      </c>
      <c r="C10" s="10">
        <f>SUM('Direct Income Costs'!H4)*0.55</f>
        <v>110</v>
      </c>
      <c r="D10" s="10">
        <f>SUM('Direct Income Costs'!H4)*0.6</f>
        <v>120</v>
      </c>
      <c r="E10" s="10">
        <f>SUM('Direct Income Costs'!H4)*0.6</f>
        <v>120</v>
      </c>
      <c r="F10" s="10">
        <f>SUM('Direct Income Costs'!H4)*0.65</f>
        <v>130</v>
      </c>
      <c r="G10" s="10">
        <f>SUM('Direct Income Costs'!H4)*0.65</f>
        <v>130</v>
      </c>
      <c r="H10" s="10">
        <f>SUM('Direct Income Costs'!H4)*0.7</f>
        <v>140</v>
      </c>
      <c r="I10" s="10">
        <f>SUM('Direct Income Costs'!H4)*0.7</f>
        <v>140</v>
      </c>
      <c r="J10" s="10">
        <f>SUM('Direct Income Costs'!H4)*0.7</f>
        <v>140</v>
      </c>
      <c r="K10" s="10">
        <f>SUM('Direct Income Costs'!H4)*0.8</f>
        <v>160</v>
      </c>
      <c r="L10" s="10">
        <f>SUM('Direct Income Costs'!H4)*0.8</f>
        <v>160</v>
      </c>
      <c r="M10" s="10">
        <f>SUM('Direct Income Costs'!H4)*0.8</f>
        <v>160</v>
      </c>
      <c r="N10" s="10">
        <f t="shared" ref="N10:N16" si="4">SUM(B10:M10)</f>
        <v>1610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0.25" customHeight="1">
      <c r="A11" s="40" t="s">
        <v>1</v>
      </c>
      <c r="B11" s="10">
        <f>SUM('Staff Costs'!H3)</f>
        <v>3240</v>
      </c>
      <c r="C11" s="10">
        <f>SUM('Staff Costs'!H3)</f>
        <v>3240</v>
      </c>
      <c r="D11" s="10">
        <f>SUM('Staff Costs'!H3)</f>
        <v>3240</v>
      </c>
      <c r="E11" s="10">
        <f>SUM('Staff Costs'!H3)</f>
        <v>3240</v>
      </c>
      <c r="F11" s="10">
        <f>SUM('Staff Costs'!H3)</f>
        <v>3240</v>
      </c>
      <c r="G11" s="10">
        <f>SUM('Staff Costs'!H3)</f>
        <v>3240</v>
      </c>
      <c r="H11" s="10">
        <f>SUM('Staff Costs'!H3)</f>
        <v>3240</v>
      </c>
      <c r="I11" s="10">
        <f>SUM('Staff Costs'!H3)</f>
        <v>3240</v>
      </c>
      <c r="J11" s="10">
        <f>SUM('Staff Costs'!H3)</f>
        <v>3240</v>
      </c>
      <c r="K11" s="10">
        <f>SUM('Staff Costs'!H3)</f>
        <v>3240</v>
      </c>
      <c r="L11" s="10">
        <f>SUM('Staff Costs'!H3)</f>
        <v>3240</v>
      </c>
      <c r="M11" s="10">
        <f>SUM('Staff Costs'!H3)</f>
        <v>3240</v>
      </c>
      <c r="N11" s="10">
        <f t="shared" si="4"/>
        <v>38880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25" customHeight="1">
      <c r="A12" s="40" t="s">
        <v>25</v>
      </c>
      <c r="B12" s="10">
        <f>(Rentals!G4)</f>
        <v>527</v>
      </c>
      <c r="C12" s="10">
        <f>(Rentals!G4)</f>
        <v>527</v>
      </c>
      <c r="D12" s="10">
        <f>(Rentals!G4)</f>
        <v>527</v>
      </c>
      <c r="E12" s="10">
        <f>(Rentals!G4)</f>
        <v>527</v>
      </c>
      <c r="F12" s="10">
        <f>(Rentals!G4)</f>
        <v>527</v>
      </c>
      <c r="G12" s="10">
        <f>(Rentals!G4)</f>
        <v>527</v>
      </c>
      <c r="H12" s="10">
        <f>(Rentals!G4)</f>
        <v>527</v>
      </c>
      <c r="I12" s="10">
        <f>(Rentals!G4)</f>
        <v>527</v>
      </c>
      <c r="J12" s="10">
        <f>(Rentals!G4)</f>
        <v>527</v>
      </c>
      <c r="K12" s="10">
        <f>(Rentals!G4)</f>
        <v>527</v>
      </c>
      <c r="L12" s="10">
        <f>(Rentals!G4)</f>
        <v>527</v>
      </c>
      <c r="M12" s="10">
        <f>(Rentals!G4)</f>
        <v>527</v>
      </c>
      <c r="N12" s="10">
        <f t="shared" si="4"/>
        <v>6324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25" customHeight="1">
      <c r="A13" s="40" t="s">
        <v>26</v>
      </c>
      <c r="B13" s="10">
        <f>SUM('Adminstrative Costs'!G3)</f>
        <v>2100</v>
      </c>
      <c r="C13" s="10">
        <f>SUM('Adminstrative Costs'!G3)</f>
        <v>2100</v>
      </c>
      <c r="D13" s="10">
        <f>SUM('Adminstrative Costs'!G3)</f>
        <v>2100</v>
      </c>
      <c r="E13" s="10">
        <f>SUM('Adminstrative Costs'!G3)</f>
        <v>2100</v>
      </c>
      <c r="F13" s="10">
        <f>SUM('Adminstrative Costs'!G3)</f>
        <v>2100</v>
      </c>
      <c r="G13" s="10">
        <f>SUM('Adminstrative Costs'!G3)</f>
        <v>2100</v>
      </c>
      <c r="H13" s="10">
        <f>SUM('Adminstrative Costs'!G3)</f>
        <v>2100</v>
      </c>
      <c r="I13" s="10">
        <f>SUM('Adminstrative Costs'!G3)</f>
        <v>2100</v>
      </c>
      <c r="J13" s="10">
        <f>SUM('Adminstrative Costs'!G3)</f>
        <v>2100</v>
      </c>
      <c r="K13" s="10">
        <f>SUM('Adminstrative Costs'!G3)</f>
        <v>2100</v>
      </c>
      <c r="L13" s="10">
        <f>SUM('Adminstrative Costs'!G3)</f>
        <v>2100</v>
      </c>
      <c r="M13" s="10">
        <f>SUM('Adminstrative Costs'!G3)</f>
        <v>2100</v>
      </c>
      <c r="N13" s="10">
        <f t="shared" si="4"/>
        <v>25200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25" customHeight="1">
      <c r="A14" s="40" t="s">
        <v>42</v>
      </c>
      <c r="B14" s="10">
        <f>SUM('Facilities &amp; Power'!G3)</f>
        <v>155</v>
      </c>
      <c r="C14" s="10">
        <f>SUM('Facilities &amp; Power'!G3)</f>
        <v>155</v>
      </c>
      <c r="D14" s="10">
        <f>SUM('Facilities &amp; Power'!G3)</f>
        <v>155</v>
      </c>
      <c r="E14" s="10">
        <f>SUM('Facilities &amp; Power'!G3)</f>
        <v>155</v>
      </c>
      <c r="F14" s="10">
        <f>SUM('Facilities &amp; Power'!G3)</f>
        <v>155</v>
      </c>
      <c r="G14" s="10">
        <f>SUM('Facilities &amp; Power'!G3)</f>
        <v>155</v>
      </c>
      <c r="H14" s="10">
        <f>SUM('Facilities &amp; Power'!G3)</f>
        <v>155</v>
      </c>
      <c r="I14" s="10">
        <f>SUM('Facilities &amp; Power'!G3)</f>
        <v>155</v>
      </c>
      <c r="J14" s="10">
        <f>SUM('Facilities &amp; Power'!G3)</f>
        <v>155</v>
      </c>
      <c r="K14" s="10">
        <f>SUM('Facilities &amp; Power'!G3)</f>
        <v>155</v>
      </c>
      <c r="L14" s="10">
        <f>SUM('Facilities &amp; Power'!G3)</f>
        <v>155</v>
      </c>
      <c r="M14" s="10">
        <f>SUM('Facilities &amp; Power'!G3)</f>
        <v>155</v>
      </c>
      <c r="N14" s="10">
        <f t="shared" si="4"/>
        <v>1860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0.25" customHeight="1">
      <c r="A15" s="40" t="s">
        <v>111</v>
      </c>
      <c r="B15" s="10">
        <f>SUM('Hardware &amp; Maintenance'!G4)</f>
        <v>83.33333333</v>
      </c>
      <c r="C15" s="10">
        <f>SUM('Hardware &amp; Maintenance'!G4)</f>
        <v>83.33333333</v>
      </c>
      <c r="D15" s="10">
        <f>SUM('Hardware &amp; Maintenance'!G4)</f>
        <v>83.33333333</v>
      </c>
      <c r="E15" s="10">
        <f>SUM('Hardware &amp; Maintenance'!G4)</f>
        <v>83.33333333</v>
      </c>
      <c r="F15" s="10">
        <f>SUM('Hardware &amp; Maintenance'!G4)</f>
        <v>83.33333333</v>
      </c>
      <c r="G15" s="10">
        <f>SUM('Hardware &amp; Maintenance'!G4)</f>
        <v>83.33333333</v>
      </c>
      <c r="H15" s="10">
        <f>SUM('Hardware &amp; Maintenance'!G4)</f>
        <v>83.33333333</v>
      </c>
      <c r="I15" s="10">
        <f>SUM('Hardware &amp; Maintenance'!G4)</f>
        <v>83.33333333</v>
      </c>
      <c r="J15" s="10">
        <f>SUM('Hardware &amp; Maintenance'!G4)</f>
        <v>83.33333333</v>
      </c>
      <c r="K15" s="10">
        <f>SUM('Hardware &amp; Maintenance'!G4)</f>
        <v>83.33333333</v>
      </c>
      <c r="L15" s="10">
        <f>SUM('Hardware &amp; Maintenance'!G4)</f>
        <v>83.33333333</v>
      </c>
      <c r="M15" s="10">
        <f>SUM('Hardware &amp; Maintenance'!G4)</f>
        <v>83.33333333</v>
      </c>
      <c r="N15" s="10">
        <f t="shared" si="4"/>
        <v>1000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0.25" customHeight="1">
      <c r="A16" s="40" t="s">
        <v>112</v>
      </c>
      <c r="B16" s="10">
        <f>SUM('Fixed Assets'!G5)</f>
        <v>615.3333333</v>
      </c>
      <c r="C16" s="10">
        <f>SUM('Fixed Assets'!G5)</f>
        <v>615.3333333</v>
      </c>
      <c r="D16" s="10">
        <f>SUM('Fixed Assets'!G5)</f>
        <v>615.3333333</v>
      </c>
      <c r="E16" s="10">
        <f>SUM('Fixed Assets'!G5)</f>
        <v>615.3333333</v>
      </c>
      <c r="F16" s="10">
        <f>SUM('Fixed Assets'!G5)</f>
        <v>615.3333333</v>
      </c>
      <c r="G16" s="10">
        <f>SUM('Fixed Assets'!G5)</f>
        <v>615.3333333</v>
      </c>
      <c r="H16" s="10">
        <f>SUM('Fixed Assets'!G5)</f>
        <v>615.3333333</v>
      </c>
      <c r="I16" s="10">
        <f>SUM('Fixed Assets'!G5)</f>
        <v>615.3333333</v>
      </c>
      <c r="J16" s="10">
        <f>SUM('Fixed Assets'!G5)</f>
        <v>615.3333333</v>
      </c>
      <c r="K16" s="10">
        <f>SUM('Fixed Assets'!G5)</f>
        <v>615.3333333</v>
      </c>
      <c r="L16" s="10">
        <f>SUM('Fixed Assets'!G5)</f>
        <v>615.3333333</v>
      </c>
      <c r="M16" s="10">
        <f>SUM('Fixed Assets'!G5)</f>
        <v>615.3333333</v>
      </c>
      <c r="N16" s="10">
        <f t="shared" si="4"/>
        <v>7384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25" customHeight="1">
      <c r="A17" s="42" t="s">
        <v>55</v>
      </c>
      <c r="B17" s="43">
        <f t="shared" ref="B17:N17" si="5">SUM(B10:B16)</f>
        <v>6820.666667</v>
      </c>
      <c r="C17" s="43">
        <f t="shared" si="5"/>
        <v>6830.666667</v>
      </c>
      <c r="D17" s="43">
        <f t="shared" si="5"/>
        <v>6840.666667</v>
      </c>
      <c r="E17" s="43">
        <f t="shared" si="5"/>
        <v>6840.666667</v>
      </c>
      <c r="F17" s="43">
        <f t="shared" si="5"/>
        <v>6850.666667</v>
      </c>
      <c r="G17" s="43">
        <f t="shared" si="5"/>
        <v>6850.666667</v>
      </c>
      <c r="H17" s="43">
        <f t="shared" si="5"/>
        <v>6860.666667</v>
      </c>
      <c r="I17" s="43">
        <f t="shared" si="5"/>
        <v>6860.666667</v>
      </c>
      <c r="J17" s="43">
        <f t="shared" si="5"/>
        <v>6860.666667</v>
      </c>
      <c r="K17" s="43">
        <f t="shared" si="5"/>
        <v>6880.666667</v>
      </c>
      <c r="L17" s="43">
        <f t="shared" si="5"/>
        <v>6880.666667</v>
      </c>
      <c r="M17" s="43">
        <f t="shared" si="5"/>
        <v>6880.666667</v>
      </c>
      <c r="N17" s="43">
        <f t="shared" si="5"/>
        <v>82258</v>
      </c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20.25" customHeight="1">
      <c r="A18" s="40" t="s">
        <v>113</v>
      </c>
      <c r="B18" s="10">
        <f t="shared" ref="B18:N18" si="6">B8-B17</f>
        <v>-4370.666667</v>
      </c>
      <c r="C18" s="10">
        <f t="shared" si="6"/>
        <v>-3768.166667</v>
      </c>
      <c r="D18" s="10">
        <f t="shared" si="6"/>
        <v>-3165.666667</v>
      </c>
      <c r="E18" s="10">
        <f t="shared" si="6"/>
        <v>-3165.666667</v>
      </c>
      <c r="F18" s="10">
        <f t="shared" si="6"/>
        <v>-1950.666667</v>
      </c>
      <c r="G18" s="10">
        <f t="shared" si="6"/>
        <v>-725.6666667</v>
      </c>
      <c r="H18" s="10">
        <f t="shared" si="6"/>
        <v>-123.1666667</v>
      </c>
      <c r="I18" s="10">
        <f t="shared" si="6"/>
        <v>489.3333333</v>
      </c>
      <c r="J18" s="10">
        <f t="shared" si="6"/>
        <v>1714.333333</v>
      </c>
      <c r="K18" s="10">
        <f t="shared" si="6"/>
        <v>1694.333333</v>
      </c>
      <c r="L18" s="10">
        <f t="shared" si="6"/>
        <v>1694.333333</v>
      </c>
      <c r="M18" s="10">
        <f t="shared" si="6"/>
        <v>1694.333333</v>
      </c>
      <c r="N18" s="10">
        <f t="shared" si="6"/>
        <v>-9983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25" customHeight="1">
      <c r="A19" s="38" t="s">
        <v>114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20.25" customHeight="1">
      <c r="A20" s="40" t="s">
        <v>115</v>
      </c>
      <c r="B20" s="10">
        <f t="shared" ref="B20:M20" si="7">B18-B19</f>
        <v>-4370.666667</v>
      </c>
      <c r="C20" s="10">
        <f t="shared" si="7"/>
        <v>-3768.166667</v>
      </c>
      <c r="D20" s="10">
        <f t="shared" si="7"/>
        <v>-3165.666667</v>
      </c>
      <c r="E20" s="10">
        <f t="shared" si="7"/>
        <v>-3165.666667</v>
      </c>
      <c r="F20" s="10">
        <f t="shared" si="7"/>
        <v>-1950.666667</v>
      </c>
      <c r="G20" s="10">
        <f t="shared" si="7"/>
        <v>-725.6666667</v>
      </c>
      <c r="H20" s="10">
        <f t="shared" si="7"/>
        <v>-123.1666667</v>
      </c>
      <c r="I20" s="10">
        <f t="shared" si="7"/>
        <v>489.3333333</v>
      </c>
      <c r="J20" s="10">
        <f t="shared" si="7"/>
        <v>1714.333333</v>
      </c>
      <c r="K20" s="10">
        <f t="shared" si="7"/>
        <v>1694.333333</v>
      </c>
      <c r="L20" s="10">
        <f t="shared" si="7"/>
        <v>1694.333333</v>
      </c>
      <c r="M20" s="10">
        <f t="shared" si="7"/>
        <v>1694.333333</v>
      </c>
      <c r="N20" s="10">
        <f>SUM(B20:M20)</f>
        <v>-9983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20.25" customHeight="1">
      <c r="A21" s="38" t="s">
        <v>116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20.25" customHeight="1">
      <c r="A22" s="42" t="s">
        <v>117</v>
      </c>
      <c r="B22" s="43">
        <f t="shared" ref="B22:N22" si="8">B18-B19-B21</f>
        <v>-4370.666667</v>
      </c>
      <c r="C22" s="43">
        <f t="shared" si="8"/>
        <v>-3768.166667</v>
      </c>
      <c r="D22" s="43">
        <f t="shared" si="8"/>
        <v>-3165.666667</v>
      </c>
      <c r="E22" s="43">
        <f t="shared" si="8"/>
        <v>-3165.666667</v>
      </c>
      <c r="F22" s="43">
        <f t="shared" si="8"/>
        <v>-1950.666667</v>
      </c>
      <c r="G22" s="43">
        <f t="shared" si="8"/>
        <v>-725.6666667</v>
      </c>
      <c r="H22" s="43">
        <f t="shared" si="8"/>
        <v>-123.1666667</v>
      </c>
      <c r="I22" s="43">
        <f t="shared" si="8"/>
        <v>489.3333333</v>
      </c>
      <c r="J22" s="43">
        <f t="shared" si="8"/>
        <v>1714.333333</v>
      </c>
      <c r="K22" s="43">
        <f t="shared" si="8"/>
        <v>1694.333333</v>
      </c>
      <c r="L22" s="43">
        <f t="shared" si="8"/>
        <v>1694.333333</v>
      </c>
      <c r="M22" s="43">
        <f t="shared" si="8"/>
        <v>1694.333333</v>
      </c>
      <c r="N22" s="43">
        <f t="shared" si="8"/>
        <v>-9983</v>
      </c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ht="20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20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20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20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20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20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20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20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20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20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0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0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20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20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20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20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0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0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20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20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20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0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0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0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20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20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0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20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0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20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20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20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20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20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20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20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20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20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20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20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20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20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20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20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20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0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0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0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20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20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20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20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20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20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20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20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20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20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20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20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20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20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20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20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20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20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20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20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20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20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20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20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20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20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20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20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20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20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20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20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20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20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20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20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20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20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20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20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20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20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20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20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20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20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20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20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20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20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20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20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20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20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20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20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20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20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20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20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20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20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20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20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20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20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20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20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20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20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20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20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20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20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20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20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20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20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20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20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20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20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20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20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20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20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20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20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20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20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20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20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20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20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20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20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20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20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20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20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20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20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20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20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20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20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20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20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20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20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20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20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20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20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20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20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20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20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20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20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20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20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20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20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20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20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20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20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20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20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20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20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20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20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20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20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20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20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20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20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20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20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20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20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20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20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20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20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20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20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20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20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20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20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20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20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20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20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20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20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20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20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20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20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20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20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20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20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20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20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20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20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20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20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20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20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20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20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20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20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20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20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20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20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20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20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20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20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20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20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20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20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20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20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20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20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20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20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20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20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20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20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20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20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20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20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20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20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20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20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20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20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20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20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20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20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20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20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20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20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20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20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20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20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20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20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20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20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20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20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20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20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20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20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20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20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20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20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20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20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20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20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20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20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20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20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20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20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20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20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20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20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20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20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20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20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20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20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20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20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20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20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20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20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20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20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20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20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20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20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20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20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20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20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20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20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20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20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20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20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20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20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20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20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20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20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20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20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20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20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20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20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20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20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20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20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20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20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20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20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20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20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20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20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20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20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20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20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20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20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20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20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20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20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20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20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20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20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20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20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20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20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20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20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20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20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20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20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20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20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20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20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20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20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20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20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20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20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20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20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20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20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20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20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20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20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20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20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20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20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20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20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20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20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20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20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20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20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20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20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20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20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20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20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20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20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20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20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20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20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20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20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20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20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20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20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20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20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20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20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20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20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20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20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20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20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20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20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20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20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20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20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20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20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20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20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20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20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20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20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20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20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20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20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20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20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20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20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20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20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20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20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20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20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20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20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20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20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20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20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20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20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20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20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20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20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20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20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20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20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20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20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20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20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20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20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20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20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20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20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20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20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20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20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20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20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20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20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20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20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20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20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20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20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20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20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20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20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20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20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20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20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20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20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20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20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20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20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20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20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20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20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20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20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20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20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20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20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20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20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20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20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20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20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20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20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20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20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20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20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20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20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20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20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20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20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20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20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20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20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20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20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20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20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20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20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20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20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20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20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20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20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20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20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20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20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20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20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20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20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20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20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20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20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20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20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20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20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20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20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20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20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20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20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20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20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20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20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20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20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20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20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20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20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20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20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20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20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20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20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20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20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20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20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20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20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20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20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20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20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20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20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20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20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20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20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20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20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20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20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20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20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20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20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20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20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20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20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20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20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20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20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20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20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20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20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20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20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20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20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20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20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20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20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20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20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20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20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20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20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20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20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20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20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20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20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20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20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20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20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20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20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20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20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20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20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20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20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20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20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20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20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20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20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20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20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20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20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20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20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20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20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20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20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20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20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20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20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20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20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20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20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20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20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20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20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20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20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20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20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20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20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20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20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20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20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20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20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20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20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20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20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20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20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20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20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20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20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20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20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20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20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20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20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20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20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20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20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20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20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20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20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20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20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20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20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20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20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20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20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20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20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20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20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20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20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20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20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20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20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20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20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20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20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20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20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20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20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20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20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20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20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20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20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20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20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20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20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20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20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20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20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20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20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20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20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20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20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20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20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20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20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20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20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20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20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20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20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20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20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20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20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20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20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20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20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20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20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20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20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20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20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20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20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20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20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20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20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20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20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20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20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20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20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20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20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20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20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20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20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20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20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20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20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20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20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20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20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20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20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20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20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20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20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20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20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20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20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20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20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20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20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20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20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20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20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20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20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20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20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20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20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20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20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20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20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20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20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20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20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20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20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20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20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20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20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20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20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20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20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20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20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20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20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20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20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20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20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20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20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20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20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20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20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20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20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20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20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20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20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20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20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20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20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20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20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20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20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20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20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20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20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20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20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20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20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20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20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20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20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20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20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20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20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20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20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20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20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20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20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20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20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20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20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20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20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20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20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20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20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20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20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20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20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20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20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20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20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20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20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20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20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20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20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20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20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20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20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20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20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20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20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20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20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20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20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20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20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20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20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20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20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20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20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20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20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20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20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20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20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20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20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20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20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20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20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20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20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20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20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A2:C2"/>
  </mergeCells>
  <printOptions/>
  <pageMargins bottom="0.75" footer="0.0" header="0.0" left="0.7" right="0.7" top="0.75"/>
  <pageSetup paperSize="8" orientation="landscape"/>
  <drawing r:id="rId2"/>
  <legacyDrawing r:id="rId3"/>
</worksheet>
</file>