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asyk\Downloads\"/>
    </mc:Choice>
  </mc:AlternateContent>
  <xr:revisionPtr revIDLastSave="0" documentId="13_ncr:1_{6FF2A0CF-D4CF-4E08-B78A-D3294BB10533}" xr6:coauthVersionLast="47" xr6:coauthVersionMax="47" xr10:uidLastSave="{00000000-0000-0000-0000-000000000000}"/>
  <bookViews>
    <workbookView xWindow="-120" yWindow="-120" windowWidth="29040" windowHeight="15720" tabRatio="797" activeTab="2" xr2:uid="{00000000-000D-0000-FFFF-FFFF00000000}"/>
  </bookViews>
  <sheets>
    <sheet name="Данные" sheetId="1" r:id="rId1"/>
    <sheet name="Описательная статистика" sheetId="8" r:id="rId2"/>
    <sheet name="Корреляция" sheetId="9" r:id="rId3"/>
    <sheet name="Линейная 1" sheetId="7" r:id="rId4"/>
    <sheet name="Линейная 2" sheetId="10" r:id="rId5"/>
    <sheet name="Линейная 3" sheetId="12" r:id="rId6"/>
    <sheet name="Логарифмическая" sheetId="15" r:id="rId7"/>
    <sheet name="Тест Чоу 1" sheetId="16" r:id="rId8"/>
    <sheet name="Тест Чоу 2" sheetId="17" r:id="rId9"/>
    <sheet name="Тест Чоу 3" sheetId="18" r:id="rId10"/>
    <sheet name="Тест Бокса-Кокса" sheetId="1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0" i="19" l="1"/>
  <c r="W29" i="19"/>
  <c r="W28" i="19"/>
  <c r="W27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2" i="19"/>
  <c r="H3" i="19" l="1"/>
  <c r="H4" i="19"/>
  <c r="I1" i="19" s="1"/>
  <c r="I5" i="19" s="1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2" i="19"/>
  <c r="R4" i="18"/>
  <c r="R3" i="18"/>
  <c r="S3" i="18" s="1"/>
  <c r="R4" i="17"/>
  <c r="R3" i="17"/>
  <c r="S3" i="16"/>
  <c r="R3" i="16"/>
  <c r="R4" i="16"/>
  <c r="S7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2" i="1"/>
  <c r="U2" i="1"/>
  <c r="V2" i="1"/>
  <c r="Z2" i="1"/>
  <c r="AA2" i="1"/>
  <c r="U3" i="1"/>
  <c r="V3" i="1"/>
  <c r="Z3" i="1"/>
  <c r="AA3" i="1"/>
  <c r="U4" i="1"/>
  <c r="V4" i="1"/>
  <c r="Z4" i="1"/>
  <c r="AA4" i="1"/>
  <c r="U5" i="1"/>
  <c r="V5" i="1"/>
  <c r="Z5" i="1"/>
  <c r="AA5" i="1"/>
  <c r="U6" i="1"/>
  <c r="V6" i="1"/>
  <c r="Z6" i="1"/>
  <c r="AA6" i="1"/>
  <c r="U7" i="1"/>
  <c r="V7" i="1"/>
  <c r="Z7" i="1"/>
  <c r="AA7" i="1"/>
  <c r="U8" i="1"/>
  <c r="V8" i="1"/>
  <c r="Z8" i="1"/>
  <c r="AA8" i="1"/>
  <c r="U9" i="1"/>
  <c r="V9" i="1"/>
  <c r="Z9" i="1"/>
  <c r="AA9" i="1"/>
  <c r="U10" i="1"/>
  <c r="V10" i="1"/>
  <c r="Z10" i="1"/>
  <c r="AA10" i="1"/>
  <c r="U11" i="1"/>
  <c r="V11" i="1"/>
  <c r="Z11" i="1"/>
  <c r="AA11" i="1"/>
  <c r="U12" i="1"/>
  <c r="V12" i="1"/>
  <c r="Z12" i="1"/>
  <c r="AA12" i="1"/>
  <c r="U13" i="1"/>
  <c r="V13" i="1"/>
  <c r="Z13" i="1"/>
  <c r="AA13" i="1"/>
  <c r="U14" i="1"/>
  <c r="V14" i="1"/>
  <c r="Z14" i="1"/>
  <c r="AA14" i="1"/>
  <c r="U15" i="1"/>
  <c r="V15" i="1"/>
  <c r="Z15" i="1"/>
  <c r="AA15" i="1"/>
  <c r="U16" i="1"/>
  <c r="V16" i="1"/>
  <c r="Z16" i="1"/>
  <c r="AA16" i="1"/>
  <c r="U17" i="1"/>
  <c r="V17" i="1"/>
  <c r="Z17" i="1"/>
  <c r="AA17" i="1"/>
  <c r="U18" i="1"/>
  <c r="V18" i="1"/>
  <c r="Z18" i="1"/>
  <c r="AA18" i="1"/>
  <c r="U19" i="1"/>
  <c r="V19" i="1"/>
  <c r="Z19" i="1"/>
  <c r="AA19" i="1"/>
  <c r="U20" i="1"/>
  <c r="V20" i="1"/>
  <c r="Z20" i="1"/>
  <c r="AA20" i="1"/>
  <c r="U21" i="1"/>
  <c r="V21" i="1"/>
  <c r="Z21" i="1"/>
  <c r="AA21" i="1"/>
  <c r="U22" i="1"/>
  <c r="V22" i="1"/>
  <c r="Z22" i="1"/>
  <c r="AA22" i="1"/>
  <c r="U23" i="1"/>
  <c r="V23" i="1"/>
  <c r="Z23" i="1"/>
  <c r="AA23" i="1"/>
  <c r="U24" i="1"/>
  <c r="V24" i="1"/>
  <c r="Z24" i="1"/>
  <c r="AA24" i="1"/>
  <c r="U25" i="1"/>
  <c r="V25" i="1"/>
  <c r="Z25" i="1"/>
  <c r="AA25" i="1"/>
  <c r="U26" i="1"/>
  <c r="V26" i="1"/>
  <c r="Z26" i="1"/>
  <c r="AA26" i="1"/>
  <c r="U27" i="1"/>
  <c r="V27" i="1"/>
  <c r="Z27" i="1"/>
  <c r="AA27" i="1"/>
  <c r="U28" i="1"/>
  <c r="V28" i="1"/>
  <c r="Z28" i="1"/>
  <c r="AA28" i="1"/>
  <c r="U29" i="1"/>
  <c r="V29" i="1"/>
  <c r="Z29" i="1"/>
  <c r="AA29" i="1"/>
  <c r="U30" i="1"/>
  <c r="V30" i="1"/>
  <c r="Z30" i="1"/>
  <c r="AA30" i="1"/>
  <c r="U31" i="1"/>
  <c r="V31" i="1"/>
  <c r="Z31" i="1"/>
  <c r="AA31" i="1"/>
  <c r="U32" i="1"/>
  <c r="V32" i="1"/>
  <c r="Z32" i="1"/>
  <c r="AA32" i="1"/>
  <c r="U33" i="1"/>
  <c r="V33" i="1"/>
  <c r="Z33" i="1"/>
  <c r="AA33" i="1"/>
  <c r="U34" i="1"/>
  <c r="V34" i="1"/>
  <c r="Z34" i="1"/>
  <c r="AA34" i="1"/>
  <c r="U35" i="1"/>
  <c r="V35" i="1"/>
  <c r="Z35" i="1"/>
  <c r="AA35" i="1"/>
  <c r="U36" i="1"/>
  <c r="V36" i="1"/>
  <c r="Z36" i="1"/>
  <c r="AA36" i="1"/>
  <c r="U37" i="1"/>
  <c r="V37" i="1"/>
  <c r="Z37" i="1"/>
  <c r="AA37" i="1"/>
  <c r="U38" i="1"/>
  <c r="V38" i="1"/>
  <c r="Z38" i="1"/>
  <c r="AA38" i="1"/>
  <c r="U39" i="1"/>
  <c r="V39" i="1"/>
  <c r="Z39" i="1"/>
  <c r="AA39" i="1"/>
  <c r="U40" i="1"/>
  <c r="V40" i="1"/>
  <c r="Z40" i="1"/>
  <c r="AA40" i="1"/>
  <c r="U41" i="1"/>
  <c r="V41" i="1"/>
  <c r="Z41" i="1"/>
  <c r="AA41" i="1"/>
  <c r="U42" i="1"/>
  <c r="V42" i="1"/>
  <c r="Z42" i="1"/>
  <c r="AA42" i="1"/>
  <c r="U43" i="1"/>
  <c r="V43" i="1"/>
  <c r="Z43" i="1"/>
  <c r="AA43" i="1"/>
  <c r="U44" i="1"/>
  <c r="V44" i="1"/>
  <c r="Z44" i="1"/>
  <c r="AA44" i="1"/>
  <c r="U45" i="1"/>
  <c r="V45" i="1"/>
  <c r="Z45" i="1"/>
  <c r="AA45" i="1"/>
  <c r="U46" i="1"/>
  <c r="V46" i="1"/>
  <c r="Z46" i="1"/>
  <c r="AA46" i="1"/>
  <c r="U47" i="1"/>
  <c r="V47" i="1"/>
  <c r="Z47" i="1"/>
  <c r="AA47" i="1"/>
  <c r="U48" i="1"/>
  <c r="V48" i="1"/>
  <c r="Z48" i="1"/>
  <c r="AA48" i="1"/>
  <c r="U49" i="1"/>
  <c r="V49" i="1"/>
  <c r="Z49" i="1"/>
  <c r="AA49" i="1"/>
  <c r="U50" i="1"/>
  <c r="V50" i="1"/>
  <c r="Z50" i="1"/>
  <c r="AA50" i="1"/>
  <c r="U51" i="1"/>
  <c r="V51" i="1"/>
  <c r="Z51" i="1"/>
  <c r="AA51" i="1"/>
  <c r="U52" i="1"/>
  <c r="V52" i="1"/>
  <c r="Z52" i="1"/>
  <c r="AA52" i="1"/>
  <c r="U53" i="1"/>
  <c r="V53" i="1"/>
  <c r="Z53" i="1"/>
  <c r="AA53" i="1"/>
  <c r="U54" i="1"/>
  <c r="V54" i="1"/>
  <c r="Z54" i="1"/>
  <c r="AA54" i="1"/>
  <c r="U55" i="1"/>
  <c r="V55" i="1"/>
  <c r="Z55" i="1"/>
  <c r="AA55" i="1"/>
  <c r="U56" i="1"/>
  <c r="V56" i="1"/>
  <c r="Z56" i="1"/>
  <c r="AA56" i="1"/>
  <c r="U57" i="1"/>
  <c r="V57" i="1"/>
  <c r="Z57" i="1"/>
  <c r="AA57" i="1"/>
  <c r="U58" i="1"/>
  <c r="V58" i="1"/>
  <c r="Z58" i="1"/>
  <c r="AA58" i="1"/>
  <c r="U59" i="1"/>
  <c r="V59" i="1"/>
  <c r="Z59" i="1"/>
  <c r="AA59" i="1"/>
  <c r="U60" i="1"/>
  <c r="V60" i="1"/>
  <c r="Z60" i="1"/>
  <c r="AA60" i="1"/>
  <c r="U61" i="1"/>
  <c r="V61" i="1"/>
  <c r="Z61" i="1"/>
  <c r="AA61" i="1"/>
  <c r="U62" i="1"/>
  <c r="V62" i="1"/>
  <c r="Z62" i="1"/>
  <c r="AA62" i="1"/>
  <c r="U63" i="1"/>
  <c r="V63" i="1"/>
  <c r="Z63" i="1"/>
  <c r="AA63" i="1"/>
  <c r="U64" i="1"/>
  <c r="V64" i="1"/>
  <c r="Z64" i="1"/>
  <c r="AA64" i="1"/>
  <c r="U65" i="1"/>
  <c r="V65" i="1"/>
  <c r="Z65" i="1"/>
  <c r="AA65" i="1"/>
  <c r="U66" i="1"/>
  <c r="V66" i="1"/>
  <c r="Z66" i="1"/>
  <c r="AA66" i="1"/>
  <c r="U67" i="1"/>
  <c r="V67" i="1"/>
  <c r="Z67" i="1"/>
  <c r="AA67" i="1"/>
  <c r="U68" i="1"/>
  <c r="V68" i="1"/>
  <c r="Z68" i="1"/>
  <c r="AA68" i="1"/>
  <c r="U69" i="1"/>
  <c r="V69" i="1"/>
  <c r="Z69" i="1"/>
  <c r="AA69" i="1"/>
  <c r="U70" i="1"/>
  <c r="V70" i="1"/>
  <c r="Z70" i="1"/>
  <c r="AA70" i="1"/>
  <c r="U71" i="1"/>
  <c r="V71" i="1"/>
  <c r="Z71" i="1"/>
  <c r="AA71" i="1"/>
  <c r="U72" i="1"/>
  <c r="V72" i="1"/>
  <c r="Z72" i="1"/>
  <c r="AA72" i="1"/>
  <c r="U73" i="1"/>
  <c r="V73" i="1"/>
  <c r="Z73" i="1"/>
  <c r="AA73" i="1"/>
  <c r="U74" i="1"/>
  <c r="V74" i="1"/>
  <c r="Z74" i="1"/>
  <c r="AA74" i="1"/>
  <c r="U75" i="1"/>
  <c r="V75" i="1"/>
  <c r="Z75" i="1"/>
  <c r="AA75" i="1"/>
  <c r="U76" i="1"/>
  <c r="V76" i="1"/>
  <c r="Z76" i="1"/>
  <c r="AA76" i="1"/>
  <c r="U77" i="1"/>
  <c r="V77" i="1"/>
  <c r="Z77" i="1"/>
  <c r="AA77" i="1"/>
  <c r="U78" i="1"/>
  <c r="V78" i="1"/>
  <c r="Z78" i="1"/>
  <c r="AA78" i="1"/>
  <c r="U79" i="1"/>
  <c r="V79" i="1"/>
  <c r="Z79" i="1"/>
  <c r="AA79" i="1"/>
  <c r="U80" i="1"/>
  <c r="V80" i="1"/>
  <c r="Z80" i="1"/>
  <c r="AA80" i="1"/>
  <c r="U81" i="1"/>
  <c r="V81" i="1"/>
  <c r="Z81" i="1"/>
  <c r="AA81" i="1"/>
  <c r="U82" i="1"/>
  <c r="V82" i="1"/>
  <c r="Z82" i="1"/>
  <c r="AA82" i="1"/>
  <c r="U83" i="1"/>
  <c r="V83" i="1"/>
  <c r="Z83" i="1"/>
  <c r="AA83" i="1"/>
  <c r="U84" i="1"/>
  <c r="V84" i="1"/>
  <c r="Z84" i="1"/>
  <c r="AA84" i="1"/>
  <c r="U85" i="1"/>
  <c r="V85" i="1"/>
  <c r="Z85" i="1"/>
  <c r="AA85" i="1"/>
  <c r="U86" i="1"/>
  <c r="V86" i="1"/>
  <c r="Z86" i="1"/>
  <c r="AA86" i="1"/>
  <c r="U87" i="1"/>
  <c r="V87" i="1"/>
  <c r="Z87" i="1"/>
  <c r="AA87" i="1"/>
  <c r="U88" i="1"/>
  <c r="V88" i="1"/>
  <c r="Z88" i="1"/>
  <c r="AA88" i="1"/>
  <c r="U89" i="1"/>
  <c r="V89" i="1"/>
  <c r="Z89" i="1"/>
  <c r="AA89" i="1"/>
  <c r="U90" i="1"/>
  <c r="V90" i="1"/>
  <c r="Z90" i="1"/>
  <c r="AA90" i="1"/>
  <c r="U91" i="1"/>
  <c r="V91" i="1"/>
  <c r="Z91" i="1"/>
  <c r="AA91" i="1"/>
  <c r="U92" i="1"/>
  <c r="V92" i="1"/>
  <c r="Z92" i="1"/>
  <c r="AA92" i="1"/>
  <c r="U93" i="1"/>
  <c r="V93" i="1"/>
  <c r="Z93" i="1"/>
  <c r="AA93" i="1"/>
  <c r="U94" i="1"/>
  <c r="V94" i="1"/>
  <c r="Z94" i="1"/>
  <c r="AA94" i="1"/>
  <c r="U95" i="1"/>
  <c r="V95" i="1"/>
  <c r="Z95" i="1"/>
  <c r="AA95" i="1"/>
  <c r="U96" i="1"/>
  <c r="V96" i="1"/>
  <c r="Z96" i="1"/>
  <c r="AA96" i="1"/>
  <c r="U97" i="1"/>
  <c r="V97" i="1"/>
  <c r="Z97" i="1"/>
  <c r="AA97" i="1"/>
  <c r="U98" i="1"/>
  <c r="V98" i="1"/>
  <c r="Z98" i="1"/>
  <c r="AA98" i="1"/>
  <c r="U99" i="1"/>
  <c r="V99" i="1"/>
  <c r="Z99" i="1"/>
  <c r="AA99" i="1"/>
  <c r="U100" i="1"/>
  <c r="V100" i="1"/>
  <c r="Z100" i="1"/>
  <c r="AA100" i="1"/>
  <c r="U101" i="1"/>
  <c r="V101" i="1"/>
  <c r="Z101" i="1"/>
  <c r="AA101" i="1"/>
  <c r="U102" i="1"/>
  <c r="V102" i="1"/>
  <c r="Z102" i="1"/>
  <c r="AA102" i="1"/>
  <c r="U103" i="1"/>
  <c r="V103" i="1"/>
  <c r="Z103" i="1"/>
  <c r="AA103" i="1"/>
  <c r="U104" i="1"/>
  <c r="V104" i="1"/>
  <c r="Z104" i="1"/>
  <c r="AA104" i="1"/>
  <c r="U105" i="1"/>
  <c r="V105" i="1"/>
  <c r="Z105" i="1"/>
  <c r="AA105" i="1"/>
  <c r="U106" i="1"/>
  <c r="V106" i="1"/>
  <c r="Z106" i="1"/>
  <c r="AA106" i="1"/>
  <c r="U107" i="1"/>
  <c r="V107" i="1"/>
  <c r="Z107" i="1"/>
  <c r="AA107" i="1"/>
  <c r="U108" i="1"/>
  <c r="V108" i="1"/>
  <c r="Z108" i="1"/>
  <c r="AA108" i="1"/>
  <c r="U109" i="1"/>
  <c r="V109" i="1"/>
  <c r="Z109" i="1"/>
  <c r="AA109" i="1"/>
  <c r="U110" i="1"/>
  <c r="V110" i="1"/>
  <c r="Z110" i="1"/>
  <c r="AA110" i="1"/>
  <c r="U111" i="1"/>
  <c r="V111" i="1"/>
  <c r="Z111" i="1"/>
  <c r="AA111" i="1"/>
  <c r="U112" i="1"/>
  <c r="V112" i="1"/>
  <c r="Z112" i="1"/>
  <c r="AA112" i="1"/>
  <c r="U113" i="1"/>
  <c r="V113" i="1"/>
  <c r="Z113" i="1"/>
  <c r="AA113" i="1"/>
  <c r="U114" i="1"/>
  <c r="V114" i="1"/>
  <c r="Z114" i="1"/>
  <c r="AA114" i="1"/>
  <c r="U115" i="1"/>
  <c r="V115" i="1"/>
  <c r="Z115" i="1"/>
  <c r="AA115" i="1"/>
  <c r="U116" i="1"/>
  <c r="V116" i="1"/>
  <c r="Z116" i="1"/>
  <c r="AA116" i="1"/>
  <c r="U117" i="1"/>
  <c r="V117" i="1"/>
  <c r="Z117" i="1"/>
  <c r="AA117" i="1"/>
  <c r="U118" i="1"/>
  <c r="V118" i="1"/>
  <c r="Z118" i="1"/>
  <c r="AA1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2" i="1"/>
  <c r="K7" i="19" l="1"/>
  <c r="K19" i="19"/>
  <c r="K31" i="19"/>
  <c r="K43" i="19"/>
  <c r="K55" i="19"/>
  <c r="K67" i="19"/>
  <c r="K79" i="19"/>
  <c r="K91" i="19"/>
  <c r="K103" i="19"/>
  <c r="K115" i="19"/>
  <c r="K8" i="19"/>
  <c r="K20" i="19"/>
  <c r="K32" i="19"/>
  <c r="K44" i="19"/>
  <c r="K56" i="19"/>
  <c r="K68" i="19"/>
  <c r="K80" i="19"/>
  <c r="K92" i="19"/>
  <c r="K104" i="19"/>
  <c r="K116" i="19"/>
  <c r="K9" i="19"/>
  <c r="K21" i="19"/>
  <c r="K33" i="19"/>
  <c r="K45" i="19"/>
  <c r="K57" i="19"/>
  <c r="K69" i="19"/>
  <c r="K81" i="19"/>
  <c r="K93" i="19"/>
  <c r="K105" i="19"/>
  <c r="K117" i="19"/>
  <c r="K10" i="19"/>
  <c r="K22" i="19"/>
  <c r="K34" i="19"/>
  <c r="K46" i="19"/>
  <c r="K58" i="19"/>
  <c r="K70" i="19"/>
  <c r="K82" i="19"/>
  <c r="K94" i="19"/>
  <c r="K106" i="19"/>
  <c r="K118" i="19"/>
  <c r="K24" i="19"/>
  <c r="K48" i="19"/>
  <c r="K72" i="19"/>
  <c r="K96" i="19"/>
  <c r="K14" i="19"/>
  <c r="K38" i="19"/>
  <c r="K50" i="19"/>
  <c r="K74" i="19"/>
  <c r="K86" i="19"/>
  <c r="K110" i="19"/>
  <c r="K15" i="19"/>
  <c r="K39" i="19"/>
  <c r="K51" i="19"/>
  <c r="K75" i="19"/>
  <c r="K99" i="19"/>
  <c r="K111" i="19"/>
  <c r="K11" i="19"/>
  <c r="K23" i="19"/>
  <c r="K35" i="19"/>
  <c r="K47" i="19"/>
  <c r="K59" i="19"/>
  <c r="K71" i="19"/>
  <c r="K83" i="19"/>
  <c r="K95" i="19"/>
  <c r="K107" i="19"/>
  <c r="K2" i="19"/>
  <c r="K12" i="19"/>
  <c r="K36" i="19"/>
  <c r="K60" i="19"/>
  <c r="K84" i="19"/>
  <c r="K108" i="19"/>
  <c r="K26" i="19"/>
  <c r="K62" i="19"/>
  <c r="K98" i="19"/>
  <c r="K27" i="19"/>
  <c r="K63" i="19"/>
  <c r="K87" i="19"/>
  <c r="K13" i="19"/>
  <c r="K25" i="19"/>
  <c r="K37" i="19"/>
  <c r="K49" i="19"/>
  <c r="K61" i="19"/>
  <c r="K73" i="19"/>
  <c r="K85" i="19"/>
  <c r="K97" i="19"/>
  <c r="K109" i="19"/>
  <c r="K4" i="19"/>
  <c r="K16" i="19"/>
  <c r="K28" i="19"/>
  <c r="K40" i="19"/>
  <c r="K52" i="19"/>
  <c r="K64" i="19"/>
  <c r="K76" i="19"/>
  <c r="K88" i="19"/>
  <c r="K100" i="19"/>
  <c r="K112" i="19"/>
  <c r="K5" i="19"/>
  <c r="K17" i="19"/>
  <c r="K29" i="19"/>
  <c r="K41" i="19"/>
  <c r="K53" i="19"/>
  <c r="K65" i="19"/>
  <c r="K77" i="19"/>
  <c r="K89" i="19"/>
  <c r="K101" i="19"/>
  <c r="K113" i="19"/>
  <c r="K3" i="19"/>
  <c r="K6" i="19"/>
  <c r="K18" i="19"/>
  <c r="K30" i="19"/>
  <c r="K42" i="19"/>
  <c r="K54" i="19"/>
  <c r="K66" i="19"/>
  <c r="K78" i="19"/>
  <c r="K90" i="19"/>
  <c r="K102" i="19"/>
  <c r="K114" i="19"/>
  <c r="S3" i="17"/>
</calcChain>
</file>

<file path=xl/sharedStrings.xml><?xml version="1.0" encoding="utf-8"?>
<sst xmlns="http://schemas.openxmlformats.org/spreadsheetml/2006/main" count="1054" uniqueCount="191">
  <si>
    <t>Ссылка</t>
  </si>
  <si>
    <t>Цена</t>
  </si>
  <si>
    <t>Год постройки</t>
  </si>
  <si>
    <t>Расстояние до метро</t>
  </si>
  <si>
    <t>Площадь</t>
  </si>
  <si>
    <t>Площадь кухни</t>
  </si>
  <si>
    <t>Жилая площадь</t>
  </si>
  <si>
    <t>Этаж</t>
  </si>
  <si>
    <t>Этажей в доме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</si>
  <si>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</si>
  <si>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</si>
  <si>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</si>
  <si>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</si>
  <si>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</si>
  <si>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</si>
  <si>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</si>
  <si>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</si>
  <si>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</si>
  <si>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</si>
  <si>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</si>
  <si>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</si>
  <si>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</si>
  <si>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Вид объекта</t>
  </si>
  <si>
    <t>Балкон/Лоджия</t>
  </si>
  <si>
    <t>Лифт</t>
  </si>
  <si>
    <t>Парковка</t>
  </si>
  <si>
    <t>Ремонт</t>
  </si>
  <si>
    <t>МКАД</t>
  </si>
  <si>
    <t>Первый/последний</t>
  </si>
  <si>
    <t>https://www,avito,ru/moskva/kvartiry/2-k,_apartamenty_68m_1015et,_2370014302</t>
  </si>
  <si>
    <t>https://www,cian,ru/sale/flat/273961930</t>
  </si>
  <si>
    <t>https://www,cian,ru/sale/flat/273961931</t>
  </si>
  <si>
    <t>https://www,cian,ru/sale/flat/273962744</t>
  </si>
  <si>
    <t>https://www,avito,ru/moskva/kvartiry/2-k,_kvartira_337m_1926et,_2414182632</t>
  </si>
  <si>
    <t>https://www,avito,ru/moskva/kvartiry/2-k,_apartamenty_597m_26et,_2414439079</t>
  </si>
  <si>
    <t>https://www,avito,ru/moskva/kvartiry/2-k,_apartamenty_1621m_419et,_2414568802</t>
  </si>
  <si>
    <t>https://www,avito,ru/moskva/kvartiry/2-k,_apartamenty_1188m_3874et,_2446258775</t>
  </si>
  <si>
    <t>https://www,cian,ru/sale/flat/273962534</t>
  </si>
  <si>
    <t>https://www,avito,ru/moskva/kvartiry/2-k,_kvartira_469m_19et,_2398206562</t>
  </si>
  <si>
    <t>https://www,cian,ru/sale/flat/273964102</t>
  </si>
  <si>
    <t>https://www,cian,ru/sale/flat/273963436</t>
  </si>
  <si>
    <t>https://www,cian,ru/sale/flat/273962500</t>
  </si>
  <si>
    <t>https://www,avito,ru/moskva/kvartiry/2-k,_kvartira_672m_214et,_2459602046</t>
  </si>
  <si>
    <t>https://www,avito,ru/moskva/kvartiry/2-k,_kvartira_677m_835et,_2459256322</t>
  </si>
  <si>
    <t>https://www,avito,ru/moskva/kvartiry/2-k,_kvartira_768m_217et,_2459304636</t>
  </si>
  <si>
    <t>https://www,avito,ru/moskva/kvartiry/2-k,_kvartira_669m_314et,_2459125311</t>
  </si>
  <si>
    <t>https://www,avito,ru/moskva/kvartiry/2-k,_kvartira_679m_1935et,_2459182520</t>
  </si>
  <si>
    <t>https://www,avito,ru/moskva/kvartiry/2-k,_kvartira_598m_59et,_2431638234</t>
  </si>
  <si>
    <t>https://www,avito,ru/moskva/kvartiry/2-k,_kvartira_513_m_316_et,_2335544785</t>
  </si>
  <si>
    <t>https://www,cian,ru/sale/flat/273963911</t>
  </si>
  <si>
    <t>https://www,cian,ru/sale/flat/273963932</t>
  </si>
  <si>
    <t>https://www,cian,ru/sale/flat/273960403</t>
  </si>
  <si>
    <t>https://www,cian,ru/sale/flat/273963425</t>
  </si>
  <si>
    <t>https://www,avito,ru/moskva/kvartiry/2-k,_kvartira_574m_523et,_2379380611</t>
  </si>
  <si>
    <t>https://www,cian,ru/sale/flat/273964118</t>
  </si>
  <si>
    <t>https://www,cian,ru/sale/flat/273962484</t>
  </si>
  <si>
    <t>https://www,cian,ru/sale/flat/273962107</t>
  </si>
  <si>
    <t>https://www,cian,ru/sale/flat/273964354</t>
  </si>
  <si>
    <t>https://www,cian,ru/sale/flat/273964022</t>
  </si>
  <si>
    <t>https://www,cian,ru/sale/flat/273964264</t>
  </si>
  <si>
    <t>https://www,cian,ru/sale/flat/273961922</t>
  </si>
  <si>
    <t>https://www,cian,ru/sale/flat/273959560</t>
  </si>
  <si>
    <t>https://www,avito,ru/moskva/kvartiry/2-k,_kvartira_51m_1017et,_2373885956</t>
  </si>
  <si>
    <t>https://www,avito,ru/moskva/kvartiry/2-k,_kvartira_652m_1218et,_2406286809</t>
  </si>
  <si>
    <t>https://www,avito,ru/moskva/kvartiry/2-k,_kvartira_486m_79et,_2411425582</t>
  </si>
  <si>
    <t>https://www,avito,ru/moskva/kvartiry/2-k,_kvartira_542m_1622et,_2410883014</t>
  </si>
  <si>
    <t>https://www,avito,ru/moskva/kvartiry/2-k,_kvartira_497m_58et,_2444610147</t>
  </si>
  <si>
    <t>https://www,avito,ru/moskva/kvartiry/2-k,_kvartira_518m_112et,_2364223006</t>
  </si>
  <si>
    <t>https://www,avito,ru/moskva/kvartiry/2-k,_kvartira_549m_1618et,_2413787186</t>
  </si>
  <si>
    <t>https://www,avito,ru/moskva/kvartiry/2-k,_kvartira_60m_325et,_1764183031</t>
  </si>
  <si>
    <t>https://www,cian,ru/sale/flat/273962746</t>
  </si>
  <si>
    <t>https://www,cian,ru/sale/flat/273964037</t>
  </si>
  <si>
    <t>https://www,avito,ru/moskva/kvartiry/2-k,_kvartira_548m_211et,_2371145611</t>
  </si>
  <si>
    <t>https://www,avito,ru/moskva/kvartiry/2-k,_kvartira_489m_533et,_2371394416</t>
  </si>
  <si>
    <t>https://www,avito,ru/moskva/kvartiry/2-k,_kvartira_512m_3132et,_2371583931</t>
  </si>
  <si>
    <t>https://www,avito,ru/moskva/kvartiry/2-k,_kvartira_402m_3233et,_2370875300</t>
  </si>
  <si>
    <t>https://www,avito,ru/moskva/kvartiry/2-k,_kvartira_488m_925et,_2371513776</t>
  </si>
  <si>
    <t>https://www,avito,ru/moskva/kvartiry/2-k,_apartamenty_527m_1521et,_2371309243</t>
  </si>
  <si>
    <t>https://www,avito,ru/moskva/kvartiry/2-k,_kvartira_619m_2333et,_2371551873</t>
  </si>
  <si>
    <t>https://www,avito,ru/moskva/kvartiry/2-k,_kvartira_622m_3133et,_2371032665</t>
  </si>
  <si>
    <t>https://www,avito,ru/moskva/kvartiry/2-k,_kvartira_592m_2333et,_2403478159</t>
  </si>
  <si>
    <t>https://www,avito,ru/moskva/kvartiry/2-k,_kvartira_532m_2133et,_2371137064</t>
  </si>
  <si>
    <t>https://www,avito,ru/moskva/kvartiry/2-k,_kvartira_638m_2533et,_2402859743</t>
  </si>
  <si>
    <t>https://www,cian,ru/sale/flat/273955925</t>
  </si>
  <si>
    <t>https://www,cian,ru/sale/flat/273955924</t>
  </si>
  <si>
    <t>https://www,cian,ru/sale/flat/273955922</t>
  </si>
  <si>
    <t>https://www,cian,ru/sale/flat/273955920</t>
  </si>
  <si>
    <t>https://www,cian,ru/sale/flat/273955918</t>
  </si>
  <si>
    <t>https://www,cian,ru/sale/flat/273955915</t>
  </si>
  <si>
    <t>https://www,cian,ru/sale/flat/273955913</t>
  </si>
  <si>
    <t>https://www,cian,ru/sale/flat/273955910</t>
  </si>
  <si>
    <t>https://www,cian,ru/sale/flat/273956138</t>
  </si>
  <si>
    <t>https://www,cian,ru/sale/flat/273956137</t>
  </si>
  <si>
    <t>https://www,cian,ru/sale/flat/273956136</t>
  </si>
  <si>
    <t>https://www,cian,ru/sale/flat/273956135</t>
  </si>
  <si>
    <t>https://www,cian,ru/sale/flat/273956134</t>
  </si>
  <si>
    <t>https://www,cian,ru/sale/flat/273956133</t>
  </si>
  <si>
    <t>https://www,cian,ru/sale/flat/273956132</t>
  </si>
  <si>
    <t>https://www,cian,ru/sale/flat/273956131</t>
  </si>
  <si>
    <t>https://www,cian,ru/sale/flat/273956130</t>
  </si>
  <si>
    <t>https://www,cian,ru/sale/flat/273956129</t>
  </si>
  <si>
    <t>https://www,cian,ru/sale/flat/273956128</t>
  </si>
  <si>
    <t>https://www,cian,ru/sale/flat/273955908</t>
  </si>
  <si>
    <t>https://www,cian,ru/sale/flat/273955907</t>
  </si>
  <si>
    <t>https://www,cian,ru/sale/flat/273955906</t>
  </si>
  <si>
    <t>https://www,cian,ru/sale/flat/273956127</t>
  </si>
  <si>
    <t>https://www,cian,ru/sale/flat/273956125</t>
  </si>
  <si>
    <t>https://www,cian,ru/sale/flat/273955904</t>
  </si>
  <si>
    <t>https://www,cian,ru/sale/flat/273955902</t>
  </si>
  <si>
    <t>https://www,cian,ru/sale/flat/273955901</t>
  </si>
  <si>
    <t>https://www,cian,ru/sale/flat/273955900</t>
  </si>
  <si>
    <t>https://www,cian,ru/sale/flat/273955899</t>
  </si>
  <si>
    <t>https://www,cian,ru/sale/flat/273955898</t>
  </si>
  <si>
    <t>https://www,cian,ru/sale/flat/273955896</t>
  </si>
  <si>
    <t>https://www,cian,ru/sale/flat/273955892</t>
  </si>
  <si>
    <t>https://www,cian,ru/sale/flat/273955889</t>
  </si>
  <si>
    <t>https://www,cian,ru/sale/flat/273956111</t>
  </si>
  <si>
    <t>https://www,cian,ru/sale/flat/273956110</t>
  </si>
  <si>
    <t>https://www,cian,ru/sale/flat/273955887</t>
  </si>
  <si>
    <t>https://www,cian,ru/sale/flat/273956108</t>
  </si>
  <si>
    <t>https://www,cian,ru/sale/flat/273956107</t>
  </si>
  <si>
    <t>https://www,cian,ru/sale/flat/273955884</t>
  </si>
  <si>
    <t>https://www,cian,ru/sale/flat/273956106</t>
  </si>
  <si>
    <t>https://www,cian,ru/sale/flat/273956104</t>
  </si>
  <si>
    <t>https://www,cian,ru/sale/flat/273955882</t>
  </si>
  <si>
    <t>https://www,avito,ru/moskva/kvartiry/2-k,_kvartira_589m_915et,_2404551954</t>
  </si>
  <si>
    <t>https://www,avito,ru/moskva/kvartiry/2-k,_kvartira_539m_916et,_2413313652</t>
  </si>
  <si>
    <t>https://www,avito,ru/moskva/kvartiry/2-k,_kvartira_44m_69et,_2432460081</t>
  </si>
  <si>
    <t>https://www,cian,ru/sale/flat/273963748</t>
  </si>
  <si>
    <t>https://www,cian,ru/sale/flat/273963931</t>
  </si>
  <si>
    <t>https://www,avito,ru/moskva/kvartiry/2-k,_kvartira_974m_1922et,_2434256845</t>
  </si>
  <si>
    <t>https://www,avito,ru/moskva/kvartiry/2-k,_kvartira_987m_1622et,_2434528922</t>
  </si>
  <si>
    <t>https://www,cian,ru/sale/flat/273962489</t>
  </si>
  <si>
    <t>https://www,cian,ru/sale/flat/273961617</t>
  </si>
  <si>
    <t>https://www,cian,ru/sale/flat/273961223</t>
  </si>
  <si>
    <t>https://www,cian,ru/sale/flat/273961254</t>
  </si>
  <si>
    <t>https://www,cian,ru/sale/flat/273964307</t>
  </si>
  <si>
    <t>https://www,avito,ru/moskva/kvartiry/2-k,_kvartira_822m_77et,_2439125796</t>
  </si>
  <si>
    <t>https://www,cian,ru/sale/flat/273963340</t>
  </si>
  <si>
    <t>https://www,avito,ru/moskva/kvartiry/2-k,_kvartira_51m_212et,_2394831937</t>
  </si>
  <si>
    <t>https://www,cian,ru/sale/flat/273961586</t>
  </si>
  <si>
    <t>https://www,avito,ru/moskva/kvartiry/2-k,_kvartira_677m_1427et,_2444341547</t>
  </si>
  <si>
    <t>https://www,avito,ru/moskva/kvartiry/2-k,_kvartira_374m_4268et,_2411938113</t>
  </si>
  <si>
    <t>https://www,cian,ru/sale/flat/273959086</t>
  </si>
  <si>
    <t>https://www,cian,ru/sale/flat/273964043</t>
  </si>
  <si>
    <t>https://www,cian,ru/sale/flat/273960328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</si>
  <si>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</si>
  <si>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</si>
  <si>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</si>
  <si>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</si>
  <si>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</si>
  <si>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</si>
  <si>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</si>
  <si>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</si>
  <si>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</si>
  <si>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</si>
  <si>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</si>
  <si>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</si>
  <si>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</si>
  <si>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</si>
  <si>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</si>
  <si>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</si>
  <si>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</si>
  <si>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</si>
  <si>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</si>
  <si>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</si>
  <si>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</si>
  <si>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</si>
  <si>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</si>
  <si>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Логарифмы: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</si>
  <si>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</si>
  <si>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</si>
  <si>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</si>
  <si>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</si>
  <si>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</si>
  <si>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F_набл</t>
  </si>
  <si>
    <t>F_кр</t>
  </si>
  <si>
    <t>F_кр &lt; F_набл</t>
  </si>
  <si>
    <t>finv(0,9, 6, 105)</t>
  </si>
  <si>
    <t>SL = 10%</t>
  </si>
  <si>
    <t>F_кр &gt; F_набл</t>
  </si>
  <si>
    <t>Цена*</t>
  </si>
  <si>
    <t>ln(Цена)</t>
  </si>
  <si>
    <t>ln(Цена*)</t>
  </si>
  <si>
    <t>RSS*2/RSS*1</t>
  </si>
  <si>
    <t>ln</t>
  </si>
  <si>
    <t>||</t>
  </si>
  <si>
    <t>Полулогарифмическая</t>
  </si>
  <si>
    <t>Линейная</t>
  </si>
  <si>
    <t>Балкон/ Лоджия</t>
  </si>
  <si>
    <t>Первый/ последний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</si>
</sst>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0.0000000E+00"/>
  </numFmts>
  <fonts count="5" x14ac:knownFonts="1">
    <font>
      <sz val="10"/>
      <color rgb="FF000000"/>
      <name val="Arial"/>
      <scheme val="minor"/>
    </font>
    <font>
      <i/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3" borderId="1" xfId="0" applyFill="1" applyBorder="1" applyAlignment="1"/>
    <xf numFmtId="2" fontId="0" fillId="0" borderId="1" xfId="0" applyNumberFormat="1" applyFill="1" applyBorder="1" applyAlignment="1"/>
    <xf numFmtId="2" fontId="0" fillId="4" borderId="1" xfId="0" applyNumberFormat="1" applyFill="1" applyBorder="1" applyAlignment="1"/>
    <xf numFmtId="2" fontId="0" fillId="3" borderId="1" xfId="0" applyNumberFormat="1" applyFill="1" applyBorder="1" applyAlignment="1"/>
    <xf numFmtId="2" fontId="0" fillId="0" borderId="2" xfId="0" applyNumberFormat="1" applyFill="1" applyBorder="1" applyAlignment="1"/>
    <xf numFmtId="11" fontId="0" fillId="0" borderId="1" xfId="0" applyNumberFormat="1" applyFill="1" applyBorder="1" applyAlignment="1"/>
    <xf numFmtId="11" fontId="0" fillId="0" borderId="2" xfId="0" applyNumberFormat="1" applyFill="1" applyBorder="1" applyAlignment="1"/>
    <xf numFmtId="2" fontId="0" fillId="5" borderId="1" xfId="0" applyNumberFormat="1" applyFill="1" applyBorder="1" applyAlignment="1"/>
    <xf numFmtId="2" fontId="0" fillId="3" borderId="2" xfId="0" applyNumberFormat="1" applyFill="1" applyBorder="1" applyAlignment="1"/>
    <xf numFmtId="0" fontId="0" fillId="0" borderId="1" xfId="0" applyNumberFormat="1" applyFill="1" applyBorder="1" applyAlignment="1"/>
    <xf numFmtId="0" fontId="0" fillId="0" borderId="2" xfId="0" applyNumberFormat="1" applyFill="1" applyBorder="1" applyAlignment="1"/>
    <xf numFmtId="2" fontId="0" fillId="5" borderId="2" xfId="0" applyNumberFormat="1" applyFill="1" applyBorder="1" applyAlignment="1"/>
    <xf numFmtId="2" fontId="0" fillId="4" borderId="2" xfId="0" applyNumberFormat="1" applyFill="1" applyBorder="1" applyAlignment="1"/>
    <xf numFmtId="0" fontId="0" fillId="6" borderId="1" xfId="0" applyFill="1" applyBorder="1" applyAlignment="1"/>
    <xf numFmtId="2" fontId="3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1" fontId="0" fillId="3" borderId="1" xfId="0" applyNumberFormat="1" applyFill="1" applyBorder="1" applyAlignment="1"/>
    <xf numFmtId="11" fontId="0" fillId="0" borderId="0" xfId="0" applyNumberFormat="1" applyFont="1" applyAlignment="1"/>
    <xf numFmtId="165" fontId="0" fillId="0" borderId="0" xfId="0" applyNumberFormat="1" applyFont="1" applyAlignment="1"/>
    <xf numFmtId="1" fontId="0" fillId="0" borderId="2" xfId="0" applyNumberFormat="1" applyFill="1" applyBorder="1" applyAlignment="1"/>
    <xf numFmtId="0" fontId="3" fillId="7" borderId="0" xfId="0" applyFont="1" applyFill="1" applyAlignment="1"/>
    <xf numFmtId="0" fontId="1" fillId="0" borderId="3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ian.ru/sale/flat/273964118" TargetMode="External"/><Relationship Id="rId117" Type="http://schemas.openxmlformats.org/officeDocument/2006/relationships/hyperlink" Target="https://www.cian.ru/sale/flat/273960328" TargetMode="External"/><Relationship Id="rId21" Type="http://schemas.openxmlformats.org/officeDocument/2006/relationships/hyperlink" Target="https://www.cian.ru/sale/flat/273963911" TargetMode="External"/><Relationship Id="rId42" Type="http://schemas.openxmlformats.org/officeDocument/2006/relationships/hyperlink" Target="https://www.cian.ru/sale/flat/273962746" TargetMode="External"/><Relationship Id="rId47" Type="http://schemas.openxmlformats.org/officeDocument/2006/relationships/hyperlink" Target="https://www.avito.ru/moskva/kvartiry/2-k._kvartira_402m_3233et._2370875300" TargetMode="External"/><Relationship Id="rId63" Type="http://schemas.openxmlformats.org/officeDocument/2006/relationships/hyperlink" Target="https://www.cian.ru/sale/flat/273956138" TargetMode="External"/><Relationship Id="rId68" Type="http://schemas.openxmlformats.org/officeDocument/2006/relationships/hyperlink" Target="https://www.cian.ru/sale/flat/273956133" TargetMode="External"/><Relationship Id="rId84" Type="http://schemas.openxmlformats.org/officeDocument/2006/relationships/hyperlink" Target="https://www.cian.ru/sale/flat/273955898" TargetMode="External"/><Relationship Id="rId89" Type="http://schemas.openxmlformats.org/officeDocument/2006/relationships/hyperlink" Target="https://www.cian.ru/sale/flat/273956110" TargetMode="External"/><Relationship Id="rId112" Type="http://schemas.openxmlformats.org/officeDocument/2006/relationships/hyperlink" Target="https://www.cian.ru/sale/flat/273961586" TargetMode="External"/><Relationship Id="rId16" Type="http://schemas.openxmlformats.org/officeDocument/2006/relationships/hyperlink" Target="https://www.avito.ru/moskva/kvartiry/2-k._kvartira_768m_217et._2459304636" TargetMode="External"/><Relationship Id="rId107" Type="http://schemas.openxmlformats.org/officeDocument/2006/relationships/hyperlink" Target="https://www.cian.ru/sale/flat/273961254" TargetMode="External"/><Relationship Id="rId11" Type="http://schemas.openxmlformats.org/officeDocument/2006/relationships/hyperlink" Target="https://www.cian.ru/sale/flat/273964102" TargetMode="External"/><Relationship Id="rId32" Type="http://schemas.openxmlformats.org/officeDocument/2006/relationships/hyperlink" Target="https://www.cian.ru/sale/flat/273961922" TargetMode="External"/><Relationship Id="rId37" Type="http://schemas.openxmlformats.org/officeDocument/2006/relationships/hyperlink" Target="https://www.avito.ru/moskva/kvartiry/2-k._kvartira_542m_1622et._2410883014" TargetMode="External"/><Relationship Id="rId53" Type="http://schemas.openxmlformats.org/officeDocument/2006/relationships/hyperlink" Target="https://www.avito.ru/moskva/kvartiry/2-k._kvartira_532m_2133et._2371137064" TargetMode="External"/><Relationship Id="rId58" Type="http://schemas.openxmlformats.org/officeDocument/2006/relationships/hyperlink" Target="https://www.cian.ru/sale/flat/273955920" TargetMode="External"/><Relationship Id="rId74" Type="http://schemas.openxmlformats.org/officeDocument/2006/relationships/hyperlink" Target="https://www.cian.ru/sale/flat/273955908" TargetMode="External"/><Relationship Id="rId79" Type="http://schemas.openxmlformats.org/officeDocument/2006/relationships/hyperlink" Target="https://www.cian.ru/sale/flat/273955904" TargetMode="External"/><Relationship Id="rId102" Type="http://schemas.openxmlformats.org/officeDocument/2006/relationships/hyperlink" Target="https://www.avito.ru/moskva/kvartiry/2-k._kvartira_974m_1922et._2434256845" TargetMode="External"/><Relationship Id="rId5" Type="http://schemas.openxmlformats.org/officeDocument/2006/relationships/hyperlink" Target="https://www.avito.ru/moskva/kvartiry/2-k._kvartira_337m_1926et._2414182632" TargetMode="External"/><Relationship Id="rId90" Type="http://schemas.openxmlformats.org/officeDocument/2006/relationships/hyperlink" Target="https://www.cian.ru/sale/flat/273955887" TargetMode="External"/><Relationship Id="rId95" Type="http://schemas.openxmlformats.org/officeDocument/2006/relationships/hyperlink" Target="https://www.cian.ru/sale/flat/273956104" TargetMode="External"/><Relationship Id="rId22" Type="http://schemas.openxmlformats.org/officeDocument/2006/relationships/hyperlink" Target="https://www.cian.ru/sale/flat/273963932" TargetMode="External"/><Relationship Id="rId27" Type="http://schemas.openxmlformats.org/officeDocument/2006/relationships/hyperlink" Target="https://www.cian.ru/sale/flat/273962484" TargetMode="External"/><Relationship Id="rId43" Type="http://schemas.openxmlformats.org/officeDocument/2006/relationships/hyperlink" Target="https://www.cian.ru/sale/flat/273964037" TargetMode="External"/><Relationship Id="rId48" Type="http://schemas.openxmlformats.org/officeDocument/2006/relationships/hyperlink" Target="https://www.avito.ru/moskva/kvartiry/2-k._kvartira_488m_925et._2371513776" TargetMode="External"/><Relationship Id="rId64" Type="http://schemas.openxmlformats.org/officeDocument/2006/relationships/hyperlink" Target="https://www.cian.ru/sale/flat/273956137" TargetMode="External"/><Relationship Id="rId69" Type="http://schemas.openxmlformats.org/officeDocument/2006/relationships/hyperlink" Target="https://www.cian.ru/sale/flat/273956132" TargetMode="External"/><Relationship Id="rId113" Type="http://schemas.openxmlformats.org/officeDocument/2006/relationships/hyperlink" Target="https://www.avito.ru/moskva/kvartiry/2-k._kvartira_677m_1427et._2444341547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ww.cian.ru/sale/flat/273955902" TargetMode="External"/><Relationship Id="rId85" Type="http://schemas.openxmlformats.org/officeDocument/2006/relationships/hyperlink" Target="https://www.cian.ru/sale/flat/273955896" TargetMode="External"/><Relationship Id="rId12" Type="http://schemas.openxmlformats.org/officeDocument/2006/relationships/hyperlink" Target="https://www.cian.ru/sale/flat/273963436" TargetMode="External"/><Relationship Id="rId17" Type="http://schemas.openxmlformats.org/officeDocument/2006/relationships/hyperlink" Target="https://www.avito.ru/moskva/kvartiry/2-k._kvartira_669m_314et._2459125311" TargetMode="External"/><Relationship Id="rId33" Type="http://schemas.openxmlformats.org/officeDocument/2006/relationships/hyperlink" Target="https://www.cian.ru/sale/flat/273959560" TargetMode="External"/><Relationship Id="rId38" Type="http://schemas.openxmlformats.org/officeDocument/2006/relationships/hyperlink" Target="https://www.avito.ru/moskva/kvartiry/2-k._kvartira_497m_58et._2444610147" TargetMode="External"/><Relationship Id="rId59" Type="http://schemas.openxmlformats.org/officeDocument/2006/relationships/hyperlink" Target="https://www.cian.ru/sale/flat/273955918" TargetMode="External"/><Relationship Id="rId103" Type="http://schemas.openxmlformats.org/officeDocument/2006/relationships/hyperlink" Target="https://www.avito.ru/moskva/kvartiry/2-k._kvartira_987m_1622et._2434528922" TargetMode="External"/><Relationship Id="rId108" Type="http://schemas.openxmlformats.org/officeDocument/2006/relationships/hyperlink" Target="https://www.cian.ru/sale/flat/273964307" TargetMode="External"/><Relationship Id="rId54" Type="http://schemas.openxmlformats.org/officeDocument/2006/relationships/hyperlink" Target="https://www.avito.ru/moskva/kvartiry/2-k._kvartira_638m_2533et._2402859743" TargetMode="External"/><Relationship Id="rId70" Type="http://schemas.openxmlformats.org/officeDocument/2006/relationships/hyperlink" Target="https://www.cian.ru/sale/flat/273956131" TargetMode="External"/><Relationship Id="rId75" Type="http://schemas.openxmlformats.org/officeDocument/2006/relationships/hyperlink" Target="https://www.cian.ru/sale/flat/273955907" TargetMode="External"/><Relationship Id="rId91" Type="http://schemas.openxmlformats.org/officeDocument/2006/relationships/hyperlink" Target="https://www.cian.ru/sale/flat/273956108" TargetMode="External"/><Relationship Id="rId96" Type="http://schemas.openxmlformats.org/officeDocument/2006/relationships/hyperlink" Target="https://www.cian.ru/sale/flat/273955882" TargetMode="External"/><Relationship Id="rId1" Type="http://schemas.openxmlformats.org/officeDocument/2006/relationships/hyperlink" Target="https://www.avito.ru/moskva/kvartiry/2-k._apartamenty_68m_1015et._2370014302" TargetMode="External"/><Relationship Id="rId6" Type="http://schemas.openxmlformats.org/officeDocument/2006/relationships/hyperlink" Target="https://www.avito.ru/moskva/kvartiry/2-k._apartamenty_597m_26et._2414439079" TargetMode="External"/><Relationship Id="rId23" Type="http://schemas.openxmlformats.org/officeDocument/2006/relationships/hyperlink" Target="https://www.cian.ru/sale/flat/273960403" TargetMode="External"/><Relationship Id="rId28" Type="http://schemas.openxmlformats.org/officeDocument/2006/relationships/hyperlink" Target="https://www.cian.ru/sale/flat/273962107" TargetMode="External"/><Relationship Id="rId49" Type="http://schemas.openxmlformats.org/officeDocument/2006/relationships/hyperlink" Target="https://www.avito.ru/moskva/kvartiry/2-k._apartamenty_527m_1521et._2371309243" TargetMode="External"/><Relationship Id="rId114" Type="http://schemas.openxmlformats.org/officeDocument/2006/relationships/hyperlink" Target="https://www.avito.ru/moskva/kvartiry/2-k._kvartira_374m_4268et._2411938113" TargetMode="External"/><Relationship Id="rId10" Type="http://schemas.openxmlformats.org/officeDocument/2006/relationships/hyperlink" Target="https://www.avito.ru/moskva/kvartiry/2-k._kvartira_469m_19et._2398206562" TargetMode="External"/><Relationship Id="rId31" Type="http://schemas.openxmlformats.org/officeDocument/2006/relationships/hyperlink" Target="https://www.cian.ru/sale/flat/273964264" TargetMode="External"/><Relationship Id="rId44" Type="http://schemas.openxmlformats.org/officeDocument/2006/relationships/hyperlink" Target="https://www.avito.ru/moskva/kvartiry/2-k._kvartira_548m_211et._2371145611" TargetMode="External"/><Relationship Id="rId52" Type="http://schemas.openxmlformats.org/officeDocument/2006/relationships/hyperlink" Target="https://www.avito.ru/moskva/kvartiry/2-k._kvartira_592m_2333et._2403478159" TargetMode="External"/><Relationship Id="rId60" Type="http://schemas.openxmlformats.org/officeDocument/2006/relationships/hyperlink" Target="https://www.cian.ru/sale/flat/273955915" TargetMode="External"/><Relationship Id="rId65" Type="http://schemas.openxmlformats.org/officeDocument/2006/relationships/hyperlink" Target="https://www.cian.ru/sale/flat/273956136" TargetMode="External"/><Relationship Id="rId73" Type="http://schemas.openxmlformats.org/officeDocument/2006/relationships/hyperlink" Target="https://www.cian.ru/sale/flat/273956128" TargetMode="External"/><Relationship Id="rId78" Type="http://schemas.openxmlformats.org/officeDocument/2006/relationships/hyperlink" Target="https://www.cian.ru/sale/flat/273956125" TargetMode="External"/><Relationship Id="rId81" Type="http://schemas.openxmlformats.org/officeDocument/2006/relationships/hyperlink" Target="https://www.cian.ru/sale/flat/273955901" TargetMode="External"/><Relationship Id="rId86" Type="http://schemas.openxmlformats.org/officeDocument/2006/relationships/hyperlink" Target="https://www.cian.ru/sale/flat/273955892" TargetMode="External"/><Relationship Id="rId94" Type="http://schemas.openxmlformats.org/officeDocument/2006/relationships/hyperlink" Target="https://www.cian.ru/sale/flat/273956106" TargetMode="External"/><Relationship Id="rId99" Type="http://schemas.openxmlformats.org/officeDocument/2006/relationships/hyperlink" Target="https://www.avito.ru/moskva/kvartiry/2-k._kvartira_44m_69et._2432460081" TargetMode="External"/><Relationship Id="rId101" Type="http://schemas.openxmlformats.org/officeDocument/2006/relationships/hyperlink" Target="https://www.cian.ru/sale/flat/273963931" TargetMode="External"/><Relationship Id="rId4" Type="http://schemas.openxmlformats.org/officeDocument/2006/relationships/hyperlink" Target="https://www.cian.ru/sale/flat/273962744" TargetMode="External"/><Relationship Id="rId9" Type="http://schemas.openxmlformats.org/officeDocument/2006/relationships/hyperlink" Target="https://www.cian.ru/sale/flat/273962534" TargetMode="External"/><Relationship Id="rId13" Type="http://schemas.openxmlformats.org/officeDocument/2006/relationships/hyperlink" Target="https://www.cian.ru/sale/flat/273962500" TargetMode="External"/><Relationship Id="rId18" Type="http://schemas.openxmlformats.org/officeDocument/2006/relationships/hyperlink" Target="https://www.avito.ru/moskva/kvartiry/2-k._kvartira_679m_1935et._2459182520" TargetMode="External"/><Relationship Id="rId39" Type="http://schemas.openxmlformats.org/officeDocument/2006/relationships/hyperlink" Target="https://www.avito.ru/moskva/kvartiry/2-k._kvartira_518m_112et._2364223006" TargetMode="External"/><Relationship Id="rId109" Type="http://schemas.openxmlformats.org/officeDocument/2006/relationships/hyperlink" Target="https://www.avito.ru/moskva/kvartiry/2-k._kvartira_822m_77et._2439125796" TargetMode="External"/><Relationship Id="rId34" Type="http://schemas.openxmlformats.org/officeDocument/2006/relationships/hyperlink" Target="https://www.avito.ru/moskva/kvartiry/2-k._kvartira_51m_1017et._2373885956" TargetMode="External"/><Relationship Id="rId50" Type="http://schemas.openxmlformats.org/officeDocument/2006/relationships/hyperlink" Target="https://www.avito.ru/moskva/kvartiry/2-k._kvartira_619m_2333et._2371551873" TargetMode="External"/><Relationship Id="rId55" Type="http://schemas.openxmlformats.org/officeDocument/2006/relationships/hyperlink" Target="https://www.cian.ru/sale/flat/273955925" TargetMode="External"/><Relationship Id="rId76" Type="http://schemas.openxmlformats.org/officeDocument/2006/relationships/hyperlink" Target="https://www.cian.ru/sale/flat/273955906" TargetMode="External"/><Relationship Id="rId97" Type="http://schemas.openxmlformats.org/officeDocument/2006/relationships/hyperlink" Target="https://www.avito.ru/moskva/kvartiry/2-k._kvartira_589m_915et._2404551954" TargetMode="External"/><Relationship Id="rId104" Type="http://schemas.openxmlformats.org/officeDocument/2006/relationships/hyperlink" Target="https://www.cian.ru/sale/flat/273962489" TargetMode="External"/><Relationship Id="rId7" Type="http://schemas.openxmlformats.org/officeDocument/2006/relationships/hyperlink" Target="https://www.avito.ru/moskva/kvartiry/2-k._apartamenty_1621m_419et._2414568802" TargetMode="External"/><Relationship Id="rId71" Type="http://schemas.openxmlformats.org/officeDocument/2006/relationships/hyperlink" Target="https://www.cian.ru/sale/flat/273956130" TargetMode="External"/><Relationship Id="rId92" Type="http://schemas.openxmlformats.org/officeDocument/2006/relationships/hyperlink" Target="https://www.cian.ru/sale/flat/273956107" TargetMode="External"/><Relationship Id="rId2" Type="http://schemas.openxmlformats.org/officeDocument/2006/relationships/hyperlink" Target="https://www.cian.ru/sale/flat/273961930" TargetMode="External"/><Relationship Id="rId29" Type="http://schemas.openxmlformats.org/officeDocument/2006/relationships/hyperlink" Target="https://www.cian.ru/sale/flat/273964354" TargetMode="External"/><Relationship Id="rId24" Type="http://schemas.openxmlformats.org/officeDocument/2006/relationships/hyperlink" Target="https://www.cian.ru/sale/flat/273963425" TargetMode="External"/><Relationship Id="rId40" Type="http://schemas.openxmlformats.org/officeDocument/2006/relationships/hyperlink" Target="https://www.avito.ru/moskva/kvartiry/2-k._kvartira_549m_1618et._2413787186" TargetMode="External"/><Relationship Id="rId45" Type="http://schemas.openxmlformats.org/officeDocument/2006/relationships/hyperlink" Target="https://www.avito.ru/moskva/kvartiry/2-k._kvartira_489m_533et._2371394416" TargetMode="External"/><Relationship Id="rId66" Type="http://schemas.openxmlformats.org/officeDocument/2006/relationships/hyperlink" Target="https://www.cian.ru/sale/flat/273956135" TargetMode="External"/><Relationship Id="rId87" Type="http://schemas.openxmlformats.org/officeDocument/2006/relationships/hyperlink" Target="https://www.cian.ru/sale/flat/273955889" TargetMode="External"/><Relationship Id="rId110" Type="http://schemas.openxmlformats.org/officeDocument/2006/relationships/hyperlink" Target="https://www.cian.ru/sale/flat/273963340" TargetMode="External"/><Relationship Id="rId115" Type="http://schemas.openxmlformats.org/officeDocument/2006/relationships/hyperlink" Target="https://www.cian.ru/sale/flat/273959086" TargetMode="External"/><Relationship Id="rId61" Type="http://schemas.openxmlformats.org/officeDocument/2006/relationships/hyperlink" Target="https://www.cian.ru/sale/flat/273955913" TargetMode="External"/><Relationship Id="rId82" Type="http://schemas.openxmlformats.org/officeDocument/2006/relationships/hyperlink" Target="https://www.cian.ru/sale/flat/273955900" TargetMode="External"/><Relationship Id="rId19" Type="http://schemas.openxmlformats.org/officeDocument/2006/relationships/hyperlink" Target="https://www.avito.ru/moskva/kvartiry/2-k._kvartira_598m_59et._2431638234" TargetMode="External"/><Relationship Id="rId14" Type="http://schemas.openxmlformats.org/officeDocument/2006/relationships/hyperlink" Target="https://www.avito.ru/moskva/kvartiry/2-k._kvartira_672m_214et._2459602046" TargetMode="External"/><Relationship Id="rId30" Type="http://schemas.openxmlformats.org/officeDocument/2006/relationships/hyperlink" Target="https://www.cian.ru/sale/flat/273964022" TargetMode="External"/><Relationship Id="rId35" Type="http://schemas.openxmlformats.org/officeDocument/2006/relationships/hyperlink" Target="https://www.avito.ru/moskva/kvartiry/2-k._kvartira_652m_1218et._2406286809" TargetMode="External"/><Relationship Id="rId56" Type="http://schemas.openxmlformats.org/officeDocument/2006/relationships/hyperlink" Target="https://www.cian.ru/sale/flat/273955924" TargetMode="External"/><Relationship Id="rId77" Type="http://schemas.openxmlformats.org/officeDocument/2006/relationships/hyperlink" Target="https://www.cian.ru/sale/flat/273956127" TargetMode="External"/><Relationship Id="rId100" Type="http://schemas.openxmlformats.org/officeDocument/2006/relationships/hyperlink" Target="https://www.cian.ru/sale/flat/273963748" TargetMode="External"/><Relationship Id="rId105" Type="http://schemas.openxmlformats.org/officeDocument/2006/relationships/hyperlink" Target="https://www.cian.ru/sale/flat/273961617" TargetMode="External"/><Relationship Id="rId8" Type="http://schemas.openxmlformats.org/officeDocument/2006/relationships/hyperlink" Target="https://www.avito.ru/moskva/kvartiry/2-k._apartamenty_1188m_3874et._2446258775" TargetMode="External"/><Relationship Id="rId51" Type="http://schemas.openxmlformats.org/officeDocument/2006/relationships/hyperlink" Target="https://www.avito.ru/moskva/kvartiry/2-k._kvartira_622m_3133et._2371032665" TargetMode="External"/><Relationship Id="rId72" Type="http://schemas.openxmlformats.org/officeDocument/2006/relationships/hyperlink" Target="https://www.cian.ru/sale/flat/273956129" TargetMode="External"/><Relationship Id="rId93" Type="http://schemas.openxmlformats.org/officeDocument/2006/relationships/hyperlink" Target="https://www.cian.ru/sale/flat/273955884" TargetMode="External"/><Relationship Id="rId98" Type="http://schemas.openxmlformats.org/officeDocument/2006/relationships/hyperlink" Target="https://www.avito.ru/moskva/kvartiry/2-k._kvartira_539m_916et._2413313652" TargetMode="External"/><Relationship Id="rId3" Type="http://schemas.openxmlformats.org/officeDocument/2006/relationships/hyperlink" Target="https://www.cian.ru/sale/flat/273961931" TargetMode="External"/><Relationship Id="rId25" Type="http://schemas.openxmlformats.org/officeDocument/2006/relationships/hyperlink" Target="https://www.avito.ru/moskva/kvartiry/2-k._kvartira_574m_523et._2379380611" TargetMode="External"/><Relationship Id="rId46" Type="http://schemas.openxmlformats.org/officeDocument/2006/relationships/hyperlink" Target="https://www.avito.ru/moskva/kvartiry/2-k._kvartira_512m_3132et._2371583931" TargetMode="External"/><Relationship Id="rId67" Type="http://schemas.openxmlformats.org/officeDocument/2006/relationships/hyperlink" Target="https://www.cian.ru/sale/flat/273956134" TargetMode="External"/><Relationship Id="rId116" Type="http://schemas.openxmlformats.org/officeDocument/2006/relationships/hyperlink" Target="https://www.cian.ru/sale/flat/273964043" TargetMode="External"/><Relationship Id="rId20" Type="http://schemas.openxmlformats.org/officeDocument/2006/relationships/hyperlink" Target="https://www.avito.ru/moskva/kvartiry/2-k._kvartira_513_m_316_et._2335544785" TargetMode="External"/><Relationship Id="rId41" Type="http://schemas.openxmlformats.org/officeDocument/2006/relationships/hyperlink" Target="https://www.avito.ru/moskva/kvartiry/2-k._kvartira_60m_325et._1764183031" TargetMode="External"/><Relationship Id="rId62" Type="http://schemas.openxmlformats.org/officeDocument/2006/relationships/hyperlink" Target="https://www.cian.ru/sale/flat/273955910" TargetMode="External"/><Relationship Id="rId83" Type="http://schemas.openxmlformats.org/officeDocument/2006/relationships/hyperlink" Target="https://www.cian.ru/sale/flat/273955899" TargetMode="External"/><Relationship Id="rId88" Type="http://schemas.openxmlformats.org/officeDocument/2006/relationships/hyperlink" Target="https://www.cian.ru/sale/flat/273956111" TargetMode="External"/><Relationship Id="rId111" Type="http://schemas.openxmlformats.org/officeDocument/2006/relationships/hyperlink" Target="https://www.avito.ru/moskva/kvartiry/2-k._kvartira_51m_212et._2394831937" TargetMode="External"/><Relationship Id="rId15" Type="http://schemas.openxmlformats.org/officeDocument/2006/relationships/hyperlink" Target="https://www.avito.ru/moskva/kvartiry/2-k._kvartira_677m_835et._2459256322" TargetMode="External"/><Relationship Id="rId36" Type="http://schemas.openxmlformats.org/officeDocument/2006/relationships/hyperlink" Target="https://www.avito.ru/moskva/kvartiry/2-k._kvartira_486m_79et._2411425582" TargetMode="External"/><Relationship Id="rId57" Type="http://schemas.openxmlformats.org/officeDocument/2006/relationships/hyperlink" Target="https://www.cian.ru/sale/flat/273955922" TargetMode="External"/><Relationship Id="rId106" Type="http://schemas.openxmlformats.org/officeDocument/2006/relationships/hyperlink" Target="https://www.cian.ru/sale/flat/2739612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ian.ru/sale/flat/273964118" TargetMode="External"/><Relationship Id="rId117" Type="http://schemas.openxmlformats.org/officeDocument/2006/relationships/hyperlink" Target="https://www.cian.ru/sale/flat/273960328" TargetMode="External"/><Relationship Id="rId21" Type="http://schemas.openxmlformats.org/officeDocument/2006/relationships/hyperlink" Target="https://www.cian.ru/sale/flat/273963911" TargetMode="External"/><Relationship Id="rId42" Type="http://schemas.openxmlformats.org/officeDocument/2006/relationships/hyperlink" Target="https://www.cian.ru/sale/flat/273962746" TargetMode="External"/><Relationship Id="rId47" Type="http://schemas.openxmlformats.org/officeDocument/2006/relationships/hyperlink" Target="https://www.avito.ru/moskva/kvartiry/2-k._kvartira_402m_3233et._2370875300" TargetMode="External"/><Relationship Id="rId63" Type="http://schemas.openxmlformats.org/officeDocument/2006/relationships/hyperlink" Target="https://www.cian.ru/sale/flat/273956138" TargetMode="External"/><Relationship Id="rId68" Type="http://schemas.openxmlformats.org/officeDocument/2006/relationships/hyperlink" Target="https://www.cian.ru/sale/flat/273956133" TargetMode="External"/><Relationship Id="rId84" Type="http://schemas.openxmlformats.org/officeDocument/2006/relationships/hyperlink" Target="https://www.cian.ru/sale/flat/273955898" TargetMode="External"/><Relationship Id="rId89" Type="http://schemas.openxmlformats.org/officeDocument/2006/relationships/hyperlink" Target="https://www.cian.ru/sale/flat/273956110" TargetMode="External"/><Relationship Id="rId112" Type="http://schemas.openxmlformats.org/officeDocument/2006/relationships/hyperlink" Target="https://www.cian.ru/sale/flat/273961586" TargetMode="External"/><Relationship Id="rId16" Type="http://schemas.openxmlformats.org/officeDocument/2006/relationships/hyperlink" Target="https://www.avito.ru/moskva/kvartiry/2-k._kvartira_768m_217et._2459304636" TargetMode="External"/><Relationship Id="rId107" Type="http://schemas.openxmlformats.org/officeDocument/2006/relationships/hyperlink" Target="https://www.cian.ru/sale/flat/273961254" TargetMode="External"/><Relationship Id="rId11" Type="http://schemas.openxmlformats.org/officeDocument/2006/relationships/hyperlink" Target="https://www.cian.ru/sale/flat/273964102" TargetMode="External"/><Relationship Id="rId32" Type="http://schemas.openxmlformats.org/officeDocument/2006/relationships/hyperlink" Target="https://www.cian.ru/sale/flat/273961922" TargetMode="External"/><Relationship Id="rId37" Type="http://schemas.openxmlformats.org/officeDocument/2006/relationships/hyperlink" Target="https://www.avito.ru/moskva/kvartiry/2-k._kvartira_542m_1622et._2410883014" TargetMode="External"/><Relationship Id="rId53" Type="http://schemas.openxmlformats.org/officeDocument/2006/relationships/hyperlink" Target="https://www.avito.ru/moskva/kvartiry/2-k._kvartira_532m_2133et._2371137064" TargetMode="External"/><Relationship Id="rId58" Type="http://schemas.openxmlformats.org/officeDocument/2006/relationships/hyperlink" Target="https://www.cian.ru/sale/flat/273955920" TargetMode="External"/><Relationship Id="rId74" Type="http://schemas.openxmlformats.org/officeDocument/2006/relationships/hyperlink" Target="https://www.cian.ru/sale/flat/273955908" TargetMode="External"/><Relationship Id="rId79" Type="http://schemas.openxmlformats.org/officeDocument/2006/relationships/hyperlink" Target="https://www.cian.ru/sale/flat/273955904" TargetMode="External"/><Relationship Id="rId102" Type="http://schemas.openxmlformats.org/officeDocument/2006/relationships/hyperlink" Target="https://www.avito.ru/moskva/kvartiry/2-k._kvartira_974m_1922et._2434256845" TargetMode="External"/><Relationship Id="rId5" Type="http://schemas.openxmlformats.org/officeDocument/2006/relationships/hyperlink" Target="https://www.avito.ru/moskva/kvartiry/2-k._kvartira_337m_1926et._2414182632" TargetMode="External"/><Relationship Id="rId90" Type="http://schemas.openxmlformats.org/officeDocument/2006/relationships/hyperlink" Target="https://www.cian.ru/sale/flat/273955887" TargetMode="External"/><Relationship Id="rId95" Type="http://schemas.openxmlformats.org/officeDocument/2006/relationships/hyperlink" Target="https://www.cian.ru/sale/flat/273956104" TargetMode="External"/><Relationship Id="rId22" Type="http://schemas.openxmlformats.org/officeDocument/2006/relationships/hyperlink" Target="https://www.cian.ru/sale/flat/273963932" TargetMode="External"/><Relationship Id="rId27" Type="http://schemas.openxmlformats.org/officeDocument/2006/relationships/hyperlink" Target="https://www.cian.ru/sale/flat/273962484" TargetMode="External"/><Relationship Id="rId43" Type="http://schemas.openxmlformats.org/officeDocument/2006/relationships/hyperlink" Target="https://www.cian.ru/sale/flat/273964037" TargetMode="External"/><Relationship Id="rId48" Type="http://schemas.openxmlformats.org/officeDocument/2006/relationships/hyperlink" Target="https://www.avito.ru/moskva/kvartiry/2-k._kvartira_488m_925et._2371513776" TargetMode="External"/><Relationship Id="rId64" Type="http://schemas.openxmlformats.org/officeDocument/2006/relationships/hyperlink" Target="https://www.cian.ru/sale/flat/273956137" TargetMode="External"/><Relationship Id="rId69" Type="http://schemas.openxmlformats.org/officeDocument/2006/relationships/hyperlink" Target="https://www.cian.ru/sale/flat/273956132" TargetMode="External"/><Relationship Id="rId113" Type="http://schemas.openxmlformats.org/officeDocument/2006/relationships/hyperlink" Target="https://www.avito.ru/moskva/kvartiry/2-k._kvartira_677m_1427et._2444341547" TargetMode="External"/><Relationship Id="rId80" Type="http://schemas.openxmlformats.org/officeDocument/2006/relationships/hyperlink" Target="https://www.cian.ru/sale/flat/273955902" TargetMode="External"/><Relationship Id="rId85" Type="http://schemas.openxmlformats.org/officeDocument/2006/relationships/hyperlink" Target="https://www.cian.ru/sale/flat/273955896" TargetMode="External"/><Relationship Id="rId12" Type="http://schemas.openxmlformats.org/officeDocument/2006/relationships/hyperlink" Target="https://www.cian.ru/sale/flat/273963436" TargetMode="External"/><Relationship Id="rId17" Type="http://schemas.openxmlformats.org/officeDocument/2006/relationships/hyperlink" Target="https://www.avito.ru/moskva/kvartiry/2-k._kvartira_669m_314et._2459125311" TargetMode="External"/><Relationship Id="rId33" Type="http://schemas.openxmlformats.org/officeDocument/2006/relationships/hyperlink" Target="https://www.cian.ru/sale/flat/273959560" TargetMode="External"/><Relationship Id="rId38" Type="http://schemas.openxmlformats.org/officeDocument/2006/relationships/hyperlink" Target="https://www.avito.ru/moskva/kvartiry/2-k._kvartira_497m_58et._2444610147" TargetMode="External"/><Relationship Id="rId59" Type="http://schemas.openxmlformats.org/officeDocument/2006/relationships/hyperlink" Target="https://www.cian.ru/sale/flat/273955918" TargetMode="External"/><Relationship Id="rId103" Type="http://schemas.openxmlformats.org/officeDocument/2006/relationships/hyperlink" Target="https://www.avito.ru/moskva/kvartiry/2-k._kvartira_987m_1622et._2434528922" TargetMode="External"/><Relationship Id="rId108" Type="http://schemas.openxmlformats.org/officeDocument/2006/relationships/hyperlink" Target="https://www.cian.ru/sale/flat/273964307" TargetMode="External"/><Relationship Id="rId54" Type="http://schemas.openxmlformats.org/officeDocument/2006/relationships/hyperlink" Target="https://www.avito.ru/moskva/kvartiry/2-k._kvartira_638m_2533et._2402859743" TargetMode="External"/><Relationship Id="rId70" Type="http://schemas.openxmlformats.org/officeDocument/2006/relationships/hyperlink" Target="https://www.cian.ru/sale/flat/273956131" TargetMode="External"/><Relationship Id="rId75" Type="http://schemas.openxmlformats.org/officeDocument/2006/relationships/hyperlink" Target="https://www.cian.ru/sale/flat/273955907" TargetMode="External"/><Relationship Id="rId91" Type="http://schemas.openxmlformats.org/officeDocument/2006/relationships/hyperlink" Target="https://www.cian.ru/sale/flat/273956108" TargetMode="External"/><Relationship Id="rId96" Type="http://schemas.openxmlformats.org/officeDocument/2006/relationships/hyperlink" Target="https://www.cian.ru/sale/flat/273955882" TargetMode="External"/><Relationship Id="rId1" Type="http://schemas.openxmlformats.org/officeDocument/2006/relationships/hyperlink" Target="https://www.avito.ru/moskva/kvartiry/2-k._apartamenty_68m_1015et._2370014302" TargetMode="External"/><Relationship Id="rId6" Type="http://schemas.openxmlformats.org/officeDocument/2006/relationships/hyperlink" Target="https://www.avito.ru/moskva/kvartiry/2-k._apartamenty_597m_26et._2414439079" TargetMode="External"/><Relationship Id="rId23" Type="http://schemas.openxmlformats.org/officeDocument/2006/relationships/hyperlink" Target="https://www.cian.ru/sale/flat/273960403" TargetMode="External"/><Relationship Id="rId28" Type="http://schemas.openxmlformats.org/officeDocument/2006/relationships/hyperlink" Target="https://www.cian.ru/sale/flat/273962107" TargetMode="External"/><Relationship Id="rId49" Type="http://schemas.openxmlformats.org/officeDocument/2006/relationships/hyperlink" Target="https://www.avito.ru/moskva/kvartiry/2-k._apartamenty_527m_1521et._2371309243" TargetMode="External"/><Relationship Id="rId114" Type="http://schemas.openxmlformats.org/officeDocument/2006/relationships/hyperlink" Target="https://www.avito.ru/moskva/kvartiry/2-k._kvartira_374m_4268et._2411938113" TargetMode="External"/><Relationship Id="rId10" Type="http://schemas.openxmlformats.org/officeDocument/2006/relationships/hyperlink" Target="https://www.avito.ru/moskva/kvartiry/2-k._kvartira_469m_19et._2398206562" TargetMode="External"/><Relationship Id="rId31" Type="http://schemas.openxmlformats.org/officeDocument/2006/relationships/hyperlink" Target="https://www.cian.ru/sale/flat/273964264" TargetMode="External"/><Relationship Id="rId44" Type="http://schemas.openxmlformats.org/officeDocument/2006/relationships/hyperlink" Target="https://www.avito.ru/moskva/kvartiry/2-k._kvartira_548m_211et._2371145611" TargetMode="External"/><Relationship Id="rId52" Type="http://schemas.openxmlformats.org/officeDocument/2006/relationships/hyperlink" Target="https://www.avito.ru/moskva/kvartiry/2-k._kvartira_592m_2333et._2403478159" TargetMode="External"/><Relationship Id="rId60" Type="http://schemas.openxmlformats.org/officeDocument/2006/relationships/hyperlink" Target="https://www.cian.ru/sale/flat/273955915" TargetMode="External"/><Relationship Id="rId65" Type="http://schemas.openxmlformats.org/officeDocument/2006/relationships/hyperlink" Target="https://www.cian.ru/sale/flat/273956136" TargetMode="External"/><Relationship Id="rId73" Type="http://schemas.openxmlformats.org/officeDocument/2006/relationships/hyperlink" Target="https://www.cian.ru/sale/flat/273956128" TargetMode="External"/><Relationship Id="rId78" Type="http://schemas.openxmlformats.org/officeDocument/2006/relationships/hyperlink" Target="https://www.cian.ru/sale/flat/273956125" TargetMode="External"/><Relationship Id="rId81" Type="http://schemas.openxmlformats.org/officeDocument/2006/relationships/hyperlink" Target="https://www.cian.ru/sale/flat/273955901" TargetMode="External"/><Relationship Id="rId86" Type="http://schemas.openxmlformats.org/officeDocument/2006/relationships/hyperlink" Target="https://www.cian.ru/sale/flat/273955892" TargetMode="External"/><Relationship Id="rId94" Type="http://schemas.openxmlformats.org/officeDocument/2006/relationships/hyperlink" Target="https://www.cian.ru/sale/flat/273956106" TargetMode="External"/><Relationship Id="rId99" Type="http://schemas.openxmlformats.org/officeDocument/2006/relationships/hyperlink" Target="https://www.avito.ru/moskva/kvartiry/2-k._kvartira_44m_69et._2432460081" TargetMode="External"/><Relationship Id="rId101" Type="http://schemas.openxmlformats.org/officeDocument/2006/relationships/hyperlink" Target="https://www.cian.ru/sale/flat/273963931" TargetMode="External"/><Relationship Id="rId4" Type="http://schemas.openxmlformats.org/officeDocument/2006/relationships/hyperlink" Target="https://www.cian.ru/sale/flat/273962744" TargetMode="External"/><Relationship Id="rId9" Type="http://schemas.openxmlformats.org/officeDocument/2006/relationships/hyperlink" Target="https://www.cian.ru/sale/flat/273962534" TargetMode="External"/><Relationship Id="rId13" Type="http://schemas.openxmlformats.org/officeDocument/2006/relationships/hyperlink" Target="https://www.cian.ru/sale/flat/273962500" TargetMode="External"/><Relationship Id="rId18" Type="http://schemas.openxmlformats.org/officeDocument/2006/relationships/hyperlink" Target="https://www.avito.ru/moskva/kvartiry/2-k._kvartira_679m_1935et._2459182520" TargetMode="External"/><Relationship Id="rId39" Type="http://schemas.openxmlformats.org/officeDocument/2006/relationships/hyperlink" Target="https://www.avito.ru/moskva/kvartiry/2-k._kvartira_518m_112et._2364223006" TargetMode="External"/><Relationship Id="rId109" Type="http://schemas.openxmlformats.org/officeDocument/2006/relationships/hyperlink" Target="https://www.avito.ru/moskva/kvartiry/2-k._kvartira_822m_77et._2439125796" TargetMode="External"/><Relationship Id="rId34" Type="http://schemas.openxmlformats.org/officeDocument/2006/relationships/hyperlink" Target="https://www.avito.ru/moskva/kvartiry/2-k._kvartira_51m_1017et._2373885956" TargetMode="External"/><Relationship Id="rId50" Type="http://schemas.openxmlformats.org/officeDocument/2006/relationships/hyperlink" Target="https://www.avito.ru/moskva/kvartiry/2-k._kvartira_619m_2333et._2371551873" TargetMode="External"/><Relationship Id="rId55" Type="http://schemas.openxmlformats.org/officeDocument/2006/relationships/hyperlink" Target="https://www.cian.ru/sale/flat/273955925" TargetMode="External"/><Relationship Id="rId76" Type="http://schemas.openxmlformats.org/officeDocument/2006/relationships/hyperlink" Target="https://www.cian.ru/sale/flat/273955906" TargetMode="External"/><Relationship Id="rId97" Type="http://schemas.openxmlformats.org/officeDocument/2006/relationships/hyperlink" Target="https://www.avito.ru/moskva/kvartiry/2-k._kvartira_589m_915et._2404551954" TargetMode="External"/><Relationship Id="rId104" Type="http://schemas.openxmlformats.org/officeDocument/2006/relationships/hyperlink" Target="https://www.cian.ru/sale/flat/273962489" TargetMode="External"/><Relationship Id="rId7" Type="http://schemas.openxmlformats.org/officeDocument/2006/relationships/hyperlink" Target="https://www.avito.ru/moskva/kvartiry/2-k._apartamenty_1621m_419et._2414568802" TargetMode="External"/><Relationship Id="rId71" Type="http://schemas.openxmlformats.org/officeDocument/2006/relationships/hyperlink" Target="https://www.cian.ru/sale/flat/273956130" TargetMode="External"/><Relationship Id="rId92" Type="http://schemas.openxmlformats.org/officeDocument/2006/relationships/hyperlink" Target="https://www.cian.ru/sale/flat/273956107" TargetMode="External"/><Relationship Id="rId2" Type="http://schemas.openxmlformats.org/officeDocument/2006/relationships/hyperlink" Target="https://www.cian.ru/sale/flat/273961930" TargetMode="External"/><Relationship Id="rId29" Type="http://schemas.openxmlformats.org/officeDocument/2006/relationships/hyperlink" Target="https://www.cian.ru/sale/flat/273964354" TargetMode="External"/><Relationship Id="rId24" Type="http://schemas.openxmlformats.org/officeDocument/2006/relationships/hyperlink" Target="https://www.cian.ru/sale/flat/273963425" TargetMode="External"/><Relationship Id="rId40" Type="http://schemas.openxmlformats.org/officeDocument/2006/relationships/hyperlink" Target="https://www.avito.ru/moskva/kvartiry/2-k._kvartira_549m_1618et._2413787186" TargetMode="External"/><Relationship Id="rId45" Type="http://schemas.openxmlformats.org/officeDocument/2006/relationships/hyperlink" Target="https://www.avito.ru/moskva/kvartiry/2-k._kvartira_489m_533et._2371394416" TargetMode="External"/><Relationship Id="rId66" Type="http://schemas.openxmlformats.org/officeDocument/2006/relationships/hyperlink" Target="https://www.cian.ru/sale/flat/273956135" TargetMode="External"/><Relationship Id="rId87" Type="http://schemas.openxmlformats.org/officeDocument/2006/relationships/hyperlink" Target="https://www.cian.ru/sale/flat/273955889" TargetMode="External"/><Relationship Id="rId110" Type="http://schemas.openxmlformats.org/officeDocument/2006/relationships/hyperlink" Target="https://www.cian.ru/sale/flat/273963340" TargetMode="External"/><Relationship Id="rId115" Type="http://schemas.openxmlformats.org/officeDocument/2006/relationships/hyperlink" Target="https://www.cian.ru/sale/flat/273959086" TargetMode="External"/><Relationship Id="rId61" Type="http://schemas.openxmlformats.org/officeDocument/2006/relationships/hyperlink" Target="https://www.cian.ru/sale/flat/273955913" TargetMode="External"/><Relationship Id="rId82" Type="http://schemas.openxmlformats.org/officeDocument/2006/relationships/hyperlink" Target="https://www.cian.ru/sale/flat/273955900" TargetMode="External"/><Relationship Id="rId19" Type="http://schemas.openxmlformats.org/officeDocument/2006/relationships/hyperlink" Target="https://www.avito.ru/moskva/kvartiry/2-k._kvartira_598m_59et._2431638234" TargetMode="External"/><Relationship Id="rId14" Type="http://schemas.openxmlformats.org/officeDocument/2006/relationships/hyperlink" Target="https://www.avito.ru/moskva/kvartiry/2-k._kvartira_672m_214et._2459602046" TargetMode="External"/><Relationship Id="rId30" Type="http://schemas.openxmlformats.org/officeDocument/2006/relationships/hyperlink" Target="https://www.cian.ru/sale/flat/273964022" TargetMode="External"/><Relationship Id="rId35" Type="http://schemas.openxmlformats.org/officeDocument/2006/relationships/hyperlink" Target="https://www.avito.ru/moskva/kvartiry/2-k._kvartira_652m_1218et._2406286809" TargetMode="External"/><Relationship Id="rId56" Type="http://schemas.openxmlformats.org/officeDocument/2006/relationships/hyperlink" Target="https://www.cian.ru/sale/flat/273955924" TargetMode="External"/><Relationship Id="rId77" Type="http://schemas.openxmlformats.org/officeDocument/2006/relationships/hyperlink" Target="https://www.cian.ru/sale/flat/273956127" TargetMode="External"/><Relationship Id="rId100" Type="http://schemas.openxmlformats.org/officeDocument/2006/relationships/hyperlink" Target="https://www.cian.ru/sale/flat/273963748" TargetMode="External"/><Relationship Id="rId105" Type="http://schemas.openxmlformats.org/officeDocument/2006/relationships/hyperlink" Target="https://www.cian.ru/sale/flat/273961617" TargetMode="External"/><Relationship Id="rId8" Type="http://schemas.openxmlformats.org/officeDocument/2006/relationships/hyperlink" Target="https://www.avito.ru/moskva/kvartiry/2-k._apartamenty_1188m_3874et._2446258775" TargetMode="External"/><Relationship Id="rId51" Type="http://schemas.openxmlformats.org/officeDocument/2006/relationships/hyperlink" Target="https://www.avito.ru/moskva/kvartiry/2-k._kvartira_622m_3133et._2371032665" TargetMode="External"/><Relationship Id="rId72" Type="http://schemas.openxmlformats.org/officeDocument/2006/relationships/hyperlink" Target="https://www.cian.ru/sale/flat/273956129" TargetMode="External"/><Relationship Id="rId93" Type="http://schemas.openxmlformats.org/officeDocument/2006/relationships/hyperlink" Target="https://www.cian.ru/sale/flat/273955884" TargetMode="External"/><Relationship Id="rId98" Type="http://schemas.openxmlformats.org/officeDocument/2006/relationships/hyperlink" Target="https://www.avito.ru/moskva/kvartiry/2-k._kvartira_539m_916et._2413313652" TargetMode="External"/><Relationship Id="rId3" Type="http://schemas.openxmlformats.org/officeDocument/2006/relationships/hyperlink" Target="https://www.cian.ru/sale/flat/273961931" TargetMode="External"/><Relationship Id="rId25" Type="http://schemas.openxmlformats.org/officeDocument/2006/relationships/hyperlink" Target="https://www.avito.ru/moskva/kvartiry/2-k._kvartira_574m_523et._2379380611" TargetMode="External"/><Relationship Id="rId46" Type="http://schemas.openxmlformats.org/officeDocument/2006/relationships/hyperlink" Target="https://www.avito.ru/moskva/kvartiry/2-k._kvartira_512m_3132et._2371583931" TargetMode="External"/><Relationship Id="rId67" Type="http://schemas.openxmlformats.org/officeDocument/2006/relationships/hyperlink" Target="https://www.cian.ru/sale/flat/273956134" TargetMode="External"/><Relationship Id="rId116" Type="http://schemas.openxmlformats.org/officeDocument/2006/relationships/hyperlink" Target="https://www.cian.ru/sale/flat/273964043" TargetMode="External"/><Relationship Id="rId20" Type="http://schemas.openxmlformats.org/officeDocument/2006/relationships/hyperlink" Target="https://www.avito.ru/moskva/kvartiry/2-k._kvartira_513_m_316_et._2335544785" TargetMode="External"/><Relationship Id="rId41" Type="http://schemas.openxmlformats.org/officeDocument/2006/relationships/hyperlink" Target="https://www.avito.ru/moskva/kvartiry/2-k._kvartira_60m_325et._1764183031" TargetMode="External"/><Relationship Id="rId62" Type="http://schemas.openxmlformats.org/officeDocument/2006/relationships/hyperlink" Target="https://www.cian.ru/sale/flat/273955910" TargetMode="External"/><Relationship Id="rId83" Type="http://schemas.openxmlformats.org/officeDocument/2006/relationships/hyperlink" Target="https://www.cian.ru/sale/flat/273955899" TargetMode="External"/><Relationship Id="rId88" Type="http://schemas.openxmlformats.org/officeDocument/2006/relationships/hyperlink" Target="https://www.cian.ru/sale/flat/273956111" TargetMode="External"/><Relationship Id="rId111" Type="http://schemas.openxmlformats.org/officeDocument/2006/relationships/hyperlink" Target="https://www.avito.ru/moskva/kvartiry/2-k._kvartira_51m_212et._2394831937" TargetMode="External"/><Relationship Id="rId15" Type="http://schemas.openxmlformats.org/officeDocument/2006/relationships/hyperlink" Target="https://www.avito.ru/moskva/kvartiry/2-k._kvartira_677m_835et._2459256322" TargetMode="External"/><Relationship Id="rId36" Type="http://schemas.openxmlformats.org/officeDocument/2006/relationships/hyperlink" Target="https://www.avito.ru/moskva/kvartiry/2-k._kvartira_486m_79et._2411425582" TargetMode="External"/><Relationship Id="rId57" Type="http://schemas.openxmlformats.org/officeDocument/2006/relationships/hyperlink" Target="https://www.cian.ru/sale/flat/273955922" TargetMode="External"/><Relationship Id="rId106" Type="http://schemas.openxmlformats.org/officeDocument/2006/relationships/hyperlink" Target="https://www.cian.ru/sale/flat/2739612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P967"/>
  <sheetViews>
    <sheetView workbookViewId="0">
      <pane ySplit="1" topLeftCell="A77" activePane="bottomLeft" state="frozen"/>
      <selection pane="bottomLeft" activeCell="I1" sqref="I1:L118"/>
    </sheetView>
  </sheetViews>
  <sheetFormatPr defaultColWidth="12.5703125" defaultRowHeight="15.75" customHeight="1" x14ac:dyDescent="0.2"/>
  <cols>
    <col min="1" max="1" width="26.7109375" style="6" customWidth="1"/>
    <col min="2" max="2" width="12.5703125" style="6"/>
    <col min="3" max="3" width="13.5703125" style="6" customWidth="1"/>
    <col min="4" max="4" width="14.85546875" style="6" customWidth="1"/>
    <col min="5" max="5" width="6.85546875" style="6" customWidth="1"/>
    <col min="6" max="6" width="8.85546875" style="6" customWidth="1"/>
    <col min="7" max="7" width="9.5703125" style="6" customWidth="1"/>
    <col min="8" max="8" width="7.42578125" style="6" customWidth="1"/>
    <col min="9" max="9" width="17.28515625" style="6" customWidth="1"/>
    <col min="10" max="10" width="15.5703125" style="6" customWidth="1"/>
    <col min="11" max="11" width="19" style="6" customWidth="1"/>
    <col min="12" max="12" width="10" style="6" customWidth="1"/>
    <col min="13" max="13" width="13.7109375" style="6" customWidth="1"/>
    <col min="14" max="14" width="15.7109375" style="6" customWidth="1"/>
    <col min="15" max="15" width="6.5703125" style="6" customWidth="1"/>
    <col min="16" max="16" width="14.140625" style="6" customWidth="1"/>
    <col min="17" max="17" width="6.85546875" style="6" customWidth="1"/>
    <col min="18" max="18" width="11" style="6" customWidth="1"/>
    <col min="19" max="19" width="12.5703125" style="6"/>
    <col min="20" max="20" width="18.28515625" style="6" customWidth="1"/>
    <col min="21" max="21" width="17.7109375" style="6" customWidth="1"/>
    <col min="22" max="25" width="17.42578125" style="6" customWidth="1"/>
    <col min="26" max="26" width="17.5703125" style="6" customWidth="1"/>
    <col min="27" max="27" width="18.42578125" style="6" customWidth="1"/>
    <col min="28" max="16384" width="12.5703125" style="6"/>
  </cols>
  <sheetData>
    <row r="1" spans="1:94" ht="12.75" x14ac:dyDescent="0.2">
      <c r="A1" s="4" t="s">
        <v>0</v>
      </c>
      <c r="B1" s="5" t="s">
        <v>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6</v>
      </c>
      <c r="K1" s="5" t="s">
        <v>3</v>
      </c>
      <c r="L1" s="5" t="s">
        <v>4</v>
      </c>
      <c r="M1" s="5" t="s">
        <v>5</v>
      </c>
      <c r="N1" s="5" t="s">
        <v>2</v>
      </c>
      <c r="O1" s="5" t="s">
        <v>7</v>
      </c>
      <c r="P1" s="5" t="s">
        <v>8</v>
      </c>
      <c r="Q1" s="5"/>
      <c r="R1" s="5" t="s">
        <v>169</v>
      </c>
      <c r="S1" s="5" t="s">
        <v>1</v>
      </c>
      <c r="T1" s="5" t="s">
        <v>6</v>
      </c>
      <c r="U1" s="5" t="s">
        <v>3</v>
      </c>
      <c r="V1" s="5" t="s">
        <v>4</v>
      </c>
      <c r="W1" s="5" t="s">
        <v>22</v>
      </c>
      <c r="X1" s="5" t="s">
        <v>23</v>
      </c>
      <c r="Y1" s="5" t="s">
        <v>28</v>
      </c>
      <c r="Z1" s="5" t="s">
        <v>5</v>
      </c>
      <c r="AA1" s="5" t="s">
        <v>2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spans="1:94" ht="12.75" x14ac:dyDescent="0.2">
      <c r="A2" s="7" t="s">
        <v>29</v>
      </c>
      <c r="B2" s="12">
        <v>27000000</v>
      </c>
      <c r="C2" s="12">
        <v>0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0</v>
      </c>
      <c r="J2" s="8">
        <v>32</v>
      </c>
      <c r="K2" s="12">
        <v>400</v>
      </c>
      <c r="L2" s="8">
        <v>68</v>
      </c>
      <c r="M2" s="8">
        <v>19</v>
      </c>
      <c r="N2" s="12">
        <v>2019</v>
      </c>
      <c r="O2" s="12">
        <v>10</v>
      </c>
      <c r="P2" s="12">
        <v>15</v>
      </c>
      <c r="Q2" s="5"/>
      <c r="R2" s="5"/>
      <c r="S2" s="5">
        <f>LN(B2)</f>
        <v>17.111347423968603</v>
      </c>
      <c r="T2" s="5">
        <f>LN(J2)</f>
        <v>3.4657359027997265</v>
      </c>
      <c r="U2" s="5">
        <f t="shared" ref="U2:V17" si="0">LN(K2)</f>
        <v>5.9914645471079817</v>
      </c>
      <c r="V2" s="5">
        <f t="shared" si="0"/>
        <v>4.219507705176107</v>
      </c>
      <c r="W2" s="12">
        <v>0</v>
      </c>
      <c r="X2" s="12">
        <v>1</v>
      </c>
      <c r="Y2" s="12">
        <v>0</v>
      </c>
      <c r="Z2" s="5">
        <f t="shared" ref="Z2:Z17" si="1">LN(M2)</f>
        <v>2.9444389791664403</v>
      </c>
      <c r="AA2" s="5">
        <f t="shared" ref="AA2:AA17" si="2">LN(N2)</f>
        <v>7.6103576183128379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ht="12.75" x14ac:dyDescent="0.2">
      <c r="A3" s="7" t="s">
        <v>31</v>
      </c>
      <c r="B3" s="12">
        <v>31500000</v>
      </c>
      <c r="C3" s="12">
        <v>0</v>
      </c>
      <c r="D3" s="12">
        <v>1</v>
      </c>
      <c r="E3" s="12">
        <v>1</v>
      </c>
      <c r="F3" s="12">
        <v>1</v>
      </c>
      <c r="G3" s="12">
        <v>0</v>
      </c>
      <c r="H3" s="12">
        <v>1</v>
      </c>
      <c r="I3" s="12">
        <v>0</v>
      </c>
      <c r="J3" s="8">
        <v>20</v>
      </c>
      <c r="K3" s="12">
        <v>900</v>
      </c>
      <c r="L3" s="8">
        <v>60</v>
      </c>
      <c r="M3" s="8">
        <v>30</v>
      </c>
      <c r="N3" s="12">
        <v>2015</v>
      </c>
      <c r="O3" s="12">
        <v>16</v>
      </c>
      <c r="P3" s="12">
        <v>25</v>
      </c>
      <c r="Q3" s="5"/>
      <c r="R3" s="5"/>
      <c r="S3" s="5">
        <f t="shared" ref="S3:S66" si="3">LN(B3)</f>
        <v>17.26549810379586</v>
      </c>
      <c r="T3" s="5">
        <f t="shared" ref="T3:T66" si="4">LN(J3)</f>
        <v>2.9957322735539909</v>
      </c>
      <c r="U3" s="5">
        <f t="shared" si="0"/>
        <v>6.8023947633243109</v>
      </c>
      <c r="V3" s="5">
        <f t="shared" si="0"/>
        <v>4.0943445622221004</v>
      </c>
      <c r="W3" s="12">
        <v>1</v>
      </c>
      <c r="X3" s="12">
        <v>0</v>
      </c>
      <c r="Y3" s="12">
        <v>0</v>
      </c>
      <c r="Z3" s="5">
        <f t="shared" si="1"/>
        <v>3.4011973816621555</v>
      </c>
      <c r="AA3" s="5">
        <f t="shared" si="2"/>
        <v>7.6083744743807831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ht="12.75" x14ac:dyDescent="0.2">
      <c r="A4" s="7" t="s">
        <v>32</v>
      </c>
      <c r="B4" s="12">
        <v>30000000</v>
      </c>
      <c r="C4" s="12">
        <v>0</v>
      </c>
      <c r="D4" s="12">
        <v>1</v>
      </c>
      <c r="E4" s="12">
        <v>1</v>
      </c>
      <c r="F4" s="12">
        <v>1</v>
      </c>
      <c r="G4" s="12">
        <v>0</v>
      </c>
      <c r="H4" s="12">
        <v>1</v>
      </c>
      <c r="I4" s="12">
        <v>0</v>
      </c>
      <c r="J4" s="8">
        <v>40</v>
      </c>
      <c r="K4" s="12">
        <v>600</v>
      </c>
      <c r="L4" s="8">
        <v>93.4</v>
      </c>
      <c r="M4" s="8">
        <v>18</v>
      </c>
      <c r="N4" s="12">
        <v>2002</v>
      </c>
      <c r="O4" s="12">
        <v>4</v>
      </c>
      <c r="P4" s="12">
        <v>14</v>
      </c>
      <c r="Q4" s="5"/>
      <c r="R4" s="5"/>
      <c r="S4" s="5">
        <f t="shared" si="3"/>
        <v>17.216707939626428</v>
      </c>
      <c r="T4" s="5">
        <f t="shared" si="4"/>
        <v>3.6888794541139363</v>
      </c>
      <c r="U4" s="5">
        <f t="shared" si="0"/>
        <v>6.3969296552161463</v>
      </c>
      <c r="V4" s="5">
        <f t="shared" si="0"/>
        <v>4.536891345234797</v>
      </c>
      <c r="W4" s="12">
        <v>0</v>
      </c>
      <c r="X4" s="12">
        <v>1</v>
      </c>
      <c r="Y4" s="12">
        <v>0</v>
      </c>
      <c r="Z4" s="5">
        <f t="shared" si="1"/>
        <v>2.8903717578961645</v>
      </c>
      <c r="AA4" s="5">
        <f t="shared" si="2"/>
        <v>7.6019019598751658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</row>
    <row r="5" spans="1:94" ht="12.75" x14ac:dyDescent="0.2">
      <c r="A5" s="7" t="s">
        <v>33</v>
      </c>
      <c r="B5" s="12">
        <v>18556500</v>
      </c>
      <c r="C5" s="12">
        <v>0</v>
      </c>
      <c r="D5" s="12">
        <v>0</v>
      </c>
      <c r="E5" s="12">
        <v>1</v>
      </c>
      <c r="F5" s="12">
        <v>0</v>
      </c>
      <c r="G5" s="12">
        <v>1</v>
      </c>
      <c r="H5" s="12">
        <v>1</v>
      </c>
      <c r="I5" s="12">
        <v>0</v>
      </c>
      <c r="J5" s="8">
        <v>18</v>
      </c>
      <c r="K5" s="12">
        <v>1100</v>
      </c>
      <c r="L5" s="8">
        <v>33.700000000000003</v>
      </c>
      <c r="M5" s="8">
        <v>9</v>
      </c>
      <c r="N5" s="12">
        <v>2023</v>
      </c>
      <c r="O5" s="12">
        <v>19</v>
      </c>
      <c r="P5" s="12">
        <v>26</v>
      </c>
      <c r="Q5" s="5"/>
      <c r="R5" s="5"/>
      <c r="S5" s="5">
        <f t="shared" si="3"/>
        <v>16.736330689953132</v>
      </c>
      <c r="T5" s="5">
        <f t="shared" si="4"/>
        <v>2.8903717578961645</v>
      </c>
      <c r="U5" s="5">
        <f t="shared" si="0"/>
        <v>7.0030654587864616</v>
      </c>
      <c r="V5" s="5">
        <f t="shared" si="0"/>
        <v>3.5174978373583161</v>
      </c>
      <c r="W5" s="12">
        <v>0</v>
      </c>
      <c r="X5" s="12">
        <v>1</v>
      </c>
      <c r="Y5" s="12">
        <v>0</v>
      </c>
      <c r="Z5" s="5">
        <f t="shared" si="1"/>
        <v>2.1972245773362196</v>
      </c>
      <c r="AA5" s="5">
        <f t="shared" si="2"/>
        <v>7.6123368371677458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</row>
    <row r="6" spans="1:94" ht="12.75" x14ac:dyDescent="0.2">
      <c r="A6" s="7" t="s">
        <v>34</v>
      </c>
      <c r="B6" s="12">
        <v>22815000</v>
      </c>
      <c r="C6" s="12">
        <v>0</v>
      </c>
      <c r="D6" s="12">
        <v>0</v>
      </c>
      <c r="E6" s="12">
        <v>1</v>
      </c>
      <c r="F6" s="12">
        <v>1</v>
      </c>
      <c r="G6" s="12">
        <v>1</v>
      </c>
      <c r="H6" s="12">
        <v>1</v>
      </c>
      <c r="I6" s="12">
        <v>0</v>
      </c>
      <c r="J6" s="8">
        <v>20</v>
      </c>
      <c r="K6" s="12">
        <v>600</v>
      </c>
      <c r="L6" s="8">
        <v>59.7</v>
      </c>
      <c r="M6" s="8">
        <v>20</v>
      </c>
      <c r="N6" s="12">
        <v>1938</v>
      </c>
      <c r="O6" s="12">
        <v>2</v>
      </c>
      <c r="P6" s="12">
        <v>6</v>
      </c>
      <c r="Q6" s="5"/>
      <c r="R6" s="5"/>
      <c r="S6" s="5">
        <f t="shared" si="3"/>
        <v>16.942928772343642</v>
      </c>
      <c r="T6" s="5">
        <f t="shared" si="4"/>
        <v>2.9957322735539909</v>
      </c>
      <c r="U6" s="5">
        <f t="shared" si="0"/>
        <v>6.3969296552161463</v>
      </c>
      <c r="V6" s="5">
        <f t="shared" si="0"/>
        <v>4.0893320203985564</v>
      </c>
      <c r="W6" s="12">
        <v>0</v>
      </c>
      <c r="X6" s="12">
        <v>0</v>
      </c>
      <c r="Y6" s="12">
        <v>0</v>
      </c>
      <c r="Z6" s="5">
        <f t="shared" si="1"/>
        <v>2.9957322735539909</v>
      </c>
      <c r="AA6" s="5">
        <f t="shared" si="2"/>
        <v>7.5694117924507118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</row>
    <row r="7" spans="1:94" ht="12.75" x14ac:dyDescent="0.2">
      <c r="A7" s="7" t="s">
        <v>35</v>
      </c>
      <c r="B7" s="12">
        <v>81870600</v>
      </c>
      <c r="C7" s="12">
        <v>0</v>
      </c>
      <c r="D7" s="12">
        <v>1</v>
      </c>
      <c r="E7" s="12">
        <v>1</v>
      </c>
      <c r="F7" s="12">
        <v>1</v>
      </c>
      <c r="G7" s="12">
        <v>0</v>
      </c>
      <c r="H7" s="12">
        <v>1</v>
      </c>
      <c r="I7" s="12">
        <v>0</v>
      </c>
      <c r="J7" s="8">
        <v>40</v>
      </c>
      <c r="K7" s="12">
        <v>500</v>
      </c>
      <c r="L7" s="8">
        <v>162.1</v>
      </c>
      <c r="M7" s="8">
        <v>20</v>
      </c>
      <c r="N7" s="12">
        <v>1989</v>
      </c>
      <c r="O7" s="12">
        <v>4</v>
      </c>
      <c r="P7" s="12">
        <v>19</v>
      </c>
      <c r="Q7" s="5"/>
      <c r="R7" s="5"/>
      <c r="S7" s="5">
        <f t="shared" si="3"/>
        <v>18.220650510017606</v>
      </c>
      <c r="T7" s="5">
        <f t="shared" si="4"/>
        <v>3.6888794541139363</v>
      </c>
      <c r="U7" s="5">
        <f t="shared" si="0"/>
        <v>6.2146080984221914</v>
      </c>
      <c r="V7" s="5">
        <f t="shared" si="0"/>
        <v>5.0882134287416303</v>
      </c>
      <c r="W7" s="12">
        <v>0</v>
      </c>
      <c r="X7" s="12">
        <v>0</v>
      </c>
      <c r="Y7" s="12">
        <v>0</v>
      </c>
      <c r="Z7" s="5">
        <f t="shared" si="1"/>
        <v>2.9957322735539909</v>
      </c>
      <c r="AA7" s="5">
        <f t="shared" si="2"/>
        <v>7.5953872788539725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</row>
    <row r="8" spans="1:94" ht="12.75" x14ac:dyDescent="0.2">
      <c r="A8" s="7" t="s">
        <v>36</v>
      </c>
      <c r="B8" s="12">
        <v>89724000</v>
      </c>
      <c r="C8" s="12">
        <v>0</v>
      </c>
      <c r="D8" s="12">
        <v>0</v>
      </c>
      <c r="E8" s="12">
        <v>1</v>
      </c>
      <c r="F8" s="12">
        <v>1</v>
      </c>
      <c r="G8" s="12">
        <v>1</v>
      </c>
      <c r="H8" s="12">
        <v>1</v>
      </c>
      <c r="I8" s="12">
        <v>0</v>
      </c>
      <c r="J8" s="8">
        <v>60</v>
      </c>
      <c r="K8" s="12">
        <v>400</v>
      </c>
      <c r="L8" s="8">
        <v>118.8</v>
      </c>
      <c r="M8" s="8">
        <v>20</v>
      </c>
      <c r="N8" s="12">
        <v>2018</v>
      </c>
      <c r="O8" s="12">
        <v>38</v>
      </c>
      <c r="P8" s="12">
        <v>74</v>
      </c>
      <c r="Q8" s="5"/>
      <c r="R8" s="5"/>
      <c r="S8" s="5">
        <f t="shared" si="3"/>
        <v>18.312248849770054</v>
      </c>
      <c r="T8" s="5">
        <f t="shared" si="4"/>
        <v>4.0943445622221004</v>
      </c>
      <c r="U8" s="5">
        <f t="shared" si="0"/>
        <v>5.9914645471079817</v>
      </c>
      <c r="V8" s="5">
        <f t="shared" si="0"/>
        <v>4.7774414069285447</v>
      </c>
      <c r="W8" s="12">
        <v>0</v>
      </c>
      <c r="X8" s="12">
        <v>1</v>
      </c>
      <c r="Y8" s="12">
        <v>0</v>
      </c>
      <c r="Z8" s="5">
        <f t="shared" si="1"/>
        <v>2.9957322735539909</v>
      </c>
      <c r="AA8" s="5">
        <f t="shared" si="2"/>
        <v>7.6098622009135539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94" ht="12.75" x14ac:dyDescent="0.2">
      <c r="A9" s="7" t="s">
        <v>37</v>
      </c>
      <c r="B9" s="12">
        <v>35450000</v>
      </c>
      <c r="C9" s="12">
        <v>0</v>
      </c>
      <c r="D9" s="12">
        <v>1</v>
      </c>
      <c r="E9" s="12">
        <v>1</v>
      </c>
      <c r="F9" s="12">
        <v>1</v>
      </c>
      <c r="G9" s="12">
        <v>0</v>
      </c>
      <c r="H9" s="12">
        <v>1</v>
      </c>
      <c r="I9" s="12">
        <v>0</v>
      </c>
      <c r="J9" s="8">
        <v>37</v>
      </c>
      <c r="K9" s="12">
        <v>1100</v>
      </c>
      <c r="L9" s="8">
        <v>59</v>
      </c>
      <c r="M9" s="8">
        <v>9</v>
      </c>
      <c r="N9" s="12">
        <v>1957</v>
      </c>
      <c r="O9" s="12">
        <v>4</v>
      </c>
      <c r="P9" s="12">
        <v>8</v>
      </c>
      <c r="Q9" s="5"/>
      <c r="R9" s="5"/>
      <c r="S9" s="5">
        <f t="shared" si="3"/>
        <v>17.38363381094241</v>
      </c>
      <c r="T9" s="5">
        <f t="shared" si="4"/>
        <v>3.6109179126442243</v>
      </c>
      <c r="U9" s="5">
        <f t="shared" si="0"/>
        <v>7.0030654587864616</v>
      </c>
      <c r="V9" s="5">
        <f t="shared" si="0"/>
        <v>4.0775374439057197</v>
      </c>
      <c r="W9" s="12">
        <v>0</v>
      </c>
      <c r="X9" s="12">
        <v>0</v>
      </c>
      <c r="Y9" s="12">
        <v>0</v>
      </c>
      <c r="Z9" s="5">
        <f t="shared" si="1"/>
        <v>2.1972245773362196</v>
      </c>
      <c r="AA9" s="5">
        <f t="shared" si="2"/>
        <v>7.5791679673960761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</row>
    <row r="10" spans="1:94" ht="12.75" x14ac:dyDescent="0.2">
      <c r="A10" s="7" t="s">
        <v>38</v>
      </c>
      <c r="B10" s="12">
        <v>10000000</v>
      </c>
      <c r="C10" s="12">
        <v>0</v>
      </c>
      <c r="D10" s="12">
        <v>0</v>
      </c>
      <c r="E10" s="12">
        <v>1</v>
      </c>
      <c r="F10" s="12">
        <v>0</v>
      </c>
      <c r="G10" s="12">
        <v>1</v>
      </c>
      <c r="H10" s="12">
        <v>1</v>
      </c>
      <c r="I10" s="12">
        <v>1</v>
      </c>
      <c r="J10" s="8">
        <v>30.5</v>
      </c>
      <c r="K10" s="12">
        <v>1000</v>
      </c>
      <c r="L10" s="8">
        <v>46.9</v>
      </c>
      <c r="M10" s="8">
        <v>6.1</v>
      </c>
      <c r="N10" s="12">
        <v>1970</v>
      </c>
      <c r="O10" s="12">
        <v>1</v>
      </c>
      <c r="P10" s="12">
        <v>9</v>
      </c>
      <c r="Q10" s="5"/>
      <c r="R10" s="5"/>
      <c r="S10" s="5">
        <f t="shared" si="3"/>
        <v>16.11809565095832</v>
      </c>
      <c r="T10" s="5">
        <f t="shared" si="4"/>
        <v>3.417726683613366</v>
      </c>
      <c r="U10" s="5">
        <f t="shared" si="0"/>
        <v>6.9077552789821368</v>
      </c>
      <c r="V10" s="5">
        <f t="shared" si="0"/>
        <v>3.8480176754522337</v>
      </c>
      <c r="W10" s="12">
        <v>0</v>
      </c>
      <c r="X10" s="12">
        <v>1</v>
      </c>
      <c r="Y10" s="12">
        <v>0</v>
      </c>
      <c r="Z10" s="5">
        <f t="shared" si="1"/>
        <v>1.8082887711792655</v>
      </c>
      <c r="AA10" s="5">
        <f t="shared" si="2"/>
        <v>7.5857888217320344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</row>
    <row r="11" spans="1:94" ht="12.75" x14ac:dyDescent="0.2">
      <c r="A11" s="7" t="s">
        <v>39</v>
      </c>
      <c r="B11" s="12">
        <v>17400000</v>
      </c>
      <c r="C11" s="12">
        <v>0</v>
      </c>
      <c r="D11" s="12">
        <v>1</v>
      </c>
      <c r="E11" s="12">
        <v>1</v>
      </c>
      <c r="F11" s="12">
        <v>0</v>
      </c>
      <c r="G11" s="12">
        <v>0</v>
      </c>
      <c r="H11" s="12">
        <v>1</v>
      </c>
      <c r="I11" s="12">
        <v>0</v>
      </c>
      <c r="J11" s="8">
        <v>27</v>
      </c>
      <c r="K11" s="12">
        <v>800</v>
      </c>
      <c r="L11" s="8">
        <v>49.7</v>
      </c>
      <c r="M11" s="8">
        <v>9</v>
      </c>
      <c r="N11" s="12">
        <v>1962</v>
      </c>
      <c r="O11" s="12">
        <v>2</v>
      </c>
      <c r="P11" s="12">
        <v>9</v>
      </c>
      <c r="Q11" s="5"/>
      <c r="R11" s="5"/>
      <c r="S11" s="5">
        <f t="shared" si="3"/>
        <v>16.671980764184756</v>
      </c>
      <c r="T11" s="5">
        <f t="shared" si="4"/>
        <v>3.2958368660043291</v>
      </c>
      <c r="U11" s="5">
        <f t="shared" si="0"/>
        <v>6.6846117276679271</v>
      </c>
      <c r="V11" s="5">
        <f t="shared" si="0"/>
        <v>3.906004933102583</v>
      </c>
      <c r="W11" s="12">
        <v>0</v>
      </c>
      <c r="X11" s="12">
        <v>0</v>
      </c>
      <c r="Y11" s="12">
        <v>1</v>
      </c>
      <c r="Z11" s="5">
        <f t="shared" si="1"/>
        <v>2.1972245773362196</v>
      </c>
      <c r="AA11" s="5">
        <f t="shared" si="2"/>
        <v>7.581719640125308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</row>
    <row r="12" spans="1:94" ht="12.75" x14ac:dyDescent="0.2">
      <c r="A12" s="7" t="s">
        <v>40</v>
      </c>
      <c r="B12" s="12">
        <v>74032000</v>
      </c>
      <c r="C12" s="12">
        <v>0</v>
      </c>
      <c r="D12" s="12">
        <v>0</v>
      </c>
      <c r="E12" s="12">
        <v>1</v>
      </c>
      <c r="F12" s="12">
        <v>1</v>
      </c>
      <c r="G12" s="12">
        <v>0</v>
      </c>
      <c r="H12" s="12">
        <v>1</v>
      </c>
      <c r="I12" s="12">
        <v>0</v>
      </c>
      <c r="J12" s="8">
        <v>34.200000000000003</v>
      </c>
      <c r="K12" s="12">
        <v>300</v>
      </c>
      <c r="L12" s="8">
        <v>71.7</v>
      </c>
      <c r="M12" s="8">
        <v>16</v>
      </c>
      <c r="N12" s="30">
        <v>2017</v>
      </c>
      <c r="O12" s="12">
        <v>5</v>
      </c>
      <c r="P12" s="12">
        <v>6</v>
      </c>
      <c r="Q12" s="5"/>
      <c r="R12" s="5"/>
      <c r="S12" s="5">
        <f t="shared" si="3"/>
        <v>18.120007990128919</v>
      </c>
      <c r="T12" s="5">
        <f t="shared" si="4"/>
        <v>3.5322256440685598</v>
      </c>
      <c r="U12" s="5">
        <f t="shared" si="0"/>
        <v>5.7037824746562009</v>
      </c>
      <c r="V12" s="5">
        <f t="shared" si="0"/>
        <v>4.2724907476055751</v>
      </c>
      <c r="W12" s="12">
        <v>0</v>
      </c>
      <c r="X12" s="12">
        <v>1</v>
      </c>
      <c r="Y12" s="12">
        <v>0</v>
      </c>
      <c r="Z12" s="5">
        <f t="shared" si="1"/>
        <v>2.7725887222397811</v>
      </c>
      <c r="AA12" s="5">
        <f t="shared" si="2"/>
        <v>7.6093665379542115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</row>
    <row r="13" spans="1:94" ht="12.75" x14ac:dyDescent="0.2">
      <c r="A13" s="7" t="s">
        <v>41</v>
      </c>
      <c r="B13" s="12">
        <v>24950000</v>
      </c>
      <c r="C13" s="12">
        <v>0</v>
      </c>
      <c r="D13" s="12">
        <v>1</v>
      </c>
      <c r="E13" s="12">
        <v>1</v>
      </c>
      <c r="F13" s="12">
        <v>0</v>
      </c>
      <c r="G13" s="12">
        <v>0</v>
      </c>
      <c r="H13" s="12">
        <v>1</v>
      </c>
      <c r="I13" s="12">
        <v>0</v>
      </c>
      <c r="J13" s="8">
        <v>20</v>
      </c>
      <c r="K13" s="12">
        <v>1400</v>
      </c>
      <c r="L13" s="8">
        <v>55</v>
      </c>
      <c r="M13" s="8">
        <v>12</v>
      </c>
      <c r="N13" s="13">
        <v>2007</v>
      </c>
      <c r="O13" s="12">
        <v>6</v>
      </c>
      <c r="P13" s="12">
        <v>17</v>
      </c>
      <c r="Q13" s="5"/>
      <c r="R13" s="5"/>
      <c r="S13" s="5">
        <f t="shared" si="3"/>
        <v>17.032384380161801</v>
      </c>
      <c r="T13" s="5">
        <f t="shared" si="4"/>
        <v>2.9957322735539909</v>
      </c>
      <c r="U13" s="5">
        <f t="shared" si="0"/>
        <v>7.2442275156033498</v>
      </c>
      <c r="V13" s="5">
        <f t="shared" si="0"/>
        <v>4.0073331852324712</v>
      </c>
      <c r="W13" s="12">
        <v>0</v>
      </c>
      <c r="X13" s="12">
        <v>0</v>
      </c>
      <c r="Y13" s="12">
        <v>0</v>
      </c>
      <c r="Z13" s="5">
        <f t="shared" si="1"/>
        <v>2.4849066497880004</v>
      </c>
      <c r="AA13" s="5">
        <f t="shared" si="2"/>
        <v>7.604396348796338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</row>
    <row r="14" spans="1:94" ht="12.75" x14ac:dyDescent="0.2">
      <c r="A14" s="7" t="s">
        <v>48</v>
      </c>
      <c r="B14" s="12">
        <v>15000000</v>
      </c>
      <c r="C14" s="12">
        <v>0</v>
      </c>
      <c r="D14" s="12">
        <v>1</v>
      </c>
      <c r="E14" s="12">
        <v>1</v>
      </c>
      <c r="F14" s="12">
        <v>0</v>
      </c>
      <c r="G14" s="12">
        <v>0</v>
      </c>
      <c r="H14" s="12">
        <v>1</v>
      </c>
      <c r="I14" s="12">
        <v>0</v>
      </c>
      <c r="J14" s="8">
        <v>28.1</v>
      </c>
      <c r="K14" s="12">
        <v>400</v>
      </c>
      <c r="L14" s="8">
        <v>51.3</v>
      </c>
      <c r="M14" s="8">
        <v>11</v>
      </c>
      <c r="N14" s="13">
        <v>1984</v>
      </c>
      <c r="O14" s="12">
        <v>3</v>
      </c>
      <c r="P14" s="12">
        <v>16</v>
      </c>
      <c r="Q14" s="5"/>
      <c r="R14" s="5"/>
      <c r="S14" s="5">
        <f t="shared" si="3"/>
        <v>16.523560759066484</v>
      </c>
      <c r="T14" s="5">
        <f t="shared" si="4"/>
        <v>3.3357695763396999</v>
      </c>
      <c r="U14" s="5">
        <f t="shared" si="0"/>
        <v>5.9914645471079817</v>
      </c>
      <c r="V14" s="5">
        <f t="shared" si="0"/>
        <v>3.9376907521767239</v>
      </c>
      <c r="W14" s="12">
        <v>0</v>
      </c>
      <c r="X14" s="12">
        <v>1</v>
      </c>
      <c r="Y14" s="12">
        <v>0</v>
      </c>
      <c r="Z14" s="5">
        <f t="shared" si="1"/>
        <v>2.3978952727983707</v>
      </c>
      <c r="AA14" s="5">
        <f t="shared" si="2"/>
        <v>7.5928702878448178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</row>
    <row r="15" spans="1:94" ht="12.75" x14ac:dyDescent="0.2">
      <c r="A15" s="7" t="s">
        <v>49</v>
      </c>
      <c r="B15" s="12">
        <v>12000000</v>
      </c>
      <c r="C15" s="12">
        <v>0</v>
      </c>
      <c r="D15" s="12">
        <v>0</v>
      </c>
      <c r="E15" s="12">
        <v>1</v>
      </c>
      <c r="F15" s="12">
        <v>0</v>
      </c>
      <c r="G15" s="12">
        <v>1</v>
      </c>
      <c r="H15" s="12">
        <v>1</v>
      </c>
      <c r="I15" s="12">
        <v>0</v>
      </c>
      <c r="J15" s="8">
        <v>34</v>
      </c>
      <c r="K15" s="12">
        <v>600</v>
      </c>
      <c r="L15" s="8">
        <v>55</v>
      </c>
      <c r="M15" s="8">
        <v>9.5</v>
      </c>
      <c r="N15" s="12">
        <v>1983</v>
      </c>
      <c r="O15" s="12">
        <v>6</v>
      </c>
      <c r="P15" s="12">
        <v>16</v>
      </c>
      <c r="Q15" s="5"/>
      <c r="R15" s="5"/>
      <c r="S15" s="5">
        <f t="shared" si="3"/>
        <v>16.300417207752275</v>
      </c>
      <c r="T15" s="5">
        <f t="shared" si="4"/>
        <v>3.5263605246161616</v>
      </c>
      <c r="U15" s="5">
        <f t="shared" si="0"/>
        <v>6.3969296552161463</v>
      </c>
      <c r="V15" s="5">
        <f t="shared" si="0"/>
        <v>4.0073331852324712</v>
      </c>
      <c r="W15" s="12">
        <v>1</v>
      </c>
      <c r="X15" s="12">
        <v>0</v>
      </c>
      <c r="Y15" s="12">
        <v>0</v>
      </c>
      <c r="Z15" s="5">
        <f t="shared" si="1"/>
        <v>2.2512917986064953</v>
      </c>
      <c r="AA15" s="5">
        <f t="shared" si="2"/>
        <v>7.5923661285197959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</row>
    <row r="16" spans="1:94" ht="12.75" x14ac:dyDescent="0.2">
      <c r="A16" s="7" t="s">
        <v>50</v>
      </c>
      <c r="B16" s="12">
        <v>13250000</v>
      </c>
      <c r="C16" s="12">
        <v>0</v>
      </c>
      <c r="D16" s="12">
        <v>1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8">
        <v>30</v>
      </c>
      <c r="K16" s="12">
        <v>4000</v>
      </c>
      <c r="L16" s="8">
        <v>59</v>
      </c>
      <c r="M16" s="8">
        <v>12</v>
      </c>
      <c r="N16" s="12">
        <v>2002</v>
      </c>
      <c r="O16" s="12">
        <v>9</v>
      </c>
      <c r="P16" s="12">
        <v>14</v>
      </c>
      <c r="Q16" s="5"/>
      <c r="R16" s="5"/>
      <c r="S16" s="5">
        <f t="shared" si="3"/>
        <v>16.399508110396507</v>
      </c>
      <c r="T16" s="5">
        <f t="shared" si="4"/>
        <v>3.4011973816621555</v>
      </c>
      <c r="U16" s="5">
        <f t="shared" si="0"/>
        <v>8.2940496401020276</v>
      </c>
      <c r="V16" s="5">
        <f t="shared" si="0"/>
        <v>4.0775374439057197</v>
      </c>
      <c r="W16" s="12">
        <v>1</v>
      </c>
      <c r="X16" s="12">
        <v>0</v>
      </c>
      <c r="Y16" s="12">
        <v>0</v>
      </c>
      <c r="Z16" s="5">
        <f t="shared" si="1"/>
        <v>2.4849066497880004</v>
      </c>
      <c r="AA16" s="5">
        <f t="shared" si="2"/>
        <v>7.6019019598751658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</row>
    <row r="17" spans="1:94" ht="12.75" x14ac:dyDescent="0.2">
      <c r="A17" s="7" t="s">
        <v>51</v>
      </c>
      <c r="B17" s="12">
        <v>10200000</v>
      </c>
      <c r="C17" s="12">
        <v>0</v>
      </c>
      <c r="D17" s="12">
        <v>1</v>
      </c>
      <c r="E17" s="12">
        <v>1</v>
      </c>
      <c r="F17" s="12">
        <v>0</v>
      </c>
      <c r="G17" s="12">
        <v>1</v>
      </c>
      <c r="H17" s="12">
        <v>1</v>
      </c>
      <c r="I17" s="12">
        <v>1</v>
      </c>
      <c r="J17" s="8">
        <v>30</v>
      </c>
      <c r="K17" s="12">
        <v>2200</v>
      </c>
      <c r="L17" s="8">
        <v>45.8</v>
      </c>
      <c r="M17" s="8">
        <v>6</v>
      </c>
      <c r="N17" s="12">
        <v>1976</v>
      </c>
      <c r="O17" s="12">
        <v>1</v>
      </c>
      <c r="P17" s="12">
        <v>9</v>
      </c>
      <c r="Q17" s="5"/>
      <c r="R17" s="5"/>
      <c r="S17" s="5">
        <f t="shared" si="3"/>
        <v>16.1378982782545</v>
      </c>
      <c r="T17" s="5">
        <f t="shared" si="4"/>
        <v>3.4011973816621555</v>
      </c>
      <c r="U17" s="5">
        <f t="shared" si="0"/>
        <v>7.696212639346407</v>
      </c>
      <c r="V17" s="5">
        <f t="shared" si="0"/>
        <v>3.824284091120139</v>
      </c>
      <c r="W17" s="12">
        <v>1</v>
      </c>
      <c r="X17" s="12">
        <v>1</v>
      </c>
      <c r="Y17" s="12">
        <v>0</v>
      </c>
      <c r="Z17" s="5">
        <f t="shared" si="1"/>
        <v>1.791759469228055</v>
      </c>
      <c r="AA17" s="5">
        <f t="shared" si="2"/>
        <v>7.5888298783078127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</row>
    <row r="18" spans="1:94" ht="12.75" x14ac:dyDescent="0.2">
      <c r="A18" s="7" t="s">
        <v>52</v>
      </c>
      <c r="B18" s="12">
        <v>14000000</v>
      </c>
      <c r="C18" s="12">
        <v>0</v>
      </c>
      <c r="D18" s="12">
        <v>1</v>
      </c>
      <c r="E18" s="12">
        <v>1</v>
      </c>
      <c r="F18" s="12">
        <v>0</v>
      </c>
      <c r="G18" s="12">
        <v>0</v>
      </c>
      <c r="H18" s="12">
        <v>1</v>
      </c>
      <c r="I18" s="12">
        <v>0</v>
      </c>
      <c r="J18" s="8">
        <v>23.8</v>
      </c>
      <c r="K18" s="12">
        <v>900</v>
      </c>
      <c r="L18" s="8">
        <v>51.4</v>
      </c>
      <c r="M18" s="8">
        <v>7.8</v>
      </c>
      <c r="N18" s="12">
        <v>1980</v>
      </c>
      <c r="O18" s="12">
        <v>3</v>
      </c>
      <c r="P18" s="12">
        <v>14</v>
      </c>
      <c r="Q18" s="5"/>
      <c r="R18" s="5"/>
      <c r="S18" s="5">
        <f t="shared" si="3"/>
        <v>16.454567887579532</v>
      </c>
      <c r="T18" s="5">
        <f t="shared" si="4"/>
        <v>3.1696855806774291</v>
      </c>
      <c r="U18" s="5">
        <f t="shared" ref="U18:U81" si="5">LN(K18)</f>
        <v>6.8023947633243109</v>
      </c>
      <c r="V18" s="5">
        <f t="shared" ref="V18:V81" si="6">LN(L18)</f>
        <v>3.9396381724611196</v>
      </c>
      <c r="W18" s="12">
        <v>1</v>
      </c>
      <c r="X18" s="12">
        <v>0</v>
      </c>
      <c r="Y18" s="12">
        <v>0</v>
      </c>
      <c r="Z18" s="5">
        <f t="shared" ref="Z18:Z81" si="7">LN(M18)</f>
        <v>2.0541237336955462</v>
      </c>
      <c r="AA18" s="5">
        <f t="shared" ref="AA18:AA81" si="8">LN(N18)</f>
        <v>7.5908521236885811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</row>
    <row r="19" spans="1:94" ht="12.75" x14ac:dyDescent="0.2">
      <c r="A19" s="7" t="s">
        <v>53</v>
      </c>
      <c r="B19" s="12">
        <v>16900000</v>
      </c>
      <c r="C19" s="12">
        <v>0</v>
      </c>
      <c r="D19" s="12">
        <v>0</v>
      </c>
      <c r="E19" s="12">
        <v>1</v>
      </c>
      <c r="F19" s="12">
        <v>0</v>
      </c>
      <c r="G19" s="12">
        <v>0</v>
      </c>
      <c r="H19" s="12">
        <v>1</v>
      </c>
      <c r="I19" s="12">
        <v>0</v>
      </c>
      <c r="J19" s="8">
        <v>29</v>
      </c>
      <c r="K19" s="12">
        <v>1000</v>
      </c>
      <c r="L19" s="8">
        <v>57.4</v>
      </c>
      <c r="M19" s="8">
        <v>14.2</v>
      </c>
      <c r="N19" s="12">
        <v>2018</v>
      </c>
      <c r="O19" s="12">
        <v>5</v>
      </c>
      <c r="P19" s="12">
        <v>23</v>
      </c>
      <c r="Q19" s="5"/>
      <c r="R19" s="5"/>
      <c r="S19" s="5">
        <f t="shared" si="3"/>
        <v>16.642824179893303</v>
      </c>
      <c r="T19" s="5">
        <f t="shared" si="4"/>
        <v>3.3672958299864741</v>
      </c>
      <c r="U19" s="5">
        <f t="shared" si="5"/>
        <v>6.9077552789821368</v>
      </c>
      <c r="V19" s="5">
        <f t="shared" si="6"/>
        <v>4.0500443033255209</v>
      </c>
      <c r="W19" s="12">
        <v>1</v>
      </c>
      <c r="X19" s="12">
        <v>0</v>
      </c>
      <c r="Y19" s="12">
        <v>0</v>
      </c>
      <c r="Z19" s="5">
        <f t="shared" si="7"/>
        <v>2.653241964607215</v>
      </c>
      <c r="AA19" s="5">
        <f t="shared" si="8"/>
        <v>7.6098622009135539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</row>
    <row r="20" spans="1:94" ht="12.75" x14ac:dyDescent="0.2">
      <c r="A20" s="7" t="s">
        <v>54</v>
      </c>
      <c r="B20" s="12">
        <v>12000000</v>
      </c>
      <c r="C20" s="12">
        <v>0</v>
      </c>
      <c r="D20" s="12">
        <v>1</v>
      </c>
      <c r="E20" s="12">
        <v>1</v>
      </c>
      <c r="F20" s="12">
        <v>0</v>
      </c>
      <c r="G20" s="12">
        <v>1</v>
      </c>
      <c r="H20" s="12">
        <v>1</v>
      </c>
      <c r="I20" s="12">
        <v>0</v>
      </c>
      <c r="J20" s="8">
        <v>21.2</v>
      </c>
      <c r="K20" s="12">
        <v>900</v>
      </c>
      <c r="L20" s="8">
        <v>44.4</v>
      </c>
      <c r="M20" s="8">
        <v>5.5</v>
      </c>
      <c r="N20" s="30">
        <v>1970</v>
      </c>
      <c r="O20" s="12">
        <v>8</v>
      </c>
      <c r="P20" s="12">
        <v>9</v>
      </c>
      <c r="Q20" s="5"/>
      <c r="R20" s="5"/>
      <c r="S20" s="5">
        <f t="shared" si="3"/>
        <v>16.300417207752275</v>
      </c>
      <c r="T20" s="5">
        <f t="shared" si="4"/>
        <v>3.0540011816779669</v>
      </c>
      <c r="U20" s="5">
        <f t="shared" si="5"/>
        <v>6.8023947633243109</v>
      </c>
      <c r="V20" s="5">
        <f t="shared" si="6"/>
        <v>3.7932394694381792</v>
      </c>
      <c r="W20" s="12">
        <v>1</v>
      </c>
      <c r="X20" s="12">
        <v>0</v>
      </c>
      <c r="Y20" s="12">
        <v>0</v>
      </c>
      <c r="Z20" s="5">
        <f t="shared" si="7"/>
        <v>1.7047480922384253</v>
      </c>
      <c r="AA20" s="5">
        <f t="shared" si="8"/>
        <v>7.5857888217320344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</row>
    <row r="21" spans="1:94" ht="12.75" x14ac:dyDescent="0.2">
      <c r="A21" s="7" t="s">
        <v>55</v>
      </c>
      <c r="B21" s="12">
        <v>12300000</v>
      </c>
      <c r="C21" s="12">
        <v>0</v>
      </c>
      <c r="D21" s="12">
        <v>1</v>
      </c>
      <c r="E21" s="12">
        <v>1</v>
      </c>
      <c r="F21" s="12">
        <v>0</v>
      </c>
      <c r="G21" s="12">
        <v>0</v>
      </c>
      <c r="H21" s="12">
        <v>1</v>
      </c>
      <c r="I21" s="12">
        <v>0</v>
      </c>
      <c r="J21" s="8">
        <v>13.3</v>
      </c>
      <c r="K21" s="12">
        <v>600</v>
      </c>
      <c r="L21" s="8">
        <v>44.8</v>
      </c>
      <c r="M21" s="8">
        <v>6</v>
      </c>
      <c r="N21" s="30">
        <v>1968</v>
      </c>
      <c r="O21" s="12">
        <v>5</v>
      </c>
      <c r="P21" s="12">
        <v>9</v>
      </c>
      <c r="Q21" s="5"/>
      <c r="R21" s="5"/>
      <c r="S21" s="5">
        <f t="shared" si="3"/>
        <v>16.325109820342647</v>
      </c>
      <c r="T21" s="5">
        <f t="shared" si="4"/>
        <v>2.5877640352277083</v>
      </c>
      <c r="U21" s="5">
        <f t="shared" si="5"/>
        <v>6.3969296552161463</v>
      </c>
      <c r="V21" s="5">
        <f t="shared" si="6"/>
        <v>3.8022081394209395</v>
      </c>
      <c r="W21" s="12">
        <v>0</v>
      </c>
      <c r="X21" s="12">
        <v>1</v>
      </c>
      <c r="Y21" s="12">
        <v>0</v>
      </c>
      <c r="Z21" s="5">
        <f t="shared" si="7"/>
        <v>1.791759469228055</v>
      </c>
      <c r="AA21" s="5">
        <f t="shared" si="8"/>
        <v>7.5847730776121987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</row>
    <row r="22" spans="1:94" ht="12.75" x14ac:dyDescent="0.2">
      <c r="A22" s="7" t="s">
        <v>56</v>
      </c>
      <c r="B22" s="12">
        <v>21990000</v>
      </c>
      <c r="C22" s="12">
        <v>0</v>
      </c>
      <c r="D22" s="12">
        <v>1</v>
      </c>
      <c r="E22" s="12">
        <v>1</v>
      </c>
      <c r="F22" s="12">
        <v>0</v>
      </c>
      <c r="G22" s="12">
        <v>0</v>
      </c>
      <c r="H22" s="12">
        <v>1</v>
      </c>
      <c r="I22" s="12">
        <v>0</v>
      </c>
      <c r="J22" s="8">
        <v>39.799999999999997</v>
      </c>
      <c r="K22" s="12">
        <v>500</v>
      </c>
      <c r="L22" s="8">
        <v>47.3</v>
      </c>
      <c r="M22" s="8">
        <v>5.8</v>
      </c>
      <c r="N22" s="12">
        <v>1934</v>
      </c>
      <c r="O22" s="12">
        <v>2</v>
      </c>
      <c r="P22" s="12">
        <v>7</v>
      </c>
      <c r="Q22" s="5"/>
      <c r="R22" s="5"/>
      <c r="S22" s="5">
        <f t="shared" si="3"/>
        <v>16.906098362530944</v>
      </c>
      <c r="T22" s="5">
        <f t="shared" si="4"/>
        <v>3.6838669122903918</v>
      </c>
      <c r="U22" s="5">
        <f t="shared" si="5"/>
        <v>6.2146080984221914</v>
      </c>
      <c r="V22" s="5">
        <f t="shared" si="6"/>
        <v>3.8565102954978872</v>
      </c>
      <c r="W22" s="12">
        <v>0</v>
      </c>
      <c r="X22" s="12">
        <v>0</v>
      </c>
      <c r="Y22" s="12">
        <v>0</v>
      </c>
      <c r="Z22" s="5">
        <f t="shared" si="7"/>
        <v>1.7578579175523736</v>
      </c>
      <c r="AA22" s="5">
        <f t="shared" si="8"/>
        <v>7.5673456760132396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</row>
    <row r="23" spans="1:94" ht="12.75" x14ac:dyDescent="0.2">
      <c r="A23" s="7" t="s">
        <v>57</v>
      </c>
      <c r="B23" s="12">
        <v>13450000</v>
      </c>
      <c r="C23" s="12">
        <v>0</v>
      </c>
      <c r="D23" s="12">
        <v>1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8">
        <v>31</v>
      </c>
      <c r="K23" s="12">
        <v>700</v>
      </c>
      <c r="L23" s="8">
        <v>53</v>
      </c>
      <c r="M23" s="8">
        <v>10</v>
      </c>
      <c r="N23" s="12">
        <v>1992</v>
      </c>
      <c r="O23" s="12">
        <v>13</v>
      </c>
      <c r="P23" s="12">
        <v>14</v>
      </c>
      <c r="Q23" s="5"/>
      <c r="R23" s="5"/>
      <c r="S23" s="5">
        <f t="shared" si="3"/>
        <v>16.414489664012123</v>
      </c>
      <c r="T23" s="5">
        <f t="shared" si="4"/>
        <v>3.4339872044851463</v>
      </c>
      <c r="U23" s="5">
        <f t="shared" si="5"/>
        <v>6.5510803350434044</v>
      </c>
      <c r="V23" s="5">
        <f t="shared" si="6"/>
        <v>3.970291913552122</v>
      </c>
      <c r="W23" s="12">
        <v>0</v>
      </c>
      <c r="X23" s="12">
        <v>1</v>
      </c>
      <c r="Y23" s="12">
        <v>0</v>
      </c>
      <c r="Z23" s="5">
        <f t="shared" si="7"/>
        <v>2.3025850929940459</v>
      </c>
      <c r="AA23" s="5">
        <f t="shared" si="8"/>
        <v>7.5968944381445436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</row>
    <row r="24" spans="1:94" ht="12.75" x14ac:dyDescent="0.2">
      <c r="A24" s="7" t="s">
        <v>58</v>
      </c>
      <c r="B24" s="12">
        <v>11600000</v>
      </c>
      <c r="C24" s="12">
        <v>0</v>
      </c>
      <c r="D24" s="12">
        <v>1</v>
      </c>
      <c r="E24" s="12">
        <v>1</v>
      </c>
      <c r="F24" s="12">
        <v>0</v>
      </c>
      <c r="G24" s="12">
        <v>0</v>
      </c>
      <c r="H24" s="12">
        <v>1</v>
      </c>
      <c r="I24" s="12">
        <v>0</v>
      </c>
      <c r="J24" s="8">
        <v>28.6</v>
      </c>
      <c r="K24" s="12">
        <v>1000</v>
      </c>
      <c r="L24" s="8">
        <v>44.2</v>
      </c>
      <c r="M24" s="8">
        <v>5.8</v>
      </c>
      <c r="N24" s="12">
        <v>1969</v>
      </c>
      <c r="O24" s="12">
        <v>4</v>
      </c>
      <c r="P24" s="12">
        <v>9</v>
      </c>
      <c r="Q24" s="5"/>
      <c r="R24" s="5"/>
      <c r="S24" s="5">
        <f t="shared" si="3"/>
        <v>16.266515656076592</v>
      </c>
      <c r="T24" s="5">
        <f t="shared" si="4"/>
        <v>3.3534067178258069</v>
      </c>
      <c r="U24" s="5">
        <f t="shared" si="5"/>
        <v>6.9077552789821368</v>
      </c>
      <c r="V24" s="5">
        <f t="shared" si="6"/>
        <v>3.7887247890836524</v>
      </c>
      <c r="W24" s="12">
        <v>0</v>
      </c>
      <c r="X24" s="12">
        <v>1</v>
      </c>
      <c r="Y24" s="12">
        <v>1</v>
      </c>
      <c r="Z24" s="5">
        <f t="shared" si="7"/>
        <v>1.7578579175523736</v>
      </c>
      <c r="AA24" s="5">
        <f t="shared" si="8"/>
        <v>7.5852810786391256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</row>
    <row r="25" spans="1:94" ht="12.75" x14ac:dyDescent="0.2">
      <c r="A25" s="7" t="s">
        <v>59</v>
      </c>
      <c r="B25" s="12">
        <v>13200000</v>
      </c>
      <c r="C25" s="12">
        <v>0</v>
      </c>
      <c r="D25" s="12">
        <v>1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8">
        <v>17</v>
      </c>
      <c r="K25" s="12">
        <v>700</v>
      </c>
      <c r="L25" s="8">
        <v>43</v>
      </c>
      <c r="M25" s="8">
        <v>5.4</v>
      </c>
      <c r="N25" s="12">
        <v>1965</v>
      </c>
      <c r="O25" s="12">
        <v>4</v>
      </c>
      <c r="P25" s="12">
        <v>5</v>
      </c>
      <c r="Q25" s="5"/>
      <c r="R25" s="5"/>
      <c r="S25" s="5">
        <f t="shared" si="3"/>
        <v>16.395727387556601</v>
      </c>
      <c r="T25" s="5">
        <f t="shared" si="4"/>
        <v>2.8332133440562162</v>
      </c>
      <c r="U25" s="5">
        <f t="shared" si="5"/>
        <v>6.5510803350434044</v>
      </c>
      <c r="V25" s="5">
        <f t="shared" si="6"/>
        <v>3.7612001156935624</v>
      </c>
      <c r="W25" s="12">
        <v>0</v>
      </c>
      <c r="X25" s="12">
        <v>1</v>
      </c>
      <c r="Y25" s="12">
        <v>0</v>
      </c>
      <c r="Z25" s="5">
        <f t="shared" si="7"/>
        <v>1.6863989535702288</v>
      </c>
      <c r="AA25" s="5">
        <f t="shared" si="8"/>
        <v>7.5832475243033617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</row>
    <row r="26" spans="1:94" ht="12.75" x14ac:dyDescent="0.2">
      <c r="A26" s="7" t="s">
        <v>60</v>
      </c>
      <c r="B26" s="12">
        <v>17600000</v>
      </c>
      <c r="C26" s="12">
        <v>0</v>
      </c>
      <c r="D26" s="12">
        <v>0</v>
      </c>
      <c r="E26" s="12">
        <v>1</v>
      </c>
      <c r="F26" s="12">
        <v>0</v>
      </c>
      <c r="G26" s="12">
        <v>0</v>
      </c>
      <c r="H26" s="12">
        <v>1</v>
      </c>
      <c r="I26" s="12">
        <v>0</v>
      </c>
      <c r="J26" s="8">
        <v>36</v>
      </c>
      <c r="K26" s="12">
        <v>1000</v>
      </c>
      <c r="L26" s="8">
        <v>55.5</v>
      </c>
      <c r="M26" s="8">
        <v>10</v>
      </c>
      <c r="N26" s="12">
        <v>1964</v>
      </c>
      <c r="O26" s="12">
        <v>2</v>
      </c>
      <c r="P26" s="12">
        <v>9</v>
      </c>
      <c r="Q26" s="5"/>
      <c r="R26" s="5"/>
      <c r="S26" s="5">
        <f t="shared" si="3"/>
        <v>16.683409460008381</v>
      </c>
      <c r="T26" s="5">
        <f t="shared" si="4"/>
        <v>3.5835189384561099</v>
      </c>
      <c r="U26" s="5">
        <f t="shared" si="5"/>
        <v>6.9077552789821368</v>
      </c>
      <c r="V26" s="5">
        <f t="shared" si="6"/>
        <v>4.0163830207523885</v>
      </c>
      <c r="W26" s="12">
        <v>0</v>
      </c>
      <c r="X26" s="12">
        <v>0</v>
      </c>
      <c r="Y26" s="12">
        <v>0</v>
      </c>
      <c r="Z26" s="5">
        <f t="shared" si="7"/>
        <v>2.3025850929940459</v>
      </c>
      <c r="AA26" s="5">
        <f t="shared" si="8"/>
        <v>7.5827384889144112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</row>
    <row r="27" spans="1:94" ht="12.75" x14ac:dyDescent="0.2">
      <c r="A27" s="7" t="s">
        <v>61</v>
      </c>
      <c r="B27" s="12">
        <v>16245000</v>
      </c>
      <c r="C27" s="12">
        <v>0</v>
      </c>
      <c r="D27" s="12">
        <v>1</v>
      </c>
      <c r="E27" s="12">
        <v>1</v>
      </c>
      <c r="F27" s="12">
        <v>0</v>
      </c>
      <c r="G27" s="12">
        <v>1</v>
      </c>
      <c r="H27" s="12">
        <v>1</v>
      </c>
      <c r="I27" s="12">
        <v>0</v>
      </c>
      <c r="J27" s="8">
        <v>38.5</v>
      </c>
      <c r="K27" s="12">
        <v>1300</v>
      </c>
      <c r="L27" s="8">
        <v>60</v>
      </c>
      <c r="M27" s="8">
        <v>12.3</v>
      </c>
      <c r="N27" s="13">
        <v>2001</v>
      </c>
      <c r="O27" s="12">
        <v>17</v>
      </c>
      <c r="P27" s="12">
        <v>22</v>
      </c>
      <c r="Q27" s="5"/>
      <c r="R27" s="5"/>
      <c r="S27" s="5">
        <f t="shared" si="3"/>
        <v>16.603295727085339</v>
      </c>
      <c r="T27" s="5">
        <f t="shared" si="4"/>
        <v>3.6506582412937387</v>
      </c>
      <c r="U27" s="5">
        <f t="shared" si="5"/>
        <v>7.1701195434496281</v>
      </c>
      <c r="V27" s="5">
        <f t="shared" si="6"/>
        <v>4.0943445622221004</v>
      </c>
      <c r="W27" s="12">
        <v>0</v>
      </c>
      <c r="X27" s="12">
        <v>1</v>
      </c>
      <c r="Y27" s="12">
        <v>0</v>
      </c>
      <c r="Z27" s="5">
        <f t="shared" si="7"/>
        <v>2.5095992623783721</v>
      </c>
      <c r="AA27" s="5">
        <f t="shared" si="8"/>
        <v>7.6014023345837334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</row>
    <row r="28" spans="1:94" ht="12.75" x14ac:dyDescent="0.2">
      <c r="A28" s="7" t="s">
        <v>62</v>
      </c>
      <c r="B28" s="12">
        <v>17899000</v>
      </c>
      <c r="C28" s="12">
        <v>0</v>
      </c>
      <c r="D28" s="12">
        <v>1</v>
      </c>
      <c r="E28" s="12">
        <v>1</v>
      </c>
      <c r="F28" s="12">
        <v>0</v>
      </c>
      <c r="G28" s="12">
        <v>0</v>
      </c>
      <c r="H28" s="12">
        <v>1</v>
      </c>
      <c r="I28" s="12">
        <v>0</v>
      </c>
      <c r="J28" s="8">
        <v>25.6</v>
      </c>
      <c r="K28" s="12">
        <v>400</v>
      </c>
      <c r="L28" s="8">
        <v>51</v>
      </c>
      <c r="M28" s="8">
        <v>8.3000000000000007</v>
      </c>
      <c r="N28" s="13">
        <v>1985</v>
      </c>
      <c r="O28" s="12">
        <v>10</v>
      </c>
      <c r="P28" s="12">
        <v>17</v>
      </c>
      <c r="Q28" s="5"/>
      <c r="R28" s="5"/>
      <c r="S28" s="5">
        <f t="shared" si="3"/>
        <v>16.700255403328637</v>
      </c>
      <c r="T28" s="5">
        <f t="shared" si="4"/>
        <v>3.2425923514855168</v>
      </c>
      <c r="U28" s="5">
        <f t="shared" si="5"/>
        <v>5.9914645471079817</v>
      </c>
      <c r="V28" s="5">
        <f t="shared" si="6"/>
        <v>3.9318256327243257</v>
      </c>
      <c r="W28" s="12">
        <v>0</v>
      </c>
      <c r="X28" s="12">
        <v>1</v>
      </c>
      <c r="Y28" s="12">
        <v>0</v>
      </c>
      <c r="Z28" s="5">
        <f t="shared" si="7"/>
        <v>2.1162555148025524</v>
      </c>
      <c r="AA28" s="5">
        <f t="shared" si="8"/>
        <v>7.5933741931212904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</row>
    <row r="29" spans="1:94" ht="12.75" x14ac:dyDescent="0.2">
      <c r="A29" s="7" t="s">
        <v>63</v>
      </c>
      <c r="B29" s="12">
        <v>47000000</v>
      </c>
      <c r="C29" s="12">
        <v>0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0</v>
      </c>
      <c r="J29" s="8">
        <v>26</v>
      </c>
      <c r="K29" s="12">
        <v>600</v>
      </c>
      <c r="L29" s="8">
        <v>65.2</v>
      </c>
      <c r="M29" s="8">
        <v>27</v>
      </c>
      <c r="N29" s="12">
        <v>2020</v>
      </c>
      <c r="O29" s="12">
        <v>12</v>
      </c>
      <c r="P29" s="12">
        <v>18</v>
      </c>
      <c r="Q29" s="5"/>
      <c r="R29" s="5"/>
      <c r="S29" s="5">
        <f t="shared" si="3"/>
        <v>17.665658159674333</v>
      </c>
      <c r="T29" s="5">
        <f t="shared" si="4"/>
        <v>3.2580965380214821</v>
      </c>
      <c r="U29" s="5">
        <f t="shared" si="5"/>
        <v>6.3969296552161463</v>
      </c>
      <c r="V29" s="5">
        <f t="shared" si="6"/>
        <v>4.1774594689326072</v>
      </c>
      <c r="W29" s="12">
        <v>0</v>
      </c>
      <c r="X29" s="12">
        <v>1</v>
      </c>
      <c r="Y29" s="12">
        <v>0</v>
      </c>
      <c r="Z29" s="5">
        <f t="shared" si="7"/>
        <v>3.2958368660043291</v>
      </c>
      <c r="AA29" s="5">
        <f t="shared" si="8"/>
        <v>7.6108527903952501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</row>
    <row r="30" spans="1:94" ht="12.75" x14ac:dyDescent="0.2">
      <c r="A30" s="7" t="s">
        <v>64</v>
      </c>
      <c r="B30" s="12">
        <v>7075680</v>
      </c>
      <c r="C30" s="12">
        <v>0</v>
      </c>
      <c r="D30" s="12">
        <v>1</v>
      </c>
      <c r="E30" s="12">
        <v>1</v>
      </c>
      <c r="F30" s="12">
        <v>1</v>
      </c>
      <c r="G30" s="12">
        <v>0</v>
      </c>
      <c r="H30" s="12">
        <v>1</v>
      </c>
      <c r="I30" s="12">
        <v>0</v>
      </c>
      <c r="J30" s="8">
        <v>13</v>
      </c>
      <c r="K30" s="12">
        <v>1600</v>
      </c>
      <c r="L30" s="8">
        <v>48.6</v>
      </c>
      <c r="M30" s="8">
        <v>6.8</v>
      </c>
      <c r="N30" s="12">
        <v>1975</v>
      </c>
      <c r="O30" s="12">
        <v>7</v>
      </c>
      <c r="P30" s="12">
        <v>9</v>
      </c>
      <c r="Q30" s="5"/>
      <c r="R30" s="5"/>
      <c r="S30" s="5">
        <f t="shared" si="3"/>
        <v>15.772174109949216</v>
      </c>
      <c r="T30" s="5">
        <f t="shared" si="4"/>
        <v>2.5649493574615367</v>
      </c>
      <c r="U30" s="5">
        <f t="shared" si="5"/>
        <v>7.3777589082278725</v>
      </c>
      <c r="V30" s="5">
        <f t="shared" si="6"/>
        <v>3.8836235309064482</v>
      </c>
      <c r="W30" s="12">
        <v>0</v>
      </c>
      <c r="X30" s="12">
        <v>1</v>
      </c>
      <c r="Y30" s="12">
        <v>0</v>
      </c>
      <c r="Z30" s="5">
        <f t="shared" si="7"/>
        <v>1.9169226121820611</v>
      </c>
      <c r="AA30" s="5">
        <f t="shared" si="8"/>
        <v>7.5883236773352225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</row>
    <row r="31" spans="1:94" ht="12.75" x14ac:dyDescent="0.2">
      <c r="A31" s="7" t="s">
        <v>65</v>
      </c>
      <c r="B31" s="12">
        <v>7123670</v>
      </c>
      <c r="C31" s="12">
        <v>0</v>
      </c>
      <c r="D31" s="12">
        <v>1</v>
      </c>
      <c r="E31" s="12">
        <v>1</v>
      </c>
      <c r="F31" s="12">
        <v>1</v>
      </c>
      <c r="G31" s="12">
        <v>0</v>
      </c>
      <c r="H31" s="12">
        <v>1</v>
      </c>
      <c r="I31" s="12">
        <v>0</v>
      </c>
      <c r="J31" s="8">
        <v>14.4</v>
      </c>
      <c r="K31" s="12">
        <v>1000</v>
      </c>
      <c r="L31" s="8">
        <v>54.2</v>
      </c>
      <c r="M31" s="8">
        <v>13</v>
      </c>
      <c r="N31" s="12">
        <v>2012</v>
      </c>
      <c r="O31" s="12">
        <v>16</v>
      </c>
      <c r="P31" s="12">
        <v>22</v>
      </c>
      <c r="Q31" s="5"/>
      <c r="R31" s="5"/>
      <c r="S31" s="5">
        <f t="shared" si="3"/>
        <v>15.778933600027932</v>
      </c>
      <c r="T31" s="5">
        <f t="shared" si="4"/>
        <v>2.6672282065819548</v>
      </c>
      <c r="U31" s="5">
        <f t="shared" si="5"/>
        <v>6.9077552789821368</v>
      </c>
      <c r="V31" s="5">
        <f t="shared" si="6"/>
        <v>3.9926809084456005</v>
      </c>
      <c r="W31" s="12">
        <v>0</v>
      </c>
      <c r="X31" s="12">
        <v>1</v>
      </c>
      <c r="Y31" s="12">
        <v>0</v>
      </c>
      <c r="Z31" s="5">
        <f t="shared" si="7"/>
        <v>2.5649493574615367</v>
      </c>
      <c r="AA31" s="5">
        <f t="shared" si="8"/>
        <v>7.60688453121963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</row>
    <row r="32" spans="1:94" ht="12.75" x14ac:dyDescent="0.2">
      <c r="A32" s="7" t="s">
        <v>66</v>
      </c>
      <c r="B32" s="12">
        <v>7969750</v>
      </c>
      <c r="C32" s="12">
        <v>0</v>
      </c>
      <c r="D32" s="12">
        <v>1</v>
      </c>
      <c r="E32" s="12">
        <v>1</v>
      </c>
      <c r="F32" s="12">
        <v>0</v>
      </c>
      <c r="G32" s="12">
        <v>0</v>
      </c>
      <c r="H32" s="12">
        <v>1</v>
      </c>
      <c r="I32" s="12">
        <v>0</v>
      </c>
      <c r="J32" s="8">
        <v>18.600000000000001</v>
      </c>
      <c r="K32" s="12">
        <v>100</v>
      </c>
      <c r="L32" s="8">
        <v>49.7</v>
      </c>
      <c r="M32" s="8">
        <v>8.1</v>
      </c>
      <c r="N32" s="12">
        <v>1960</v>
      </c>
      <c r="O32" s="12">
        <v>5</v>
      </c>
      <c r="P32" s="12">
        <v>8</v>
      </c>
      <c r="Q32" s="5"/>
      <c r="R32" s="5"/>
      <c r="S32" s="5">
        <f t="shared" si="3"/>
        <v>15.891163682645816</v>
      </c>
      <c r="T32" s="5">
        <f t="shared" si="4"/>
        <v>2.9231615807191558</v>
      </c>
      <c r="U32" s="5">
        <f t="shared" si="5"/>
        <v>4.6051701859880918</v>
      </c>
      <c r="V32" s="5">
        <f t="shared" si="6"/>
        <v>3.906004933102583</v>
      </c>
      <c r="W32" s="12">
        <v>0</v>
      </c>
      <c r="X32" s="12">
        <v>1</v>
      </c>
      <c r="Y32" s="12">
        <v>0</v>
      </c>
      <c r="Z32" s="5">
        <f t="shared" si="7"/>
        <v>2.0918640616783932</v>
      </c>
      <c r="AA32" s="5">
        <f t="shared" si="8"/>
        <v>7.5806997522245627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</row>
    <row r="33" spans="1:94" ht="12.75" x14ac:dyDescent="0.2">
      <c r="A33" s="7" t="s">
        <v>67</v>
      </c>
      <c r="B33" s="12">
        <v>14000000</v>
      </c>
      <c r="C33" s="12">
        <v>0</v>
      </c>
      <c r="D33" s="12">
        <v>0</v>
      </c>
      <c r="E33" s="12">
        <v>1</v>
      </c>
      <c r="F33" s="12">
        <v>0</v>
      </c>
      <c r="G33" s="12">
        <v>1</v>
      </c>
      <c r="H33" s="12">
        <v>1</v>
      </c>
      <c r="I33" s="12">
        <v>1</v>
      </c>
      <c r="J33" s="8">
        <v>30.4</v>
      </c>
      <c r="K33" s="12">
        <v>2100</v>
      </c>
      <c r="L33" s="8">
        <v>51.8</v>
      </c>
      <c r="M33" s="8">
        <v>8.5</v>
      </c>
      <c r="N33" s="12">
        <v>1980</v>
      </c>
      <c r="O33" s="12">
        <v>1</v>
      </c>
      <c r="P33" s="12">
        <v>12</v>
      </c>
      <c r="Q33" s="5"/>
      <c r="R33" s="5"/>
      <c r="S33" s="5">
        <f t="shared" si="3"/>
        <v>16.454567887579532</v>
      </c>
      <c r="T33" s="5">
        <f t="shared" si="4"/>
        <v>3.414442608412176</v>
      </c>
      <c r="U33" s="5">
        <f t="shared" si="5"/>
        <v>7.6496926237115144</v>
      </c>
      <c r="V33" s="5">
        <f t="shared" si="6"/>
        <v>3.9473901492654373</v>
      </c>
      <c r="W33" s="12">
        <v>0</v>
      </c>
      <c r="X33" s="12">
        <v>0</v>
      </c>
      <c r="Y33" s="12">
        <v>0</v>
      </c>
      <c r="Z33" s="5">
        <f t="shared" si="7"/>
        <v>2.1400661634962708</v>
      </c>
      <c r="AA33" s="5">
        <f t="shared" si="8"/>
        <v>7.5908521236885811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</row>
    <row r="34" spans="1:94" ht="12.75" x14ac:dyDescent="0.2">
      <c r="A34" s="7" t="s">
        <v>70</v>
      </c>
      <c r="B34" s="12">
        <v>15299000</v>
      </c>
      <c r="C34" s="12">
        <v>0</v>
      </c>
      <c r="D34" s="12">
        <v>1</v>
      </c>
      <c r="E34" s="12">
        <v>1</v>
      </c>
      <c r="F34" s="12">
        <v>0</v>
      </c>
      <c r="G34" s="12">
        <v>0</v>
      </c>
      <c r="H34" s="12">
        <v>1</v>
      </c>
      <c r="I34" s="12">
        <v>0</v>
      </c>
      <c r="J34" s="8">
        <v>26.6</v>
      </c>
      <c r="K34" s="12">
        <v>900</v>
      </c>
      <c r="L34" s="8">
        <v>45</v>
      </c>
      <c r="M34" s="29">
        <v>6.1</v>
      </c>
      <c r="N34" s="12">
        <v>1966</v>
      </c>
      <c r="O34" s="12">
        <v>11</v>
      </c>
      <c r="P34" s="12">
        <v>12</v>
      </c>
      <c r="Q34" s="5"/>
      <c r="R34" s="5"/>
      <c r="S34" s="5">
        <f t="shared" si="3"/>
        <v>16.543298024749514</v>
      </c>
      <c r="T34" s="5">
        <f t="shared" si="4"/>
        <v>3.2809112157876537</v>
      </c>
      <c r="U34" s="5">
        <f t="shared" si="5"/>
        <v>6.8023947633243109</v>
      </c>
      <c r="V34" s="5">
        <f t="shared" si="6"/>
        <v>3.8066624897703196</v>
      </c>
      <c r="W34" s="12">
        <v>0</v>
      </c>
      <c r="X34" s="12">
        <v>1</v>
      </c>
      <c r="Y34" s="12">
        <v>0</v>
      </c>
      <c r="Z34" s="5">
        <f t="shared" si="7"/>
        <v>1.8082887711792655</v>
      </c>
      <c r="AA34" s="5">
        <f t="shared" si="8"/>
        <v>7.5837563007071118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</row>
    <row r="35" spans="1:94" ht="12.75" x14ac:dyDescent="0.2">
      <c r="A35" s="7" t="s">
        <v>71</v>
      </c>
      <c r="B35" s="12">
        <v>12500000</v>
      </c>
      <c r="C35" s="12">
        <v>0</v>
      </c>
      <c r="D35" s="12">
        <v>1</v>
      </c>
      <c r="E35" s="12">
        <v>1</v>
      </c>
      <c r="F35" s="12">
        <v>0</v>
      </c>
      <c r="G35" s="12">
        <v>1</v>
      </c>
      <c r="H35" s="12">
        <v>1</v>
      </c>
      <c r="I35" s="12">
        <v>0</v>
      </c>
      <c r="J35" s="8">
        <v>32.1</v>
      </c>
      <c r="K35" s="12">
        <v>600</v>
      </c>
      <c r="L35" s="8">
        <v>54</v>
      </c>
      <c r="M35" s="8">
        <v>13</v>
      </c>
      <c r="N35" s="12">
        <v>1988</v>
      </c>
      <c r="O35" s="12">
        <v>6</v>
      </c>
      <c r="P35" s="12">
        <v>17</v>
      </c>
      <c r="Q35" s="5"/>
      <c r="R35" s="5"/>
      <c r="S35" s="5">
        <f t="shared" si="3"/>
        <v>16.341239202272529</v>
      </c>
      <c r="T35" s="5">
        <f t="shared" si="4"/>
        <v>3.4688560301359703</v>
      </c>
      <c r="U35" s="5">
        <f t="shared" si="5"/>
        <v>6.3969296552161463</v>
      </c>
      <c r="V35" s="5">
        <f t="shared" si="6"/>
        <v>3.9889840465642745</v>
      </c>
      <c r="W35" s="12">
        <v>0</v>
      </c>
      <c r="X35" s="12">
        <v>1</v>
      </c>
      <c r="Y35" s="12">
        <v>0</v>
      </c>
      <c r="Z35" s="5">
        <f t="shared" si="7"/>
        <v>2.5649493574615367</v>
      </c>
      <c r="AA35" s="5">
        <f t="shared" si="8"/>
        <v>7.5948843872165197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</row>
    <row r="36" spans="1:94" ht="12.75" x14ac:dyDescent="0.2">
      <c r="A36" s="7" t="s">
        <v>125</v>
      </c>
      <c r="B36" s="12">
        <v>5100000</v>
      </c>
      <c r="C36" s="12">
        <v>0</v>
      </c>
      <c r="D36" s="12">
        <v>1</v>
      </c>
      <c r="E36" s="12">
        <v>1</v>
      </c>
      <c r="F36" s="12">
        <v>1</v>
      </c>
      <c r="G36" s="12">
        <v>0</v>
      </c>
      <c r="H36" s="12">
        <v>1</v>
      </c>
      <c r="I36" s="12">
        <v>0</v>
      </c>
      <c r="J36" s="8">
        <v>40.1</v>
      </c>
      <c r="K36" s="12">
        <v>600</v>
      </c>
      <c r="L36" s="8">
        <v>58.9</v>
      </c>
      <c r="M36" s="8">
        <v>14.2</v>
      </c>
      <c r="N36" s="12">
        <v>2022</v>
      </c>
      <c r="O36" s="12">
        <v>9</v>
      </c>
      <c r="P36" s="12">
        <v>15</v>
      </c>
      <c r="Q36" s="5"/>
      <c r="R36" s="5"/>
      <c r="S36" s="5">
        <f t="shared" si="3"/>
        <v>15.444751097694555</v>
      </c>
      <c r="T36" s="5">
        <f t="shared" si="4"/>
        <v>3.6913763343125234</v>
      </c>
      <c r="U36" s="5">
        <f t="shared" si="5"/>
        <v>6.3969296552161463</v>
      </c>
      <c r="V36" s="5">
        <f t="shared" si="6"/>
        <v>4.0758410906575406</v>
      </c>
      <c r="W36" s="12">
        <v>0</v>
      </c>
      <c r="X36" s="12">
        <v>1</v>
      </c>
      <c r="Y36" s="12">
        <v>0</v>
      </c>
      <c r="Z36" s="5">
        <f t="shared" si="7"/>
        <v>2.653241964607215</v>
      </c>
      <c r="AA36" s="5">
        <f t="shared" si="8"/>
        <v>7.611842399580417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</row>
    <row r="37" spans="1:94" ht="12.75" x14ac:dyDescent="0.2">
      <c r="A37" s="7" t="s">
        <v>126</v>
      </c>
      <c r="B37" s="12">
        <v>7300000</v>
      </c>
      <c r="C37" s="12">
        <v>0</v>
      </c>
      <c r="D37" s="12">
        <v>0</v>
      </c>
      <c r="E37" s="12">
        <v>1</v>
      </c>
      <c r="F37" s="12">
        <v>1</v>
      </c>
      <c r="G37" s="12">
        <v>0</v>
      </c>
      <c r="H37" s="12">
        <v>1</v>
      </c>
      <c r="I37" s="12">
        <v>0</v>
      </c>
      <c r="J37" s="8">
        <v>35</v>
      </c>
      <c r="K37" s="12">
        <v>1100</v>
      </c>
      <c r="L37" s="8">
        <v>53.9</v>
      </c>
      <c r="M37" s="8">
        <v>9.8000000000000007</v>
      </c>
      <c r="N37" s="12">
        <v>1976</v>
      </c>
      <c r="O37" s="12">
        <v>9</v>
      </c>
      <c r="P37" s="12">
        <v>16</v>
      </c>
      <c r="Q37" s="5"/>
      <c r="R37" s="5"/>
      <c r="S37" s="5">
        <f t="shared" si="3"/>
        <v>15.80338490611862</v>
      </c>
      <c r="T37" s="5">
        <f t="shared" si="4"/>
        <v>3.5553480614894135</v>
      </c>
      <c r="U37" s="5">
        <f t="shared" si="5"/>
        <v>7.0030654587864616</v>
      </c>
      <c r="V37" s="5">
        <f t="shared" si="6"/>
        <v>3.9871304779149512</v>
      </c>
      <c r="W37" s="12">
        <v>0</v>
      </c>
      <c r="X37" s="12">
        <v>1</v>
      </c>
      <c r="Y37" s="12">
        <v>0</v>
      </c>
      <c r="Z37" s="5">
        <f t="shared" si="7"/>
        <v>2.2823823856765264</v>
      </c>
      <c r="AA37" s="5">
        <f t="shared" si="8"/>
        <v>7.5888298783078127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</row>
    <row r="38" spans="1:94" ht="12.75" x14ac:dyDescent="0.2">
      <c r="A38" s="7" t="s">
        <v>127</v>
      </c>
      <c r="B38" s="12">
        <v>13500000</v>
      </c>
      <c r="C38" s="12">
        <v>0</v>
      </c>
      <c r="D38" s="12">
        <v>1</v>
      </c>
      <c r="E38" s="12">
        <v>1</v>
      </c>
      <c r="F38" s="12">
        <v>0</v>
      </c>
      <c r="G38" s="12">
        <v>0</v>
      </c>
      <c r="H38" s="12">
        <v>1</v>
      </c>
      <c r="I38" s="12">
        <v>0</v>
      </c>
      <c r="J38" s="8">
        <v>28</v>
      </c>
      <c r="K38" s="12">
        <v>1300</v>
      </c>
      <c r="L38" s="8">
        <v>44</v>
      </c>
      <c r="M38" s="8">
        <v>5.5</v>
      </c>
      <c r="N38" s="12">
        <v>1966</v>
      </c>
      <c r="O38" s="12">
        <v>6</v>
      </c>
      <c r="P38" s="12">
        <v>9</v>
      </c>
      <c r="Q38" s="5"/>
      <c r="R38" s="5"/>
      <c r="S38" s="5">
        <f t="shared" si="3"/>
        <v>16.418200243408659</v>
      </c>
      <c r="T38" s="5">
        <f t="shared" si="4"/>
        <v>3.3322045101752038</v>
      </c>
      <c r="U38" s="5">
        <f t="shared" si="5"/>
        <v>7.1701195434496281</v>
      </c>
      <c r="V38" s="5">
        <f t="shared" si="6"/>
        <v>3.784189633918261</v>
      </c>
      <c r="W38" s="12">
        <v>0</v>
      </c>
      <c r="X38" s="12">
        <v>1</v>
      </c>
      <c r="Y38" s="12">
        <v>0</v>
      </c>
      <c r="Z38" s="5">
        <f t="shared" si="7"/>
        <v>1.7047480922384253</v>
      </c>
      <c r="AA38" s="5">
        <f t="shared" si="8"/>
        <v>7.5837563007071118</v>
      </c>
      <c r="AB38" s="5"/>
      <c r="AC38" s="5"/>
      <c r="AD38" s="5"/>
      <c r="AE38" s="5"/>
    </row>
    <row r="39" spans="1:94" ht="12.75" x14ac:dyDescent="0.2">
      <c r="A39" s="7" t="s">
        <v>128</v>
      </c>
      <c r="B39" s="12">
        <v>14000000</v>
      </c>
      <c r="C39" s="12">
        <v>0</v>
      </c>
      <c r="D39" s="12">
        <v>1</v>
      </c>
      <c r="E39" s="12">
        <v>0</v>
      </c>
      <c r="F39" s="12">
        <v>0</v>
      </c>
      <c r="G39" s="12">
        <v>1</v>
      </c>
      <c r="H39" s="12">
        <v>1</v>
      </c>
      <c r="I39" s="12">
        <v>1</v>
      </c>
      <c r="J39" s="8">
        <v>28</v>
      </c>
      <c r="K39" s="12">
        <v>200</v>
      </c>
      <c r="L39" s="8">
        <v>43</v>
      </c>
      <c r="M39" s="8">
        <v>6</v>
      </c>
      <c r="N39" s="12">
        <v>1970</v>
      </c>
      <c r="O39" s="12">
        <v>5</v>
      </c>
      <c r="P39" s="12">
        <v>5</v>
      </c>
      <c r="Q39" s="5"/>
      <c r="R39" s="5"/>
      <c r="S39" s="5">
        <f t="shared" si="3"/>
        <v>16.454567887579532</v>
      </c>
      <c r="T39" s="5">
        <f t="shared" si="4"/>
        <v>3.3322045101752038</v>
      </c>
      <c r="U39" s="5">
        <f t="shared" si="5"/>
        <v>5.2983173665480363</v>
      </c>
      <c r="V39" s="5">
        <f t="shared" si="6"/>
        <v>3.7612001156935624</v>
      </c>
      <c r="W39" s="12">
        <v>0</v>
      </c>
      <c r="X39" s="12">
        <v>1</v>
      </c>
      <c r="Y39" s="12">
        <v>0</v>
      </c>
      <c r="Z39" s="5">
        <f t="shared" si="7"/>
        <v>1.791759469228055</v>
      </c>
      <c r="AA39" s="5">
        <f t="shared" si="8"/>
        <v>7.5857888217320344</v>
      </c>
      <c r="AB39" s="5"/>
      <c r="AC39" s="5"/>
      <c r="AD39" s="5"/>
      <c r="AE39" s="5"/>
    </row>
    <row r="40" spans="1:94" ht="12.75" x14ac:dyDescent="0.2">
      <c r="A40" s="7" t="s">
        <v>129</v>
      </c>
      <c r="B40" s="12">
        <v>12000000</v>
      </c>
      <c r="C40" s="12">
        <v>0</v>
      </c>
      <c r="D40" s="12">
        <v>1</v>
      </c>
      <c r="E40" s="12">
        <v>1</v>
      </c>
      <c r="F40" s="12">
        <v>0</v>
      </c>
      <c r="G40" s="12">
        <v>1</v>
      </c>
      <c r="H40" s="12">
        <v>1</v>
      </c>
      <c r="I40" s="12">
        <v>0</v>
      </c>
      <c r="J40" s="8">
        <v>29</v>
      </c>
      <c r="K40" s="12">
        <v>750</v>
      </c>
      <c r="L40" s="8">
        <v>43</v>
      </c>
      <c r="M40" s="8">
        <v>6</v>
      </c>
      <c r="N40" s="12">
        <v>1965</v>
      </c>
      <c r="O40" s="12">
        <v>3</v>
      </c>
      <c r="P40" s="12">
        <v>9</v>
      </c>
      <c r="Q40" s="9"/>
      <c r="R40" s="5"/>
      <c r="S40" s="5">
        <f t="shared" si="3"/>
        <v>16.300417207752275</v>
      </c>
      <c r="T40" s="5">
        <f t="shared" si="4"/>
        <v>3.3672958299864741</v>
      </c>
      <c r="U40" s="5">
        <f t="shared" si="5"/>
        <v>6.620073206530356</v>
      </c>
      <c r="V40" s="5">
        <f t="shared" si="6"/>
        <v>3.7612001156935624</v>
      </c>
      <c r="W40" s="12">
        <v>0</v>
      </c>
      <c r="X40" s="12">
        <v>0</v>
      </c>
      <c r="Y40" s="12">
        <v>1</v>
      </c>
      <c r="Z40" s="5">
        <f t="shared" si="7"/>
        <v>1.791759469228055</v>
      </c>
      <c r="AA40" s="5">
        <f t="shared" si="8"/>
        <v>7.5832475243033617</v>
      </c>
      <c r="AB40" s="5"/>
      <c r="AC40" s="5"/>
      <c r="AD40" s="5"/>
      <c r="AE40" s="5"/>
    </row>
    <row r="41" spans="1:94" ht="12.75" x14ac:dyDescent="0.2">
      <c r="A41" s="7" t="s">
        <v>132</v>
      </c>
      <c r="B41" s="12">
        <v>9200000</v>
      </c>
      <c r="C41" s="12">
        <v>0</v>
      </c>
      <c r="D41" s="12">
        <v>1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8">
        <v>15</v>
      </c>
      <c r="K41" s="12">
        <v>1800</v>
      </c>
      <c r="L41" s="8">
        <v>30.1</v>
      </c>
      <c r="M41" s="8">
        <v>6</v>
      </c>
      <c r="N41" s="12">
        <v>2019</v>
      </c>
      <c r="O41" s="12">
        <v>2</v>
      </c>
      <c r="P41" s="12">
        <v>14</v>
      </c>
      <c r="Q41" s="5"/>
      <c r="R41" s="5"/>
      <c r="S41" s="5">
        <f t="shared" si="3"/>
        <v>16.034714042019267</v>
      </c>
      <c r="T41" s="5">
        <f t="shared" si="4"/>
        <v>2.7080502011022101</v>
      </c>
      <c r="U41" s="5">
        <f t="shared" si="5"/>
        <v>7.4955419438842563</v>
      </c>
      <c r="V41" s="5">
        <f t="shared" si="6"/>
        <v>3.4045251717548299</v>
      </c>
      <c r="W41" s="12">
        <v>1</v>
      </c>
      <c r="X41" s="12">
        <v>1</v>
      </c>
      <c r="Y41" s="12">
        <v>0</v>
      </c>
      <c r="Z41" s="5">
        <f t="shared" si="7"/>
        <v>1.791759469228055</v>
      </c>
      <c r="AA41" s="5">
        <f t="shared" si="8"/>
        <v>7.6103576183128379</v>
      </c>
      <c r="AB41" s="5"/>
      <c r="AC41" s="5"/>
      <c r="AD41" s="5"/>
      <c r="AE41" s="5"/>
    </row>
    <row r="42" spans="1:94" ht="12.75" x14ac:dyDescent="0.2">
      <c r="A42" s="7" t="s">
        <v>133</v>
      </c>
      <c r="B42" s="12">
        <v>18500000</v>
      </c>
      <c r="C42" s="12">
        <v>0</v>
      </c>
      <c r="D42" s="12">
        <v>1</v>
      </c>
      <c r="E42" s="12">
        <v>1</v>
      </c>
      <c r="F42" s="12">
        <v>0</v>
      </c>
      <c r="G42" s="12">
        <v>1</v>
      </c>
      <c r="H42" s="12">
        <v>1</v>
      </c>
      <c r="I42" s="12">
        <v>0</v>
      </c>
      <c r="J42" s="8">
        <v>31.2</v>
      </c>
      <c r="K42" s="12">
        <v>800</v>
      </c>
      <c r="L42" s="8">
        <v>48</v>
      </c>
      <c r="M42" s="8">
        <v>7</v>
      </c>
      <c r="N42" s="12">
        <v>1973</v>
      </c>
      <c r="O42" s="12">
        <v>6</v>
      </c>
      <c r="P42" s="12">
        <v>12</v>
      </c>
      <c r="Q42" s="5"/>
      <c r="R42" s="5"/>
      <c r="S42" s="5">
        <f t="shared" si="3"/>
        <v>16.733281290048552</v>
      </c>
      <c r="T42" s="5">
        <f t="shared" si="4"/>
        <v>3.4404180948154366</v>
      </c>
      <c r="U42" s="5">
        <f t="shared" si="5"/>
        <v>6.6846117276679271</v>
      </c>
      <c r="V42" s="5">
        <f t="shared" si="6"/>
        <v>3.8712010109078911</v>
      </c>
      <c r="W42" s="12">
        <v>1</v>
      </c>
      <c r="X42" s="12">
        <v>0</v>
      </c>
      <c r="Y42" s="12">
        <v>0</v>
      </c>
      <c r="Z42" s="5">
        <f t="shared" si="7"/>
        <v>1.9459101490553132</v>
      </c>
      <c r="AA42" s="5">
        <f t="shared" si="8"/>
        <v>7.5873105060226154</v>
      </c>
      <c r="AB42" s="5"/>
      <c r="AC42" s="5"/>
      <c r="AD42" s="5"/>
      <c r="AE42" s="5"/>
    </row>
    <row r="43" spans="1:94" ht="12.75" x14ac:dyDescent="0.2">
      <c r="A43" s="7" t="s">
        <v>134</v>
      </c>
      <c r="B43" s="12">
        <v>18000000</v>
      </c>
      <c r="C43" s="12">
        <v>0</v>
      </c>
      <c r="D43" s="12">
        <v>1</v>
      </c>
      <c r="E43" s="12">
        <v>1</v>
      </c>
      <c r="F43" s="12">
        <v>0</v>
      </c>
      <c r="G43" s="12">
        <v>1</v>
      </c>
      <c r="H43" s="12">
        <v>1</v>
      </c>
      <c r="I43" s="12">
        <v>0</v>
      </c>
      <c r="J43" s="8">
        <v>30.4</v>
      </c>
      <c r="K43" s="12">
        <v>900</v>
      </c>
      <c r="L43" s="8">
        <v>50.6</v>
      </c>
      <c r="M43" s="11">
        <v>8.3000000000000007</v>
      </c>
      <c r="N43" s="12">
        <v>1985</v>
      </c>
      <c r="O43" s="12">
        <v>5</v>
      </c>
      <c r="P43" s="12">
        <v>17</v>
      </c>
      <c r="Q43" s="9"/>
      <c r="R43" s="5"/>
      <c r="S43" s="5">
        <f t="shared" si="3"/>
        <v>16.705882315860439</v>
      </c>
      <c r="T43" s="5">
        <f t="shared" si="4"/>
        <v>3.414442608412176</v>
      </c>
      <c r="U43" s="5">
        <f t="shared" si="5"/>
        <v>6.8023947633243109</v>
      </c>
      <c r="V43" s="5">
        <f t="shared" si="6"/>
        <v>3.9239515762934198</v>
      </c>
      <c r="W43" s="12">
        <v>0</v>
      </c>
      <c r="X43" s="12">
        <v>1</v>
      </c>
      <c r="Y43" s="12">
        <v>0</v>
      </c>
      <c r="Z43" s="5">
        <f t="shared" si="7"/>
        <v>2.1162555148025524</v>
      </c>
      <c r="AA43" s="5">
        <f t="shared" si="8"/>
        <v>7.5933741931212904</v>
      </c>
      <c r="AB43" s="5"/>
      <c r="AC43" s="5"/>
      <c r="AD43" s="5"/>
      <c r="AE43" s="5"/>
    </row>
    <row r="44" spans="1:94" ht="12.75" x14ac:dyDescent="0.2">
      <c r="A44" s="7" t="s">
        <v>135</v>
      </c>
      <c r="B44" s="12">
        <v>15250000</v>
      </c>
      <c r="C44" s="12">
        <v>0</v>
      </c>
      <c r="D44" s="12">
        <v>1</v>
      </c>
      <c r="E44" s="12">
        <v>1</v>
      </c>
      <c r="F44" s="12">
        <v>1</v>
      </c>
      <c r="G44" s="12">
        <v>0</v>
      </c>
      <c r="H44" s="12">
        <v>1</v>
      </c>
      <c r="I44" s="12">
        <v>0</v>
      </c>
      <c r="J44" s="8">
        <v>34</v>
      </c>
      <c r="K44" s="12">
        <v>100</v>
      </c>
      <c r="L44" s="8">
        <v>52</v>
      </c>
      <c r="M44" s="8">
        <v>6</v>
      </c>
      <c r="N44" s="12">
        <v>1982</v>
      </c>
      <c r="O44" s="12">
        <v>14</v>
      </c>
      <c r="P44" s="12">
        <v>16</v>
      </c>
      <c r="Q44" s="5"/>
      <c r="R44" s="5"/>
      <c r="S44" s="5">
        <f t="shared" si="3"/>
        <v>16.540090061017693</v>
      </c>
      <c r="T44" s="5">
        <f t="shared" si="4"/>
        <v>3.5263605246161616</v>
      </c>
      <c r="U44" s="5">
        <f t="shared" si="5"/>
        <v>4.6051701859880918</v>
      </c>
      <c r="V44" s="5">
        <f t="shared" si="6"/>
        <v>3.9512437185814275</v>
      </c>
      <c r="W44" s="12">
        <v>0</v>
      </c>
      <c r="X44" s="12">
        <v>1</v>
      </c>
      <c r="Y44" s="12">
        <v>0</v>
      </c>
      <c r="Z44" s="5">
        <f t="shared" si="7"/>
        <v>1.791759469228055</v>
      </c>
      <c r="AA44" s="5">
        <f t="shared" si="8"/>
        <v>7.5918617148899337</v>
      </c>
      <c r="AB44" s="5"/>
      <c r="AC44" s="5"/>
      <c r="AD44" s="5"/>
      <c r="AE44" s="5"/>
    </row>
    <row r="45" spans="1:94" ht="12.75" x14ac:dyDescent="0.2">
      <c r="A45" s="7" t="s">
        <v>136</v>
      </c>
      <c r="B45" s="12">
        <v>25000000</v>
      </c>
      <c r="C45" s="12">
        <v>0</v>
      </c>
      <c r="D45" s="12">
        <v>1</v>
      </c>
      <c r="E45" s="12">
        <v>1</v>
      </c>
      <c r="F45" s="12">
        <v>1</v>
      </c>
      <c r="G45" s="12">
        <v>0</v>
      </c>
      <c r="H45" s="12">
        <v>1</v>
      </c>
      <c r="I45" s="12">
        <v>0</v>
      </c>
      <c r="J45" s="8">
        <v>32.1</v>
      </c>
      <c r="K45" s="12">
        <v>450</v>
      </c>
      <c r="L45" s="8">
        <v>54.5</v>
      </c>
      <c r="M45" s="8">
        <v>9</v>
      </c>
      <c r="N45" s="12">
        <v>2012</v>
      </c>
      <c r="O45" s="12">
        <v>3</v>
      </c>
      <c r="P45" s="12">
        <v>25</v>
      </c>
      <c r="Q45" s="9"/>
      <c r="R45" s="5"/>
      <c r="S45" s="5">
        <f t="shared" si="3"/>
        <v>17.034386382832476</v>
      </c>
      <c r="T45" s="5">
        <f t="shared" si="4"/>
        <v>3.4688560301359703</v>
      </c>
      <c r="U45" s="5">
        <f t="shared" si="5"/>
        <v>6.1092475827643655</v>
      </c>
      <c r="V45" s="5">
        <f t="shared" si="6"/>
        <v>3.9982007016691985</v>
      </c>
      <c r="W45" s="12">
        <v>1</v>
      </c>
      <c r="X45" s="12">
        <v>0</v>
      </c>
      <c r="Y45" s="12">
        <v>0</v>
      </c>
      <c r="Z45" s="5">
        <f t="shared" si="7"/>
        <v>2.1972245773362196</v>
      </c>
      <c r="AA45" s="5">
        <f t="shared" si="8"/>
        <v>7.60688453121963</v>
      </c>
      <c r="AB45" s="5"/>
      <c r="AC45" s="5"/>
      <c r="AD45" s="5"/>
      <c r="AE45" s="5"/>
    </row>
    <row r="46" spans="1:94" ht="12.75" x14ac:dyDescent="0.2">
      <c r="A46" s="7" t="s">
        <v>137</v>
      </c>
      <c r="B46" s="12">
        <v>28900000</v>
      </c>
      <c r="C46" s="12">
        <v>0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8">
        <v>49</v>
      </c>
      <c r="K46" s="12">
        <v>900</v>
      </c>
      <c r="L46" s="8">
        <v>82.2</v>
      </c>
      <c r="M46" s="8">
        <v>16</v>
      </c>
      <c r="N46" s="12">
        <v>2020</v>
      </c>
      <c r="O46" s="12">
        <v>7</v>
      </c>
      <c r="P46" s="12">
        <v>7</v>
      </c>
      <c r="Q46" s="9"/>
      <c r="R46" s="5"/>
      <c r="S46" s="5">
        <f t="shared" si="3"/>
        <v>17.179352153082661</v>
      </c>
      <c r="T46" s="5">
        <f t="shared" si="4"/>
        <v>3.8918202981106265</v>
      </c>
      <c r="U46" s="5">
        <f t="shared" si="5"/>
        <v>6.8023947633243109</v>
      </c>
      <c r="V46" s="5">
        <f t="shared" si="6"/>
        <v>4.4091553020621346</v>
      </c>
      <c r="W46" s="12">
        <v>1</v>
      </c>
      <c r="X46" s="12">
        <v>0</v>
      </c>
      <c r="Y46" s="12">
        <v>0</v>
      </c>
      <c r="Z46" s="5">
        <f t="shared" si="7"/>
        <v>2.7725887222397811</v>
      </c>
      <c r="AA46" s="5">
        <f t="shared" si="8"/>
        <v>7.6108527903952501</v>
      </c>
      <c r="AB46" s="5"/>
      <c r="AC46" s="5"/>
      <c r="AD46" s="5"/>
      <c r="AE46" s="5"/>
    </row>
    <row r="47" spans="1:94" ht="12.75" x14ac:dyDescent="0.2">
      <c r="A47" s="7" t="s">
        <v>138</v>
      </c>
      <c r="B47" s="12">
        <v>15000000</v>
      </c>
      <c r="C47" s="12">
        <v>0</v>
      </c>
      <c r="D47" s="12">
        <v>1</v>
      </c>
      <c r="E47" s="12">
        <v>1</v>
      </c>
      <c r="F47" s="12">
        <v>0</v>
      </c>
      <c r="G47" s="12">
        <v>0</v>
      </c>
      <c r="H47" s="12">
        <v>1</v>
      </c>
      <c r="I47" s="12">
        <v>0</v>
      </c>
      <c r="J47" s="8">
        <v>30</v>
      </c>
      <c r="K47" s="12">
        <v>900</v>
      </c>
      <c r="L47" s="8">
        <v>52</v>
      </c>
      <c r="M47" s="8">
        <v>10</v>
      </c>
      <c r="N47" s="12">
        <v>1986</v>
      </c>
      <c r="O47" s="12">
        <v>4</v>
      </c>
      <c r="P47" s="12">
        <v>12</v>
      </c>
      <c r="Q47" s="9"/>
      <c r="R47" s="5"/>
      <c r="S47" s="5">
        <f t="shared" si="3"/>
        <v>16.523560759066484</v>
      </c>
      <c r="T47" s="5">
        <f t="shared" si="4"/>
        <v>3.4011973816621555</v>
      </c>
      <c r="U47" s="5">
        <f t="shared" si="5"/>
        <v>6.8023947633243109</v>
      </c>
      <c r="V47" s="5">
        <f t="shared" si="6"/>
        <v>3.9512437185814275</v>
      </c>
      <c r="W47" s="12">
        <v>1</v>
      </c>
      <c r="X47" s="12">
        <v>0</v>
      </c>
      <c r="Y47" s="12">
        <v>0</v>
      </c>
      <c r="Z47" s="5">
        <f t="shared" si="7"/>
        <v>2.3025850929940459</v>
      </c>
      <c r="AA47" s="5">
        <f t="shared" si="8"/>
        <v>7.5938778446051183</v>
      </c>
      <c r="AB47" s="5"/>
      <c r="AC47" s="5"/>
      <c r="AD47" s="5"/>
      <c r="AE47" s="5"/>
    </row>
    <row r="48" spans="1:94" ht="12.75" x14ac:dyDescent="0.2">
      <c r="A48" s="7" t="s">
        <v>139</v>
      </c>
      <c r="B48" s="12">
        <v>16599000</v>
      </c>
      <c r="C48" s="12">
        <v>0</v>
      </c>
      <c r="D48" s="12">
        <v>1</v>
      </c>
      <c r="E48" s="12">
        <v>1</v>
      </c>
      <c r="F48" s="12">
        <v>0</v>
      </c>
      <c r="G48" s="12">
        <v>0</v>
      </c>
      <c r="H48" s="12">
        <v>1</v>
      </c>
      <c r="I48" s="12">
        <v>0</v>
      </c>
      <c r="J48" s="8">
        <v>31</v>
      </c>
      <c r="K48" s="12">
        <v>1800</v>
      </c>
      <c r="L48" s="8">
        <v>51</v>
      </c>
      <c r="M48" s="8">
        <v>10</v>
      </c>
      <c r="N48" s="12">
        <v>1982</v>
      </c>
      <c r="O48" s="12">
        <v>2</v>
      </c>
      <c r="P48" s="12">
        <v>12</v>
      </c>
      <c r="Q48" s="9"/>
      <c r="R48" s="5"/>
      <c r="S48" s="5">
        <f t="shared" si="3"/>
        <v>16.624853010548357</v>
      </c>
      <c r="T48" s="5">
        <f t="shared" si="4"/>
        <v>3.4339872044851463</v>
      </c>
      <c r="U48" s="5">
        <f t="shared" si="5"/>
        <v>7.4955419438842563</v>
      </c>
      <c r="V48" s="5">
        <f t="shared" si="6"/>
        <v>3.9318256327243257</v>
      </c>
      <c r="W48" s="12">
        <v>1</v>
      </c>
      <c r="X48" s="12">
        <v>0</v>
      </c>
      <c r="Y48" s="12">
        <v>0</v>
      </c>
      <c r="Z48" s="5">
        <f t="shared" si="7"/>
        <v>2.3025850929940459</v>
      </c>
      <c r="AA48" s="5">
        <f t="shared" si="8"/>
        <v>7.5918617148899337</v>
      </c>
      <c r="AB48" s="5"/>
      <c r="AC48" s="5"/>
      <c r="AD48" s="5"/>
      <c r="AE48" s="5"/>
    </row>
    <row r="49" spans="1:31" ht="12.75" x14ac:dyDescent="0.2">
      <c r="A49" s="7" t="s">
        <v>140</v>
      </c>
      <c r="B49" s="12">
        <v>11600000</v>
      </c>
      <c r="C49" s="12">
        <v>0</v>
      </c>
      <c r="D49" s="12">
        <v>1</v>
      </c>
      <c r="E49" s="12">
        <v>1</v>
      </c>
      <c r="F49" s="12">
        <v>1</v>
      </c>
      <c r="G49" s="12">
        <v>1</v>
      </c>
      <c r="H49" s="12">
        <v>0</v>
      </c>
      <c r="I49" s="12">
        <v>1</v>
      </c>
      <c r="J49" s="8">
        <v>31</v>
      </c>
      <c r="K49" s="12">
        <v>600</v>
      </c>
      <c r="L49" s="8">
        <v>51</v>
      </c>
      <c r="M49" s="8">
        <v>9.5</v>
      </c>
      <c r="N49" s="12">
        <v>2012</v>
      </c>
      <c r="O49" s="12">
        <v>17</v>
      </c>
      <c r="P49" s="12">
        <v>17</v>
      </c>
      <c r="Q49" s="9"/>
      <c r="R49" s="5"/>
      <c r="S49" s="5">
        <f t="shared" si="3"/>
        <v>16.266515656076592</v>
      </c>
      <c r="T49" s="5">
        <f t="shared" si="4"/>
        <v>3.4339872044851463</v>
      </c>
      <c r="U49" s="5">
        <f t="shared" si="5"/>
        <v>6.3969296552161463</v>
      </c>
      <c r="V49" s="5">
        <f t="shared" si="6"/>
        <v>3.9318256327243257</v>
      </c>
      <c r="W49" s="12">
        <v>1</v>
      </c>
      <c r="X49" s="12">
        <v>0</v>
      </c>
      <c r="Y49" s="12">
        <v>0</v>
      </c>
      <c r="Z49" s="5">
        <f t="shared" si="7"/>
        <v>2.2512917986064953</v>
      </c>
      <c r="AA49" s="5">
        <f t="shared" si="8"/>
        <v>7.60688453121963</v>
      </c>
      <c r="AB49" s="5"/>
      <c r="AC49" s="5"/>
      <c r="AD49" s="5"/>
      <c r="AE49" s="5"/>
    </row>
    <row r="50" spans="1:31" ht="12.75" x14ac:dyDescent="0.2">
      <c r="A50" s="7" t="s">
        <v>143</v>
      </c>
      <c r="B50" s="12">
        <v>55000000</v>
      </c>
      <c r="C50" s="12">
        <v>0</v>
      </c>
      <c r="D50" s="12">
        <v>0</v>
      </c>
      <c r="E50" s="12">
        <v>1</v>
      </c>
      <c r="F50" s="12">
        <v>1</v>
      </c>
      <c r="G50" s="12">
        <v>0</v>
      </c>
      <c r="H50" s="12">
        <v>1</v>
      </c>
      <c r="I50" s="12">
        <v>0</v>
      </c>
      <c r="J50" s="8">
        <v>42</v>
      </c>
      <c r="K50" s="12">
        <v>800</v>
      </c>
      <c r="L50" s="8">
        <v>70</v>
      </c>
      <c r="M50" s="8">
        <v>15</v>
      </c>
      <c r="N50" s="12">
        <v>2018</v>
      </c>
      <c r="O50" s="12">
        <v>42</v>
      </c>
      <c r="P50" s="12">
        <v>44</v>
      </c>
      <c r="Q50" s="9"/>
      <c r="R50" s="5"/>
      <c r="S50" s="5">
        <f t="shared" si="3"/>
        <v>17.822843743196746</v>
      </c>
      <c r="T50" s="5">
        <f t="shared" si="4"/>
        <v>3.7376696182833684</v>
      </c>
      <c r="U50" s="5">
        <f t="shared" si="5"/>
        <v>6.6846117276679271</v>
      </c>
      <c r="V50" s="5">
        <f t="shared" si="6"/>
        <v>4.2484952420493594</v>
      </c>
      <c r="W50" s="12">
        <v>1</v>
      </c>
      <c r="X50" s="12">
        <v>0</v>
      </c>
      <c r="Y50" s="12">
        <v>0</v>
      </c>
      <c r="Z50" s="5">
        <f t="shared" si="7"/>
        <v>2.7080502011022101</v>
      </c>
      <c r="AA50" s="5">
        <f t="shared" si="8"/>
        <v>7.6098622009135539</v>
      </c>
      <c r="AB50" s="5"/>
      <c r="AC50" s="5"/>
      <c r="AD50" s="5"/>
      <c r="AE50" s="5"/>
    </row>
    <row r="51" spans="1:31" ht="12.75" x14ac:dyDescent="0.2">
      <c r="A51" s="7" t="s">
        <v>144</v>
      </c>
      <c r="B51" s="12">
        <v>27500000</v>
      </c>
      <c r="C51" s="12">
        <v>0</v>
      </c>
      <c r="D51" s="12">
        <v>0</v>
      </c>
      <c r="E51" s="12">
        <v>1</v>
      </c>
      <c r="F51" s="12">
        <v>1</v>
      </c>
      <c r="G51" s="12">
        <v>0</v>
      </c>
      <c r="H51" s="12">
        <v>1</v>
      </c>
      <c r="I51" s="12">
        <v>0</v>
      </c>
      <c r="J51" s="8">
        <v>30</v>
      </c>
      <c r="K51" s="12">
        <v>1000</v>
      </c>
      <c r="L51" s="8">
        <v>56</v>
      </c>
      <c r="M51" s="8">
        <v>19</v>
      </c>
      <c r="N51" s="12">
        <v>2019</v>
      </c>
      <c r="O51" s="12">
        <v>12</v>
      </c>
      <c r="P51" s="12">
        <v>28</v>
      </c>
      <c r="Q51" s="9"/>
      <c r="R51" s="5"/>
      <c r="S51" s="5">
        <f t="shared" si="3"/>
        <v>17.129696562636799</v>
      </c>
      <c r="T51" s="5">
        <f t="shared" si="4"/>
        <v>3.4011973816621555</v>
      </c>
      <c r="U51" s="5">
        <f t="shared" si="5"/>
        <v>6.9077552789821368</v>
      </c>
      <c r="V51" s="5">
        <f t="shared" si="6"/>
        <v>4.0253516907351496</v>
      </c>
      <c r="W51" s="12">
        <v>1</v>
      </c>
      <c r="X51" s="12">
        <v>0</v>
      </c>
      <c r="Y51" s="12">
        <v>0</v>
      </c>
      <c r="Z51" s="5">
        <f t="shared" si="7"/>
        <v>2.9444389791664403</v>
      </c>
      <c r="AA51" s="5">
        <f t="shared" si="8"/>
        <v>7.6103576183128379</v>
      </c>
      <c r="AB51" s="5"/>
      <c r="AC51" s="5"/>
      <c r="AD51" s="5"/>
      <c r="AE51" s="5"/>
    </row>
    <row r="52" spans="1:31" ht="12.75" x14ac:dyDescent="0.2">
      <c r="A52" s="7" t="s">
        <v>145</v>
      </c>
      <c r="B52" s="12">
        <v>13900000</v>
      </c>
      <c r="C52" s="12">
        <v>0</v>
      </c>
      <c r="D52" s="12">
        <v>1</v>
      </c>
      <c r="E52" s="12">
        <v>1</v>
      </c>
      <c r="F52" s="12">
        <v>0</v>
      </c>
      <c r="G52" s="12">
        <v>0</v>
      </c>
      <c r="H52" s="12">
        <v>1</v>
      </c>
      <c r="I52" s="12">
        <v>0</v>
      </c>
      <c r="J52" s="8">
        <v>31</v>
      </c>
      <c r="K52" s="12">
        <v>650</v>
      </c>
      <c r="L52" s="8">
        <v>52</v>
      </c>
      <c r="M52" s="8">
        <v>9</v>
      </c>
      <c r="N52" s="12">
        <v>1985</v>
      </c>
      <c r="O52" s="12">
        <v>5</v>
      </c>
      <c r="P52" s="12">
        <v>14</v>
      </c>
      <c r="Q52" s="9"/>
      <c r="R52" s="5"/>
      <c r="S52" s="5">
        <f t="shared" si="3"/>
        <v>16.44739939810092</v>
      </c>
      <c r="T52" s="5">
        <f t="shared" si="4"/>
        <v>3.4339872044851463</v>
      </c>
      <c r="U52" s="5">
        <f t="shared" si="5"/>
        <v>6.4769723628896827</v>
      </c>
      <c r="V52" s="5">
        <f t="shared" si="6"/>
        <v>3.9512437185814275</v>
      </c>
      <c r="W52" s="12">
        <v>1</v>
      </c>
      <c r="X52" s="12">
        <v>0</v>
      </c>
      <c r="Y52" s="12">
        <v>0</v>
      </c>
      <c r="Z52" s="5">
        <f t="shared" si="7"/>
        <v>2.1972245773362196</v>
      </c>
      <c r="AA52" s="5">
        <f t="shared" si="8"/>
        <v>7.5933741931212904</v>
      </c>
      <c r="AB52" s="5"/>
      <c r="AC52" s="5"/>
      <c r="AD52" s="5"/>
      <c r="AE52" s="5"/>
    </row>
    <row r="53" spans="1:31" ht="12.75" x14ac:dyDescent="0.2">
      <c r="A53" s="7" t="s">
        <v>30</v>
      </c>
      <c r="B53" s="12">
        <v>31000000</v>
      </c>
      <c r="C53" s="12">
        <v>1</v>
      </c>
      <c r="D53" s="12">
        <v>0</v>
      </c>
      <c r="E53" s="12">
        <v>1</v>
      </c>
      <c r="F53" s="12">
        <v>1</v>
      </c>
      <c r="G53" s="12">
        <v>0</v>
      </c>
      <c r="H53" s="12">
        <v>1</v>
      </c>
      <c r="I53" s="12">
        <v>0</v>
      </c>
      <c r="J53" s="8">
        <v>30</v>
      </c>
      <c r="K53" s="12">
        <v>900</v>
      </c>
      <c r="L53" s="8">
        <v>56.7</v>
      </c>
      <c r="M53" s="8">
        <v>12</v>
      </c>
      <c r="N53" s="12">
        <v>2023</v>
      </c>
      <c r="O53" s="12">
        <v>27</v>
      </c>
      <c r="P53" s="12">
        <v>41</v>
      </c>
      <c r="Q53" s="9"/>
      <c r="R53" s="5"/>
      <c r="S53" s="5">
        <f t="shared" si="3"/>
        <v>17.249497762449419</v>
      </c>
      <c r="T53" s="5">
        <f t="shared" si="4"/>
        <v>3.4011973816621555</v>
      </c>
      <c r="U53" s="5">
        <f t="shared" si="5"/>
        <v>6.8023947633243109</v>
      </c>
      <c r="V53" s="5">
        <f t="shared" si="6"/>
        <v>4.0377742107337067</v>
      </c>
      <c r="W53" s="12">
        <v>1</v>
      </c>
      <c r="X53" s="12">
        <v>0</v>
      </c>
      <c r="Y53" s="12">
        <v>0</v>
      </c>
      <c r="Z53" s="5">
        <f t="shared" si="7"/>
        <v>2.4849066497880004</v>
      </c>
      <c r="AA53" s="5">
        <f t="shared" si="8"/>
        <v>7.6123368371677458</v>
      </c>
      <c r="AB53" s="5"/>
      <c r="AC53" s="5"/>
      <c r="AD53" s="5"/>
      <c r="AE53" s="5"/>
    </row>
    <row r="54" spans="1:31" ht="12.75" x14ac:dyDescent="0.2">
      <c r="A54" s="7" t="s">
        <v>42</v>
      </c>
      <c r="B54" s="12">
        <v>24059500</v>
      </c>
      <c r="C54" s="12">
        <v>1</v>
      </c>
      <c r="D54" s="12">
        <v>0</v>
      </c>
      <c r="E54" s="12">
        <v>1</v>
      </c>
      <c r="F54" s="12">
        <v>1</v>
      </c>
      <c r="G54" s="12">
        <v>1</v>
      </c>
      <c r="H54" s="12">
        <v>1</v>
      </c>
      <c r="I54" s="12">
        <v>0</v>
      </c>
      <c r="J54" s="8">
        <v>19.3</v>
      </c>
      <c r="K54" s="12">
        <v>400</v>
      </c>
      <c r="L54" s="8">
        <v>67.2</v>
      </c>
      <c r="M54" s="8">
        <v>20.5</v>
      </c>
      <c r="N54" s="12">
        <v>2023</v>
      </c>
      <c r="O54" s="12">
        <v>2</v>
      </c>
      <c r="P54" s="12">
        <v>14</v>
      </c>
      <c r="Q54" s="9"/>
      <c r="R54" s="5"/>
      <c r="S54" s="5">
        <f t="shared" si="3"/>
        <v>16.996040486914989</v>
      </c>
      <c r="T54" s="5">
        <f t="shared" si="4"/>
        <v>2.9601050959108397</v>
      </c>
      <c r="U54" s="5">
        <f t="shared" si="5"/>
        <v>5.9914645471079817</v>
      </c>
      <c r="V54" s="5">
        <f t="shared" si="6"/>
        <v>4.2076732475291037</v>
      </c>
      <c r="W54" s="12">
        <v>1</v>
      </c>
      <c r="X54" s="12">
        <v>0</v>
      </c>
      <c r="Y54" s="12">
        <v>0</v>
      </c>
      <c r="Z54" s="5">
        <f t="shared" si="7"/>
        <v>3.0204248861443626</v>
      </c>
      <c r="AA54" s="5">
        <f t="shared" si="8"/>
        <v>7.6123368371677458</v>
      </c>
      <c r="AB54" s="5"/>
      <c r="AC54" s="5"/>
      <c r="AD54" s="5"/>
      <c r="AE54" s="5"/>
    </row>
    <row r="55" spans="1:31" ht="12.75" x14ac:dyDescent="0.2">
      <c r="A55" s="7" t="s">
        <v>43</v>
      </c>
      <c r="B55" s="12">
        <v>24672600</v>
      </c>
      <c r="C55" s="12">
        <v>1</v>
      </c>
      <c r="D55" s="12">
        <v>0</v>
      </c>
      <c r="E55" s="12">
        <v>1</v>
      </c>
      <c r="F55" s="12">
        <v>1</v>
      </c>
      <c r="G55" s="12">
        <v>0</v>
      </c>
      <c r="H55" s="12">
        <v>1</v>
      </c>
      <c r="I55" s="12">
        <v>0</v>
      </c>
      <c r="J55" s="8">
        <v>26.3</v>
      </c>
      <c r="K55" s="12">
        <v>400</v>
      </c>
      <c r="L55" s="8">
        <v>67.7</v>
      </c>
      <c r="M55" s="8">
        <v>17.7</v>
      </c>
      <c r="N55" s="12">
        <v>2025</v>
      </c>
      <c r="O55" s="12">
        <v>8</v>
      </c>
      <c r="P55" s="12">
        <v>35</v>
      </c>
      <c r="Q55" s="9"/>
      <c r="R55" s="5"/>
      <c r="S55" s="5">
        <f t="shared" si="3"/>
        <v>17.021203874115638</v>
      </c>
      <c r="T55" s="5">
        <f t="shared" si="4"/>
        <v>3.2695689391837188</v>
      </c>
      <c r="U55" s="5">
        <f t="shared" si="5"/>
        <v>5.9914645471079817</v>
      </c>
      <c r="V55" s="5">
        <f t="shared" si="6"/>
        <v>4.2150861799182291</v>
      </c>
      <c r="W55" s="12">
        <v>1</v>
      </c>
      <c r="X55" s="12">
        <v>0</v>
      </c>
      <c r="Y55" s="12">
        <v>0</v>
      </c>
      <c r="Z55" s="5">
        <f t="shared" si="7"/>
        <v>2.8735646395797834</v>
      </c>
      <c r="AA55" s="5">
        <f t="shared" si="8"/>
        <v>7.6133249795406392</v>
      </c>
      <c r="AB55" s="5"/>
      <c r="AC55" s="5"/>
      <c r="AD55" s="5"/>
      <c r="AE55" s="5"/>
    </row>
    <row r="56" spans="1:31" ht="12.75" x14ac:dyDescent="0.2">
      <c r="A56" s="7" t="s">
        <v>44</v>
      </c>
      <c r="B56" s="12">
        <v>25220300</v>
      </c>
      <c r="C56" s="12">
        <v>1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12">
        <v>0</v>
      </c>
      <c r="J56" s="8">
        <v>25.3</v>
      </c>
      <c r="K56" s="12">
        <v>1100</v>
      </c>
      <c r="L56" s="8">
        <v>76.8</v>
      </c>
      <c r="M56" s="8">
        <v>18.399999999999999</v>
      </c>
      <c r="N56" s="12">
        <v>2024</v>
      </c>
      <c r="O56" s="12">
        <v>2</v>
      </c>
      <c r="P56" s="12">
        <v>17</v>
      </c>
      <c r="Q56" s="9"/>
      <c r="R56" s="5"/>
      <c r="S56" s="5">
        <f t="shared" si="3"/>
        <v>17.043159783751474</v>
      </c>
      <c r="T56" s="5">
        <f t="shared" si="4"/>
        <v>3.2308043957334744</v>
      </c>
      <c r="U56" s="5">
        <f t="shared" si="5"/>
        <v>7.0030654587864616</v>
      </c>
      <c r="V56" s="5">
        <f t="shared" si="6"/>
        <v>4.3412046401536264</v>
      </c>
      <c r="W56" s="12">
        <v>1</v>
      </c>
      <c r="X56" s="12">
        <v>0</v>
      </c>
      <c r="Y56" s="12">
        <v>0</v>
      </c>
      <c r="Z56" s="5">
        <f t="shared" si="7"/>
        <v>2.91235066461494</v>
      </c>
      <c r="AA56" s="5">
        <f t="shared" si="8"/>
        <v>7.6128310304073565</v>
      </c>
      <c r="AB56" s="5"/>
      <c r="AC56" s="5"/>
      <c r="AD56" s="5"/>
      <c r="AE56" s="5"/>
    </row>
    <row r="57" spans="1:31" ht="12.75" x14ac:dyDescent="0.2">
      <c r="A57" s="7" t="s">
        <v>45</v>
      </c>
      <c r="B57" s="12">
        <v>25808400</v>
      </c>
      <c r="C57" s="12">
        <v>1</v>
      </c>
      <c r="D57" s="12">
        <v>0</v>
      </c>
      <c r="E57" s="12">
        <v>1</v>
      </c>
      <c r="F57" s="12">
        <v>1</v>
      </c>
      <c r="G57" s="12">
        <v>1</v>
      </c>
      <c r="H57" s="12">
        <v>1</v>
      </c>
      <c r="I57" s="12">
        <v>0</v>
      </c>
      <c r="J57" s="8">
        <v>19.8</v>
      </c>
      <c r="K57" s="12">
        <v>400</v>
      </c>
      <c r="L57" s="8">
        <v>66.900000000000006</v>
      </c>
      <c r="M57" s="8">
        <v>20.399999999999999</v>
      </c>
      <c r="N57" s="12">
        <v>2025</v>
      </c>
      <c r="O57" s="12">
        <v>3</v>
      </c>
      <c r="P57" s="12">
        <v>14</v>
      </c>
      <c r="Q57" s="9"/>
      <c r="R57" s="5"/>
      <c r="S57" s="5">
        <f t="shared" si="3"/>
        <v>17.066210578297074</v>
      </c>
      <c r="T57" s="5">
        <f t="shared" si="4"/>
        <v>2.9856819377004897</v>
      </c>
      <c r="U57" s="5">
        <f t="shared" si="5"/>
        <v>5.9914645471079817</v>
      </c>
      <c r="V57" s="5">
        <f t="shared" si="6"/>
        <v>4.203198967134183</v>
      </c>
      <c r="W57" s="12">
        <v>1</v>
      </c>
      <c r="X57" s="12">
        <v>0</v>
      </c>
      <c r="Y57" s="12">
        <v>0</v>
      </c>
      <c r="Z57" s="5">
        <f t="shared" si="7"/>
        <v>3.0155349008501706</v>
      </c>
      <c r="AA57" s="5">
        <f t="shared" si="8"/>
        <v>7.6133249795406392</v>
      </c>
      <c r="AB57" s="5"/>
      <c r="AC57" s="5"/>
      <c r="AD57" s="5"/>
      <c r="AE57" s="5"/>
    </row>
    <row r="58" spans="1:31" ht="12.75" x14ac:dyDescent="0.2">
      <c r="A58" s="7" t="s">
        <v>46</v>
      </c>
      <c r="B58" s="12">
        <v>27699100</v>
      </c>
      <c r="C58" s="12">
        <v>1</v>
      </c>
      <c r="D58" s="12">
        <v>0</v>
      </c>
      <c r="E58" s="12">
        <v>1</v>
      </c>
      <c r="F58" s="12">
        <v>1</v>
      </c>
      <c r="G58" s="12">
        <v>0</v>
      </c>
      <c r="H58" s="12">
        <v>1</v>
      </c>
      <c r="I58" s="12">
        <v>0</v>
      </c>
      <c r="J58" s="8">
        <v>25.3</v>
      </c>
      <c r="K58" s="12">
        <v>400</v>
      </c>
      <c r="L58" s="8">
        <v>67.900000000000006</v>
      </c>
      <c r="M58" s="8">
        <v>17.899999999999999</v>
      </c>
      <c r="N58" s="12">
        <v>2025</v>
      </c>
      <c r="O58" s="12">
        <v>19</v>
      </c>
      <c r="P58" s="12">
        <v>35</v>
      </c>
      <c r="Q58" s="9"/>
      <c r="R58" s="5"/>
      <c r="S58" s="5">
        <f t="shared" si="3"/>
        <v>17.136910479654993</v>
      </c>
      <c r="T58" s="5">
        <f t="shared" si="4"/>
        <v>3.2308043957334744</v>
      </c>
      <c r="U58" s="5">
        <f t="shared" si="5"/>
        <v>5.9914645471079817</v>
      </c>
      <c r="V58" s="5">
        <f t="shared" si="6"/>
        <v>4.2180360345646504</v>
      </c>
      <c r="W58" s="12">
        <v>1</v>
      </c>
      <c r="X58" s="12">
        <v>0</v>
      </c>
      <c r="Y58" s="12">
        <v>0</v>
      </c>
      <c r="Z58" s="5">
        <f t="shared" si="7"/>
        <v>2.884800712846709</v>
      </c>
      <c r="AA58" s="5">
        <f t="shared" si="8"/>
        <v>7.6133249795406392</v>
      </c>
      <c r="AB58" s="5"/>
      <c r="AC58" s="5"/>
      <c r="AD58" s="5"/>
      <c r="AE58" s="5"/>
    </row>
    <row r="59" spans="1:31" ht="12.75" x14ac:dyDescent="0.2">
      <c r="A59" s="7" t="s">
        <v>47</v>
      </c>
      <c r="B59" s="12">
        <v>13900000</v>
      </c>
      <c r="C59" s="12">
        <v>1</v>
      </c>
      <c r="D59" s="12">
        <v>0</v>
      </c>
      <c r="E59" s="12">
        <v>1</v>
      </c>
      <c r="F59" s="12">
        <v>1</v>
      </c>
      <c r="G59" s="12">
        <v>1</v>
      </c>
      <c r="H59" s="12">
        <v>0</v>
      </c>
      <c r="I59" s="12">
        <v>0</v>
      </c>
      <c r="J59" s="8">
        <v>28.2</v>
      </c>
      <c r="K59" s="12">
        <v>1100</v>
      </c>
      <c r="L59" s="8">
        <v>59.8</v>
      </c>
      <c r="M59" s="8">
        <v>15.8</v>
      </c>
      <c r="N59" s="12">
        <v>2022</v>
      </c>
      <c r="O59" s="12">
        <v>5</v>
      </c>
      <c r="P59" s="12">
        <v>9</v>
      </c>
      <c r="Q59" s="9"/>
      <c r="R59" s="5"/>
      <c r="S59" s="5">
        <f t="shared" si="3"/>
        <v>16.44739939810092</v>
      </c>
      <c r="T59" s="5">
        <f t="shared" si="4"/>
        <v>3.3393219779440679</v>
      </c>
      <c r="U59" s="5">
        <f t="shared" si="5"/>
        <v>7.0030654587864616</v>
      </c>
      <c r="V59" s="5">
        <f t="shared" si="6"/>
        <v>4.0910056609565864</v>
      </c>
      <c r="W59" s="12">
        <v>1</v>
      </c>
      <c r="X59" s="12">
        <v>0</v>
      </c>
      <c r="Y59" s="12">
        <v>0</v>
      </c>
      <c r="Z59" s="5">
        <f t="shared" si="7"/>
        <v>2.760009940032921</v>
      </c>
      <c r="AA59" s="5">
        <f t="shared" si="8"/>
        <v>7.611842399580417</v>
      </c>
      <c r="AB59" s="5"/>
      <c r="AC59" s="5"/>
      <c r="AD59" s="5"/>
      <c r="AE59" s="5"/>
    </row>
    <row r="60" spans="1:31" ht="12.75" x14ac:dyDescent="0.2">
      <c r="A60" s="7" t="s">
        <v>68</v>
      </c>
      <c r="B60" s="12">
        <v>14470000</v>
      </c>
      <c r="C60" s="12">
        <v>1</v>
      </c>
      <c r="D60" s="12">
        <v>1</v>
      </c>
      <c r="E60" s="12">
        <v>1</v>
      </c>
      <c r="F60" s="12">
        <v>1</v>
      </c>
      <c r="G60" s="12">
        <v>0</v>
      </c>
      <c r="H60" s="12">
        <v>1</v>
      </c>
      <c r="I60" s="12">
        <v>0</v>
      </c>
      <c r="J60" s="8">
        <v>32.9</v>
      </c>
      <c r="K60" s="12">
        <v>1400</v>
      </c>
      <c r="L60" s="8">
        <v>54.9</v>
      </c>
      <c r="M60" s="8">
        <v>10.6</v>
      </c>
      <c r="N60" s="12">
        <v>2023</v>
      </c>
      <c r="O60" s="12">
        <v>16</v>
      </c>
      <c r="P60" s="12">
        <v>18</v>
      </c>
      <c r="Q60" s="9"/>
      <c r="R60" s="5"/>
      <c r="S60" s="5">
        <f t="shared" si="3"/>
        <v>16.487588098607667</v>
      </c>
      <c r="T60" s="5">
        <f t="shared" si="4"/>
        <v>3.493472657771326</v>
      </c>
      <c r="U60" s="5">
        <f t="shared" si="5"/>
        <v>7.2442275156033498</v>
      </c>
      <c r="V60" s="5">
        <f t="shared" si="6"/>
        <v>4.0055133485154846</v>
      </c>
      <c r="W60" s="12">
        <v>1</v>
      </c>
      <c r="X60" s="12">
        <v>0</v>
      </c>
      <c r="Y60" s="12">
        <v>0</v>
      </c>
      <c r="Z60" s="5">
        <f t="shared" si="7"/>
        <v>2.3608540011180215</v>
      </c>
      <c r="AA60" s="5">
        <f t="shared" si="8"/>
        <v>7.6123368371677458</v>
      </c>
      <c r="AB60" s="5"/>
      <c r="AC60" s="5"/>
      <c r="AD60" s="5"/>
      <c r="AE60" s="5"/>
    </row>
    <row r="61" spans="1:31" ht="12.75" x14ac:dyDescent="0.2">
      <c r="A61" s="7" t="s">
        <v>69</v>
      </c>
      <c r="B61" s="12">
        <v>15000000</v>
      </c>
      <c r="C61" s="12">
        <v>1</v>
      </c>
      <c r="D61" s="12">
        <v>0</v>
      </c>
      <c r="E61" s="12">
        <v>1</v>
      </c>
      <c r="F61" s="12">
        <v>1</v>
      </c>
      <c r="G61" s="12">
        <v>1</v>
      </c>
      <c r="H61" s="12">
        <v>0</v>
      </c>
      <c r="I61" s="12">
        <v>0</v>
      </c>
      <c r="J61" s="8">
        <v>45</v>
      </c>
      <c r="K61" s="12">
        <v>2000</v>
      </c>
      <c r="L61" s="8">
        <v>60</v>
      </c>
      <c r="M61" s="8">
        <v>12</v>
      </c>
      <c r="N61" s="12">
        <v>2020</v>
      </c>
      <c r="O61" s="12">
        <v>3</v>
      </c>
      <c r="P61" s="12">
        <v>25</v>
      </c>
      <c r="Q61" s="9"/>
      <c r="R61" s="5"/>
      <c r="S61" s="5">
        <f t="shared" si="3"/>
        <v>16.523560759066484</v>
      </c>
      <c r="T61" s="5">
        <f t="shared" si="4"/>
        <v>3.8066624897703196</v>
      </c>
      <c r="U61" s="5">
        <f t="shared" si="5"/>
        <v>7.6009024595420822</v>
      </c>
      <c r="V61" s="5">
        <f t="shared" si="6"/>
        <v>4.0943445622221004</v>
      </c>
      <c r="W61" s="12">
        <v>1</v>
      </c>
      <c r="X61" s="12">
        <v>0</v>
      </c>
      <c r="Y61" s="12">
        <v>0</v>
      </c>
      <c r="Z61" s="5">
        <f t="shared" si="7"/>
        <v>2.4849066497880004</v>
      </c>
      <c r="AA61" s="5">
        <f t="shared" si="8"/>
        <v>7.6108527903952501</v>
      </c>
      <c r="AB61" s="5"/>
      <c r="AC61" s="5"/>
      <c r="AD61" s="5"/>
      <c r="AE61" s="5"/>
    </row>
    <row r="62" spans="1:31" ht="12.75" x14ac:dyDescent="0.2">
      <c r="A62" s="7" t="s">
        <v>72</v>
      </c>
      <c r="B62" s="12">
        <v>10587400</v>
      </c>
      <c r="C62" s="12">
        <v>1</v>
      </c>
      <c r="D62" s="12">
        <v>0</v>
      </c>
      <c r="E62" s="12">
        <v>1</v>
      </c>
      <c r="F62" s="12">
        <v>0</v>
      </c>
      <c r="G62" s="12">
        <v>0</v>
      </c>
      <c r="H62" s="12">
        <v>0</v>
      </c>
      <c r="I62" s="12">
        <v>0</v>
      </c>
      <c r="J62" s="8">
        <v>22.7</v>
      </c>
      <c r="K62" s="12">
        <v>4000</v>
      </c>
      <c r="L62" s="8">
        <v>54.8</v>
      </c>
      <c r="M62" s="8">
        <v>19.8</v>
      </c>
      <c r="N62" s="12">
        <v>2024</v>
      </c>
      <c r="O62" s="12">
        <v>2</v>
      </c>
      <c r="P62" s="12">
        <v>11</v>
      </c>
      <c r="Q62" s="9"/>
      <c r="R62" s="5"/>
      <c r="S62" s="5">
        <f t="shared" si="3"/>
        <v>16.175175172797488</v>
      </c>
      <c r="T62" s="5">
        <f t="shared" si="4"/>
        <v>3.122364924487357</v>
      </c>
      <c r="U62" s="5">
        <f t="shared" si="5"/>
        <v>8.2940496401020276</v>
      </c>
      <c r="V62" s="5">
        <f t="shared" si="6"/>
        <v>4.00369019395397</v>
      </c>
      <c r="W62" s="12">
        <v>1</v>
      </c>
      <c r="X62" s="12">
        <v>0</v>
      </c>
      <c r="Y62" s="12">
        <v>0</v>
      </c>
      <c r="Z62" s="5">
        <f t="shared" si="7"/>
        <v>2.9856819377004897</v>
      </c>
      <c r="AA62" s="5">
        <f t="shared" si="8"/>
        <v>7.6128310304073565</v>
      </c>
      <c r="AB62" s="5"/>
      <c r="AC62" s="5"/>
      <c r="AD62" s="5"/>
      <c r="AE62" s="5"/>
    </row>
    <row r="63" spans="1:31" ht="12.75" x14ac:dyDescent="0.2">
      <c r="A63" s="7" t="s">
        <v>73</v>
      </c>
      <c r="B63" s="12">
        <v>11023000</v>
      </c>
      <c r="C63" s="12">
        <v>1</v>
      </c>
      <c r="D63" s="12">
        <v>0</v>
      </c>
      <c r="E63" s="12">
        <v>1</v>
      </c>
      <c r="F63" s="12">
        <v>0</v>
      </c>
      <c r="G63" s="12">
        <v>0</v>
      </c>
      <c r="H63" s="12">
        <v>1</v>
      </c>
      <c r="I63" s="12">
        <v>0</v>
      </c>
      <c r="J63" s="8">
        <v>21.7</v>
      </c>
      <c r="K63" s="12">
        <v>1600</v>
      </c>
      <c r="L63" s="8">
        <v>48.9</v>
      </c>
      <c r="M63" s="8">
        <v>16.899999999999999</v>
      </c>
      <c r="N63" s="12">
        <v>2024</v>
      </c>
      <c r="O63" s="12">
        <v>5</v>
      </c>
      <c r="P63" s="12">
        <v>33</v>
      </c>
      <c r="Q63" s="9"/>
      <c r="R63" s="5"/>
      <c r="S63" s="5">
        <f t="shared" si="3"/>
        <v>16.215494556945451</v>
      </c>
      <c r="T63" s="5">
        <f t="shared" si="4"/>
        <v>3.0773122605464138</v>
      </c>
      <c r="U63" s="5">
        <f t="shared" si="5"/>
        <v>7.3777589082278725</v>
      </c>
      <c r="V63" s="5">
        <f t="shared" si="6"/>
        <v>3.8897773964808264</v>
      </c>
      <c r="W63" s="12">
        <v>1</v>
      </c>
      <c r="X63" s="12">
        <v>0</v>
      </c>
      <c r="Y63" s="12">
        <v>0</v>
      </c>
      <c r="Z63" s="5">
        <f t="shared" si="7"/>
        <v>2.8273136219290276</v>
      </c>
      <c r="AA63" s="5">
        <f t="shared" si="8"/>
        <v>7.6128310304073565</v>
      </c>
      <c r="AB63" s="5"/>
      <c r="AC63" s="5"/>
      <c r="AD63" s="5"/>
      <c r="AE63" s="5"/>
    </row>
    <row r="64" spans="1:31" ht="12.75" x14ac:dyDescent="0.2">
      <c r="A64" s="7" t="s">
        <v>74</v>
      </c>
      <c r="B64" s="12">
        <v>11447500</v>
      </c>
      <c r="C64" s="12">
        <v>1</v>
      </c>
      <c r="D64" s="12">
        <v>0</v>
      </c>
      <c r="E64" s="12">
        <v>1</v>
      </c>
      <c r="F64" s="12">
        <v>0</v>
      </c>
      <c r="G64" s="12">
        <v>0</v>
      </c>
      <c r="H64" s="12">
        <v>0</v>
      </c>
      <c r="I64" s="12">
        <v>0</v>
      </c>
      <c r="J64" s="8">
        <v>20.6</v>
      </c>
      <c r="K64" s="12">
        <v>1500</v>
      </c>
      <c r="L64" s="8">
        <v>51.2</v>
      </c>
      <c r="M64" s="8">
        <v>18.100000000000001</v>
      </c>
      <c r="N64" s="12">
        <v>2024</v>
      </c>
      <c r="O64" s="12">
        <v>31</v>
      </c>
      <c r="P64" s="12">
        <v>32</v>
      </c>
      <c r="Q64" s="9"/>
      <c r="R64" s="5"/>
      <c r="S64" s="5">
        <f t="shared" si="3"/>
        <v>16.253281923513388</v>
      </c>
      <c r="T64" s="5">
        <f t="shared" si="4"/>
        <v>3.0252910757955354</v>
      </c>
      <c r="U64" s="5">
        <f t="shared" si="5"/>
        <v>7.3132203870903014</v>
      </c>
      <c r="V64" s="5">
        <f t="shared" si="6"/>
        <v>3.9357395320454622</v>
      </c>
      <c r="W64" s="12">
        <v>1</v>
      </c>
      <c r="X64" s="12">
        <v>0</v>
      </c>
      <c r="Y64" s="12">
        <v>0</v>
      </c>
      <c r="Z64" s="5">
        <f t="shared" si="7"/>
        <v>2.8959119382717802</v>
      </c>
      <c r="AA64" s="5">
        <f t="shared" si="8"/>
        <v>7.6128310304073565</v>
      </c>
      <c r="AB64" s="5"/>
      <c r="AC64" s="5"/>
      <c r="AD64" s="5"/>
      <c r="AE64" s="5"/>
    </row>
    <row r="65" spans="1:31" ht="12.75" x14ac:dyDescent="0.2">
      <c r="A65" s="7" t="s">
        <v>75</v>
      </c>
      <c r="B65" s="12">
        <v>11449000</v>
      </c>
      <c r="C65" s="12">
        <v>1</v>
      </c>
      <c r="D65" s="12">
        <v>0</v>
      </c>
      <c r="E65" s="12">
        <v>1</v>
      </c>
      <c r="F65" s="12">
        <v>0</v>
      </c>
      <c r="G65" s="12">
        <v>0</v>
      </c>
      <c r="H65" s="12">
        <v>1</v>
      </c>
      <c r="I65" s="12">
        <v>0</v>
      </c>
      <c r="J65" s="8">
        <v>24.7</v>
      </c>
      <c r="K65" s="12">
        <v>900</v>
      </c>
      <c r="L65" s="8">
        <v>40.200000000000003</v>
      </c>
      <c r="M65" s="8">
        <v>6.4</v>
      </c>
      <c r="N65" s="12">
        <v>2024</v>
      </c>
      <c r="O65" s="12">
        <v>32</v>
      </c>
      <c r="P65" s="12">
        <v>33</v>
      </c>
      <c r="Q65" s="9"/>
      <c r="R65" s="5"/>
      <c r="S65" s="5">
        <f t="shared" si="3"/>
        <v>16.25341294790595</v>
      </c>
      <c r="T65" s="5">
        <f t="shared" si="4"/>
        <v>3.2068032436339315</v>
      </c>
      <c r="U65" s="5">
        <f t="shared" si="5"/>
        <v>6.8023947633243109</v>
      </c>
      <c r="V65" s="5">
        <f t="shared" si="6"/>
        <v>3.6938669956249757</v>
      </c>
      <c r="W65" s="12">
        <v>1</v>
      </c>
      <c r="X65" s="12">
        <v>0</v>
      </c>
      <c r="Y65" s="12">
        <v>0</v>
      </c>
      <c r="Z65" s="5">
        <f t="shared" si="7"/>
        <v>1.8562979903656263</v>
      </c>
      <c r="AA65" s="5">
        <f t="shared" si="8"/>
        <v>7.6128310304073565</v>
      </c>
      <c r="AB65" s="5"/>
      <c r="AC65" s="5"/>
      <c r="AD65" s="5"/>
      <c r="AE65" s="5"/>
    </row>
    <row r="66" spans="1:31" ht="12.75" x14ac:dyDescent="0.2">
      <c r="A66" s="7" t="s">
        <v>76</v>
      </c>
      <c r="B66" s="12">
        <v>11624200</v>
      </c>
      <c r="C66" s="12">
        <v>1</v>
      </c>
      <c r="D66" s="12">
        <v>0</v>
      </c>
      <c r="E66" s="12">
        <v>1</v>
      </c>
      <c r="F66" s="12">
        <v>1</v>
      </c>
      <c r="G66" s="12">
        <v>0</v>
      </c>
      <c r="H66" s="12">
        <v>1</v>
      </c>
      <c r="I66" s="12">
        <v>0</v>
      </c>
      <c r="J66" s="8">
        <v>20.5</v>
      </c>
      <c r="K66" s="12">
        <v>1200</v>
      </c>
      <c r="L66" s="8">
        <v>48.8</v>
      </c>
      <c r="M66" s="8">
        <v>17.2</v>
      </c>
      <c r="N66" s="12">
        <v>2024</v>
      </c>
      <c r="O66" s="12">
        <v>9</v>
      </c>
      <c r="P66" s="12">
        <v>25</v>
      </c>
      <c r="Q66" s="9"/>
      <c r="R66" s="5"/>
      <c r="S66" s="5">
        <f t="shared" si="3"/>
        <v>16.268599689865379</v>
      </c>
      <c r="T66" s="5">
        <f t="shared" si="4"/>
        <v>3.0204248861443626</v>
      </c>
      <c r="U66" s="5">
        <f t="shared" si="5"/>
        <v>7.0900768357760917</v>
      </c>
      <c r="V66" s="5">
        <f t="shared" si="6"/>
        <v>3.8877303128591016</v>
      </c>
      <c r="W66" s="12">
        <v>1</v>
      </c>
      <c r="X66" s="12">
        <v>0</v>
      </c>
      <c r="Y66" s="12">
        <v>0</v>
      </c>
      <c r="Z66" s="5">
        <f t="shared" si="7"/>
        <v>2.8449093838194073</v>
      </c>
      <c r="AA66" s="5">
        <f t="shared" si="8"/>
        <v>7.6128310304073565</v>
      </c>
      <c r="AB66" s="5"/>
      <c r="AC66" s="5"/>
      <c r="AD66" s="5"/>
      <c r="AE66" s="5"/>
    </row>
    <row r="67" spans="1:31" ht="12.75" x14ac:dyDescent="0.2">
      <c r="A67" s="7" t="s">
        <v>77</v>
      </c>
      <c r="B67" s="12">
        <v>12528600</v>
      </c>
      <c r="C67" s="12">
        <v>1</v>
      </c>
      <c r="D67" s="12">
        <v>0</v>
      </c>
      <c r="E67" s="12">
        <v>1</v>
      </c>
      <c r="F67" s="12">
        <v>1</v>
      </c>
      <c r="G67" s="12">
        <v>0</v>
      </c>
      <c r="H67" s="12">
        <v>1</v>
      </c>
      <c r="I67" s="12">
        <v>0</v>
      </c>
      <c r="J67" s="8">
        <v>25.6</v>
      </c>
      <c r="K67" s="12">
        <v>1100</v>
      </c>
      <c r="L67" s="8">
        <v>52.7</v>
      </c>
      <c r="M67" s="8">
        <v>16.7</v>
      </c>
      <c r="N67" s="12">
        <v>2023</v>
      </c>
      <c r="O67" s="12">
        <v>15</v>
      </c>
      <c r="P67" s="12">
        <v>21</v>
      </c>
      <c r="Q67" s="9"/>
      <c r="R67" s="5"/>
      <c r="S67" s="5">
        <f t="shared" ref="S67:S118" si="9">LN(B67)</f>
        <v>16.34352458878621</v>
      </c>
      <c r="T67" s="5">
        <f t="shared" ref="T67:T118" si="10">LN(J67)</f>
        <v>3.2425923514855168</v>
      </c>
      <c r="U67" s="5">
        <f t="shared" si="5"/>
        <v>7.0030654587864616</v>
      </c>
      <c r="V67" s="5">
        <f t="shared" si="6"/>
        <v>3.9646154555473165</v>
      </c>
      <c r="W67" s="12">
        <v>1</v>
      </c>
      <c r="X67" s="12">
        <v>0</v>
      </c>
      <c r="Y67" s="12">
        <v>0</v>
      </c>
      <c r="Z67" s="5">
        <f t="shared" si="7"/>
        <v>2.8154087194227095</v>
      </c>
      <c r="AA67" s="5">
        <f t="shared" si="8"/>
        <v>7.6123368371677458</v>
      </c>
      <c r="AB67" s="5"/>
      <c r="AC67" s="5"/>
      <c r="AD67" s="5"/>
      <c r="AE67" s="5"/>
    </row>
    <row r="68" spans="1:31" ht="12.75" x14ac:dyDescent="0.2">
      <c r="A68" s="7" t="s">
        <v>78</v>
      </c>
      <c r="B68" s="12">
        <v>14363400</v>
      </c>
      <c r="C68" s="12">
        <v>1</v>
      </c>
      <c r="D68" s="12">
        <v>0</v>
      </c>
      <c r="E68" s="12">
        <v>1</v>
      </c>
      <c r="F68" s="12">
        <v>1</v>
      </c>
      <c r="G68" s="12">
        <v>0</v>
      </c>
      <c r="H68" s="12">
        <v>1</v>
      </c>
      <c r="I68" s="12">
        <v>0</v>
      </c>
      <c r="J68" s="8">
        <v>21.3</v>
      </c>
      <c r="K68" s="12">
        <v>800</v>
      </c>
      <c r="L68" s="8">
        <v>61.9</v>
      </c>
      <c r="M68" s="8">
        <v>24.8</v>
      </c>
      <c r="N68" s="12">
        <v>2024</v>
      </c>
      <c r="O68" s="12">
        <v>23</v>
      </c>
      <c r="P68" s="12">
        <v>33</v>
      </c>
      <c r="Q68" s="9"/>
      <c r="R68" s="5"/>
      <c r="S68" s="5">
        <f t="shared" si="9"/>
        <v>16.480193862361272</v>
      </c>
      <c r="T68" s="5">
        <f t="shared" si="10"/>
        <v>3.0587070727153796</v>
      </c>
      <c r="U68" s="5">
        <f t="shared" si="5"/>
        <v>6.6846117276679271</v>
      </c>
      <c r="V68" s="5">
        <f t="shared" si="6"/>
        <v>4.1255201796905503</v>
      </c>
      <c r="W68" s="12">
        <v>1</v>
      </c>
      <c r="X68" s="12">
        <v>0</v>
      </c>
      <c r="Y68" s="12">
        <v>0</v>
      </c>
      <c r="Z68" s="5">
        <f t="shared" si="7"/>
        <v>3.2108436531709366</v>
      </c>
      <c r="AA68" s="5">
        <f t="shared" si="8"/>
        <v>7.6128310304073565</v>
      </c>
      <c r="AB68" s="5"/>
      <c r="AC68" s="5"/>
      <c r="AD68" s="5"/>
      <c r="AE68" s="5"/>
    </row>
    <row r="69" spans="1:31" ht="12.75" x14ac:dyDescent="0.2">
      <c r="A69" s="7" t="s">
        <v>79</v>
      </c>
      <c r="B69" s="12">
        <v>15338500</v>
      </c>
      <c r="C69" s="12">
        <v>1</v>
      </c>
      <c r="D69" s="12">
        <v>0</v>
      </c>
      <c r="E69" s="12">
        <v>1</v>
      </c>
      <c r="F69" s="12">
        <v>0</v>
      </c>
      <c r="G69" s="12">
        <v>0</v>
      </c>
      <c r="H69" s="12">
        <v>1</v>
      </c>
      <c r="I69" s="12">
        <v>0</v>
      </c>
      <c r="J69" s="8">
        <v>24.3</v>
      </c>
      <c r="K69" s="12">
        <v>800</v>
      </c>
      <c r="L69" s="8">
        <v>62.2</v>
      </c>
      <c r="M69" s="8">
        <v>22.9</v>
      </c>
      <c r="N69" s="12">
        <v>2022</v>
      </c>
      <c r="O69" s="12">
        <v>31</v>
      </c>
      <c r="P69" s="12">
        <v>33</v>
      </c>
      <c r="Q69" s="9"/>
      <c r="R69" s="5"/>
      <c r="S69" s="5">
        <f t="shared" si="9"/>
        <v>16.5458765655499</v>
      </c>
      <c r="T69" s="5">
        <f t="shared" si="10"/>
        <v>3.1904763503465028</v>
      </c>
      <c r="U69" s="5">
        <f t="shared" si="5"/>
        <v>6.6846117276679271</v>
      </c>
      <c r="V69" s="5">
        <f t="shared" si="6"/>
        <v>4.1303549997451334</v>
      </c>
      <c r="W69" s="12">
        <v>1</v>
      </c>
      <c r="X69" s="12">
        <v>0</v>
      </c>
      <c r="Y69" s="12">
        <v>0</v>
      </c>
      <c r="Z69" s="5">
        <f t="shared" si="7"/>
        <v>3.1311369105601941</v>
      </c>
      <c r="AA69" s="5">
        <f t="shared" si="8"/>
        <v>7.611842399580417</v>
      </c>
      <c r="AB69" s="5"/>
      <c r="AC69" s="5"/>
      <c r="AD69" s="5"/>
      <c r="AE69" s="5"/>
    </row>
    <row r="70" spans="1:31" ht="12.75" x14ac:dyDescent="0.2">
      <c r="A70" s="7" t="s">
        <v>80</v>
      </c>
      <c r="B70" s="12">
        <v>15859700</v>
      </c>
      <c r="C70" s="12">
        <v>1</v>
      </c>
      <c r="D70" s="12">
        <v>0</v>
      </c>
      <c r="E70" s="12">
        <v>1</v>
      </c>
      <c r="F70" s="12">
        <v>0</v>
      </c>
      <c r="G70" s="12">
        <v>0</v>
      </c>
      <c r="H70" s="12">
        <v>1</v>
      </c>
      <c r="I70" s="12">
        <v>0</v>
      </c>
      <c r="J70" s="8">
        <v>24.3</v>
      </c>
      <c r="K70" s="12">
        <v>1400</v>
      </c>
      <c r="L70" s="8">
        <v>59.2</v>
      </c>
      <c r="M70" s="8">
        <v>22.2</v>
      </c>
      <c r="N70" s="12">
        <v>2025</v>
      </c>
      <c r="O70" s="12">
        <v>23</v>
      </c>
      <c r="P70" s="12">
        <v>33</v>
      </c>
      <c r="Q70" s="9"/>
      <c r="R70" s="5"/>
      <c r="S70" s="5">
        <f t="shared" si="9"/>
        <v>16.579291858481358</v>
      </c>
      <c r="T70" s="5">
        <f t="shared" si="10"/>
        <v>3.1904763503465028</v>
      </c>
      <c r="U70" s="5">
        <f t="shared" si="5"/>
        <v>7.2442275156033498</v>
      </c>
      <c r="V70" s="5">
        <f t="shared" si="6"/>
        <v>4.0809215418899605</v>
      </c>
      <c r="W70" s="12">
        <v>1</v>
      </c>
      <c r="X70" s="12">
        <v>0</v>
      </c>
      <c r="Y70" s="12">
        <v>0</v>
      </c>
      <c r="Z70" s="5">
        <f t="shared" si="7"/>
        <v>3.1000922888782338</v>
      </c>
      <c r="AA70" s="5">
        <f t="shared" si="8"/>
        <v>7.6133249795406392</v>
      </c>
      <c r="AB70" s="5"/>
      <c r="AC70" s="5"/>
      <c r="AD70" s="5"/>
      <c r="AE70" s="5"/>
    </row>
    <row r="71" spans="1:31" ht="12.75" x14ac:dyDescent="0.2">
      <c r="A71" s="7" t="s">
        <v>81</v>
      </c>
      <c r="B71" s="12">
        <v>16187000</v>
      </c>
      <c r="C71" s="12">
        <v>1</v>
      </c>
      <c r="D71" s="12">
        <v>0</v>
      </c>
      <c r="E71" s="12">
        <v>1</v>
      </c>
      <c r="F71" s="12">
        <v>1</v>
      </c>
      <c r="G71" s="12">
        <v>0</v>
      </c>
      <c r="H71" s="12">
        <v>1</v>
      </c>
      <c r="I71" s="12">
        <v>0</v>
      </c>
      <c r="J71" s="8">
        <v>28.2</v>
      </c>
      <c r="K71" s="12">
        <v>1300</v>
      </c>
      <c r="L71" s="8">
        <v>53.2</v>
      </c>
      <c r="M71" s="8">
        <v>12</v>
      </c>
      <c r="N71" s="12">
        <v>2023</v>
      </c>
      <c r="O71" s="12">
        <v>21</v>
      </c>
      <c r="P71" s="12">
        <v>33</v>
      </c>
      <c r="Q71" s="9"/>
      <c r="R71" s="5"/>
      <c r="S71" s="5">
        <f t="shared" si="9"/>
        <v>16.599719008916097</v>
      </c>
      <c r="T71" s="5">
        <f t="shared" si="10"/>
        <v>3.3393219779440679</v>
      </c>
      <c r="U71" s="5">
        <f t="shared" si="5"/>
        <v>7.1701195434496281</v>
      </c>
      <c r="V71" s="5">
        <f t="shared" si="6"/>
        <v>3.9740583963475986</v>
      </c>
      <c r="W71" s="12">
        <v>1</v>
      </c>
      <c r="X71" s="12">
        <v>0</v>
      </c>
      <c r="Y71" s="12">
        <v>0</v>
      </c>
      <c r="Z71" s="5">
        <f t="shared" si="7"/>
        <v>2.4849066497880004</v>
      </c>
      <c r="AA71" s="5">
        <f t="shared" si="8"/>
        <v>7.6123368371677458</v>
      </c>
      <c r="AB71" s="5"/>
      <c r="AC71" s="5"/>
      <c r="AD71" s="5"/>
      <c r="AE71" s="5"/>
    </row>
    <row r="72" spans="1:31" ht="12.75" x14ac:dyDescent="0.2">
      <c r="A72" s="7" t="s">
        <v>82</v>
      </c>
      <c r="B72" s="12">
        <v>17034600</v>
      </c>
      <c r="C72" s="12">
        <v>1</v>
      </c>
      <c r="D72" s="12">
        <v>0</v>
      </c>
      <c r="E72" s="12">
        <v>1</v>
      </c>
      <c r="F72" s="12">
        <v>1</v>
      </c>
      <c r="G72" s="12">
        <v>0</v>
      </c>
      <c r="H72" s="12">
        <v>1</v>
      </c>
      <c r="I72" s="12">
        <v>0</v>
      </c>
      <c r="J72" s="8">
        <v>25.8</v>
      </c>
      <c r="K72" s="12">
        <v>1400</v>
      </c>
      <c r="L72" s="8">
        <v>63.8</v>
      </c>
      <c r="M72" s="8">
        <v>24.4</v>
      </c>
      <c r="N72" s="12">
        <v>2025</v>
      </c>
      <c r="O72" s="12">
        <v>25</v>
      </c>
      <c r="P72" s="12">
        <v>33</v>
      </c>
      <c r="Q72" s="9"/>
      <c r="R72" s="5"/>
      <c r="S72" s="5">
        <f t="shared" si="9"/>
        <v>16.650757127733129</v>
      </c>
      <c r="T72" s="5">
        <f t="shared" si="10"/>
        <v>3.2503744919275719</v>
      </c>
      <c r="U72" s="5">
        <f t="shared" si="5"/>
        <v>7.2442275156033498</v>
      </c>
      <c r="V72" s="5">
        <f t="shared" si="6"/>
        <v>4.1557531903507439</v>
      </c>
      <c r="W72" s="12">
        <v>1</v>
      </c>
      <c r="X72" s="12">
        <v>0</v>
      </c>
      <c r="Y72" s="12">
        <v>0</v>
      </c>
      <c r="Z72" s="5">
        <f t="shared" si="7"/>
        <v>3.1945831322991562</v>
      </c>
      <c r="AA72" s="5">
        <f t="shared" si="8"/>
        <v>7.6133249795406392</v>
      </c>
      <c r="AB72" s="5"/>
      <c r="AC72" s="5"/>
      <c r="AD72" s="5"/>
      <c r="AE72" s="5"/>
    </row>
    <row r="73" spans="1:31" ht="12.75" x14ac:dyDescent="0.2">
      <c r="A73" s="7" t="s">
        <v>83</v>
      </c>
      <c r="B73" s="12">
        <v>13980700</v>
      </c>
      <c r="C73" s="12">
        <v>1</v>
      </c>
      <c r="D73" s="12">
        <v>0</v>
      </c>
      <c r="E73" s="12">
        <v>1</v>
      </c>
      <c r="F73" s="12">
        <v>1</v>
      </c>
      <c r="G73" s="12">
        <v>0</v>
      </c>
      <c r="H73" s="12">
        <v>1</v>
      </c>
      <c r="I73" s="12">
        <v>0</v>
      </c>
      <c r="J73" s="8">
        <v>21.9</v>
      </c>
      <c r="K73" s="12">
        <v>300</v>
      </c>
      <c r="L73" s="8">
        <v>50.95</v>
      </c>
      <c r="M73" s="8">
        <v>18.8</v>
      </c>
      <c r="N73" s="12">
        <v>2024</v>
      </c>
      <c r="O73" s="12">
        <v>3</v>
      </c>
      <c r="P73" s="12">
        <v>34</v>
      </c>
      <c r="Q73" s="9"/>
      <c r="R73" s="5"/>
      <c r="S73" s="5">
        <f t="shared" si="9"/>
        <v>16.453188365047158</v>
      </c>
      <c r="T73" s="5">
        <f t="shared" si="10"/>
        <v>3.0864866368224551</v>
      </c>
      <c r="U73" s="5">
        <f t="shared" si="5"/>
        <v>5.7037824746562009</v>
      </c>
      <c r="V73" s="5">
        <f t="shared" si="6"/>
        <v>3.9308447596687337</v>
      </c>
      <c r="W73" s="12">
        <v>1</v>
      </c>
      <c r="X73" s="12">
        <v>0</v>
      </c>
      <c r="Y73" s="12">
        <v>0</v>
      </c>
      <c r="Z73" s="5">
        <f t="shared" si="7"/>
        <v>2.9338568698359038</v>
      </c>
      <c r="AA73" s="5">
        <f t="shared" si="8"/>
        <v>7.6128310304073565</v>
      </c>
      <c r="AB73" s="5"/>
      <c r="AC73" s="5"/>
      <c r="AD73" s="5"/>
      <c r="AE73" s="5"/>
    </row>
    <row r="74" spans="1:31" ht="12.75" x14ac:dyDescent="0.2">
      <c r="A74" s="7" t="s">
        <v>84</v>
      </c>
      <c r="B74" s="12">
        <v>14077500</v>
      </c>
      <c r="C74" s="12">
        <v>1</v>
      </c>
      <c r="D74" s="12">
        <v>0</v>
      </c>
      <c r="E74" s="12">
        <v>1</v>
      </c>
      <c r="F74" s="12">
        <v>1</v>
      </c>
      <c r="G74" s="12">
        <v>0</v>
      </c>
      <c r="H74" s="12">
        <v>1</v>
      </c>
      <c r="I74" s="12">
        <v>0</v>
      </c>
      <c r="J74" s="8">
        <v>21.9</v>
      </c>
      <c r="K74" s="12">
        <v>300</v>
      </c>
      <c r="L74" s="8">
        <v>50.95</v>
      </c>
      <c r="M74" s="8">
        <v>18.8</v>
      </c>
      <c r="N74" s="12">
        <v>2024</v>
      </c>
      <c r="O74" s="12">
        <v>7</v>
      </c>
      <c r="P74" s="12">
        <v>34</v>
      </c>
      <c r="Q74" s="9"/>
      <c r="R74" s="5"/>
      <c r="S74" s="5">
        <f t="shared" si="9"/>
        <v>16.46008833611091</v>
      </c>
      <c r="T74" s="5">
        <f t="shared" si="10"/>
        <v>3.0864866368224551</v>
      </c>
      <c r="U74" s="5">
        <f t="shared" si="5"/>
        <v>5.7037824746562009</v>
      </c>
      <c r="V74" s="5">
        <f t="shared" si="6"/>
        <v>3.9308447596687337</v>
      </c>
      <c r="W74" s="12">
        <v>1</v>
      </c>
      <c r="X74" s="12">
        <v>0</v>
      </c>
      <c r="Y74" s="12">
        <v>0</v>
      </c>
      <c r="Z74" s="5">
        <f t="shared" si="7"/>
        <v>2.9338568698359038</v>
      </c>
      <c r="AA74" s="5">
        <f t="shared" si="8"/>
        <v>7.6128310304073565</v>
      </c>
      <c r="AB74" s="5"/>
      <c r="AC74" s="5"/>
      <c r="AD74" s="5"/>
      <c r="AE74" s="5"/>
    </row>
    <row r="75" spans="1:31" ht="12.75" x14ac:dyDescent="0.2">
      <c r="A75" s="7" t="s">
        <v>85</v>
      </c>
      <c r="B75" s="12">
        <v>14085900</v>
      </c>
      <c r="C75" s="12">
        <v>1</v>
      </c>
      <c r="D75" s="12">
        <v>0</v>
      </c>
      <c r="E75" s="12">
        <v>1</v>
      </c>
      <c r="F75" s="12">
        <v>1</v>
      </c>
      <c r="G75" s="12">
        <v>0</v>
      </c>
      <c r="H75" s="12">
        <v>1</v>
      </c>
      <c r="I75" s="12">
        <v>0</v>
      </c>
      <c r="J75" s="8">
        <v>21.9</v>
      </c>
      <c r="K75" s="12">
        <v>300</v>
      </c>
      <c r="L75" s="8">
        <v>50.76</v>
      </c>
      <c r="M75" s="8">
        <v>18.8</v>
      </c>
      <c r="N75" s="12">
        <v>2024</v>
      </c>
      <c r="O75" s="12">
        <v>11</v>
      </c>
      <c r="P75" s="12">
        <v>34</v>
      </c>
      <c r="Q75" s="9"/>
      <c r="R75" s="5"/>
      <c r="S75" s="5">
        <f t="shared" si="9"/>
        <v>16.460684855014811</v>
      </c>
      <c r="T75" s="5">
        <f t="shared" si="10"/>
        <v>3.0864866368224551</v>
      </c>
      <c r="U75" s="5">
        <f t="shared" si="5"/>
        <v>5.7037824746562009</v>
      </c>
      <c r="V75" s="5">
        <f t="shared" si="6"/>
        <v>3.927108642846187</v>
      </c>
      <c r="W75" s="12">
        <v>1</v>
      </c>
      <c r="X75" s="12">
        <v>0</v>
      </c>
      <c r="Y75" s="12">
        <v>0</v>
      </c>
      <c r="Z75" s="5">
        <f t="shared" si="7"/>
        <v>2.9338568698359038</v>
      </c>
      <c r="AA75" s="5">
        <f t="shared" si="8"/>
        <v>7.6128310304073565</v>
      </c>
      <c r="AB75" s="5"/>
      <c r="AC75" s="5"/>
      <c r="AD75" s="5"/>
      <c r="AE75" s="5"/>
    </row>
    <row r="76" spans="1:31" ht="12.75" x14ac:dyDescent="0.2">
      <c r="A76" s="7" t="s">
        <v>86</v>
      </c>
      <c r="B76" s="12">
        <v>14141700</v>
      </c>
      <c r="C76" s="12">
        <v>1</v>
      </c>
      <c r="D76" s="12">
        <v>0</v>
      </c>
      <c r="E76" s="12">
        <v>1</v>
      </c>
      <c r="F76" s="12">
        <v>1</v>
      </c>
      <c r="G76" s="12">
        <v>0</v>
      </c>
      <c r="H76" s="12">
        <v>1</v>
      </c>
      <c r="I76" s="12">
        <v>0</v>
      </c>
      <c r="J76" s="8">
        <v>21.9</v>
      </c>
      <c r="K76" s="12">
        <v>300</v>
      </c>
      <c r="L76" s="8">
        <v>50.76</v>
      </c>
      <c r="M76" s="8">
        <v>18.8</v>
      </c>
      <c r="N76" s="12">
        <v>2024</v>
      </c>
      <c r="O76" s="12">
        <v>14</v>
      </c>
      <c r="P76" s="12">
        <v>34</v>
      </c>
      <c r="Q76" s="9"/>
      <c r="R76" s="5"/>
      <c r="S76" s="5">
        <f t="shared" si="9"/>
        <v>16.464638437514441</v>
      </c>
      <c r="T76" s="5">
        <f t="shared" si="10"/>
        <v>3.0864866368224551</v>
      </c>
      <c r="U76" s="5">
        <f t="shared" si="5"/>
        <v>5.7037824746562009</v>
      </c>
      <c r="V76" s="5">
        <f t="shared" si="6"/>
        <v>3.927108642846187</v>
      </c>
      <c r="W76" s="12">
        <v>1</v>
      </c>
      <c r="X76" s="12">
        <v>0</v>
      </c>
      <c r="Y76" s="12">
        <v>0</v>
      </c>
      <c r="Z76" s="5">
        <f t="shared" si="7"/>
        <v>2.9338568698359038</v>
      </c>
      <c r="AA76" s="5">
        <f t="shared" si="8"/>
        <v>7.6128310304073565</v>
      </c>
      <c r="AB76" s="5"/>
      <c r="AC76" s="5"/>
      <c r="AD76" s="5"/>
      <c r="AE76" s="5"/>
    </row>
    <row r="77" spans="1:31" ht="12.75" x14ac:dyDescent="0.2">
      <c r="A77" s="7" t="s">
        <v>87</v>
      </c>
      <c r="B77" s="12">
        <v>14169900</v>
      </c>
      <c r="C77" s="12">
        <v>1</v>
      </c>
      <c r="D77" s="12">
        <v>0</v>
      </c>
      <c r="E77" s="12">
        <v>1</v>
      </c>
      <c r="F77" s="12">
        <v>1</v>
      </c>
      <c r="G77" s="12">
        <v>0</v>
      </c>
      <c r="H77" s="12">
        <v>1</v>
      </c>
      <c r="I77" s="12">
        <v>0</v>
      </c>
      <c r="J77" s="8">
        <v>21.9</v>
      </c>
      <c r="K77" s="12">
        <v>300</v>
      </c>
      <c r="L77" s="8">
        <v>50.77</v>
      </c>
      <c r="M77" s="8">
        <v>18.8</v>
      </c>
      <c r="N77" s="12">
        <v>2024</v>
      </c>
      <c r="O77" s="12">
        <v>17</v>
      </c>
      <c r="P77" s="12">
        <v>34</v>
      </c>
      <c r="Q77" s="9"/>
      <c r="R77" s="5"/>
      <c r="S77" s="5">
        <f>LN(B77)</f>
        <v>16.46663055447894</v>
      </c>
      <c r="T77" s="5">
        <f t="shared" si="10"/>
        <v>3.0864866368224551</v>
      </c>
      <c r="U77" s="5">
        <f t="shared" si="5"/>
        <v>5.7037824746562009</v>
      </c>
      <c r="V77" s="5">
        <f t="shared" si="6"/>
        <v>3.9273056289593029</v>
      </c>
      <c r="W77" s="12">
        <v>1</v>
      </c>
      <c r="X77" s="12">
        <v>0</v>
      </c>
      <c r="Y77" s="12">
        <v>0</v>
      </c>
      <c r="Z77" s="5">
        <f t="shared" si="7"/>
        <v>2.9338568698359038</v>
      </c>
      <c r="AA77" s="5">
        <f t="shared" si="8"/>
        <v>7.6128310304073565</v>
      </c>
      <c r="AB77" s="5"/>
      <c r="AC77" s="5"/>
      <c r="AD77" s="5"/>
      <c r="AE77" s="5"/>
    </row>
    <row r="78" spans="1:31" ht="12.75" x14ac:dyDescent="0.2">
      <c r="A78" s="7" t="s">
        <v>88</v>
      </c>
      <c r="B78" s="12">
        <v>14230800</v>
      </c>
      <c r="C78" s="12">
        <v>1</v>
      </c>
      <c r="D78" s="12">
        <v>0</v>
      </c>
      <c r="E78" s="12">
        <v>1</v>
      </c>
      <c r="F78" s="12">
        <v>1</v>
      </c>
      <c r="G78" s="12">
        <v>0</v>
      </c>
      <c r="H78" s="12">
        <v>1</v>
      </c>
      <c r="I78" s="12">
        <v>0</v>
      </c>
      <c r="J78" s="8">
        <v>21.9</v>
      </c>
      <c r="K78" s="12">
        <v>300</v>
      </c>
      <c r="L78" s="8">
        <v>50.77</v>
      </c>
      <c r="M78" s="8">
        <v>18.8</v>
      </c>
      <c r="N78" s="12">
        <v>2024</v>
      </c>
      <c r="O78" s="12">
        <v>22</v>
      </c>
      <c r="P78" s="12">
        <v>34</v>
      </c>
      <c r="Q78" s="9"/>
      <c r="R78" s="5"/>
      <c r="S78" s="5">
        <f t="shared" si="9"/>
        <v>16.470919187740886</v>
      </c>
      <c r="T78" s="5">
        <f t="shared" si="10"/>
        <v>3.0864866368224551</v>
      </c>
      <c r="U78" s="5">
        <f t="shared" si="5"/>
        <v>5.7037824746562009</v>
      </c>
      <c r="V78" s="5">
        <f t="shared" si="6"/>
        <v>3.9273056289593029</v>
      </c>
      <c r="W78" s="12">
        <v>1</v>
      </c>
      <c r="X78" s="12">
        <v>0</v>
      </c>
      <c r="Y78" s="12">
        <v>0</v>
      </c>
      <c r="Z78" s="5">
        <f t="shared" si="7"/>
        <v>2.9338568698359038</v>
      </c>
      <c r="AA78" s="5">
        <f t="shared" si="8"/>
        <v>7.6128310304073565</v>
      </c>
      <c r="AB78" s="5"/>
      <c r="AC78" s="5"/>
      <c r="AD78" s="5"/>
      <c r="AE78" s="5"/>
    </row>
    <row r="79" spans="1:31" ht="12.75" x14ac:dyDescent="0.2">
      <c r="A79" s="7" t="s">
        <v>89</v>
      </c>
      <c r="B79" s="12">
        <v>14256200</v>
      </c>
      <c r="C79" s="12">
        <v>1</v>
      </c>
      <c r="D79" s="12">
        <v>0</v>
      </c>
      <c r="E79" s="12">
        <v>1</v>
      </c>
      <c r="F79" s="12">
        <v>1</v>
      </c>
      <c r="G79" s="12">
        <v>0</v>
      </c>
      <c r="H79" s="12">
        <v>1</v>
      </c>
      <c r="I79" s="12">
        <v>0</v>
      </c>
      <c r="J79" s="8">
        <v>21.9</v>
      </c>
      <c r="K79" s="12">
        <v>300</v>
      </c>
      <c r="L79" s="8">
        <v>50.77</v>
      </c>
      <c r="M79" s="8">
        <v>18.8</v>
      </c>
      <c r="N79" s="12">
        <v>2024</v>
      </c>
      <c r="O79" s="12">
        <v>26</v>
      </c>
      <c r="P79" s="12">
        <v>34</v>
      </c>
      <c r="Q79" s="9"/>
      <c r="R79" s="5"/>
      <c r="S79" s="5">
        <f t="shared" si="9"/>
        <v>16.472702457775014</v>
      </c>
      <c r="T79" s="5">
        <f t="shared" si="10"/>
        <v>3.0864866368224551</v>
      </c>
      <c r="U79" s="5">
        <f t="shared" si="5"/>
        <v>5.7037824746562009</v>
      </c>
      <c r="V79" s="5">
        <f t="shared" si="6"/>
        <v>3.9273056289593029</v>
      </c>
      <c r="W79" s="12">
        <v>1</v>
      </c>
      <c r="X79" s="12">
        <v>0</v>
      </c>
      <c r="Y79" s="12">
        <v>0</v>
      </c>
      <c r="Z79" s="5">
        <f t="shared" si="7"/>
        <v>2.9338568698359038</v>
      </c>
      <c r="AA79" s="5">
        <f t="shared" si="8"/>
        <v>7.6128310304073565</v>
      </c>
      <c r="AB79" s="5"/>
      <c r="AC79" s="5"/>
      <c r="AD79" s="5"/>
      <c r="AE79" s="5"/>
    </row>
    <row r="80" spans="1:31" ht="12.75" x14ac:dyDescent="0.2">
      <c r="A80" s="7" t="s">
        <v>90</v>
      </c>
      <c r="B80" s="12">
        <v>14317100</v>
      </c>
      <c r="C80" s="12">
        <v>1</v>
      </c>
      <c r="D80" s="12">
        <v>0</v>
      </c>
      <c r="E80" s="12">
        <v>1</v>
      </c>
      <c r="F80" s="12">
        <v>1</v>
      </c>
      <c r="G80" s="12">
        <v>0</v>
      </c>
      <c r="H80" s="12">
        <v>1</v>
      </c>
      <c r="I80" s="12">
        <v>0</v>
      </c>
      <c r="J80" s="8">
        <v>21.9</v>
      </c>
      <c r="K80" s="12">
        <v>300</v>
      </c>
      <c r="L80" s="8">
        <v>50.77</v>
      </c>
      <c r="M80" s="8">
        <v>18.8</v>
      </c>
      <c r="N80" s="12">
        <v>2024</v>
      </c>
      <c r="O80" s="12">
        <v>30</v>
      </c>
      <c r="P80" s="12">
        <v>34</v>
      </c>
      <c r="Q80" s="9"/>
      <c r="R80" s="5"/>
      <c r="S80" s="5">
        <f t="shared" si="9"/>
        <v>16.476965185021569</v>
      </c>
      <c r="T80" s="5">
        <f t="shared" si="10"/>
        <v>3.0864866368224551</v>
      </c>
      <c r="U80" s="5">
        <f t="shared" si="5"/>
        <v>5.7037824746562009</v>
      </c>
      <c r="V80" s="5">
        <f t="shared" si="6"/>
        <v>3.9273056289593029</v>
      </c>
      <c r="W80" s="12">
        <v>1</v>
      </c>
      <c r="X80" s="12">
        <v>0</v>
      </c>
      <c r="Y80" s="12">
        <v>0</v>
      </c>
      <c r="Z80" s="5">
        <f t="shared" si="7"/>
        <v>2.9338568698359038</v>
      </c>
      <c r="AA80" s="5">
        <f t="shared" si="8"/>
        <v>7.6128310304073565</v>
      </c>
      <c r="AB80" s="5"/>
      <c r="AC80" s="5"/>
      <c r="AD80" s="5"/>
      <c r="AE80" s="5"/>
    </row>
    <row r="81" spans="1:31" ht="12.75" x14ac:dyDescent="0.2">
      <c r="A81" s="7" t="s">
        <v>91</v>
      </c>
      <c r="B81" s="12">
        <v>14466800</v>
      </c>
      <c r="C81" s="12">
        <v>1</v>
      </c>
      <c r="D81" s="12">
        <v>0</v>
      </c>
      <c r="E81" s="12">
        <v>1</v>
      </c>
      <c r="F81" s="12">
        <v>1</v>
      </c>
      <c r="G81" s="12">
        <v>0</v>
      </c>
      <c r="H81" s="12">
        <v>1</v>
      </c>
      <c r="I81" s="12">
        <v>0</v>
      </c>
      <c r="J81" s="8">
        <v>20.7</v>
      </c>
      <c r="K81" s="12">
        <v>300</v>
      </c>
      <c r="L81" s="8">
        <v>51.41</v>
      </c>
      <c r="M81" s="8">
        <v>18.100000000000001</v>
      </c>
      <c r="N81" s="12">
        <v>2024</v>
      </c>
      <c r="O81" s="12">
        <v>14</v>
      </c>
      <c r="P81" s="12">
        <v>34</v>
      </c>
      <c r="Q81" s="9"/>
      <c r="R81" s="5"/>
      <c r="S81" s="5">
        <f t="shared" si="9"/>
        <v>16.487366926949914</v>
      </c>
      <c r="T81" s="5">
        <f t="shared" si="10"/>
        <v>3.0301337002713233</v>
      </c>
      <c r="U81" s="5">
        <f t="shared" si="5"/>
        <v>5.7037824746562009</v>
      </c>
      <c r="V81" s="5">
        <f t="shared" si="6"/>
        <v>3.9398327060674134</v>
      </c>
      <c r="W81" s="12">
        <v>1</v>
      </c>
      <c r="X81" s="12">
        <v>0</v>
      </c>
      <c r="Y81" s="12">
        <v>0</v>
      </c>
      <c r="Z81" s="5">
        <f t="shared" si="7"/>
        <v>2.8959119382717802</v>
      </c>
      <c r="AA81" s="5">
        <f t="shared" si="8"/>
        <v>7.6128310304073565</v>
      </c>
      <c r="AB81" s="5"/>
      <c r="AC81" s="5"/>
      <c r="AD81" s="5"/>
      <c r="AE81" s="5"/>
    </row>
    <row r="82" spans="1:31" ht="12.75" x14ac:dyDescent="0.2">
      <c r="A82" s="7" t="s">
        <v>92</v>
      </c>
      <c r="B82" s="12">
        <v>14479400</v>
      </c>
      <c r="C82" s="12">
        <v>1</v>
      </c>
      <c r="D82" s="12">
        <v>0</v>
      </c>
      <c r="E82" s="12">
        <v>1</v>
      </c>
      <c r="F82" s="12">
        <v>1</v>
      </c>
      <c r="G82" s="12">
        <v>0</v>
      </c>
      <c r="H82" s="12">
        <v>1</v>
      </c>
      <c r="I82" s="12">
        <v>0</v>
      </c>
      <c r="J82" s="8">
        <v>20.7</v>
      </c>
      <c r="K82" s="12">
        <v>300</v>
      </c>
      <c r="L82" s="8">
        <v>51.4</v>
      </c>
      <c r="M82" s="8">
        <v>18.100000000000001</v>
      </c>
      <c r="N82" s="12">
        <v>2024</v>
      </c>
      <c r="O82" s="12">
        <v>16</v>
      </c>
      <c r="P82" s="12">
        <v>34</v>
      </c>
      <c r="Q82" s="9"/>
      <c r="R82" s="5"/>
      <c r="S82" s="5">
        <f t="shared" si="9"/>
        <v>16.488237507599241</v>
      </c>
      <c r="T82" s="5">
        <f t="shared" si="10"/>
        <v>3.0301337002713233</v>
      </c>
      <c r="U82" s="5">
        <f t="shared" ref="U82:U118" si="11">LN(K82)</f>
        <v>5.7037824746562009</v>
      </c>
      <c r="V82" s="5">
        <f t="shared" ref="V82:V118" si="12">LN(L82)</f>
        <v>3.9396381724611196</v>
      </c>
      <c r="W82" s="12">
        <v>1</v>
      </c>
      <c r="X82" s="12">
        <v>0</v>
      </c>
      <c r="Y82" s="12">
        <v>0</v>
      </c>
      <c r="Z82" s="5">
        <f t="shared" ref="Z82:Z118" si="13">LN(M82)</f>
        <v>2.8959119382717802</v>
      </c>
      <c r="AA82" s="5">
        <f t="shared" ref="AA82:AA118" si="14">LN(N82)</f>
        <v>7.6128310304073565</v>
      </c>
      <c r="AB82" s="5"/>
      <c r="AC82" s="5"/>
      <c r="AD82" s="5"/>
      <c r="AE82" s="5"/>
    </row>
    <row r="83" spans="1:31" ht="12.75" x14ac:dyDescent="0.2">
      <c r="A83" s="7" t="s">
        <v>93</v>
      </c>
      <c r="B83" s="12">
        <v>14522000</v>
      </c>
      <c r="C83" s="12">
        <v>1</v>
      </c>
      <c r="D83" s="12">
        <v>0</v>
      </c>
      <c r="E83" s="12">
        <v>1</v>
      </c>
      <c r="F83" s="12">
        <v>1</v>
      </c>
      <c r="G83" s="12">
        <v>0</v>
      </c>
      <c r="H83" s="12">
        <v>1</v>
      </c>
      <c r="I83" s="12">
        <v>0</v>
      </c>
      <c r="J83" s="8">
        <v>20.7</v>
      </c>
      <c r="K83" s="12">
        <v>300</v>
      </c>
      <c r="L83" s="8">
        <v>51.46</v>
      </c>
      <c r="M83" s="8">
        <v>18.2</v>
      </c>
      <c r="N83" s="12">
        <v>2024</v>
      </c>
      <c r="O83" s="12">
        <v>18</v>
      </c>
      <c r="P83" s="12">
        <v>34</v>
      </c>
      <c r="Q83" s="5"/>
      <c r="R83" s="5"/>
      <c r="S83" s="5">
        <f t="shared" si="9"/>
        <v>16.491175298922329</v>
      </c>
      <c r="T83" s="5">
        <f t="shared" si="10"/>
        <v>3.0301337002713233</v>
      </c>
      <c r="U83" s="5">
        <f t="shared" si="11"/>
        <v>5.7037824746562009</v>
      </c>
      <c r="V83" s="5">
        <f t="shared" si="12"/>
        <v>3.9408048068535981</v>
      </c>
      <c r="W83" s="12">
        <v>1</v>
      </c>
      <c r="X83" s="12">
        <v>0</v>
      </c>
      <c r="Y83" s="12">
        <v>0</v>
      </c>
      <c r="Z83" s="5">
        <f t="shared" si="13"/>
        <v>2.9014215940827497</v>
      </c>
      <c r="AA83" s="5">
        <f t="shared" si="14"/>
        <v>7.6128310304073565</v>
      </c>
      <c r="AB83" s="5"/>
      <c r="AC83" s="5"/>
      <c r="AD83" s="5"/>
      <c r="AE83" s="5"/>
    </row>
    <row r="84" spans="1:31" ht="12.75" x14ac:dyDescent="0.2">
      <c r="A84" s="7" t="s">
        <v>94</v>
      </c>
      <c r="B84" s="12">
        <v>14552900</v>
      </c>
      <c r="C84" s="12">
        <v>1</v>
      </c>
      <c r="D84" s="12">
        <v>0</v>
      </c>
      <c r="E84" s="12">
        <v>1</v>
      </c>
      <c r="F84" s="12">
        <v>1</v>
      </c>
      <c r="G84" s="12">
        <v>0</v>
      </c>
      <c r="H84" s="12">
        <v>1</v>
      </c>
      <c r="I84" s="12">
        <v>0</v>
      </c>
      <c r="J84" s="8">
        <v>20.7</v>
      </c>
      <c r="K84" s="12">
        <v>300</v>
      </c>
      <c r="L84" s="8">
        <v>51.46</v>
      </c>
      <c r="M84" s="8">
        <v>18.2</v>
      </c>
      <c r="N84" s="12">
        <v>2024</v>
      </c>
      <c r="O84" s="12">
        <v>20</v>
      </c>
      <c r="P84" s="12">
        <v>34</v>
      </c>
      <c r="Q84" s="5"/>
      <c r="R84" s="5"/>
      <c r="S84" s="5">
        <f t="shared" si="9"/>
        <v>16.493300844436412</v>
      </c>
      <c r="T84" s="5">
        <f t="shared" si="10"/>
        <v>3.0301337002713233</v>
      </c>
      <c r="U84" s="5">
        <f t="shared" si="11"/>
        <v>5.7037824746562009</v>
      </c>
      <c r="V84" s="5">
        <f t="shared" si="12"/>
        <v>3.9408048068535981</v>
      </c>
      <c r="W84" s="12">
        <v>1</v>
      </c>
      <c r="X84" s="12">
        <v>0</v>
      </c>
      <c r="Y84" s="12">
        <v>0</v>
      </c>
      <c r="Z84" s="5">
        <f t="shared" si="13"/>
        <v>2.9014215940827497</v>
      </c>
      <c r="AA84" s="5">
        <f t="shared" si="14"/>
        <v>7.6128310304073565</v>
      </c>
      <c r="AB84" s="5"/>
      <c r="AC84" s="5"/>
      <c r="AD84" s="5"/>
      <c r="AE84" s="5"/>
    </row>
    <row r="85" spans="1:31" ht="12.75" x14ac:dyDescent="0.2">
      <c r="A85" s="7" t="s">
        <v>95</v>
      </c>
      <c r="B85" s="12">
        <v>14568300</v>
      </c>
      <c r="C85" s="12">
        <v>1</v>
      </c>
      <c r="D85" s="12">
        <v>0</v>
      </c>
      <c r="E85" s="12">
        <v>1</v>
      </c>
      <c r="F85" s="12">
        <v>1</v>
      </c>
      <c r="G85" s="12">
        <v>0</v>
      </c>
      <c r="H85" s="12">
        <v>1</v>
      </c>
      <c r="I85" s="12">
        <v>0</v>
      </c>
      <c r="J85" s="8">
        <v>20.7</v>
      </c>
      <c r="K85" s="12">
        <v>300</v>
      </c>
      <c r="L85" s="8">
        <v>51.46</v>
      </c>
      <c r="M85" s="8">
        <v>18.2</v>
      </c>
      <c r="N85" s="12">
        <v>2024</v>
      </c>
      <c r="O85" s="12">
        <v>22</v>
      </c>
      <c r="P85" s="12">
        <v>34</v>
      </c>
      <c r="Q85" s="9"/>
      <c r="R85" s="5"/>
      <c r="S85" s="5">
        <f t="shared" si="9"/>
        <v>16.494358493258272</v>
      </c>
      <c r="T85" s="5">
        <f t="shared" si="10"/>
        <v>3.0301337002713233</v>
      </c>
      <c r="U85" s="5">
        <f t="shared" si="11"/>
        <v>5.7037824746562009</v>
      </c>
      <c r="V85" s="5">
        <f t="shared" si="12"/>
        <v>3.9408048068535981</v>
      </c>
      <c r="W85" s="12">
        <v>1</v>
      </c>
      <c r="X85" s="12">
        <v>0</v>
      </c>
      <c r="Y85" s="12">
        <v>0</v>
      </c>
      <c r="Z85" s="5">
        <f t="shared" si="13"/>
        <v>2.9014215940827497</v>
      </c>
      <c r="AA85" s="5">
        <f t="shared" si="14"/>
        <v>7.6128310304073565</v>
      </c>
      <c r="AB85" s="5"/>
      <c r="AC85" s="5"/>
      <c r="AD85" s="5"/>
      <c r="AE85" s="5"/>
    </row>
    <row r="86" spans="1:31" ht="12.75" x14ac:dyDescent="0.2">
      <c r="A86" s="7" t="s">
        <v>96</v>
      </c>
      <c r="B86" s="12">
        <v>14583800</v>
      </c>
      <c r="C86" s="12">
        <v>1</v>
      </c>
      <c r="D86" s="12">
        <v>0</v>
      </c>
      <c r="E86" s="12">
        <v>1</v>
      </c>
      <c r="F86" s="12">
        <v>1</v>
      </c>
      <c r="G86" s="12">
        <v>0</v>
      </c>
      <c r="H86" s="12">
        <v>1</v>
      </c>
      <c r="I86" s="12">
        <v>0</v>
      </c>
      <c r="J86" s="8">
        <v>20.7</v>
      </c>
      <c r="K86" s="12">
        <v>300</v>
      </c>
      <c r="L86" s="8">
        <v>51.46</v>
      </c>
      <c r="M86" s="8">
        <v>18.2</v>
      </c>
      <c r="N86" s="12">
        <v>2024</v>
      </c>
      <c r="O86" s="12">
        <v>24</v>
      </c>
      <c r="P86" s="12">
        <v>34</v>
      </c>
      <c r="Q86" s="5"/>
      <c r="R86" s="5"/>
      <c r="S86" s="5">
        <f t="shared" si="9"/>
        <v>16.495421881587799</v>
      </c>
      <c r="T86" s="5">
        <f t="shared" si="10"/>
        <v>3.0301337002713233</v>
      </c>
      <c r="U86" s="5">
        <f t="shared" si="11"/>
        <v>5.7037824746562009</v>
      </c>
      <c r="V86" s="5">
        <f t="shared" si="12"/>
        <v>3.9408048068535981</v>
      </c>
      <c r="W86" s="12">
        <v>1</v>
      </c>
      <c r="X86" s="12">
        <v>0</v>
      </c>
      <c r="Y86" s="12">
        <v>0</v>
      </c>
      <c r="Z86" s="5">
        <f t="shared" si="13"/>
        <v>2.9014215940827497</v>
      </c>
      <c r="AA86" s="5">
        <f t="shared" si="14"/>
        <v>7.6128310304073565</v>
      </c>
      <c r="AB86" s="5"/>
      <c r="AC86" s="5"/>
      <c r="AD86" s="5"/>
      <c r="AE86" s="5"/>
    </row>
    <row r="87" spans="1:31" ht="12.75" x14ac:dyDescent="0.2">
      <c r="A87" s="7" t="s">
        <v>97</v>
      </c>
      <c r="B87" s="12">
        <v>14613400</v>
      </c>
      <c r="C87" s="12">
        <v>1</v>
      </c>
      <c r="D87" s="12">
        <v>0</v>
      </c>
      <c r="E87" s="12">
        <v>1</v>
      </c>
      <c r="F87" s="12">
        <v>1</v>
      </c>
      <c r="G87" s="12">
        <v>0</v>
      </c>
      <c r="H87" s="12">
        <v>1</v>
      </c>
      <c r="I87" s="12">
        <v>0</v>
      </c>
      <c r="J87" s="8">
        <v>20.7</v>
      </c>
      <c r="K87" s="12">
        <v>300</v>
      </c>
      <c r="L87" s="8">
        <v>51.51</v>
      </c>
      <c r="M87" s="8">
        <v>18.2</v>
      </c>
      <c r="N87" s="12">
        <v>2024</v>
      </c>
      <c r="O87" s="12">
        <v>26</v>
      </c>
      <c r="P87" s="12">
        <v>34</v>
      </c>
      <c r="Q87" s="9"/>
      <c r="R87" s="5"/>
      <c r="S87" s="5">
        <f t="shared" si="9"/>
        <v>16.497449473969315</v>
      </c>
      <c r="T87" s="5">
        <f t="shared" si="10"/>
        <v>3.0301337002713233</v>
      </c>
      <c r="U87" s="5">
        <f t="shared" si="11"/>
        <v>5.7037824746562009</v>
      </c>
      <c r="V87" s="5">
        <f t="shared" si="12"/>
        <v>3.9417759635774936</v>
      </c>
      <c r="W87" s="12">
        <v>1</v>
      </c>
      <c r="X87" s="12">
        <v>0</v>
      </c>
      <c r="Y87" s="12">
        <v>0</v>
      </c>
      <c r="Z87" s="5">
        <f t="shared" si="13"/>
        <v>2.9014215940827497</v>
      </c>
      <c r="AA87" s="5">
        <f t="shared" si="14"/>
        <v>7.6128310304073565</v>
      </c>
      <c r="AB87" s="5"/>
      <c r="AC87" s="5"/>
      <c r="AD87" s="5"/>
      <c r="AE87" s="5"/>
    </row>
    <row r="88" spans="1:31" ht="12.75" x14ac:dyDescent="0.2">
      <c r="A88" s="7" t="s">
        <v>98</v>
      </c>
      <c r="B88" s="12">
        <v>14623700</v>
      </c>
      <c r="C88" s="12">
        <v>1</v>
      </c>
      <c r="D88" s="12">
        <v>0</v>
      </c>
      <c r="E88" s="12">
        <v>1</v>
      </c>
      <c r="F88" s="12">
        <v>1</v>
      </c>
      <c r="G88" s="12">
        <v>0</v>
      </c>
      <c r="H88" s="12">
        <v>1</v>
      </c>
      <c r="I88" s="12">
        <v>0</v>
      </c>
      <c r="J88" s="8">
        <v>20.7</v>
      </c>
      <c r="K88" s="12">
        <v>300</v>
      </c>
      <c r="L88" s="8">
        <v>51.51</v>
      </c>
      <c r="M88" s="8">
        <v>18.2</v>
      </c>
      <c r="N88" s="12">
        <v>2024</v>
      </c>
      <c r="O88" s="12">
        <v>27</v>
      </c>
      <c r="P88" s="12">
        <v>34</v>
      </c>
      <c r="Q88" s="5"/>
      <c r="R88" s="5"/>
      <c r="S88" s="5">
        <f t="shared" si="9"/>
        <v>16.498154058242456</v>
      </c>
      <c r="T88" s="5">
        <f t="shared" si="10"/>
        <v>3.0301337002713233</v>
      </c>
      <c r="U88" s="5">
        <f t="shared" si="11"/>
        <v>5.7037824746562009</v>
      </c>
      <c r="V88" s="5">
        <f t="shared" si="12"/>
        <v>3.9417759635774936</v>
      </c>
      <c r="W88" s="12">
        <v>1</v>
      </c>
      <c r="X88" s="12">
        <v>0</v>
      </c>
      <c r="Y88" s="12">
        <v>0</v>
      </c>
      <c r="Z88" s="5">
        <f t="shared" si="13"/>
        <v>2.9014215940827497</v>
      </c>
      <c r="AA88" s="5">
        <f t="shared" si="14"/>
        <v>7.6128310304073565</v>
      </c>
      <c r="AB88" s="5"/>
      <c r="AC88" s="5"/>
      <c r="AD88" s="5"/>
      <c r="AE88" s="5"/>
    </row>
    <row r="89" spans="1:31" ht="12.75" x14ac:dyDescent="0.2">
      <c r="A89" s="7" t="s">
        <v>99</v>
      </c>
      <c r="B89" s="12">
        <v>14654600</v>
      </c>
      <c r="C89" s="12">
        <v>1</v>
      </c>
      <c r="D89" s="12">
        <v>0</v>
      </c>
      <c r="E89" s="12">
        <v>1</v>
      </c>
      <c r="F89" s="12">
        <v>1</v>
      </c>
      <c r="G89" s="12">
        <v>0</v>
      </c>
      <c r="H89" s="12">
        <v>1</v>
      </c>
      <c r="I89" s="12">
        <v>0</v>
      </c>
      <c r="J89" s="8">
        <v>20.7</v>
      </c>
      <c r="K89" s="12">
        <v>300</v>
      </c>
      <c r="L89" s="8">
        <v>51.51</v>
      </c>
      <c r="M89" s="8">
        <v>18.2</v>
      </c>
      <c r="N89" s="12">
        <v>2024</v>
      </c>
      <c r="O89" s="12">
        <v>29</v>
      </c>
      <c r="P89" s="12">
        <v>34</v>
      </c>
      <c r="Q89" s="9"/>
      <c r="R89" s="5"/>
      <c r="S89" s="5">
        <f t="shared" si="9"/>
        <v>16.500264837315871</v>
      </c>
      <c r="T89" s="5">
        <f t="shared" si="10"/>
        <v>3.0301337002713233</v>
      </c>
      <c r="U89" s="5">
        <f t="shared" si="11"/>
        <v>5.7037824746562009</v>
      </c>
      <c r="V89" s="5">
        <f t="shared" si="12"/>
        <v>3.9417759635774936</v>
      </c>
      <c r="W89" s="12">
        <v>1</v>
      </c>
      <c r="X89" s="12">
        <v>0</v>
      </c>
      <c r="Y89" s="12">
        <v>0</v>
      </c>
      <c r="Z89" s="5">
        <f t="shared" si="13"/>
        <v>2.9014215940827497</v>
      </c>
      <c r="AA89" s="5">
        <f t="shared" si="14"/>
        <v>7.6128310304073565</v>
      </c>
      <c r="AB89" s="5"/>
      <c r="AC89" s="5"/>
      <c r="AD89" s="5"/>
      <c r="AE89" s="5"/>
    </row>
    <row r="90" spans="1:31" ht="12.75" x14ac:dyDescent="0.2">
      <c r="A90" s="7" t="s">
        <v>100</v>
      </c>
      <c r="B90" s="12">
        <v>14670000</v>
      </c>
      <c r="C90" s="12">
        <v>1</v>
      </c>
      <c r="D90" s="12">
        <v>0</v>
      </c>
      <c r="E90" s="12">
        <v>1</v>
      </c>
      <c r="F90" s="12">
        <v>1</v>
      </c>
      <c r="G90" s="12">
        <v>0</v>
      </c>
      <c r="H90" s="12">
        <v>1</v>
      </c>
      <c r="I90" s="12">
        <v>0</v>
      </c>
      <c r="J90" s="8">
        <v>20.7</v>
      </c>
      <c r="K90" s="12">
        <v>300</v>
      </c>
      <c r="L90" s="8">
        <v>51.51</v>
      </c>
      <c r="M90" s="8">
        <v>18.2</v>
      </c>
      <c r="N90" s="12">
        <v>2024</v>
      </c>
      <c r="O90" s="12">
        <v>33</v>
      </c>
      <c r="P90" s="12">
        <v>34</v>
      </c>
      <c r="Q90" s="9"/>
      <c r="R90" s="5"/>
      <c r="S90" s="5">
        <f t="shared" si="9"/>
        <v>16.501315150119165</v>
      </c>
      <c r="T90" s="5">
        <f t="shared" si="10"/>
        <v>3.0301337002713233</v>
      </c>
      <c r="U90" s="5">
        <f t="shared" si="11"/>
        <v>5.7037824746562009</v>
      </c>
      <c r="V90" s="5">
        <f t="shared" si="12"/>
        <v>3.9417759635774936</v>
      </c>
      <c r="W90" s="12">
        <v>1</v>
      </c>
      <c r="X90" s="12">
        <v>0</v>
      </c>
      <c r="Y90" s="12">
        <v>0</v>
      </c>
      <c r="Z90" s="5">
        <f t="shared" si="13"/>
        <v>2.9014215940827497</v>
      </c>
      <c r="AA90" s="5">
        <f t="shared" si="14"/>
        <v>7.6128310304073565</v>
      </c>
      <c r="AB90" s="5"/>
      <c r="AC90" s="5"/>
      <c r="AD90" s="5"/>
      <c r="AE90" s="5"/>
    </row>
    <row r="91" spans="1:31" ht="12.75" x14ac:dyDescent="0.2">
      <c r="A91" s="7" t="s">
        <v>101</v>
      </c>
      <c r="B91" s="12">
        <v>14670000</v>
      </c>
      <c r="C91" s="12">
        <v>1</v>
      </c>
      <c r="D91" s="12">
        <v>0</v>
      </c>
      <c r="E91" s="12">
        <v>1</v>
      </c>
      <c r="F91" s="12">
        <v>1</v>
      </c>
      <c r="G91" s="12">
        <v>0</v>
      </c>
      <c r="H91" s="12">
        <v>1</v>
      </c>
      <c r="I91" s="12">
        <v>0</v>
      </c>
      <c r="J91" s="8">
        <v>20.7</v>
      </c>
      <c r="K91" s="12">
        <v>300</v>
      </c>
      <c r="L91" s="8">
        <v>51.51</v>
      </c>
      <c r="M91" s="8">
        <v>18.2</v>
      </c>
      <c r="N91" s="12">
        <v>2024</v>
      </c>
      <c r="O91" s="12">
        <v>30</v>
      </c>
      <c r="P91" s="12">
        <v>34</v>
      </c>
      <c r="Q91" s="5"/>
      <c r="R91" s="5"/>
      <c r="S91" s="5">
        <f t="shared" si="9"/>
        <v>16.501315150119165</v>
      </c>
      <c r="T91" s="5">
        <f t="shared" si="10"/>
        <v>3.0301337002713233</v>
      </c>
      <c r="U91" s="5">
        <f t="shared" si="11"/>
        <v>5.7037824746562009</v>
      </c>
      <c r="V91" s="5">
        <f t="shared" si="12"/>
        <v>3.9417759635774936</v>
      </c>
      <c r="W91" s="12">
        <v>1</v>
      </c>
      <c r="X91" s="12">
        <v>0</v>
      </c>
      <c r="Y91" s="12">
        <v>0</v>
      </c>
      <c r="Z91" s="5">
        <f t="shared" si="13"/>
        <v>2.9014215940827497</v>
      </c>
      <c r="AA91" s="5">
        <f t="shared" si="14"/>
        <v>7.6128310304073565</v>
      </c>
      <c r="AB91" s="5"/>
      <c r="AC91" s="5"/>
      <c r="AD91" s="5"/>
      <c r="AE91" s="5"/>
    </row>
    <row r="92" spans="1:31" ht="12.75" x14ac:dyDescent="0.2">
      <c r="A92" s="7" t="s">
        <v>102</v>
      </c>
      <c r="B92" s="12">
        <v>14709800</v>
      </c>
      <c r="C92" s="12">
        <v>1</v>
      </c>
      <c r="D92" s="12">
        <v>0</v>
      </c>
      <c r="E92" s="12">
        <v>1</v>
      </c>
      <c r="F92" s="12">
        <v>1</v>
      </c>
      <c r="G92" s="12">
        <v>0</v>
      </c>
      <c r="H92" s="12">
        <v>1</v>
      </c>
      <c r="I92" s="12">
        <v>0</v>
      </c>
      <c r="J92" s="8">
        <v>20.8</v>
      </c>
      <c r="K92" s="12">
        <v>300</v>
      </c>
      <c r="L92" s="8">
        <v>53.49</v>
      </c>
      <c r="M92" s="8">
        <v>19.5</v>
      </c>
      <c r="N92" s="12">
        <v>2024</v>
      </c>
      <c r="O92" s="12">
        <v>5</v>
      </c>
      <c r="P92" s="12">
        <v>34</v>
      </c>
      <c r="Q92" s="9"/>
      <c r="R92" s="5"/>
      <c r="S92" s="5">
        <f t="shared" si="9"/>
        <v>16.504024496292125</v>
      </c>
      <c r="T92" s="5">
        <f t="shared" si="10"/>
        <v>3.0349529867072724</v>
      </c>
      <c r="U92" s="5">
        <f t="shared" si="11"/>
        <v>5.7037824746562009</v>
      </c>
      <c r="V92" s="5">
        <f t="shared" si="12"/>
        <v>3.9794947205431588</v>
      </c>
      <c r="W92" s="12">
        <v>1</v>
      </c>
      <c r="X92" s="12">
        <v>0</v>
      </c>
      <c r="Y92" s="12">
        <v>0</v>
      </c>
      <c r="Z92" s="5">
        <f t="shared" si="13"/>
        <v>2.9704144655697009</v>
      </c>
      <c r="AA92" s="5">
        <f t="shared" si="14"/>
        <v>7.6128310304073565</v>
      </c>
      <c r="AB92" s="5"/>
      <c r="AC92" s="5"/>
      <c r="AD92" s="5"/>
      <c r="AE92" s="5"/>
    </row>
    <row r="93" spans="1:31" ht="12.75" x14ac:dyDescent="0.2">
      <c r="A93" s="7" t="s">
        <v>103</v>
      </c>
      <c r="B93" s="12">
        <v>14768600</v>
      </c>
      <c r="C93" s="12">
        <v>1</v>
      </c>
      <c r="D93" s="12">
        <v>0</v>
      </c>
      <c r="E93" s="12">
        <v>1</v>
      </c>
      <c r="F93" s="12">
        <v>1</v>
      </c>
      <c r="G93" s="12">
        <v>0</v>
      </c>
      <c r="H93" s="12">
        <v>1</v>
      </c>
      <c r="I93" s="12">
        <v>0</v>
      </c>
      <c r="J93" s="8">
        <v>20.8</v>
      </c>
      <c r="K93" s="12">
        <v>300</v>
      </c>
      <c r="L93" s="8">
        <v>53.49</v>
      </c>
      <c r="M93" s="8">
        <v>19.5</v>
      </c>
      <c r="N93" s="12">
        <v>2024</v>
      </c>
      <c r="O93" s="12">
        <v>9</v>
      </c>
      <c r="P93" s="12">
        <v>34</v>
      </c>
      <c r="Q93" s="9"/>
      <c r="R93" s="5"/>
      <c r="S93" s="5">
        <f t="shared" si="9"/>
        <v>16.508013863285157</v>
      </c>
      <c r="T93" s="5">
        <f t="shared" si="10"/>
        <v>3.0349529867072724</v>
      </c>
      <c r="U93" s="5">
        <f t="shared" si="11"/>
        <v>5.7037824746562009</v>
      </c>
      <c r="V93" s="5">
        <f t="shared" si="12"/>
        <v>3.9794947205431588</v>
      </c>
      <c r="W93" s="12">
        <v>1</v>
      </c>
      <c r="X93" s="12">
        <v>0</v>
      </c>
      <c r="Y93" s="12">
        <v>0</v>
      </c>
      <c r="Z93" s="5">
        <f t="shared" si="13"/>
        <v>2.9704144655697009</v>
      </c>
      <c r="AA93" s="5">
        <f t="shared" si="14"/>
        <v>7.6128310304073565</v>
      </c>
      <c r="AB93" s="5"/>
      <c r="AC93" s="5"/>
      <c r="AD93" s="5"/>
      <c r="AE93" s="5"/>
    </row>
    <row r="94" spans="1:31" ht="12.75" x14ac:dyDescent="0.2">
      <c r="A94" s="7" t="s">
        <v>104</v>
      </c>
      <c r="B94" s="12">
        <v>14774800</v>
      </c>
      <c r="C94" s="12">
        <v>1</v>
      </c>
      <c r="D94" s="12">
        <v>0</v>
      </c>
      <c r="E94" s="12">
        <v>1</v>
      </c>
      <c r="F94" s="12">
        <v>1</v>
      </c>
      <c r="G94" s="12">
        <v>0</v>
      </c>
      <c r="H94" s="12">
        <v>1</v>
      </c>
      <c r="I94" s="12">
        <v>0</v>
      </c>
      <c r="J94" s="8">
        <v>20.8</v>
      </c>
      <c r="K94" s="12">
        <v>300</v>
      </c>
      <c r="L94" s="8">
        <v>53.3</v>
      </c>
      <c r="M94" s="8">
        <v>19.5</v>
      </c>
      <c r="N94" s="12">
        <v>2024</v>
      </c>
      <c r="O94" s="12">
        <v>13</v>
      </c>
      <c r="P94" s="12">
        <v>34</v>
      </c>
      <c r="Q94" s="9"/>
      <c r="R94" s="5"/>
      <c r="S94" s="5">
        <f t="shared" si="9"/>
        <v>16.508433584785799</v>
      </c>
      <c r="T94" s="5">
        <f t="shared" si="10"/>
        <v>3.0349529867072724</v>
      </c>
      <c r="U94" s="5">
        <f t="shared" si="11"/>
        <v>5.7037824746562009</v>
      </c>
      <c r="V94" s="5">
        <f t="shared" si="12"/>
        <v>3.9759363311717988</v>
      </c>
      <c r="W94" s="12">
        <v>1</v>
      </c>
      <c r="X94" s="12">
        <v>0</v>
      </c>
      <c r="Y94" s="12">
        <v>0</v>
      </c>
      <c r="Z94" s="5">
        <f t="shared" si="13"/>
        <v>2.9704144655697009</v>
      </c>
      <c r="AA94" s="5">
        <f t="shared" si="14"/>
        <v>7.6128310304073565</v>
      </c>
      <c r="AB94" s="5"/>
      <c r="AC94" s="5"/>
      <c r="AD94" s="5"/>
      <c r="AE94" s="5"/>
    </row>
    <row r="95" spans="1:31" ht="12.75" x14ac:dyDescent="0.2">
      <c r="A95" s="7" t="s">
        <v>105</v>
      </c>
      <c r="B95" s="12">
        <v>14831700</v>
      </c>
      <c r="C95" s="12">
        <v>1</v>
      </c>
      <c r="D95" s="12">
        <v>0</v>
      </c>
      <c r="E95" s="12">
        <v>1</v>
      </c>
      <c r="F95" s="12">
        <v>1</v>
      </c>
      <c r="G95" s="12">
        <v>0</v>
      </c>
      <c r="H95" s="12">
        <v>1</v>
      </c>
      <c r="I95" s="12">
        <v>0</v>
      </c>
      <c r="J95" s="8">
        <v>20.8</v>
      </c>
      <c r="K95" s="12">
        <v>300</v>
      </c>
      <c r="L95" s="8">
        <v>53.39</v>
      </c>
      <c r="M95" s="8">
        <v>19.399999999999999</v>
      </c>
      <c r="N95" s="12">
        <v>2024</v>
      </c>
      <c r="O95" s="12">
        <v>5</v>
      </c>
      <c r="P95" s="12">
        <v>34</v>
      </c>
      <c r="Q95" s="9"/>
      <c r="R95" s="5"/>
      <c r="S95" s="5">
        <f t="shared" si="9"/>
        <v>16.512277340045998</v>
      </c>
      <c r="T95" s="5">
        <f t="shared" si="10"/>
        <v>3.0349529867072724</v>
      </c>
      <c r="U95" s="5">
        <f t="shared" si="11"/>
        <v>5.7037824746562009</v>
      </c>
      <c r="V95" s="5">
        <f t="shared" si="12"/>
        <v>3.9776234625120948</v>
      </c>
      <c r="W95" s="12">
        <v>1</v>
      </c>
      <c r="X95" s="12">
        <v>0</v>
      </c>
      <c r="Y95" s="12">
        <v>0</v>
      </c>
      <c r="Z95" s="5">
        <f t="shared" si="13"/>
        <v>2.9652730660692823</v>
      </c>
      <c r="AA95" s="5">
        <f t="shared" si="14"/>
        <v>7.6128310304073565</v>
      </c>
      <c r="AB95" s="5"/>
      <c r="AC95" s="5"/>
      <c r="AD95" s="5"/>
      <c r="AE95" s="5"/>
    </row>
    <row r="96" spans="1:31" ht="12.75" x14ac:dyDescent="0.2">
      <c r="A96" s="7" t="s">
        <v>106</v>
      </c>
      <c r="B96" s="12">
        <v>14837500</v>
      </c>
      <c r="C96" s="12">
        <v>1</v>
      </c>
      <c r="D96" s="12">
        <v>0</v>
      </c>
      <c r="E96" s="12">
        <v>1</v>
      </c>
      <c r="F96" s="12">
        <v>1</v>
      </c>
      <c r="G96" s="12">
        <v>0</v>
      </c>
      <c r="H96" s="12">
        <v>1</v>
      </c>
      <c r="I96" s="12">
        <v>0</v>
      </c>
      <c r="J96" s="8">
        <v>20.8</v>
      </c>
      <c r="K96" s="12">
        <v>300</v>
      </c>
      <c r="L96" s="8">
        <v>53.2</v>
      </c>
      <c r="M96" s="8">
        <v>19.399999999999999</v>
      </c>
      <c r="N96" s="12">
        <v>2024</v>
      </c>
      <c r="O96" s="12">
        <v>9</v>
      </c>
      <c r="P96" s="12">
        <v>34</v>
      </c>
      <c r="Q96" s="9"/>
      <c r="R96" s="5"/>
      <c r="S96" s="5">
        <f t="shared" si="9"/>
        <v>16.512668317900062</v>
      </c>
      <c r="T96" s="5">
        <f t="shared" si="10"/>
        <v>3.0349529867072724</v>
      </c>
      <c r="U96" s="5">
        <f t="shared" si="11"/>
        <v>5.7037824746562009</v>
      </c>
      <c r="V96" s="5">
        <f t="shared" si="12"/>
        <v>3.9740583963475986</v>
      </c>
      <c r="W96" s="12">
        <v>1</v>
      </c>
      <c r="X96" s="12">
        <v>0</v>
      </c>
      <c r="Y96" s="12">
        <v>0</v>
      </c>
      <c r="Z96" s="5">
        <f t="shared" si="13"/>
        <v>2.9652730660692823</v>
      </c>
      <c r="AA96" s="5">
        <f t="shared" si="14"/>
        <v>7.6128310304073565</v>
      </c>
      <c r="AB96" s="5"/>
      <c r="AC96" s="5"/>
      <c r="AD96" s="5"/>
      <c r="AE96" s="5"/>
    </row>
    <row r="97" spans="1:31" ht="12.75" x14ac:dyDescent="0.2">
      <c r="A97" s="7" t="s">
        <v>107</v>
      </c>
      <c r="B97" s="12">
        <v>14855400</v>
      </c>
      <c r="C97" s="12">
        <v>1</v>
      </c>
      <c r="D97" s="12">
        <v>0</v>
      </c>
      <c r="E97" s="12">
        <v>1</v>
      </c>
      <c r="F97" s="12">
        <v>1</v>
      </c>
      <c r="G97" s="12">
        <v>0</v>
      </c>
      <c r="H97" s="12">
        <v>1</v>
      </c>
      <c r="I97" s="12">
        <v>0</v>
      </c>
      <c r="J97" s="8">
        <v>20.9</v>
      </c>
      <c r="K97" s="12">
        <v>300</v>
      </c>
      <c r="L97" s="8">
        <v>53.36</v>
      </c>
      <c r="M97" s="8">
        <v>19.5</v>
      </c>
      <c r="N97" s="12">
        <v>2024</v>
      </c>
      <c r="O97" s="12">
        <v>17</v>
      </c>
      <c r="P97" s="12">
        <v>34</v>
      </c>
      <c r="Q97" s="9"/>
      <c r="R97" s="5"/>
      <c r="S97" s="5">
        <f t="shared" si="9"/>
        <v>16.513873993476942</v>
      </c>
      <c r="T97" s="5">
        <f t="shared" si="10"/>
        <v>3.039749158970765</v>
      </c>
      <c r="U97" s="5">
        <f t="shared" si="11"/>
        <v>5.7037824746562009</v>
      </c>
      <c r="V97" s="5">
        <f t="shared" si="12"/>
        <v>3.9770614016073682</v>
      </c>
      <c r="W97" s="12">
        <v>1</v>
      </c>
      <c r="X97" s="12">
        <v>0</v>
      </c>
      <c r="Y97" s="12">
        <v>0</v>
      </c>
      <c r="Z97" s="5">
        <f t="shared" si="13"/>
        <v>2.9704144655697009</v>
      </c>
      <c r="AA97" s="5">
        <f t="shared" si="14"/>
        <v>7.6128310304073565</v>
      </c>
      <c r="AB97" s="5"/>
      <c r="AC97" s="5"/>
      <c r="AD97" s="5"/>
      <c r="AE97" s="5"/>
    </row>
    <row r="98" spans="1:31" ht="12.75" x14ac:dyDescent="0.2">
      <c r="A98" s="7" t="s">
        <v>108</v>
      </c>
      <c r="B98" s="12">
        <v>14898100</v>
      </c>
      <c r="C98" s="12">
        <v>1</v>
      </c>
      <c r="D98" s="12">
        <v>0</v>
      </c>
      <c r="E98" s="12">
        <v>1</v>
      </c>
      <c r="F98" s="12">
        <v>1</v>
      </c>
      <c r="G98" s="12">
        <v>0</v>
      </c>
      <c r="H98" s="12">
        <v>1</v>
      </c>
      <c r="I98" s="12">
        <v>0</v>
      </c>
      <c r="J98" s="8">
        <v>20.9</v>
      </c>
      <c r="K98" s="12">
        <v>300</v>
      </c>
      <c r="L98" s="8">
        <v>53.36</v>
      </c>
      <c r="M98" s="8">
        <v>19.5</v>
      </c>
      <c r="N98" s="12">
        <v>2024</v>
      </c>
      <c r="O98" s="12">
        <v>21</v>
      </c>
      <c r="P98" s="12">
        <v>34</v>
      </c>
      <c r="Q98" s="5"/>
      <c r="R98" s="5"/>
      <c r="S98" s="5">
        <f t="shared" si="9"/>
        <v>16.516744246006208</v>
      </c>
      <c r="T98" s="5">
        <f t="shared" si="10"/>
        <v>3.039749158970765</v>
      </c>
      <c r="U98" s="5">
        <f t="shared" si="11"/>
        <v>5.7037824746562009</v>
      </c>
      <c r="V98" s="5">
        <f t="shared" si="12"/>
        <v>3.9770614016073682</v>
      </c>
      <c r="W98" s="12">
        <v>0</v>
      </c>
      <c r="X98" s="12">
        <v>1</v>
      </c>
      <c r="Y98" s="12">
        <v>0</v>
      </c>
      <c r="Z98" s="5">
        <f t="shared" si="13"/>
        <v>2.9704144655697009</v>
      </c>
      <c r="AA98" s="5">
        <f t="shared" si="14"/>
        <v>7.6128310304073565</v>
      </c>
      <c r="AB98" s="5"/>
      <c r="AC98" s="5"/>
      <c r="AD98" s="5"/>
      <c r="AE98" s="5"/>
    </row>
    <row r="99" spans="1:31" ht="12.75" x14ac:dyDescent="0.2">
      <c r="A99" s="7" t="s">
        <v>109</v>
      </c>
      <c r="B99" s="12">
        <v>14930100</v>
      </c>
      <c r="C99" s="12">
        <v>1</v>
      </c>
      <c r="D99" s="12">
        <v>0</v>
      </c>
      <c r="E99" s="12">
        <v>1</v>
      </c>
      <c r="F99" s="12">
        <v>1</v>
      </c>
      <c r="G99" s="12">
        <v>0</v>
      </c>
      <c r="H99" s="12">
        <v>1</v>
      </c>
      <c r="I99" s="12">
        <v>0</v>
      </c>
      <c r="J99" s="8">
        <v>20.9</v>
      </c>
      <c r="K99" s="12">
        <v>300</v>
      </c>
      <c r="L99" s="8">
        <v>53.36</v>
      </c>
      <c r="M99" s="8">
        <v>19.5</v>
      </c>
      <c r="N99" s="12">
        <v>2024</v>
      </c>
      <c r="O99" s="12">
        <v>24</v>
      </c>
      <c r="P99" s="12">
        <v>34</v>
      </c>
      <c r="Q99" s="5"/>
      <c r="R99" s="5"/>
      <c r="S99" s="5">
        <f t="shared" si="9"/>
        <v>16.518889867416586</v>
      </c>
      <c r="T99" s="5">
        <f t="shared" si="10"/>
        <v>3.039749158970765</v>
      </c>
      <c r="U99" s="5">
        <f t="shared" si="11"/>
        <v>5.7037824746562009</v>
      </c>
      <c r="V99" s="5">
        <f t="shared" si="12"/>
        <v>3.9770614016073682</v>
      </c>
      <c r="W99" s="12">
        <v>0</v>
      </c>
      <c r="X99" s="12">
        <v>0</v>
      </c>
      <c r="Y99" s="12">
        <v>0</v>
      </c>
      <c r="Z99" s="5">
        <f t="shared" si="13"/>
        <v>2.9704144655697009</v>
      </c>
      <c r="AA99" s="5">
        <f t="shared" si="14"/>
        <v>7.6128310304073565</v>
      </c>
      <c r="AB99" s="5"/>
      <c r="AC99" s="5"/>
      <c r="AD99" s="5"/>
      <c r="AE99" s="5"/>
    </row>
    <row r="100" spans="1:31" ht="12.75" x14ac:dyDescent="0.2">
      <c r="A100" s="7" t="s">
        <v>110</v>
      </c>
      <c r="B100" s="12">
        <v>14943600</v>
      </c>
      <c r="C100" s="12">
        <v>1</v>
      </c>
      <c r="D100" s="12">
        <v>0</v>
      </c>
      <c r="E100" s="12">
        <v>1</v>
      </c>
      <c r="F100" s="12">
        <v>1</v>
      </c>
      <c r="G100" s="12">
        <v>0</v>
      </c>
      <c r="H100" s="12">
        <v>1</v>
      </c>
      <c r="I100" s="12">
        <v>0</v>
      </c>
      <c r="J100" s="8">
        <v>21</v>
      </c>
      <c r="K100" s="12">
        <v>300</v>
      </c>
      <c r="L100" s="8">
        <v>53.37</v>
      </c>
      <c r="M100" s="10">
        <v>19.3</v>
      </c>
      <c r="N100" s="12">
        <v>2024</v>
      </c>
      <c r="O100" s="12">
        <v>13</v>
      </c>
      <c r="P100" s="12">
        <v>34</v>
      </c>
      <c r="Q100" s="5"/>
      <c r="R100" s="5"/>
      <c r="S100" s="5">
        <f t="shared" si="9"/>
        <v>16.51979367249724</v>
      </c>
      <c r="T100" s="5">
        <f t="shared" si="10"/>
        <v>3.044522437723423</v>
      </c>
      <c r="U100" s="5">
        <f t="shared" si="11"/>
        <v>5.7037824746562009</v>
      </c>
      <c r="V100" s="5">
        <f t="shared" si="12"/>
        <v>3.9772487903458535</v>
      </c>
      <c r="W100" s="12">
        <v>0</v>
      </c>
      <c r="X100" s="12">
        <v>1</v>
      </c>
      <c r="Y100" s="12">
        <v>0</v>
      </c>
      <c r="Z100" s="5">
        <f t="shared" si="13"/>
        <v>2.9601050959108397</v>
      </c>
      <c r="AA100" s="5">
        <f t="shared" si="14"/>
        <v>7.6128310304073565</v>
      </c>
      <c r="AB100" s="5"/>
      <c r="AC100" s="5"/>
      <c r="AD100" s="5"/>
      <c r="AE100" s="5"/>
    </row>
    <row r="101" spans="1:31" ht="12.75" x14ac:dyDescent="0.2">
      <c r="A101" s="7" t="s">
        <v>111</v>
      </c>
      <c r="B101" s="12">
        <v>14956200</v>
      </c>
      <c r="C101" s="12">
        <v>1</v>
      </c>
      <c r="D101" s="12">
        <v>0</v>
      </c>
      <c r="E101" s="12">
        <v>1</v>
      </c>
      <c r="F101" s="12">
        <v>1</v>
      </c>
      <c r="G101" s="12">
        <v>0</v>
      </c>
      <c r="H101" s="12">
        <v>1</v>
      </c>
      <c r="I101" s="12">
        <v>0</v>
      </c>
      <c r="J101" s="8">
        <v>21</v>
      </c>
      <c r="K101" s="12">
        <v>300</v>
      </c>
      <c r="L101" s="8">
        <v>53.78</v>
      </c>
      <c r="M101" s="10">
        <v>19.3</v>
      </c>
      <c r="N101" s="12">
        <v>2024</v>
      </c>
      <c r="O101" s="12">
        <v>6</v>
      </c>
      <c r="P101" s="12">
        <v>34</v>
      </c>
      <c r="Q101" s="5"/>
      <c r="R101" s="5"/>
      <c r="S101" s="5">
        <f t="shared" si="9"/>
        <v>16.520636487549236</v>
      </c>
      <c r="T101" s="5">
        <f t="shared" si="10"/>
        <v>3.044522437723423</v>
      </c>
      <c r="U101" s="5">
        <f t="shared" si="11"/>
        <v>5.7037824746562009</v>
      </c>
      <c r="V101" s="5">
        <f t="shared" si="12"/>
        <v>3.9849016508407185</v>
      </c>
      <c r="W101" s="12">
        <v>0</v>
      </c>
      <c r="X101" s="12">
        <v>1</v>
      </c>
      <c r="Y101" s="12">
        <v>1</v>
      </c>
      <c r="Z101" s="5">
        <f t="shared" si="13"/>
        <v>2.9601050959108397</v>
      </c>
      <c r="AA101" s="5">
        <f t="shared" si="14"/>
        <v>7.6128310304073565</v>
      </c>
      <c r="AB101" s="5"/>
      <c r="AC101" s="5"/>
      <c r="AD101" s="5"/>
      <c r="AE101" s="5"/>
    </row>
    <row r="102" spans="1:31" ht="12.75" x14ac:dyDescent="0.2">
      <c r="A102" s="7" t="s">
        <v>112</v>
      </c>
      <c r="B102" s="12">
        <v>14972800</v>
      </c>
      <c r="C102" s="12">
        <v>1</v>
      </c>
      <c r="D102" s="12">
        <v>0</v>
      </c>
      <c r="E102" s="12">
        <v>1</v>
      </c>
      <c r="F102" s="12">
        <v>1</v>
      </c>
      <c r="G102" s="12">
        <v>0</v>
      </c>
      <c r="H102" s="12">
        <v>1</v>
      </c>
      <c r="I102" s="12">
        <v>0</v>
      </c>
      <c r="J102" s="8">
        <v>20.9</v>
      </c>
      <c r="K102" s="12">
        <v>300</v>
      </c>
      <c r="L102" s="8">
        <v>53.36</v>
      </c>
      <c r="M102" s="8">
        <v>19.5</v>
      </c>
      <c r="N102" s="12">
        <v>2024</v>
      </c>
      <c r="O102" s="12">
        <v>28</v>
      </c>
      <c r="P102" s="12">
        <v>34</v>
      </c>
      <c r="Q102" s="5"/>
      <c r="R102" s="5"/>
      <c r="S102" s="5">
        <f t="shared" si="9"/>
        <v>16.521745779654033</v>
      </c>
      <c r="T102" s="5">
        <f t="shared" si="10"/>
        <v>3.039749158970765</v>
      </c>
      <c r="U102" s="5">
        <f t="shared" si="11"/>
        <v>5.7037824746562009</v>
      </c>
      <c r="V102" s="5">
        <f t="shared" si="12"/>
        <v>3.9770614016073682</v>
      </c>
      <c r="W102" s="12">
        <v>0</v>
      </c>
      <c r="X102" s="12">
        <v>1</v>
      </c>
      <c r="Y102" s="12">
        <v>0</v>
      </c>
      <c r="Z102" s="5">
        <f t="shared" si="13"/>
        <v>2.9704144655697009</v>
      </c>
      <c r="AA102" s="5">
        <f t="shared" si="14"/>
        <v>7.6128310304073565</v>
      </c>
      <c r="AB102" s="5"/>
      <c r="AC102" s="5"/>
      <c r="AD102" s="5"/>
      <c r="AE102" s="5"/>
    </row>
    <row r="103" spans="1:31" ht="12.75" x14ac:dyDescent="0.2">
      <c r="A103" s="7" t="s">
        <v>113</v>
      </c>
      <c r="B103" s="12">
        <v>14991600</v>
      </c>
      <c r="C103" s="12">
        <v>1</v>
      </c>
      <c r="D103" s="12">
        <v>0</v>
      </c>
      <c r="E103" s="12">
        <v>1</v>
      </c>
      <c r="F103" s="12">
        <v>1</v>
      </c>
      <c r="G103" s="12">
        <v>0</v>
      </c>
      <c r="H103" s="12">
        <v>1</v>
      </c>
      <c r="I103" s="12">
        <v>0</v>
      </c>
      <c r="J103" s="8">
        <v>21</v>
      </c>
      <c r="K103" s="12">
        <v>300</v>
      </c>
      <c r="L103" s="8">
        <v>53.37</v>
      </c>
      <c r="M103" s="10">
        <v>19.3</v>
      </c>
      <c r="N103" s="12">
        <v>2024</v>
      </c>
      <c r="O103" s="12">
        <v>16</v>
      </c>
      <c r="P103" s="12">
        <v>34</v>
      </c>
      <c r="Q103" s="5"/>
      <c r="R103" s="5"/>
      <c r="S103" s="5">
        <f t="shared" si="9"/>
        <v>16.523000602207922</v>
      </c>
      <c r="T103" s="5">
        <f t="shared" si="10"/>
        <v>3.044522437723423</v>
      </c>
      <c r="U103" s="5">
        <f t="shared" si="11"/>
        <v>5.7037824746562009</v>
      </c>
      <c r="V103" s="5">
        <f t="shared" si="12"/>
        <v>3.9772487903458535</v>
      </c>
      <c r="W103" s="12">
        <v>1</v>
      </c>
      <c r="X103" s="12">
        <v>1</v>
      </c>
      <c r="Y103" s="12">
        <v>0</v>
      </c>
      <c r="Z103" s="5">
        <f t="shared" si="13"/>
        <v>2.9601050959108397</v>
      </c>
      <c r="AA103" s="5">
        <f t="shared" si="14"/>
        <v>7.6128310304073565</v>
      </c>
      <c r="AB103" s="5"/>
      <c r="AC103" s="5"/>
      <c r="AD103" s="5"/>
      <c r="AE103" s="5"/>
    </row>
    <row r="104" spans="1:31" ht="12.75" x14ac:dyDescent="0.2">
      <c r="A104" s="7" t="s">
        <v>114</v>
      </c>
      <c r="B104" s="12">
        <v>15015500</v>
      </c>
      <c r="C104" s="12">
        <v>1</v>
      </c>
      <c r="D104" s="12">
        <v>0</v>
      </c>
      <c r="E104" s="12">
        <v>1</v>
      </c>
      <c r="F104" s="12">
        <v>1</v>
      </c>
      <c r="G104" s="12">
        <v>0</v>
      </c>
      <c r="H104" s="12">
        <v>1</v>
      </c>
      <c r="I104" s="12">
        <v>0</v>
      </c>
      <c r="J104" s="8">
        <v>20.9</v>
      </c>
      <c r="K104" s="12">
        <v>300</v>
      </c>
      <c r="L104" s="8">
        <v>53.36</v>
      </c>
      <c r="M104" s="8">
        <v>19.5</v>
      </c>
      <c r="N104" s="12">
        <v>2024</v>
      </c>
      <c r="O104" s="12">
        <v>32</v>
      </c>
      <c r="P104" s="12">
        <v>34</v>
      </c>
      <c r="Q104" s="5"/>
      <c r="R104" s="5"/>
      <c r="S104" s="5">
        <f t="shared" si="9"/>
        <v>16.524593558878433</v>
      </c>
      <c r="T104" s="5">
        <f t="shared" si="10"/>
        <v>3.039749158970765</v>
      </c>
      <c r="U104" s="5">
        <f t="shared" si="11"/>
        <v>5.7037824746562009</v>
      </c>
      <c r="V104" s="5">
        <f t="shared" si="12"/>
        <v>3.9770614016073682</v>
      </c>
      <c r="W104" s="12">
        <v>1</v>
      </c>
      <c r="X104" s="12">
        <v>0</v>
      </c>
      <c r="Y104" s="12">
        <v>0</v>
      </c>
      <c r="Z104" s="5">
        <f t="shared" si="13"/>
        <v>2.9704144655697009</v>
      </c>
      <c r="AA104" s="5">
        <f t="shared" si="14"/>
        <v>7.6128310304073565</v>
      </c>
      <c r="AB104" s="5"/>
      <c r="AC104" s="5"/>
      <c r="AD104" s="5"/>
      <c r="AE104" s="5"/>
    </row>
    <row r="105" spans="1:31" ht="12.75" x14ac:dyDescent="0.2">
      <c r="A105" s="7" t="s">
        <v>115</v>
      </c>
      <c r="B105" s="12">
        <v>15070100</v>
      </c>
      <c r="C105" s="12">
        <v>1</v>
      </c>
      <c r="D105" s="12">
        <v>0</v>
      </c>
      <c r="E105" s="12">
        <v>1</v>
      </c>
      <c r="F105" s="12">
        <v>1</v>
      </c>
      <c r="G105" s="12">
        <v>0</v>
      </c>
      <c r="H105" s="12">
        <v>1</v>
      </c>
      <c r="I105" s="12">
        <v>0</v>
      </c>
      <c r="J105" s="8">
        <v>21</v>
      </c>
      <c r="K105" s="12">
        <v>300</v>
      </c>
      <c r="L105" s="8">
        <v>53.44</v>
      </c>
      <c r="M105" s="10">
        <v>19.3</v>
      </c>
      <c r="N105" s="12">
        <v>2024</v>
      </c>
      <c r="O105" s="12">
        <v>20</v>
      </c>
      <c r="P105" s="12">
        <v>34</v>
      </c>
      <c r="Q105" s="5"/>
      <c r="R105" s="5"/>
      <c r="S105" s="5">
        <f t="shared" si="9"/>
        <v>16.528223206280728</v>
      </c>
      <c r="T105" s="5">
        <f t="shared" si="10"/>
        <v>3.044522437723423</v>
      </c>
      <c r="U105" s="5">
        <f t="shared" si="11"/>
        <v>5.7037824746562009</v>
      </c>
      <c r="V105" s="5">
        <f t="shared" si="12"/>
        <v>3.9785595292283902</v>
      </c>
      <c r="W105" s="12">
        <v>0</v>
      </c>
      <c r="X105" s="12">
        <v>1</v>
      </c>
      <c r="Y105" s="12">
        <v>0</v>
      </c>
      <c r="Z105" s="5">
        <f t="shared" si="13"/>
        <v>2.9601050959108397</v>
      </c>
      <c r="AA105" s="5">
        <f t="shared" si="14"/>
        <v>7.6128310304073565</v>
      </c>
      <c r="AB105" s="5"/>
      <c r="AC105" s="5"/>
      <c r="AD105" s="5"/>
      <c r="AE105" s="5"/>
    </row>
    <row r="106" spans="1:31" ht="12.75" x14ac:dyDescent="0.2">
      <c r="A106" s="7" t="s">
        <v>116</v>
      </c>
      <c r="B106" s="12">
        <v>15078900</v>
      </c>
      <c r="C106" s="12">
        <v>1</v>
      </c>
      <c r="D106" s="12">
        <v>0</v>
      </c>
      <c r="E106" s="12">
        <v>1</v>
      </c>
      <c r="F106" s="12">
        <v>1</v>
      </c>
      <c r="G106" s="12">
        <v>0</v>
      </c>
      <c r="H106" s="12">
        <v>1</v>
      </c>
      <c r="I106" s="12">
        <v>0</v>
      </c>
      <c r="J106" s="8">
        <v>20.9</v>
      </c>
      <c r="K106" s="12">
        <v>300</v>
      </c>
      <c r="L106" s="8">
        <v>53.32</v>
      </c>
      <c r="M106" s="8">
        <v>19.399999999999999</v>
      </c>
      <c r="N106" s="12">
        <v>2024</v>
      </c>
      <c r="O106" s="12">
        <v>26</v>
      </c>
      <c r="P106" s="12">
        <v>34</v>
      </c>
      <c r="Q106" s="5"/>
      <c r="R106" s="5"/>
      <c r="S106" s="5">
        <f t="shared" si="9"/>
        <v>16.528806973586438</v>
      </c>
      <c r="T106" s="5">
        <f t="shared" si="10"/>
        <v>3.039749158970765</v>
      </c>
      <c r="U106" s="5">
        <f t="shared" si="11"/>
        <v>5.7037824746562009</v>
      </c>
      <c r="V106" s="5">
        <f t="shared" si="12"/>
        <v>3.9763114953105081</v>
      </c>
      <c r="W106" s="12">
        <v>0</v>
      </c>
      <c r="X106" s="12">
        <v>1</v>
      </c>
      <c r="Y106" s="12">
        <v>0</v>
      </c>
      <c r="Z106" s="5">
        <f t="shared" si="13"/>
        <v>2.9652730660692823</v>
      </c>
      <c r="AA106" s="5">
        <f t="shared" si="14"/>
        <v>7.6128310304073565</v>
      </c>
      <c r="AB106" s="5"/>
      <c r="AC106" s="5"/>
      <c r="AD106" s="5"/>
      <c r="AE106" s="5"/>
    </row>
    <row r="107" spans="1:31" ht="12.75" x14ac:dyDescent="0.2">
      <c r="A107" s="7" t="s">
        <v>117</v>
      </c>
      <c r="B107" s="12">
        <v>15099300</v>
      </c>
      <c r="C107" s="12">
        <v>1</v>
      </c>
      <c r="D107" s="12">
        <v>0</v>
      </c>
      <c r="E107" s="12">
        <v>1</v>
      </c>
      <c r="F107" s="12">
        <v>1</v>
      </c>
      <c r="G107" s="12">
        <v>0</v>
      </c>
      <c r="H107" s="12">
        <v>1</v>
      </c>
      <c r="I107" s="12">
        <v>0</v>
      </c>
      <c r="J107" s="8">
        <v>21.1</v>
      </c>
      <c r="K107" s="12">
        <v>300</v>
      </c>
      <c r="L107" s="8">
        <v>53.43</v>
      </c>
      <c r="M107" s="10">
        <v>19.3</v>
      </c>
      <c r="N107" s="12">
        <v>2024</v>
      </c>
      <c r="O107" s="12">
        <v>24</v>
      </c>
      <c r="P107" s="12">
        <v>34</v>
      </c>
      <c r="Q107" s="5"/>
      <c r="R107" s="5"/>
      <c r="S107" s="5">
        <f t="shared" si="9"/>
        <v>16.530158943094712</v>
      </c>
      <c r="T107" s="5">
        <f t="shared" si="10"/>
        <v>3.0492730404820207</v>
      </c>
      <c r="U107" s="5">
        <f t="shared" si="11"/>
        <v>5.7037824746562009</v>
      </c>
      <c r="V107" s="5">
        <f t="shared" si="12"/>
        <v>3.97837238596968</v>
      </c>
      <c r="W107" s="12">
        <v>0</v>
      </c>
      <c r="X107" s="12">
        <v>1</v>
      </c>
      <c r="Y107" s="12">
        <v>0</v>
      </c>
      <c r="Z107" s="5">
        <f t="shared" si="13"/>
        <v>2.9601050959108397</v>
      </c>
      <c r="AA107" s="5">
        <f t="shared" si="14"/>
        <v>7.6128310304073565</v>
      </c>
      <c r="AB107" s="5"/>
      <c r="AC107" s="5"/>
      <c r="AD107" s="5"/>
      <c r="AE107" s="5"/>
    </row>
    <row r="108" spans="1:31" ht="12.75" x14ac:dyDescent="0.2">
      <c r="A108" s="7" t="s">
        <v>118</v>
      </c>
      <c r="B108" s="12">
        <v>15102100</v>
      </c>
      <c r="C108" s="12">
        <v>1</v>
      </c>
      <c r="D108" s="12">
        <v>0</v>
      </c>
      <c r="E108" s="12">
        <v>1</v>
      </c>
      <c r="F108" s="12">
        <v>1</v>
      </c>
      <c r="G108" s="12">
        <v>0</v>
      </c>
      <c r="H108" s="12">
        <v>1</v>
      </c>
      <c r="I108" s="12">
        <v>0</v>
      </c>
      <c r="J108" s="8">
        <v>21</v>
      </c>
      <c r="K108" s="12">
        <v>300</v>
      </c>
      <c r="L108" s="8">
        <v>53.44</v>
      </c>
      <c r="M108" s="10">
        <v>19.3</v>
      </c>
      <c r="N108" s="12">
        <v>2024</v>
      </c>
      <c r="O108" s="12">
        <v>24</v>
      </c>
      <c r="P108" s="12">
        <v>34</v>
      </c>
      <c r="Q108" s="5"/>
      <c r="R108" s="5"/>
      <c r="S108" s="5">
        <f t="shared" si="9"/>
        <v>16.530344364963103</v>
      </c>
      <c r="T108" s="5">
        <f t="shared" si="10"/>
        <v>3.044522437723423</v>
      </c>
      <c r="U108" s="5">
        <f t="shared" si="11"/>
        <v>5.7037824746562009</v>
      </c>
      <c r="V108" s="5">
        <f t="shared" si="12"/>
        <v>3.9785595292283902</v>
      </c>
      <c r="W108" s="12">
        <v>0</v>
      </c>
      <c r="X108" s="12">
        <v>1</v>
      </c>
      <c r="Y108" s="12">
        <v>0</v>
      </c>
      <c r="Z108" s="5">
        <f t="shared" si="13"/>
        <v>2.9601050959108397</v>
      </c>
      <c r="AA108" s="5">
        <f t="shared" si="14"/>
        <v>7.6128310304073565</v>
      </c>
      <c r="AB108" s="5"/>
      <c r="AC108" s="5"/>
      <c r="AD108" s="5"/>
      <c r="AE108" s="5"/>
    </row>
    <row r="109" spans="1:31" ht="12.75" x14ac:dyDescent="0.2">
      <c r="A109" s="7" t="s">
        <v>119</v>
      </c>
      <c r="B109" s="12">
        <v>15126900</v>
      </c>
      <c r="C109" s="12">
        <v>1</v>
      </c>
      <c r="D109" s="12">
        <v>0</v>
      </c>
      <c r="E109" s="12">
        <v>1</v>
      </c>
      <c r="F109" s="12">
        <v>1</v>
      </c>
      <c r="G109" s="12">
        <v>0</v>
      </c>
      <c r="H109" s="12">
        <v>1</v>
      </c>
      <c r="I109" s="12">
        <v>0</v>
      </c>
      <c r="J109" s="8">
        <v>20.9</v>
      </c>
      <c r="K109" s="12">
        <v>300</v>
      </c>
      <c r="L109" s="8">
        <v>53.32</v>
      </c>
      <c r="M109" s="8">
        <v>19.399999999999999</v>
      </c>
      <c r="N109" s="12">
        <v>2024</v>
      </c>
      <c r="O109" s="12">
        <v>29</v>
      </c>
      <c r="P109" s="12">
        <v>34</v>
      </c>
      <c r="Q109" s="5"/>
      <c r="R109" s="5"/>
      <c r="S109" s="5">
        <f t="shared" si="9"/>
        <v>16.531985173826378</v>
      </c>
      <c r="T109" s="5">
        <f t="shared" si="10"/>
        <v>3.039749158970765</v>
      </c>
      <c r="U109" s="5">
        <f t="shared" si="11"/>
        <v>5.7037824746562009</v>
      </c>
      <c r="V109" s="5">
        <f t="shared" si="12"/>
        <v>3.9763114953105081</v>
      </c>
      <c r="W109" s="12">
        <v>0</v>
      </c>
      <c r="X109" s="12">
        <v>1</v>
      </c>
      <c r="Y109" s="12">
        <v>0</v>
      </c>
      <c r="Z109" s="5">
        <f t="shared" si="13"/>
        <v>2.9652730660692823</v>
      </c>
      <c r="AA109" s="5">
        <f t="shared" si="14"/>
        <v>7.6128310304073565</v>
      </c>
      <c r="AB109" s="5"/>
      <c r="AC109" s="5"/>
      <c r="AD109" s="5"/>
      <c r="AE109" s="5"/>
    </row>
    <row r="110" spans="1:31" ht="12.75" x14ac:dyDescent="0.2">
      <c r="A110" s="7" t="s">
        <v>120</v>
      </c>
      <c r="B110" s="12">
        <v>15137400</v>
      </c>
      <c r="C110" s="12">
        <v>1</v>
      </c>
      <c r="D110" s="12">
        <v>0</v>
      </c>
      <c r="E110" s="12">
        <v>1</v>
      </c>
      <c r="F110" s="12">
        <v>1</v>
      </c>
      <c r="G110" s="12">
        <v>0</v>
      </c>
      <c r="H110" s="12">
        <v>1</v>
      </c>
      <c r="I110" s="12">
        <v>0</v>
      </c>
      <c r="J110" s="8">
        <v>21.1</v>
      </c>
      <c r="K110" s="12">
        <v>300</v>
      </c>
      <c r="L110" s="8">
        <v>53.47</v>
      </c>
      <c r="M110" s="10">
        <v>19.3</v>
      </c>
      <c r="N110" s="12">
        <v>2024</v>
      </c>
      <c r="O110" s="12">
        <v>27</v>
      </c>
      <c r="P110" s="12">
        <v>34</v>
      </c>
      <c r="Q110" s="5"/>
      <c r="R110" s="5"/>
      <c r="S110" s="5">
        <f t="shared" si="9"/>
        <v>16.532679060711011</v>
      </c>
      <c r="T110" s="5">
        <f t="shared" si="10"/>
        <v>3.0492730404820207</v>
      </c>
      <c r="U110" s="5">
        <f t="shared" si="11"/>
        <v>5.7037824746562009</v>
      </c>
      <c r="V110" s="5">
        <f t="shared" si="12"/>
        <v>3.9791207489606402</v>
      </c>
      <c r="W110" s="12">
        <v>0</v>
      </c>
      <c r="X110" s="12">
        <v>1</v>
      </c>
      <c r="Y110" s="12">
        <v>1</v>
      </c>
      <c r="Z110" s="5">
        <f t="shared" si="13"/>
        <v>2.9601050959108397</v>
      </c>
      <c r="AA110" s="5">
        <f t="shared" si="14"/>
        <v>7.6128310304073565</v>
      </c>
      <c r="AB110" s="5"/>
      <c r="AC110" s="5"/>
      <c r="AD110" s="5"/>
      <c r="AE110" s="5"/>
    </row>
    <row r="111" spans="1:31" ht="12.75" x14ac:dyDescent="0.2">
      <c r="A111" s="7" t="s">
        <v>121</v>
      </c>
      <c r="B111" s="12">
        <v>15140200</v>
      </c>
      <c r="C111" s="12">
        <v>1</v>
      </c>
      <c r="D111" s="12">
        <v>0</v>
      </c>
      <c r="E111" s="12">
        <v>1</v>
      </c>
      <c r="F111" s="12">
        <v>1</v>
      </c>
      <c r="G111" s="12">
        <v>0</v>
      </c>
      <c r="H111" s="12">
        <v>1</v>
      </c>
      <c r="I111" s="12">
        <v>0</v>
      </c>
      <c r="J111" s="8">
        <v>21.1</v>
      </c>
      <c r="K111" s="12">
        <v>300</v>
      </c>
      <c r="L111" s="8">
        <v>53.48</v>
      </c>
      <c r="M111" s="10">
        <v>19.3</v>
      </c>
      <c r="N111" s="12">
        <v>2024</v>
      </c>
      <c r="O111" s="12">
        <v>27</v>
      </c>
      <c r="P111" s="12">
        <v>34</v>
      </c>
      <c r="Q111" s="5"/>
      <c r="R111" s="5"/>
      <c r="S111" s="5">
        <f t="shared" si="9"/>
        <v>16.532864015925956</v>
      </c>
      <c r="T111" s="5">
        <f t="shared" si="10"/>
        <v>3.0492730404820207</v>
      </c>
      <c r="U111" s="5">
        <f t="shared" si="11"/>
        <v>5.7037824746562009</v>
      </c>
      <c r="V111" s="5">
        <f t="shared" si="12"/>
        <v>3.9793077522337423</v>
      </c>
      <c r="W111" s="12">
        <v>0</v>
      </c>
      <c r="X111" s="12">
        <v>1</v>
      </c>
      <c r="Y111" s="12">
        <v>0</v>
      </c>
      <c r="Z111" s="5">
        <f t="shared" si="13"/>
        <v>2.9601050959108397</v>
      </c>
      <c r="AA111" s="5">
        <f t="shared" si="14"/>
        <v>7.6128310304073565</v>
      </c>
      <c r="AB111" s="5"/>
      <c r="AC111" s="5"/>
      <c r="AD111" s="5"/>
      <c r="AE111" s="5"/>
    </row>
    <row r="112" spans="1:31" ht="12.75" x14ac:dyDescent="0.2">
      <c r="A112" s="7" t="s">
        <v>122</v>
      </c>
      <c r="B112" s="12">
        <v>15153500</v>
      </c>
      <c r="C112" s="12">
        <v>1</v>
      </c>
      <c r="D112" s="12">
        <v>0</v>
      </c>
      <c r="E112" s="12">
        <v>1</v>
      </c>
      <c r="F112" s="12">
        <v>1</v>
      </c>
      <c r="G112" s="12">
        <v>0</v>
      </c>
      <c r="H112" s="12">
        <v>1</v>
      </c>
      <c r="I112" s="12">
        <v>0</v>
      </c>
      <c r="J112" s="8">
        <v>20.9</v>
      </c>
      <c r="K112" s="12">
        <v>300</v>
      </c>
      <c r="L112" s="8">
        <v>53.32</v>
      </c>
      <c r="M112" s="8">
        <v>19.399999999999999</v>
      </c>
      <c r="N112" s="12">
        <v>2024</v>
      </c>
      <c r="O112" s="12">
        <v>32</v>
      </c>
      <c r="P112" s="12">
        <v>34</v>
      </c>
      <c r="Q112" s="5"/>
      <c r="R112" s="5"/>
      <c r="S112" s="5">
        <f t="shared" si="9"/>
        <v>16.533742086340236</v>
      </c>
      <c r="T112" s="5">
        <f t="shared" si="10"/>
        <v>3.039749158970765</v>
      </c>
      <c r="U112" s="5">
        <f t="shared" si="11"/>
        <v>5.7037824746562009</v>
      </c>
      <c r="V112" s="5">
        <f t="shared" si="12"/>
        <v>3.9763114953105081</v>
      </c>
      <c r="W112" s="12">
        <v>0</v>
      </c>
      <c r="X112" s="12">
        <v>1</v>
      </c>
      <c r="Y112" s="12">
        <v>0</v>
      </c>
      <c r="Z112" s="5">
        <f t="shared" si="13"/>
        <v>2.9652730660692823</v>
      </c>
      <c r="AA112" s="5">
        <f t="shared" si="14"/>
        <v>7.6128310304073565</v>
      </c>
      <c r="AB112" s="5"/>
      <c r="AC112" s="5"/>
      <c r="AD112" s="5"/>
      <c r="AE112" s="5"/>
    </row>
    <row r="113" spans="1:31" ht="12.75" x14ac:dyDescent="0.2">
      <c r="A113" s="7" t="s">
        <v>123</v>
      </c>
      <c r="B113" s="12">
        <v>15185500</v>
      </c>
      <c r="C113" s="12">
        <v>1</v>
      </c>
      <c r="D113" s="12">
        <v>0</v>
      </c>
      <c r="E113" s="12">
        <v>1</v>
      </c>
      <c r="F113" s="12">
        <v>1</v>
      </c>
      <c r="G113" s="12">
        <v>0</v>
      </c>
      <c r="H113" s="12">
        <v>1</v>
      </c>
      <c r="I113" s="12">
        <v>0</v>
      </c>
      <c r="J113" s="8">
        <v>21.1</v>
      </c>
      <c r="K113" s="12">
        <v>300</v>
      </c>
      <c r="L113" s="8">
        <v>53.47</v>
      </c>
      <c r="M113" s="10">
        <v>19.3</v>
      </c>
      <c r="N113" s="12">
        <v>2024</v>
      </c>
      <c r="O113" s="12">
        <v>31</v>
      </c>
      <c r="P113" s="12">
        <v>34</v>
      </c>
      <c r="Q113" s="5"/>
      <c r="R113" s="5"/>
      <c r="S113" s="5">
        <f t="shared" si="9"/>
        <v>16.535851583150716</v>
      </c>
      <c r="T113" s="5">
        <f t="shared" si="10"/>
        <v>3.0492730404820207</v>
      </c>
      <c r="U113" s="5">
        <f t="shared" si="11"/>
        <v>5.7037824746562009</v>
      </c>
      <c r="V113" s="5">
        <f t="shared" si="12"/>
        <v>3.9791207489606402</v>
      </c>
      <c r="W113" s="12">
        <v>0</v>
      </c>
      <c r="X113" s="12">
        <v>1</v>
      </c>
      <c r="Y113" s="12">
        <v>1</v>
      </c>
      <c r="Z113" s="5">
        <f t="shared" si="13"/>
        <v>2.9601050959108397</v>
      </c>
      <c r="AA113" s="5">
        <f t="shared" si="14"/>
        <v>7.6128310304073565</v>
      </c>
      <c r="AB113" s="5"/>
      <c r="AC113" s="5"/>
      <c r="AD113" s="5"/>
      <c r="AE113" s="5"/>
    </row>
    <row r="114" spans="1:31" ht="12.75" x14ac:dyDescent="0.2">
      <c r="A114" s="7" t="s">
        <v>124</v>
      </c>
      <c r="B114" s="12">
        <v>15188300</v>
      </c>
      <c r="C114" s="12">
        <v>1</v>
      </c>
      <c r="D114" s="12">
        <v>0</v>
      </c>
      <c r="E114" s="12">
        <v>1</v>
      </c>
      <c r="F114" s="12">
        <v>1</v>
      </c>
      <c r="G114" s="12">
        <v>0</v>
      </c>
      <c r="H114" s="12">
        <v>1</v>
      </c>
      <c r="I114" s="12">
        <v>0</v>
      </c>
      <c r="J114" s="8">
        <v>21.1</v>
      </c>
      <c r="K114" s="12">
        <v>300</v>
      </c>
      <c r="L114" s="8">
        <v>53.48</v>
      </c>
      <c r="M114" s="10">
        <v>19.3</v>
      </c>
      <c r="N114" s="12">
        <v>2024</v>
      </c>
      <c r="O114" s="12">
        <v>31</v>
      </c>
      <c r="P114" s="12">
        <v>34</v>
      </c>
      <c r="Q114" s="5"/>
      <c r="R114" s="5"/>
      <c r="S114" s="5">
        <f t="shared" si="9"/>
        <v>16.536035952574888</v>
      </c>
      <c r="T114" s="5">
        <f t="shared" si="10"/>
        <v>3.0492730404820207</v>
      </c>
      <c r="U114" s="5">
        <f t="shared" si="11"/>
        <v>5.7037824746562009</v>
      </c>
      <c r="V114" s="5">
        <f t="shared" si="12"/>
        <v>3.9793077522337423</v>
      </c>
      <c r="W114" s="12">
        <v>1</v>
      </c>
      <c r="X114" s="12">
        <v>1</v>
      </c>
      <c r="Y114" s="12">
        <v>0</v>
      </c>
      <c r="Z114" s="5">
        <f t="shared" si="13"/>
        <v>2.9601050959108397</v>
      </c>
      <c r="AA114" s="5">
        <f t="shared" si="14"/>
        <v>7.6128310304073565</v>
      </c>
      <c r="AB114" s="5"/>
      <c r="AC114" s="5"/>
      <c r="AD114" s="5"/>
      <c r="AE114" s="5"/>
    </row>
    <row r="115" spans="1:31" ht="12.75" x14ac:dyDescent="0.2">
      <c r="A115" s="7" t="s">
        <v>130</v>
      </c>
      <c r="B115" s="12">
        <v>41395000</v>
      </c>
      <c r="C115" s="12">
        <v>1</v>
      </c>
      <c r="D115" s="12">
        <v>1</v>
      </c>
      <c r="E115" s="12">
        <v>1</v>
      </c>
      <c r="F115" s="12">
        <v>0</v>
      </c>
      <c r="G115" s="12">
        <v>1</v>
      </c>
      <c r="H115" s="12">
        <v>1</v>
      </c>
      <c r="I115" s="12">
        <v>0</v>
      </c>
      <c r="J115" s="8">
        <v>31.9</v>
      </c>
      <c r="K115" s="12">
        <v>900</v>
      </c>
      <c r="L115" s="8">
        <v>97.4</v>
      </c>
      <c r="M115" s="8">
        <v>33.200000000000003</v>
      </c>
      <c r="N115" s="12">
        <v>2024</v>
      </c>
      <c r="O115" s="12">
        <v>19</v>
      </c>
      <c r="P115" s="12">
        <v>22</v>
      </c>
      <c r="Q115" s="5"/>
      <c r="R115" s="5"/>
      <c r="S115" s="5">
        <f t="shared" si="9"/>
        <v>17.538670658555045</v>
      </c>
      <c r="T115" s="5">
        <f t="shared" si="10"/>
        <v>3.4626060097907989</v>
      </c>
      <c r="U115" s="5">
        <f t="shared" si="11"/>
        <v>6.8023947633243109</v>
      </c>
      <c r="V115" s="5">
        <f t="shared" si="12"/>
        <v>4.5788262106484892</v>
      </c>
      <c r="W115" s="12">
        <v>1</v>
      </c>
      <c r="X115" s="12">
        <v>0</v>
      </c>
      <c r="Y115" s="12">
        <v>0</v>
      </c>
      <c r="Z115" s="5">
        <f t="shared" si="13"/>
        <v>3.5025498759224432</v>
      </c>
      <c r="AA115" s="5">
        <f t="shared" si="14"/>
        <v>7.6128310304073565</v>
      </c>
      <c r="AB115" s="5"/>
      <c r="AC115" s="5"/>
      <c r="AD115" s="5"/>
      <c r="AE115" s="5"/>
    </row>
    <row r="116" spans="1:31" ht="12.75" x14ac:dyDescent="0.2">
      <c r="A116" s="7" t="s">
        <v>131</v>
      </c>
      <c r="B116" s="12">
        <v>41407600</v>
      </c>
      <c r="C116" s="12">
        <v>1</v>
      </c>
      <c r="D116" s="12">
        <v>0</v>
      </c>
      <c r="E116" s="12">
        <v>1</v>
      </c>
      <c r="F116" s="12">
        <v>0</v>
      </c>
      <c r="G116" s="12">
        <v>1</v>
      </c>
      <c r="H116" s="12">
        <v>1</v>
      </c>
      <c r="I116" s="12">
        <v>0</v>
      </c>
      <c r="J116" s="8">
        <v>31.9</v>
      </c>
      <c r="K116" s="12">
        <v>900</v>
      </c>
      <c r="L116" s="8">
        <v>98.7</v>
      </c>
      <c r="M116" s="8">
        <v>33.200000000000003</v>
      </c>
      <c r="N116" s="12">
        <v>2024</v>
      </c>
      <c r="O116" s="12">
        <v>16</v>
      </c>
      <c r="P116" s="12">
        <v>22</v>
      </c>
      <c r="Q116" s="5"/>
      <c r="R116" s="5"/>
      <c r="S116" s="5">
        <f t="shared" si="9"/>
        <v>17.538974996826962</v>
      </c>
      <c r="T116" s="5">
        <f t="shared" si="10"/>
        <v>3.4626060097907989</v>
      </c>
      <c r="U116" s="5">
        <f t="shared" si="11"/>
        <v>6.8023947633243109</v>
      </c>
      <c r="V116" s="5">
        <f t="shared" si="12"/>
        <v>4.592084946439436</v>
      </c>
      <c r="W116" s="12">
        <v>0</v>
      </c>
      <c r="X116" s="12">
        <v>0</v>
      </c>
      <c r="Y116" s="12">
        <v>0</v>
      </c>
      <c r="Z116" s="5">
        <f t="shared" si="13"/>
        <v>3.5025498759224432</v>
      </c>
      <c r="AA116" s="5">
        <f t="shared" si="14"/>
        <v>7.6128310304073565</v>
      </c>
      <c r="AB116" s="5"/>
      <c r="AC116" s="5"/>
      <c r="AD116" s="5"/>
      <c r="AE116" s="5"/>
    </row>
    <row r="117" spans="1:31" ht="12.75" x14ac:dyDescent="0.2">
      <c r="A117" s="7" t="s">
        <v>141</v>
      </c>
      <c r="B117" s="12">
        <v>34100700</v>
      </c>
      <c r="C117" s="12">
        <v>1</v>
      </c>
      <c r="D117" s="12">
        <v>1</v>
      </c>
      <c r="E117" s="12">
        <v>1</v>
      </c>
      <c r="F117" s="12">
        <v>0</v>
      </c>
      <c r="G117" s="12">
        <v>1</v>
      </c>
      <c r="H117" s="12">
        <v>1</v>
      </c>
      <c r="I117" s="12">
        <v>0</v>
      </c>
      <c r="J117" s="8">
        <v>31.5</v>
      </c>
      <c r="K117" s="12">
        <v>1200</v>
      </c>
      <c r="L117" s="8">
        <v>67.7</v>
      </c>
      <c r="M117" s="8">
        <v>12.1</v>
      </c>
      <c r="N117" s="12">
        <v>2022</v>
      </c>
      <c r="O117" s="12">
        <v>14</v>
      </c>
      <c r="P117" s="12">
        <v>27</v>
      </c>
      <c r="Q117" s="5"/>
      <c r="R117" s="5"/>
      <c r="S117" s="5">
        <f t="shared" si="9"/>
        <v>17.344828469902289</v>
      </c>
      <c r="T117" s="5">
        <f t="shared" si="10"/>
        <v>3.4499875458315872</v>
      </c>
      <c r="U117" s="5">
        <f t="shared" si="11"/>
        <v>7.0900768357760917</v>
      </c>
      <c r="V117" s="5">
        <f t="shared" si="12"/>
        <v>4.2150861799182291</v>
      </c>
      <c r="W117" s="12">
        <v>0</v>
      </c>
      <c r="X117" s="12">
        <v>0</v>
      </c>
      <c r="Y117" s="12">
        <v>0</v>
      </c>
      <c r="Z117" s="5">
        <f t="shared" si="13"/>
        <v>2.4932054526026954</v>
      </c>
      <c r="AA117" s="5">
        <f t="shared" si="14"/>
        <v>7.611842399580417</v>
      </c>
      <c r="AB117" s="5"/>
      <c r="AC117" s="5"/>
      <c r="AD117" s="5"/>
      <c r="AE117" s="5"/>
    </row>
    <row r="118" spans="1:31" ht="12.75" x14ac:dyDescent="0.2">
      <c r="A118" s="7" t="s">
        <v>142</v>
      </c>
      <c r="B118" s="12">
        <v>12574300</v>
      </c>
      <c r="C118" s="12">
        <v>1</v>
      </c>
      <c r="D118" s="12">
        <v>0</v>
      </c>
      <c r="E118" s="12">
        <v>1</v>
      </c>
      <c r="F118" s="12">
        <v>0</v>
      </c>
      <c r="G118" s="12">
        <v>1</v>
      </c>
      <c r="H118" s="12">
        <v>1</v>
      </c>
      <c r="I118" s="12">
        <v>0</v>
      </c>
      <c r="J118" s="8">
        <v>24.8</v>
      </c>
      <c r="K118" s="12">
        <v>600</v>
      </c>
      <c r="L118" s="8">
        <v>37.4</v>
      </c>
      <c r="M118" s="8">
        <v>3.2</v>
      </c>
      <c r="N118" s="12">
        <v>2025</v>
      </c>
      <c r="O118" s="12">
        <v>42</v>
      </c>
      <c r="P118" s="12">
        <v>68</v>
      </c>
      <c r="Q118" s="5"/>
      <c r="R118" s="5"/>
      <c r="S118" s="5">
        <f t="shared" si="9"/>
        <v>16.34716560639669</v>
      </c>
      <c r="T118" s="5">
        <f t="shared" si="10"/>
        <v>3.2108436531709366</v>
      </c>
      <c r="U118" s="5">
        <f t="shared" si="11"/>
        <v>6.3969296552161463</v>
      </c>
      <c r="V118" s="5">
        <f t="shared" si="12"/>
        <v>3.6216707044204863</v>
      </c>
      <c r="W118" s="12">
        <v>0</v>
      </c>
      <c r="X118" s="12">
        <v>1</v>
      </c>
      <c r="Y118" s="12">
        <v>0</v>
      </c>
      <c r="Z118" s="5">
        <f t="shared" si="13"/>
        <v>1.1631508098056809</v>
      </c>
      <c r="AA118" s="5">
        <f t="shared" si="14"/>
        <v>7.6133249795406392</v>
      </c>
      <c r="AB118" s="5"/>
      <c r="AC118" s="5"/>
      <c r="AD118" s="5"/>
      <c r="AE118" s="5"/>
    </row>
    <row r="119" spans="1:31" ht="12.75" x14ac:dyDescent="0.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2.75" x14ac:dyDescent="0.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2.75" x14ac:dyDescent="0.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2.75" x14ac:dyDescent="0.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2.75" x14ac:dyDescent="0.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2.75" x14ac:dyDescent="0.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2.75" x14ac:dyDescent="0.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2.75" x14ac:dyDescent="0.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2.75" x14ac:dyDescent="0.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2.75" x14ac:dyDescent="0.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2.75" x14ac:dyDescent="0.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2.75" x14ac:dyDescent="0.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2.75" x14ac:dyDescent="0.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2.75" x14ac:dyDescent="0.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2.75" x14ac:dyDescent="0.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2.75" x14ac:dyDescent="0.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2.75" x14ac:dyDescent="0.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2.75" x14ac:dyDescent="0.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2.75" x14ac:dyDescent="0.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2.75" x14ac:dyDescent="0.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2.75" x14ac:dyDescent="0.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2.75" x14ac:dyDescent="0.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2.75" x14ac:dyDescent="0.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2.75" x14ac:dyDescent="0.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2.75" x14ac:dyDescent="0.2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2.75" x14ac:dyDescent="0.2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2.75" x14ac:dyDescent="0.2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2.75" x14ac:dyDescent="0.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2.75" x14ac:dyDescent="0.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2.75" x14ac:dyDescent="0.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2.75" x14ac:dyDescent="0.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2.75" x14ac:dyDescent="0.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2.75" x14ac:dyDescent="0.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2.75" x14ac:dyDescent="0.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2.75" x14ac:dyDescent="0.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2.75" x14ac:dyDescent="0.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2.75" x14ac:dyDescent="0.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2.75" x14ac:dyDescent="0.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2.75" x14ac:dyDescent="0.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2.75" x14ac:dyDescent="0.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2.75" x14ac:dyDescent="0.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2.75" x14ac:dyDescent="0.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2.75" x14ac:dyDescent="0.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2.75" x14ac:dyDescent="0.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2.75" x14ac:dyDescent="0.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2.75" x14ac:dyDescent="0.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2.75" x14ac:dyDescent="0.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2.75" x14ac:dyDescent="0.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2.75" x14ac:dyDescent="0.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2.75" x14ac:dyDescent="0.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2.75" x14ac:dyDescent="0.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2.75" x14ac:dyDescent="0.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2.75" x14ac:dyDescent="0.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2.75" x14ac:dyDescent="0.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2.75" x14ac:dyDescent="0.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2.75" x14ac:dyDescent="0.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2.75" x14ac:dyDescent="0.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2.75" x14ac:dyDescent="0.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2.75" x14ac:dyDescent="0.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2.75" x14ac:dyDescent="0.2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2.75" x14ac:dyDescent="0.2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2.75" x14ac:dyDescent="0.2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2.75" x14ac:dyDescent="0.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2.75" x14ac:dyDescent="0.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2.75" x14ac:dyDescent="0.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2.75" x14ac:dyDescent="0.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2.75" x14ac:dyDescent="0.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2.75" x14ac:dyDescent="0.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2.75" x14ac:dyDescent="0.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2.75" x14ac:dyDescent="0.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2.75" x14ac:dyDescent="0.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2.75" x14ac:dyDescent="0.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2.75" x14ac:dyDescent="0.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2.75" x14ac:dyDescent="0.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2.75" x14ac:dyDescent="0.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2.75" x14ac:dyDescent="0.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2.75" x14ac:dyDescent="0.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2.75" x14ac:dyDescent="0.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2.75" x14ac:dyDescent="0.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2.75" x14ac:dyDescent="0.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2.75" x14ac:dyDescent="0.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2.75" x14ac:dyDescent="0.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2.75" x14ac:dyDescent="0.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2.75" x14ac:dyDescent="0.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2.75" x14ac:dyDescent="0.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2.75" x14ac:dyDescent="0.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2.75" x14ac:dyDescent="0.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2.75" x14ac:dyDescent="0.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2.75" x14ac:dyDescent="0.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2.75" x14ac:dyDescent="0.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2.75" x14ac:dyDescent="0.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2.75" x14ac:dyDescent="0.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2.75" x14ac:dyDescent="0.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2.75" x14ac:dyDescent="0.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2.75" x14ac:dyDescent="0.2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2.75" x14ac:dyDescent="0.2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2.75" x14ac:dyDescent="0.2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2.75" x14ac:dyDescent="0.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2.75" x14ac:dyDescent="0.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2.75" x14ac:dyDescent="0.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2.75" x14ac:dyDescent="0.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2.75" x14ac:dyDescent="0.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2.75" x14ac:dyDescent="0.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2.75" x14ac:dyDescent="0.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2.75" x14ac:dyDescent="0.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2.75" x14ac:dyDescent="0.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2.75" x14ac:dyDescent="0.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2.75" x14ac:dyDescent="0.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2.75" x14ac:dyDescent="0.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2.75" x14ac:dyDescent="0.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2.75" x14ac:dyDescent="0.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2.75" x14ac:dyDescent="0.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2.75" x14ac:dyDescent="0.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2.75" x14ac:dyDescent="0.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2.75" x14ac:dyDescent="0.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2.75" x14ac:dyDescent="0.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2.75" x14ac:dyDescent="0.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2.75" x14ac:dyDescent="0.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2.75" x14ac:dyDescent="0.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2.75" x14ac:dyDescent="0.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2.75" x14ac:dyDescent="0.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2.75" x14ac:dyDescent="0.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2.75" x14ac:dyDescent="0.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2.75" x14ac:dyDescent="0.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2.75" x14ac:dyDescent="0.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2.75" x14ac:dyDescent="0.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2.75" x14ac:dyDescent="0.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2.75" x14ac:dyDescent="0.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2.75" x14ac:dyDescent="0.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2.75" x14ac:dyDescent="0.2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2.75" x14ac:dyDescent="0.2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2.75" x14ac:dyDescent="0.2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2.75" x14ac:dyDescent="0.2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2.75" x14ac:dyDescent="0.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2.75" x14ac:dyDescent="0.2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2.75" x14ac:dyDescent="0.2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2.75" x14ac:dyDescent="0.2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2.75" x14ac:dyDescent="0.2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2.75" x14ac:dyDescent="0.2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2.75" x14ac:dyDescent="0.2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2.75" x14ac:dyDescent="0.2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2.75" x14ac:dyDescent="0.2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2.75" x14ac:dyDescent="0.2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2.75" x14ac:dyDescent="0.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2.75" x14ac:dyDescent="0.2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2.75" x14ac:dyDescent="0.2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2.75" x14ac:dyDescent="0.2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2.75" x14ac:dyDescent="0.2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2.75" x14ac:dyDescent="0.2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2.75" x14ac:dyDescent="0.2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2.75" x14ac:dyDescent="0.2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2.75" x14ac:dyDescent="0.2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2.75" x14ac:dyDescent="0.2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2.75" x14ac:dyDescent="0.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2.75" x14ac:dyDescent="0.2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2.75" x14ac:dyDescent="0.2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2.75" x14ac:dyDescent="0.2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2.75" x14ac:dyDescent="0.2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2.75" x14ac:dyDescent="0.2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2.75" x14ac:dyDescent="0.2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2.75" x14ac:dyDescent="0.2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2.75" x14ac:dyDescent="0.2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2.75" x14ac:dyDescent="0.2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2.75" x14ac:dyDescent="0.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2.75" x14ac:dyDescent="0.2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2.75" x14ac:dyDescent="0.2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2.75" x14ac:dyDescent="0.2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2.75" x14ac:dyDescent="0.2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2.75" x14ac:dyDescent="0.2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2.75" x14ac:dyDescent="0.2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2.75" x14ac:dyDescent="0.2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2.75" x14ac:dyDescent="0.2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2.75" x14ac:dyDescent="0.2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2.75" x14ac:dyDescent="0.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2.75" x14ac:dyDescent="0.2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2.75" x14ac:dyDescent="0.2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2.75" x14ac:dyDescent="0.2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2.75" x14ac:dyDescent="0.2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2.75" x14ac:dyDescent="0.2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2.75" x14ac:dyDescent="0.2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2.75" x14ac:dyDescent="0.2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2.75" x14ac:dyDescent="0.2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2.75" x14ac:dyDescent="0.2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2.75" x14ac:dyDescent="0.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2.75" x14ac:dyDescent="0.2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2.75" x14ac:dyDescent="0.2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2.75" x14ac:dyDescent="0.2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2.75" x14ac:dyDescent="0.2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2.75" x14ac:dyDescent="0.2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2.75" x14ac:dyDescent="0.2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2.75" x14ac:dyDescent="0.2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2.75" x14ac:dyDescent="0.2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2.75" x14ac:dyDescent="0.2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2.75" x14ac:dyDescent="0.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2.75" x14ac:dyDescent="0.2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2.75" x14ac:dyDescent="0.2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2.75" x14ac:dyDescent="0.2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2.75" x14ac:dyDescent="0.2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2.75" x14ac:dyDescent="0.2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2.75" x14ac:dyDescent="0.2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2.75" x14ac:dyDescent="0.2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2.75" x14ac:dyDescent="0.2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2.75" x14ac:dyDescent="0.2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2.75" x14ac:dyDescent="0.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2.75" x14ac:dyDescent="0.2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2.75" x14ac:dyDescent="0.2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2.75" x14ac:dyDescent="0.2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2.75" x14ac:dyDescent="0.2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2.75" x14ac:dyDescent="0.2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2.75" x14ac:dyDescent="0.2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2.75" x14ac:dyDescent="0.2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2.75" x14ac:dyDescent="0.2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2.75" x14ac:dyDescent="0.2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2.75" x14ac:dyDescent="0.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2.75" x14ac:dyDescent="0.2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2.75" x14ac:dyDescent="0.2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2.75" x14ac:dyDescent="0.2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2.75" x14ac:dyDescent="0.2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2.75" x14ac:dyDescent="0.2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2.75" x14ac:dyDescent="0.2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2.75" x14ac:dyDescent="0.2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2.75" x14ac:dyDescent="0.2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2.75" x14ac:dyDescent="0.2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2.75" x14ac:dyDescent="0.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2.75" x14ac:dyDescent="0.2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2.75" x14ac:dyDescent="0.2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2.75" x14ac:dyDescent="0.2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2.75" x14ac:dyDescent="0.2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2.75" x14ac:dyDescent="0.2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2.75" x14ac:dyDescent="0.2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2.75" x14ac:dyDescent="0.2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2.75" x14ac:dyDescent="0.2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2.75" x14ac:dyDescent="0.2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2.75" x14ac:dyDescent="0.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2.75" x14ac:dyDescent="0.2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2.75" x14ac:dyDescent="0.2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2.75" x14ac:dyDescent="0.2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2.75" x14ac:dyDescent="0.2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2.75" x14ac:dyDescent="0.2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2.75" x14ac:dyDescent="0.2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2.75" x14ac:dyDescent="0.2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2.75" x14ac:dyDescent="0.2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2.75" x14ac:dyDescent="0.2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2.75" x14ac:dyDescent="0.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2.75" x14ac:dyDescent="0.2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2.75" x14ac:dyDescent="0.2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2.75" x14ac:dyDescent="0.2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2.75" x14ac:dyDescent="0.2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2.75" x14ac:dyDescent="0.2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2.75" x14ac:dyDescent="0.2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2.75" x14ac:dyDescent="0.2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2.75" x14ac:dyDescent="0.2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2.75" x14ac:dyDescent="0.2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2.75" x14ac:dyDescent="0.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2.75" x14ac:dyDescent="0.2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2.75" x14ac:dyDescent="0.2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2.75" x14ac:dyDescent="0.2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2.75" x14ac:dyDescent="0.2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2.75" x14ac:dyDescent="0.2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2.75" x14ac:dyDescent="0.2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2.75" x14ac:dyDescent="0.2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2.75" x14ac:dyDescent="0.2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2.75" x14ac:dyDescent="0.2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2.75" x14ac:dyDescent="0.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2.75" x14ac:dyDescent="0.2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2.75" x14ac:dyDescent="0.2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2.75" x14ac:dyDescent="0.2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2.75" x14ac:dyDescent="0.2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2.75" x14ac:dyDescent="0.2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2.75" x14ac:dyDescent="0.2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2.75" x14ac:dyDescent="0.2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2.75" x14ac:dyDescent="0.2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2.75" x14ac:dyDescent="0.2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2.75" x14ac:dyDescent="0.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2.75" x14ac:dyDescent="0.2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2.75" x14ac:dyDescent="0.2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2.75" x14ac:dyDescent="0.2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2.75" x14ac:dyDescent="0.2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2.75" x14ac:dyDescent="0.2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2.75" x14ac:dyDescent="0.2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2.75" x14ac:dyDescent="0.2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2.75" x14ac:dyDescent="0.2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2.75" x14ac:dyDescent="0.2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2.75" x14ac:dyDescent="0.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2.75" x14ac:dyDescent="0.2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2.75" x14ac:dyDescent="0.2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2.75" x14ac:dyDescent="0.2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2.75" x14ac:dyDescent="0.2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2.75" x14ac:dyDescent="0.2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2.75" x14ac:dyDescent="0.2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2.75" x14ac:dyDescent="0.2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2.75" x14ac:dyDescent="0.2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2.75" x14ac:dyDescent="0.2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2.75" x14ac:dyDescent="0.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2.75" x14ac:dyDescent="0.2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2.75" x14ac:dyDescent="0.2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2.75" x14ac:dyDescent="0.2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2.75" x14ac:dyDescent="0.2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2.75" x14ac:dyDescent="0.2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2.75" x14ac:dyDescent="0.2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2.75" x14ac:dyDescent="0.2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2.75" x14ac:dyDescent="0.2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2.75" x14ac:dyDescent="0.2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2.75" x14ac:dyDescent="0.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2.75" x14ac:dyDescent="0.2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2.75" x14ac:dyDescent="0.2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2.75" x14ac:dyDescent="0.2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2.75" x14ac:dyDescent="0.2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2.75" x14ac:dyDescent="0.2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2.75" x14ac:dyDescent="0.2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2.75" x14ac:dyDescent="0.2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2.75" x14ac:dyDescent="0.2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2.75" x14ac:dyDescent="0.2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2.75" x14ac:dyDescent="0.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2.75" x14ac:dyDescent="0.2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2.75" x14ac:dyDescent="0.2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2.75" x14ac:dyDescent="0.2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2.75" x14ac:dyDescent="0.2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2.75" x14ac:dyDescent="0.2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2.75" x14ac:dyDescent="0.2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2.75" x14ac:dyDescent="0.2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2.75" x14ac:dyDescent="0.2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2.75" x14ac:dyDescent="0.2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2.75" x14ac:dyDescent="0.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2.75" x14ac:dyDescent="0.2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2.75" x14ac:dyDescent="0.2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2.75" x14ac:dyDescent="0.2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2.75" x14ac:dyDescent="0.2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2.75" x14ac:dyDescent="0.2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2.75" x14ac:dyDescent="0.2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2.75" x14ac:dyDescent="0.2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2.75" x14ac:dyDescent="0.2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2.75" x14ac:dyDescent="0.2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2.75" x14ac:dyDescent="0.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2.75" x14ac:dyDescent="0.2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2.75" x14ac:dyDescent="0.2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2.75" x14ac:dyDescent="0.2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2.75" x14ac:dyDescent="0.2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2.75" x14ac:dyDescent="0.2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2.75" x14ac:dyDescent="0.2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2.75" x14ac:dyDescent="0.2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2.75" x14ac:dyDescent="0.2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2.75" x14ac:dyDescent="0.2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2.75" x14ac:dyDescent="0.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2.75" x14ac:dyDescent="0.2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2.75" x14ac:dyDescent="0.2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2.75" x14ac:dyDescent="0.2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2.75" x14ac:dyDescent="0.2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2.75" x14ac:dyDescent="0.2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2.75" x14ac:dyDescent="0.2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2.75" x14ac:dyDescent="0.2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2.75" x14ac:dyDescent="0.2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2.75" x14ac:dyDescent="0.2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2.75" x14ac:dyDescent="0.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2.75" x14ac:dyDescent="0.2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2.75" x14ac:dyDescent="0.2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2.75" x14ac:dyDescent="0.2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2.75" x14ac:dyDescent="0.2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2.75" x14ac:dyDescent="0.2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2.75" x14ac:dyDescent="0.2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2.75" x14ac:dyDescent="0.2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2.75" x14ac:dyDescent="0.2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2.75" x14ac:dyDescent="0.2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2.75" x14ac:dyDescent="0.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2.75" x14ac:dyDescent="0.2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2.75" x14ac:dyDescent="0.2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2.75" x14ac:dyDescent="0.2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2.75" x14ac:dyDescent="0.2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2.75" x14ac:dyDescent="0.2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2.75" x14ac:dyDescent="0.2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2.75" x14ac:dyDescent="0.2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2.75" x14ac:dyDescent="0.2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2.75" x14ac:dyDescent="0.2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2.75" x14ac:dyDescent="0.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2.75" x14ac:dyDescent="0.2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2.75" x14ac:dyDescent="0.2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2.75" x14ac:dyDescent="0.2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2.75" x14ac:dyDescent="0.2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2.75" x14ac:dyDescent="0.2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2.75" x14ac:dyDescent="0.2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2.75" x14ac:dyDescent="0.2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2.75" x14ac:dyDescent="0.2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2.75" x14ac:dyDescent="0.2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2.75" x14ac:dyDescent="0.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2.75" x14ac:dyDescent="0.2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2.75" x14ac:dyDescent="0.2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2.75" x14ac:dyDescent="0.2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2.75" x14ac:dyDescent="0.2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2.75" x14ac:dyDescent="0.2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2.75" x14ac:dyDescent="0.2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2.75" x14ac:dyDescent="0.2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2.75" x14ac:dyDescent="0.2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2.75" x14ac:dyDescent="0.2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2.75" x14ac:dyDescent="0.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2.75" x14ac:dyDescent="0.2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2.75" x14ac:dyDescent="0.2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2.75" x14ac:dyDescent="0.2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2.75" x14ac:dyDescent="0.2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2.75" x14ac:dyDescent="0.2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2.75" x14ac:dyDescent="0.2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2.75" x14ac:dyDescent="0.2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2.75" x14ac:dyDescent="0.2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2.75" x14ac:dyDescent="0.2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2.75" x14ac:dyDescent="0.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2.75" x14ac:dyDescent="0.2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2.75" x14ac:dyDescent="0.2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2.75" x14ac:dyDescent="0.2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2.75" x14ac:dyDescent="0.2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2.75" x14ac:dyDescent="0.2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2.75" x14ac:dyDescent="0.2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2.75" x14ac:dyDescent="0.2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2.75" x14ac:dyDescent="0.2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2.75" x14ac:dyDescent="0.2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2.75" x14ac:dyDescent="0.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2.75" x14ac:dyDescent="0.2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2.75" x14ac:dyDescent="0.2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2.75" x14ac:dyDescent="0.2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2.75" x14ac:dyDescent="0.2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2.75" x14ac:dyDescent="0.2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2.75" x14ac:dyDescent="0.2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2.75" x14ac:dyDescent="0.2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2.75" x14ac:dyDescent="0.2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2.75" x14ac:dyDescent="0.2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2.75" x14ac:dyDescent="0.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2.75" x14ac:dyDescent="0.2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2.75" x14ac:dyDescent="0.2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2.75" x14ac:dyDescent="0.2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2.75" x14ac:dyDescent="0.2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2.75" x14ac:dyDescent="0.2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2.75" x14ac:dyDescent="0.2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2.75" x14ac:dyDescent="0.2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2.75" x14ac:dyDescent="0.2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2.75" x14ac:dyDescent="0.2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2.75" x14ac:dyDescent="0.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2.75" x14ac:dyDescent="0.2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2.75" x14ac:dyDescent="0.2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2.75" x14ac:dyDescent="0.2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2.75" x14ac:dyDescent="0.2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2.75" x14ac:dyDescent="0.2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2.75" x14ac:dyDescent="0.2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2.75" x14ac:dyDescent="0.2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2.75" x14ac:dyDescent="0.2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2.75" x14ac:dyDescent="0.2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2.75" x14ac:dyDescent="0.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2.75" x14ac:dyDescent="0.2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2.75" x14ac:dyDescent="0.2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2.75" x14ac:dyDescent="0.2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2.75" x14ac:dyDescent="0.2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2.75" x14ac:dyDescent="0.2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2.75" x14ac:dyDescent="0.2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2.75" x14ac:dyDescent="0.2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2.75" x14ac:dyDescent="0.2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2.75" x14ac:dyDescent="0.2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2.75" x14ac:dyDescent="0.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2.75" x14ac:dyDescent="0.2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2.75" x14ac:dyDescent="0.2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2.75" x14ac:dyDescent="0.2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2.75" x14ac:dyDescent="0.2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2.75" x14ac:dyDescent="0.2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2.75" x14ac:dyDescent="0.2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2.75" x14ac:dyDescent="0.2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2.75" x14ac:dyDescent="0.2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2.75" x14ac:dyDescent="0.2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2.75" x14ac:dyDescent="0.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2.75" x14ac:dyDescent="0.2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2.75" x14ac:dyDescent="0.2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2.75" x14ac:dyDescent="0.2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2.75" x14ac:dyDescent="0.2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2.75" x14ac:dyDescent="0.2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2.75" x14ac:dyDescent="0.2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2.75" x14ac:dyDescent="0.2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2.75" x14ac:dyDescent="0.2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2.75" x14ac:dyDescent="0.2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2.75" x14ac:dyDescent="0.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2.75" x14ac:dyDescent="0.2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2.75" x14ac:dyDescent="0.2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2.75" x14ac:dyDescent="0.2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2.75" x14ac:dyDescent="0.2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2.75" x14ac:dyDescent="0.2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2.75" x14ac:dyDescent="0.2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2.75" x14ac:dyDescent="0.2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2.75" x14ac:dyDescent="0.2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2.75" x14ac:dyDescent="0.2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2.75" x14ac:dyDescent="0.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2.75" x14ac:dyDescent="0.2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2.75" x14ac:dyDescent="0.2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2.75" x14ac:dyDescent="0.2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2.75" x14ac:dyDescent="0.2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2.75" x14ac:dyDescent="0.2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2.75" x14ac:dyDescent="0.2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2.75" x14ac:dyDescent="0.2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2.75" x14ac:dyDescent="0.2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2.75" x14ac:dyDescent="0.2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2.75" x14ac:dyDescent="0.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2.75" x14ac:dyDescent="0.2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2.75" x14ac:dyDescent="0.2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2.75" x14ac:dyDescent="0.2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2.75" x14ac:dyDescent="0.2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2.75" x14ac:dyDescent="0.2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2.75" x14ac:dyDescent="0.2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2.75" x14ac:dyDescent="0.2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2.75" x14ac:dyDescent="0.2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2.75" x14ac:dyDescent="0.2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2.75" x14ac:dyDescent="0.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2.75" x14ac:dyDescent="0.2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2.75" x14ac:dyDescent="0.2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2.75" x14ac:dyDescent="0.2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2.75" x14ac:dyDescent="0.2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2.75" x14ac:dyDescent="0.2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2.75" x14ac:dyDescent="0.2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2.75" x14ac:dyDescent="0.2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2.75" x14ac:dyDescent="0.2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2.75" x14ac:dyDescent="0.2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2.75" x14ac:dyDescent="0.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2.75" x14ac:dyDescent="0.2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2.75" x14ac:dyDescent="0.2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2.75" x14ac:dyDescent="0.2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2.75" x14ac:dyDescent="0.2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2.75" x14ac:dyDescent="0.2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2.75" x14ac:dyDescent="0.2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2.75" x14ac:dyDescent="0.2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2.75" x14ac:dyDescent="0.2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2.75" x14ac:dyDescent="0.2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2.75" x14ac:dyDescent="0.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2.75" x14ac:dyDescent="0.2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2.75" x14ac:dyDescent="0.2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2.75" x14ac:dyDescent="0.2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2.75" x14ac:dyDescent="0.2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2.75" x14ac:dyDescent="0.2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2.75" x14ac:dyDescent="0.2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2.75" x14ac:dyDescent="0.2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2.75" x14ac:dyDescent="0.2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2.75" x14ac:dyDescent="0.2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2.75" x14ac:dyDescent="0.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2.75" x14ac:dyDescent="0.2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2.75" x14ac:dyDescent="0.2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2.75" x14ac:dyDescent="0.2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2.75" x14ac:dyDescent="0.2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2.75" x14ac:dyDescent="0.2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2.75" x14ac:dyDescent="0.2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2.75" x14ac:dyDescent="0.2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2.75" x14ac:dyDescent="0.2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2.75" x14ac:dyDescent="0.2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2.75" x14ac:dyDescent="0.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2.75" x14ac:dyDescent="0.2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2.75" x14ac:dyDescent="0.2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2.75" x14ac:dyDescent="0.2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2.75" x14ac:dyDescent="0.2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2.75" x14ac:dyDescent="0.2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2.75" x14ac:dyDescent="0.2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2.75" x14ac:dyDescent="0.2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2.75" x14ac:dyDescent="0.2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2.75" x14ac:dyDescent="0.2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2.75" x14ac:dyDescent="0.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2.75" x14ac:dyDescent="0.2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2.75" x14ac:dyDescent="0.2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2.75" x14ac:dyDescent="0.2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2.75" x14ac:dyDescent="0.2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2.75" x14ac:dyDescent="0.2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2.75" x14ac:dyDescent="0.2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2.75" x14ac:dyDescent="0.2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2.75" x14ac:dyDescent="0.2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2.75" x14ac:dyDescent="0.2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2.75" x14ac:dyDescent="0.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2.75" x14ac:dyDescent="0.2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2.75" x14ac:dyDescent="0.2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2.75" x14ac:dyDescent="0.2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2.75" x14ac:dyDescent="0.2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2.75" x14ac:dyDescent="0.2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2.75" x14ac:dyDescent="0.2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2.75" x14ac:dyDescent="0.2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2.75" x14ac:dyDescent="0.2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2.75" x14ac:dyDescent="0.2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2.75" x14ac:dyDescent="0.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2.75" x14ac:dyDescent="0.2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2.75" x14ac:dyDescent="0.2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2.75" x14ac:dyDescent="0.2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2.75" x14ac:dyDescent="0.2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2.75" x14ac:dyDescent="0.2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2.75" x14ac:dyDescent="0.2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2.75" x14ac:dyDescent="0.2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2.75" x14ac:dyDescent="0.2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2.75" x14ac:dyDescent="0.2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2.75" x14ac:dyDescent="0.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2.75" x14ac:dyDescent="0.2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2.75" x14ac:dyDescent="0.2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2.75" x14ac:dyDescent="0.2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2.75" x14ac:dyDescent="0.2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2.75" x14ac:dyDescent="0.2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2.75" x14ac:dyDescent="0.2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2.75" x14ac:dyDescent="0.2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2.75" x14ac:dyDescent="0.2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2.75" x14ac:dyDescent="0.2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2.75" x14ac:dyDescent="0.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2.75" x14ac:dyDescent="0.2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2.75" x14ac:dyDescent="0.2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2.75" x14ac:dyDescent="0.2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2.75" x14ac:dyDescent="0.2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2.75" x14ac:dyDescent="0.2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2.75" x14ac:dyDescent="0.2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2.75" x14ac:dyDescent="0.2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2.75" x14ac:dyDescent="0.2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2.75" x14ac:dyDescent="0.2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2.75" x14ac:dyDescent="0.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2.75" x14ac:dyDescent="0.2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2.75" x14ac:dyDescent="0.2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2.75" x14ac:dyDescent="0.2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2.75" x14ac:dyDescent="0.2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2.75" x14ac:dyDescent="0.2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2.75" x14ac:dyDescent="0.2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2.75" x14ac:dyDescent="0.2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2.75" x14ac:dyDescent="0.2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2.75" x14ac:dyDescent="0.2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2.75" x14ac:dyDescent="0.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2.75" x14ac:dyDescent="0.2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2.75" x14ac:dyDescent="0.2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2.75" x14ac:dyDescent="0.2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2.75" x14ac:dyDescent="0.2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2.75" x14ac:dyDescent="0.2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2.75" x14ac:dyDescent="0.2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2.75" x14ac:dyDescent="0.2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2.75" x14ac:dyDescent="0.2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2.75" x14ac:dyDescent="0.2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2.75" x14ac:dyDescent="0.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2.75" x14ac:dyDescent="0.2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2.75" x14ac:dyDescent="0.2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2.75" x14ac:dyDescent="0.2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2.75" x14ac:dyDescent="0.2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2.75" x14ac:dyDescent="0.2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2.75" x14ac:dyDescent="0.2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2.75" x14ac:dyDescent="0.2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2.75" x14ac:dyDescent="0.2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2.75" x14ac:dyDescent="0.2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2.75" x14ac:dyDescent="0.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2.75" x14ac:dyDescent="0.2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2.75" x14ac:dyDescent="0.2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2.75" x14ac:dyDescent="0.2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2.75" x14ac:dyDescent="0.2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2.75" x14ac:dyDescent="0.2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2.75" x14ac:dyDescent="0.2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2.75" x14ac:dyDescent="0.2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2.75" x14ac:dyDescent="0.2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2.75" x14ac:dyDescent="0.2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2.75" x14ac:dyDescent="0.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2.75" x14ac:dyDescent="0.2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2.75" x14ac:dyDescent="0.2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2.75" x14ac:dyDescent="0.2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2.75" x14ac:dyDescent="0.2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2.75" x14ac:dyDescent="0.2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2.75" x14ac:dyDescent="0.2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2.75" x14ac:dyDescent="0.2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2.75" x14ac:dyDescent="0.2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2.75" x14ac:dyDescent="0.2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2.75" x14ac:dyDescent="0.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2.75" x14ac:dyDescent="0.2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2.75" x14ac:dyDescent="0.2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2.75" x14ac:dyDescent="0.2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2.75" x14ac:dyDescent="0.2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2.75" x14ac:dyDescent="0.2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2.75" x14ac:dyDescent="0.2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2.75" x14ac:dyDescent="0.2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2.75" x14ac:dyDescent="0.2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2.75" x14ac:dyDescent="0.2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2.75" x14ac:dyDescent="0.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2.75" x14ac:dyDescent="0.2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2.75" x14ac:dyDescent="0.2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2.75" x14ac:dyDescent="0.2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2.75" x14ac:dyDescent="0.2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2.75" x14ac:dyDescent="0.2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2.75" x14ac:dyDescent="0.2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2.75" x14ac:dyDescent="0.2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2.75" x14ac:dyDescent="0.2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2.75" x14ac:dyDescent="0.2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2.75" x14ac:dyDescent="0.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2.75" x14ac:dyDescent="0.2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2.75" x14ac:dyDescent="0.2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2.75" x14ac:dyDescent="0.2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2.75" x14ac:dyDescent="0.2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2.75" x14ac:dyDescent="0.2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2.75" x14ac:dyDescent="0.2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2.75" x14ac:dyDescent="0.2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2.75" x14ac:dyDescent="0.2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2.75" x14ac:dyDescent="0.2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2.75" x14ac:dyDescent="0.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2.75" x14ac:dyDescent="0.2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2.75" x14ac:dyDescent="0.2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2.75" x14ac:dyDescent="0.2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2.75" x14ac:dyDescent="0.2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2.75" x14ac:dyDescent="0.2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2.75" x14ac:dyDescent="0.2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2.75" x14ac:dyDescent="0.2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2.75" x14ac:dyDescent="0.2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2.75" x14ac:dyDescent="0.2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2.75" x14ac:dyDescent="0.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2.75" x14ac:dyDescent="0.2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2.75" x14ac:dyDescent="0.2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2.75" x14ac:dyDescent="0.2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2.75" x14ac:dyDescent="0.2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2.75" x14ac:dyDescent="0.2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2.75" x14ac:dyDescent="0.2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2.75" x14ac:dyDescent="0.2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2.75" x14ac:dyDescent="0.2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2.75" x14ac:dyDescent="0.2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2.75" x14ac:dyDescent="0.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2.75" x14ac:dyDescent="0.2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2.75" x14ac:dyDescent="0.2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2.75" x14ac:dyDescent="0.2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2.75" x14ac:dyDescent="0.2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2.75" x14ac:dyDescent="0.2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2.75" x14ac:dyDescent="0.2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2.75" x14ac:dyDescent="0.2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2.75" x14ac:dyDescent="0.2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2.75" x14ac:dyDescent="0.2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2.75" x14ac:dyDescent="0.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2.75" x14ac:dyDescent="0.2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2.75" x14ac:dyDescent="0.2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2.75" x14ac:dyDescent="0.2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2.75" x14ac:dyDescent="0.2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2.75" x14ac:dyDescent="0.2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2.75" x14ac:dyDescent="0.2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2.75" x14ac:dyDescent="0.2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2.75" x14ac:dyDescent="0.2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2.75" x14ac:dyDescent="0.2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2.75" x14ac:dyDescent="0.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2.75" x14ac:dyDescent="0.2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2.75" x14ac:dyDescent="0.2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2.75" x14ac:dyDescent="0.2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2.75" x14ac:dyDescent="0.2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2.75" x14ac:dyDescent="0.2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2.75" x14ac:dyDescent="0.2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2.75" x14ac:dyDescent="0.2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2.75" x14ac:dyDescent="0.2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2.75" x14ac:dyDescent="0.2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2.75" x14ac:dyDescent="0.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2.75" x14ac:dyDescent="0.2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2.75" x14ac:dyDescent="0.2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2.75" x14ac:dyDescent="0.2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2.75" x14ac:dyDescent="0.2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2.75" x14ac:dyDescent="0.2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2.75" x14ac:dyDescent="0.2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2.75" x14ac:dyDescent="0.2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2.75" x14ac:dyDescent="0.2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2.75" x14ac:dyDescent="0.2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2.75" x14ac:dyDescent="0.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2.75" x14ac:dyDescent="0.2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2.75" x14ac:dyDescent="0.2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2.75" x14ac:dyDescent="0.2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2.75" x14ac:dyDescent="0.2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2.75" x14ac:dyDescent="0.2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2.75" x14ac:dyDescent="0.2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2.75" x14ac:dyDescent="0.2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2.75" x14ac:dyDescent="0.2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2.75" x14ac:dyDescent="0.2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2.75" x14ac:dyDescent="0.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2.75" x14ac:dyDescent="0.2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2.75" x14ac:dyDescent="0.2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2.75" x14ac:dyDescent="0.2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2.75" x14ac:dyDescent="0.2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2.75" x14ac:dyDescent="0.2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2.75" x14ac:dyDescent="0.2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2.75" x14ac:dyDescent="0.2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2.75" x14ac:dyDescent="0.2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2.75" x14ac:dyDescent="0.2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2.75" x14ac:dyDescent="0.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2.75" x14ac:dyDescent="0.2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2.75" x14ac:dyDescent="0.2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2.75" x14ac:dyDescent="0.2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2.75" x14ac:dyDescent="0.2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2.75" x14ac:dyDescent="0.2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2.75" x14ac:dyDescent="0.2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2.75" x14ac:dyDescent="0.2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2.75" x14ac:dyDescent="0.2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2.75" x14ac:dyDescent="0.2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2.75" x14ac:dyDescent="0.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2.75" x14ac:dyDescent="0.2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2.75" x14ac:dyDescent="0.2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2.75" x14ac:dyDescent="0.2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2.75" x14ac:dyDescent="0.2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2.75" x14ac:dyDescent="0.2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2.75" x14ac:dyDescent="0.2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2.75" x14ac:dyDescent="0.2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2.75" x14ac:dyDescent="0.2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2.75" x14ac:dyDescent="0.2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2.75" x14ac:dyDescent="0.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2.75" x14ac:dyDescent="0.2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2.75" x14ac:dyDescent="0.2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2.75" x14ac:dyDescent="0.2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2.75" x14ac:dyDescent="0.2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2.75" x14ac:dyDescent="0.2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2.75" x14ac:dyDescent="0.2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2.75" x14ac:dyDescent="0.2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2.75" x14ac:dyDescent="0.2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2.75" x14ac:dyDescent="0.2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2.75" x14ac:dyDescent="0.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2.75" x14ac:dyDescent="0.2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2.75" x14ac:dyDescent="0.2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2.75" x14ac:dyDescent="0.2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2.75" x14ac:dyDescent="0.2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2.75" x14ac:dyDescent="0.2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2.75" x14ac:dyDescent="0.2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2.75" x14ac:dyDescent="0.2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2.75" x14ac:dyDescent="0.2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2.75" x14ac:dyDescent="0.2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2.75" x14ac:dyDescent="0.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2.75" x14ac:dyDescent="0.2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2.75" x14ac:dyDescent="0.2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2.75" x14ac:dyDescent="0.2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2.75" x14ac:dyDescent="0.2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2.75" x14ac:dyDescent="0.2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2.75" x14ac:dyDescent="0.2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2.75" x14ac:dyDescent="0.2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2.75" x14ac:dyDescent="0.2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2.75" x14ac:dyDescent="0.2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2.75" x14ac:dyDescent="0.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2.75" x14ac:dyDescent="0.2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2.75" x14ac:dyDescent="0.2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2.75" x14ac:dyDescent="0.2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2.75" x14ac:dyDescent="0.2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2.75" x14ac:dyDescent="0.2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2.75" x14ac:dyDescent="0.2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2.75" x14ac:dyDescent="0.2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2.75" x14ac:dyDescent="0.2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2.75" x14ac:dyDescent="0.2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2.75" x14ac:dyDescent="0.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2.75" x14ac:dyDescent="0.2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2.75" x14ac:dyDescent="0.2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2.75" x14ac:dyDescent="0.2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2.75" x14ac:dyDescent="0.2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2.75" x14ac:dyDescent="0.2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2.75" x14ac:dyDescent="0.2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2.75" x14ac:dyDescent="0.2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2.75" x14ac:dyDescent="0.2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2.75" x14ac:dyDescent="0.2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2.75" x14ac:dyDescent="0.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2.75" x14ac:dyDescent="0.2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2.75" x14ac:dyDescent="0.2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2.75" x14ac:dyDescent="0.2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2.75" x14ac:dyDescent="0.2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2.75" x14ac:dyDescent="0.2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2.75" x14ac:dyDescent="0.2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2.75" x14ac:dyDescent="0.2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2.75" x14ac:dyDescent="0.2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2.75" x14ac:dyDescent="0.2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2.75" x14ac:dyDescent="0.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2.75" x14ac:dyDescent="0.2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2.75" x14ac:dyDescent="0.2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2.75" x14ac:dyDescent="0.2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2.75" x14ac:dyDescent="0.2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2.75" x14ac:dyDescent="0.2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</sheetData>
  <sortState xmlns:xlrd2="http://schemas.microsoft.com/office/spreadsheetml/2017/richdata2" ref="A2:P118">
    <sortCondition ref="C12:C118"/>
  </sortState>
  <hyperlinks>
    <hyperlink ref="A2" r:id="rId1" display="https://www.avito.ru/moskva/kvartiry/2-k._apartamenty_68m_1015et._2370014302" xr:uid="{00000000-0004-0000-0000-000000000000}"/>
    <hyperlink ref="A53" r:id="rId2" display="https://www.cian.ru/sale/flat/273961930" xr:uid="{00000000-0004-0000-0000-000001000000}"/>
    <hyperlink ref="A3" r:id="rId3" display="https://www.cian.ru/sale/flat/273961931" xr:uid="{00000000-0004-0000-0000-000002000000}"/>
    <hyperlink ref="A4" r:id="rId4" display="https://www.cian.ru/sale/flat/273962744" xr:uid="{00000000-0004-0000-0000-000003000000}"/>
    <hyperlink ref="A5" r:id="rId5" display="https://www.avito.ru/moskva/kvartiry/2-k._kvartira_337m_1926et._2414182632" xr:uid="{00000000-0004-0000-0000-000004000000}"/>
    <hyperlink ref="A6" r:id="rId6" display="https://www.avito.ru/moskva/kvartiry/2-k._apartamenty_597m_26et._2414439079" xr:uid="{00000000-0004-0000-0000-000005000000}"/>
    <hyperlink ref="A7" r:id="rId7" display="https://www.avito.ru/moskva/kvartiry/2-k._apartamenty_1621m_419et._2414568802" xr:uid="{00000000-0004-0000-0000-000006000000}"/>
    <hyperlink ref="A8" r:id="rId8" display="https://www.avito.ru/moskva/kvartiry/2-k._apartamenty_1188m_3874et._2446258775" xr:uid="{00000000-0004-0000-0000-000007000000}"/>
    <hyperlink ref="A9" r:id="rId9" display="https://www.cian.ru/sale/flat/273962534" xr:uid="{00000000-0004-0000-0000-000008000000}"/>
    <hyperlink ref="A10" r:id="rId10" display="https://www.avito.ru/moskva/kvartiry/2-k._kvartira_469m_19et._2398206562" xr:uid="{00000000-0004-0000-0000-000009000000}"/>
    <hyperlink ref="A11" r:id="rId11" display="https://www.cian.ru/sale/flat/273964102" xr:uid="{00000000-0004-0000-0000-00000A000000}"/>
    <hyperlink ref="A12" r:id="rId12" display="https://www.cian.ru/sale/flat/273963436" xr:uid="{00000000-0004-0000-0000-00000B000000}"/>
    <hyperlink ref="A13" r:id="rId13" display="https://www.cian.ru/sale/flat/273962500" xr:uid="{00000000-0004-0000-0000-00000C000000}"/>
    <hyperlink ref="A54" r:id="rId14" display="https://www.avito.ru/moskva/kvartiry/2-k._kvartira_672m_214et._2459602046" xr:uid="{00000000-0004-0000-0000-00000D000000}"/>
    <hyperlink ref="A55" r:id="rId15" display="https://www.avito.ru/moskva/kvartiry/2-k._kvartira_677m_835et._2459256322" xr:uid="{00000000-0004-0000-0000-00000E000000}"/>
    <hyperlink ref="A56" r:id="rId16" display="https://www.avito.ru/moskva/kvartiry/2-k._kvartira_768m_217et._2459304636" xr:uid="{00000000-0004-0000-0000-00000F000000}"/>
    <hyperlink ref="A57" r:id="rId17" display="https://www.avito.ru/moskva/kvartiry/2-k._kvartira_669m_314et._2459125311" xr:uid="{00000000-0004-0000-0000-000010000000}"/>
    <hyperlink ref="A58" r:id="rId18" display="https://www.avito.ru/moskva/kvartiry/2-k._kvartira_679m_1935et._2459182520" xr:uid="{00000000-0004-0000-0000-000011000000}"/>
    <hyperlink ref="A59" r:id="rId19" display="https://www.avito.ru/moskva/kvartiry/2-k._kvartira_598m_59et._2431638234" xr:uid="{00000000-0004-0000-0000-000012000000}"/>
    <hyperlink ref="A14" r:id="rId20" display="https://www.avito.ru/moskva/kvartiry/2-k._kvartira_513_m_316_et._2335544785" xr:uid="{00000000-0004-0000-0000-000013000000}"/>
    <hyperlink ref="A15" r:id="rId21" display="https://www.cian.ru/sale/flat/273963911" xr:uid="{00000000-0004-0000-0000-000014000000}"/>
    <hyperlink ref="A16" r:id="rId22" display="https://www.cian.ru/sale/flat/273963932" xr:uid="{00000000-0004-0000-0000-000015000000}"/>
    <hyperlink ref="A17" r:id="rId23" display="https://www.cian.ru/sale/flat/273960403" xr:uid="{00000000-0004-0000-0000-000016000000}"/>
    <hyperlink ref="A18" r:id="rId24" display="https://www.cian.ru/sale/flat/273963425" xr:uid="{00000000-0004-0000-0000-000017000000}"/>
    <hyperlink ref="A19" r:id="rId25" display="https://www.avito.ru/moskva/kvartiry/2-k._kvartira_574m_523et._2379380611" xr:uid="{00000000-0004-0000-0000-000018000000}"/>
    <hyperlink ref="A20" r:id="rId26" display="https://www.cian.ru/sale/flat/273964118" xr:uid="{00000000-0004-0000-0000-000019000000}"/>
    <hyperlink ref="A21" r:id="rId27" display="https://www.cian.ru/sale/flat/273962484" xr:uid="{00000000-0004-0000-0000-00001A000000}"/>
    <hyperlink ref="A22" r:id="rId28" display="https://www.cian.ru/sale/flat/273962107" xr:uid="{00000000-0004-0000-0000-00001B000000}"/>
    <hyperlink ref="A23" r:id="rId29" display="https://www.cian.ru/sale/flat/273964354" xr:uid="{00000000-0004-0000-0000-00001C000000}"/>
    <hyperlink ref="A24" r:id="rId30" display="https://www.cian.ru/sale/flat/273964022" xr:uid="{00000000-0004-0000-0000-00001D000000}"/>
    <hyperlink ref="A25" r:id="rId31" display="https://www.cian.ru/sale/flat/273964264" xr:uid="{00000000-0004-0000-0000-00001E000000}"/>
    <hyperlink ref="A26" r:id="rId32" display="https://www.cian.ru/sale/flat/273961922" xr:uid="{00000000-0004-0000-0000-00001F000000}"/>
    <hyperlink ref="A27" r:id="rId33" display="https://www.cian.ru/sale/flat/273959560" xr:uid="{00000000-0004-0000-0000-000020000000}"/>
    <hyperlink ref="A28" r:id="rId34" display="https://www.avito.ru/moskva/kvartiry/2-k._kvartira_51m_1017et._2373885956" xr:uid="{00000000-0004-0000-0000-000021000000}"/>
    <hyperlink ref="A29" r:id="rId35" display="https://www.avito.ru/moskva/kvartiry/2-k._kvartira_652m_1218et._2406286809" xr:uid="{00000000-0004-0000-0000-000022000000}"/>
    <hyperlink ref="A30" r:id="rId36" display="https://www.avito.ru/moskva/kvartiry/2-k._kvartira_486m_79et._2411425582" xr:uid="{00000000-0004-0000-0000-000023000000}"/>
    <hyperlink ref="A31" r:id="rId37" display="https://www.avito.ru/moskva/kvartiry/2-k._kvartira_542m_1622et._2410883014" xr:uid="{00000000-0004-0000-0000-000024000000}"/>
    <hyperlink ref="A32" r:id="rId38" display="https://www.avito.ru/moskva/kvartiry/2-k._kvartira_497m_58et._2444610147" xr:uid="{00000000-0004-0000-0000-000025000000}"/>
    <hyperlink ref="A33" r:id="rId39" display="https://www.avito.ru/moskva/kvartiry/2-k._kvartira_518m_112et._2364223006" xr:uid="{00000000-0004-0000-0000-000026000000}"/>
    <hyperlink ref="A60" r:id="rId40" display="https://www.avito.ru/moskva/kvartiry/2-k._kvartira_549m_1618et._2413787186" xr:uid="{00000000-0004-0000-0000-000027000000}"/>
    <hyperlink ref="A61" r:id="rId41" display="https://www.avito.ru/moskva/kvartiry/2-k._kvartira_60m_325et._1764183031" xr:uid="{00000000-0004-0000-0000-000028000000}"/>
    <hyperlink ref="A34" r:id="rId42" display="https://www.cian.ru/sale/flat/273962746" xr:uid="{00000000-0004-0000-0000-000029000000}"/>
    <hyperlink ref="A35" r:id="rId43" display="https://www.cian.ru/sale/flat/273964037" xr:uid="{00000000-0004-0000-0000-00002A000000}"/>
    <hyperlink ref="A62" r:id="rId44" display="https://www.avito.ru/moskva/kvartiry/2-k._kvartira_548m_211et._2371145611" xr:uid="{00000000-0004-0000-0000-00002B000000}"/>
    <hyperlink ref="A63" r:id="rId45" display="https://www.avito.ru/moskva/kvartiry/2-k._kvartira_489m_533et._2371394416" xr:uid="{00000000-0004-0000-0000-00002C000000}"/>
    <hyperlink ref="A64" r:id="rId46" display="https://www.avito.ru/moskva/kvartiry/2-k._kvartira_512m_3132et._2371583931" xr:uid="{00000000-0004-0000-0000-00002D000000}"/>
    <hyperlink ref="A65" r:id="rId47" display="https://www.avito.ru/moskva/kvartiry/2-k._kvartira_402m_3233et._2370875300" xr:uid="{00000000-0004-0000-0000-00002E000000}"/>
    <hyperlink ref="A66" r:id="rId48" display="https://www.avito.ru/moskva/kvartiry/2-k._kvartira_488m_925et._2371513776" xr:uid="{00000000-0004-0000-0000-00002F000000}"/>
    <hyperlink ref="A67" r:id="rId49" display="https://www.avito.ru/moskva/kvartiry/2-k._apartamenty_527m_1521et._2371309243" xr:uid="{00000000-0004-0000-0000-000030000000}"/>
    <hyperlink ref="A68" r:id="rId50" display="https://www.avito.ru/moskva/kvartiry/2-k._kvartira_619m_2333et._2371551873" xr:uid="{00000000-0004-0000-0000-000031000000}"/>
    <hyperlink ref="A69" r:id="rId51" display="https://www.avito.ru/moskva/kvartiry/2-k._kvartira_622m_3133et._2371032665" xr:uid="{00000000-0004-0000-0000-000032000000}"/>
    <hyperlink ref="A70" r:id="rId52" display="https://www.avito.ru/moskva/kvartiry/2-k._kvartira_592m_2333et._2403478159" xr:uid="{00000000-0004-0000-0000-000033000000}"/>
    <hyperlink ref="A71" r:id="rId53" display="https://www.avito.ru/moskva/kvartiry/2-k._kvartira_532m_2133et._2371137064" xr:uid="{00000000-0004-0000-0000-000034000000}"/>
    <hyperlink ref="A72" r:id="rId54" display="https://www.avito.ru/moskva/kvartiry/2-k._kvartira_638m_2533et._2402859743" xr:uid="{00000000-0004-0000-0000-000035000000}"/>
    <hyperlink ref="A73" r:id="rId55" display="https://www.cian.ru/sale/flat/273955925" xr:uid="{00000000-0004-0000-0000-000036000000}"/>
    <hyperlink ref="A74" r:id="rId56" display="https://www.cian.ru/sale/flat/273955924" xr:uid="{00000000-0004-0000-0000-000037000000}"/>
    <hyperlink ref="A75" r:id="rId57" display="https://www.cian.ru/sale/flat/273955922" xr:uid="{00000000-0004-0000-0000-000038000000}"/>
    <hyperlink ref="A76" r:id="rId58" display="https://www.cian.ru/sale/flat/273955920" xr:uid="{00000000-0004-0000-0000-000039000000}"/>
    <hyperlink ref="A77" r:id="rId59" display="https://www.cian.ru/sale/flat/273955918" xr:uid="{00000000-0004-0000-0000-00003A000000}"/>
    <hyperlink ref="A78" r:id="rId60" display="https://www.cian.ru/sale/flat/273955915" xr:uid="{00000000-0004-0000-0000-00003B000000}"/>
    <hyperlink ref="A79" r:id="rId61" display="https://www.cian.ru/sale/flat/273955913" xr:uid="{00000000-0004-0000-0000-00003C000000}"/>
    <hyperlink ref="A80" r:id="rId62" display="https://www.cian.ru/sale/flat/273955910" xr:uid="{00000000-0004-0000-0000-00003D000000}"/>
    <hyperlink ref="A81" r:id="rId63" display="https://www.cian.ru/sale/flat/273956138" xr:uid="{00000000-0004-0000-0000-00003E000000}"/>
    <hyperlink ref="A82" r:id="rId64" display="https://www.cian.ru/sale/flat/273956137" xr:uid="{00000000-0004-0000-0000-00003F000000}"/>
    <hyperlink ref="A83" r:id="rId65" display="https://www.cian.ru/sale/flat/273956136" xr:uid="{00000000-0004-0000-0000-000040000000}"/>
    <hyperlink ref="A84" r:id="rId66" display="https://www.cian.ru/sale/flat/273956135" xr:uid="{00000000-0004-0000-0000-000041000000}"/>
    <hyperlink ref="A85" r:id="rId67" display="https://www.cian.ru/sale/flat/273956134" xr:uid="{00000000-0004-0000-0000-000042000000}"/>
    <hyperlink ref="A86" r:id="rId68" display="https://www.cian.ru/sale/flat/273956133" xr:uid="{00000000-0004-0000-0000-000043000000}"/>
    <hyperlink ref="A87" r:id="rId69" display="https://www.cian.ru/sale/flat/273956132" xr:uid="{00000000-0004-0000-0000-000044000000}"/>
    <hyperlink ref="A88" r:id="rId70" display="https://www.cian.ru/sale/flat/273956131" xr:uid="{00000000-0004-0000-0000-000045000000}"/>
    <hyperlink ref="A89" r:id="rId71" display="https://www.cian.ru/sale/flat/273956130" xr:uid="{00000000-0004-0000-0000-000046000000}"/>
    <hyperlink ref="A90" r:id="rId72" display="https://www.cian.ru/sale/flat/273956129" xr:uid="{00000000-0004-0000-0000-000047000000}"/>
    <hyperlink ref="A91" r:id="rId73" display="https://www.cian.ru/sale/flat/273956128" xr:uid="{00000000-0004-0000-0000-000048000000}"/>
    <hyperlink ref="A92" r:id="rId74" display="https://www.cian.ru/sale/flat/273955908" xr:uid="{00000000-0004-0000-0000-000049000000}"/>
    <hyperlink ref="A93" r:id="rId75" display="https://www.cian.ru/sale/flat/273955907" xr:uid="{00000000-0004-0000-0000-00004A000000}"/>
    <hyperlink ref="A94" r:id="rId76" display="https://www.cian.ru/sale/flat/273955906" xr:uid="{00000000-0004-0000-0000-00004B000000}"/>
    <hyperlink ref="A95" r:id="rId77" display="https://www.cian.ru/sale/flat/273956127" xr:uid="{00000000-0004-0000-0000-00004C000000}"/>
    <hyperlink ref="A96" r:id="rId78" display="https://www.cian.ru/sale/flat/273956125" xr:uid="{00000000-0004-0000-0000-00004D000000}"/>
    <hyperlink ref="A97" r:id="rId79" display="https://www.cian.ru/sale/flat/273955904" xr:uid="{00000000-0004-0000-0000-00004E000000}"/>
    <hyperlink ref="A98" r:id="rId80" display="https://www.cian.ru/sale/flat/273955902" xr:uid="{00000000-0004-0000-0000-00004F000000}"/>
    <hyperlink ref="A99" r:id="rId81" display="https://www.cian.ru/sale/flat/273955901" xr:uid="{00000000-0004-0000-0000-000050000000}"/>
    <hyperlink ref="A100" r:id="rId82" display="https://www.cian.ru/sale/flat/273955900" xr:uid="{00000000-0004-0000-0000-000051000000}"/>
    <hyperlink ref="A101" r:id="rId83" display="https://www.cian.ru/sale/flat/273955899" xr:uid="{00000000-0004-0000-0000-000052000000}"/>
    <hyperlink ref="A102" r:id="rId84" display="https://www.cian.ru/sale/flat/273955898" xr:uid="{00000000-0004-0000-0000-000053000000}"/>
    <hyperlink ref="A103" r:id="rId85" display="https://www.cian.ru/sale/flat/273955896" xr:uid="{00000000-0004-0000-0000-000054000000}"/>
    <hyperlink ref="A104" r:id="rId86" display="https://www.cian.ru/sale/flat/273955892" xr:uid="{00000000-0004-0000-0000-000055000000}"/>
    <hyperlink ref="A105" r:id="rId87" display="https://www.cian.ru/sale/flat/273955889" xr:uid="{00000000-0004-0000-0000-000056000000}"/>
    <hyperlink ref="A106" r:id="rId88" display="https://www.cian.ru/sale/flat/273956111" xr:uid="{00000000-0004-0000-0000-000057000000}"/>
    <hyperlink ref="A107" r:id="rId89" display="https://www.cian.ru/sale/flat/273956110" xr:uid="{00000000-0004-0000-0000-000058000000}"/>
    <hyperlink ref="A108" r:id="rId90" display="https://www.cian.ru/sale/flat/273955887" xr:uid="{00000000-0004-0000-0000-000059000000}"/>
    <hyperlink ref="A109" r:id="rId91" display="https://www.cian.ru/sale/flat/273956108" xr:uid="{00000000-0004-0000-0000-00005A000000}"/>
    <hyperlink ref="A110" r:id="rId92" display="https://www.cian.ru/sale/flat/273956107" xr:uid="{00000000-0004-0000-0000-00005B000000}"/>
    <hyperlink ref="A111" r:id="rId93" display="https://www.cian.ru/sale/flat/273955884" xr:uid="{00000000-0004-0000-0000-00005C000000}"/>
    <hyperlink ref="A112" r:id="rId94" display="https://www.cian.ru/sale/flat/273956106" xr:uid="{00000000-0004-0000-0000-00005D000000}"/>
    <hyperlink ref="A113" r:id="rId95" display="https://www.cian.ru/sale/flat/273956104" xr:uid="{00000000-0004-0000-0000-00005E000000}"/>
    <hyperlink ref="A114" r:id="rId96" display="https://www.cian.ru/sale/flat/273955882" xr:uid="{00000000-0004-0000-0000-00005F000000}"/>
    <hyperlink ref="A36" r:id="rId97" display="https://www.avito.ru/moskva/kvartiry/2-k._kvartira_589m_915et._2404551954" xr:uid="{00000000-0004-0000-0000-000060000000}"/>
    <hyperlink ref="A37" r:id="rId98" display="https://www.avito.ru/moskva/kvartiry/2-k._kvartira_539m_916et._2413313652" xr:uid="{00000000-0004-0000-0000-000061000000}"/>
    <hyperlink ref="A38" r:id="rId99" display="https://www.avito.ru/moskva/kvartiry/2-k._kvartira_44m_69et._2432460081" xr:uid="{00000000-0004-0000-0000-000062000000}"/>
    <hyperlink ref="A39" r:id="rId100" display="https://www.cian.ru/sale/flat/273963748" xr:uid="{00000000-0004-0000-0000-000063000000}"/>
    <hyperlink ref="A40" r:id="rId101" display="https://www.cian.ru/sale/flat/273963931" xr:uid="{00000000-0004-0000-0000-000064000000}"/>
    <hyperlink ref="A115" r:id="rId102" display="https://www.avito.ru/moskva/kvartiry/2-k._kvartira_974m_1922et._2434256845" xr:uid="{00000000-0004-0000-0000-000065000000}"/>
    <hyperlink ref="A116" r:id="rId103" display="https://www.avito.ru/moskva/kvartiry/2-k._kvartira_987m_1622et._2434528922" xr:uid="{00000000-0004-0000-0000-000066000000}"/>
    <hyperlink ref="A41" r:id="rId104" display="https://www.cian.ru/sale/flat/273962489" xr:uid="{00000000-0004-0000-0000-000067000000}"/>
    <hyperlink ref="A42" r:id="rId105" display="https://www.cian.ru/sale/flat/273961617" xr:uid="{00000000-0004-0000-0000-000068000000}"/>
    <hyperlink ref="A43" r:id="rId106" display="https://www.cian.ru/sale/flat/273961223" xr:uid="{00000000-0004-0000-0000-000069000000}"/>
    <hyperlink ref="A44" r:id="rId107" display="https://www.cian.ru/sale/flat/273961254" xr:uid="{00000000-0004-0000-0000-00006A000000}"/>
    <hyperlink ref="A45" r:id="rId108" display="https://www.cian.ru/sale/flat/273964307" xr:uid="{00000000-0004-0000-0000-00006B000000}"/>
    <hyperlink ref="A46" r:id="rId109" display="https://www.avito.ru/moskva/kvartiry/2-k._kvartira_822m_77et._2439125796" xr:uid="{00000000-0004-0000-0000-00006C000000}"/>
    <hyperlink ref="A47" r:id="rId110" display="https://www.cian.ru/sale/flat/273963340" xr:uid="{00000000-0004-0000-0000-00006D000000}"/>
    <hyperlink ref="A48" r:id="rId111" display="https://www.avito.ru/moskva/kvartiry/2-k._kvartira_51m_212et._2394831937" xr:uid="{00000000-0004-0000-0000-00006E000000}"/>
    <hyperlink ref="A49" r:id="rId112" display="https://www.cian.ru/sale/flat/273961586" xr:uid="{00000000-0004-0000-0000-00006F000000}"/>
    <hyperlink ref="A117" r:id="rId113" display="https://www.avito.ru/moskva/kvartiry/2-k._kvartira_677m_1427et._2444341547" xr:uid="{00000000-0004-0000-0000-000070000000}"/>
    <hyperlink ref="A118" r:id="rId114" display="https://www.avito.ru/moskva/kvartiry/2-k._kvartira_374m_4268et._2411938113" xr:uid="{00000000-0004-0000-0000-000072000000}"/>
    <hyperlink ref="A50" r:id="rId115" display="https://www.cian.ru/sale/flat/273959086" xr:uid="{00000000-0004-0000-0000-000073000000}"/>
    <hyperlink ref="A51" r:id="rId116" display="https://www.cian.ru/sale/flat/273964043" xr:uid="{00000000-0004-0000-0000-000074000000}"/>
    <hyperlink ref="A52" r:id="rId117" display="https://www.cian.ru/sale/flat/273960328" xr:uid="{00000000-0004-0000-0000-000075000000}"/>
  </hyperlinks>
  <pageMargins left="0.7" right="0.7" top="0.75" bottom="0.75" header="0.3" footer="0.3"/>
  <pageSetup paperSize="9" orientation="portrait" r:id="rId1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614C-D44A-4FE1-AC3F-A1E8DDABCB74}">
  <dimension ref="A1:Z118"/>
  <sheetViews>
    <sheetView topLeftCell="B1" zoomScale="70" zoomScaleNormal="70" workbookViewId="0">
      <selection activeCell="AA59" sqref="AA59"/>
    </sheetView>
  </sheetViews>
  <sheetFormatPr defaultRowHeight="12.75" x14ac:dyDescent="0.2"/>
  <cols>
    <col min="2" max="2" width="16.140625" customWidth="1"/>
    <col min="3" max="3" width="12" customWidth="1"/>
    <col min="4" max="4" width="13.7109375" customWidth="1"/>
    <col min="5" max="5" width="14.5703125" customWidth="1"/>
    <col min="6" max="6" width="17.85546875" customWidth="1"/>
    <col min="9" max="9" width="25.28515625" customWidth="1"/>
    <col min="10" max="10" width="13.42578125" customWidth="1"/>
    <col min="11" max="11" width="16" customWidth="1"/>
    <col min="12" max="12" width="14.5703125" customWidth="1"/>
    <col min="13" max="13" width="22.5703125" customWidth="1"/>
    <col min="14" max="14" width="13.28515625" bestFit="1" customWidth="1"/>
    <col min="15" max="15" width="12.28515625" bestFit="1" customWidth="1"/>
    <col min="17" max="17" width="26.140625" customWidth="1"/>
    <col min="18" max="18" width="16.42578125" customWidth="1"/>
    <col min="19" max="19" width="19.140625" customWidth="1"/>
    <col min="20" max="20" width="16.42578125" customWidth="1"/>
    <col min="21" max="21" width="16.85546875" customWidth="1"/>
    <col min="22" max="22" width="14.140625" customWidth="1"/>
  </cols>
  <sheetData>
    <row r="1" spans="1:20" x14ac:dyDescent="0.2">
      <c r="A1" s="5" t="s">
        <v>1</v>
      </c>
      <c r="B1" s="5" t="s">
        <v>28</v>
      </c>
      <c r="C1" s="5" t="s">
        <v>22</v>
      </c>
      <c r="D1" s="5" t="s">
        <v>23</v>
      </c>
      <c r="E1" s="5" t="s">
        <v>6</v>
      </c>
      <c r="F1" s="5" t="s">
        <v>3</v>
      </c>
      <c r="G1" s="5" t="s">
        <v>4</v>
      </c>
      <c r="I1" t="s">
        <v>146</v>
      </c>
    </row>
    <row r="2" spans="1:20" ht="13.5" thickBot="1" x14ac:dyDescent="0.25">
      <c r="A2" s="12">
        <v>27000000</v>
      </c>
      <c r="B2" s="12">
        <v>0</v>
      </c>
      <c r="C2" s="12">
        <v>0</v>
      </c>
      <c r="D2" s="12">
        <v>1</v>
      </c>
      <c r="E2" s="8">
        <v>32</v>
      </c>
      <c r="F2" s="12">
        <v>400</v>
      </c>
      <c r="G2" s="8">
        <v>68</v>
      </c>
    </row>
    <row r="3" spans="1:20" x14ac:dyDescent="0.2">
      <c r="A3" s="12">
        <v>31500000</v>
      </c>
      <c r="B3" s="12">
        <v>0</v>
      </c>
      <c r="C3" s="12">
        <v>0</v>
      </c>
      <c r="D3" s="12">
        <v>1</v>
      </c>
      <c r="E3" s="8">
        <v>20</v>
      </c>
      <c r="F3" s="12">
        <v>900</v>
      </c>
      <c r="G3" s="8">
        <v>60</v>
      </c>
      <c r="I3" s="14" t="s">
        <v>147</v>
      </c>
      <c r="J3" s="14"/>
      <c r="Q3" s="6" t="s">
        <v>175</v>
      </c>
      <c r="R3" s="32">
        <f>(K13-(K38+S38))/6</f>
        <v>51708137647184</v>
      </c>
      <c r="S3" s="33">
        <f>R3/R4</f>
        <v>0.99802182942661177</v>
      </c>
      <c r="T3">
        <v>0.998</v>
      </c>
    </row>
    <row r="4" spans="1:20" x14ac:dyDescent="0.2">
      <c r="A4" s="12">
        <v>30000000</v>
      </c>
      <c r="B4" s="12">
        <v>0</v>
      </c>
      <c r="C4" s="12">
        <v>0</v>
      </c>
      <c r="D4" s="12">
        <v>1</v>
      </c>
      <c r="E4" s="8">
        <v>40</v>
      </c>
      <c r="F4" s="12">
        <v>600</v>
      </c>
      <c r="G4" s="8">
        <v>93.4</v>
      </c>
      <c r="I4" s="1" t="s">
        <v>148</v>
      </c>
      <c r="J4" s="1">
        <v>0.83927686988066019</v>
      </c>
      <c r="R4" s="32">
        <f>(K38+S38)/(117-10-2)</f>
        <v>51810627906697.797</v>
      </c>
    </row>
    <row r="5" spans="1:20" x14ac:dyDescent="0.2">
      <c r="A5" s="12">
        <v>18556500</v>
      </c>
      <c r="B5" s="12">
        <v>0</v>
      </c>
      <c r="C5" s="12">
        <v>0</v>
      </c>
      <c r="D5" s="12">
        <v>0</v>
      </c>
      <c r="E5" s="8">
        <v>18</v>
      </c>
      <c r="F5" s="12">
        <v>1100</v>
      </c>
      <c r="G5" s="8">
        <v>33.700000000000003</v>
      </c>
      <c r="I5" s="1" t="s">
        <v>149</v>
      </c>
      <c r="J5" s="1">
        <v>0.70438566431667859</v>
      </c>
    </row>
    <row r="6" spans="1:20" x14ac:dyDescent="0.2">
      <c r="A6" s="12">
        <v>22815000</v>
      </c>
      <c r="B6" s="12">
        <v>0</v>
      </c>
      <c r="C6" s="12">
        <v>0</v>
      </c>
      <c r="D6" s="12">
        <v>0</v>
      </c>
      <c r="E6" s="8">
        <v>20</v>
      </c>
      <c r="F6" s="12">
        <v>600</v>
      </c>
      <c r="G6" s="8">
        <v>59.7</v>
      </c>
      <c r="I6" s="1" t="s">
        <v>150</v>
      </c>
      <c r="J6" s="1">
        <v>0.69106970324986239</v>
      </c>
    </row>
    <row r="7" spans="1:20" x14ac:dyDescent="0.2">
      <c r="A7" s="12">
        <v>81870600</v>
      </c>
      <c r="B7" s="12">
        <v>0</v>
      </c>
      <c r="C7" s="12">
        <v>0</v>
      </c>
      <c r="D7" s="12">
        <v>1</v>
      </c>
      <c r="E7" s="8">
        <v>40</v>
      </c>
      <c r="F7" s="12">
        <v>500</v>
      </c>
      <c r="G7" s="8">
        <v>162.1</v>
      </c>
      <c r="I7" s="1" t="s">
        <v>10</v>
      </c>
      <c r="J7" s="1">
        <v>7197575.1397724235</v>
      </c>
      <c r="Q7" s="6" t="s">
        <v>179</v>
      </c>
    </row>
    <row r="8" spans="1:20" ht="13.5" thickBot="1" x14ac:dyDescent="0.25">
      <c r="A8" s="12">
        <v>89724000</v>
      </c>
      <c r="B8" s="12">
        <v>0</v>
      </c>
      <c r="C8" s="12">
        <v>0</v>
      </c>
      <c r="D8" s="12">
        <v>0</v>
      </c>
      <c r="E8" s="8">
        <v>60</v>
      </c>
      <c r="F8" s="12">
        <v>400</v>
      </c>
      <c r="G8" s="8">
        <v>118.8</v>
      </c>
      <c r="I8" s="2" t="s">
        <v>151</v>
      </c>
      <c r="J8" s="2">
        <v>117</v>
      </c>
      <c r="Q8" s="6" t="s">
        <v>176</v>
      </c>
      <c r="R8">
        <v>1.831</v>
      </c>
      <c r="T8" s="6" t="s">
        <v>178</v>
      </c>
    </row>
    <row r="9" spans="1:20" x14ac:dyDescent="0.2">
      <c r="A9" s="12">
        <v>35450000</v>
      </c>
      <c r="B9" s="12">
        <v>0</v>
      </c>
      <c r="C9" s="12">
        <v>0</v>
      </c>
      <c r="D9" s="12">
        <v>1</v>
      </c>
      <c r="E9" s="8">
        <v>37</v>
      </c>
      <c r="F9" s="12">
        <v>1100</v>
      </c>
      <c r="G9" s="8">
        <v>59</v>
      </c>
    </row>
    <row r="10" spans="1:20" ht="13.5" thickBot="1" x14ac:dyDescent="0.25">
      <c r="A10" s="12">
        <v>17400000</v>
      </c>
      <c r="B10" s="12">
        <v>0</v>
      </c>
      <c r="C10" s="12">
        <v>0</v>
      </c>
      <c r="D10" s="12">
        <v>1</v>
      </c>
      <c r="E10" s="8">
        <v>27</v>
      </c>
      <c r="F10" s="12">
        <v>800</v>
      </c>
      <c r="G10" s="8">
        <v>49.7</v>
      </c>
      <c r="I10" t="s">
        <v>152</v>
      </c>
    </row>
    <row r="11" spans="1:20" x14ac:dyDescent="0.2">
      <c r="A11" s="12">
        <v>74032000</v>
      </c>
      <c r="B11" s="12">
        <v>0</v>
      </c>
      <c r="C11" s="12">
        <v>0</v>
      </c>
      <c r="D11" s="12">
        <v>0</v>
      </c>
      <c r="E11" s="8">
        <v>34.200000000000003</v>
      </c>
      <c r="F11" s="12">
        <v>300</v>
      </c>
      <c r="G11" s="8">
        <v>71.7</v>
      </c>
      <c r="I11" s="3"/>
      <c r="J11" s="3" t="s">
        <v>157</v>
      </c>
      <c r="K11" s="3" t="s">
        <v>158</v>
      </c>
      <c r="L11" s="3" t="s">
        <v>159</v>
      </c>
      <c r="M11" s="3" t="s">
        <v>160</v>
      </c>
      <c r="N11" s="3" t="s">
        <v>161</v>
      </c>
    </row>
    <row r="12" spans="1:20" x14ac:dyDescent="0.2">
      <c r="A12" s="12">
        <v>24950000</v>
      </c>
      <c r="B12" s="12">
        <v>0</v>
      </c>
      <c r="C12" s="12">
        <v>0</v>
      </c>
      <c r="D12" s="12">
        <v>1</v>
      </c>
      <c r="E12" s="8">
        <v>20</v>
      </c>
      <c r="F12" s="12">
        <v>1400</v>
      </c>
      <c r="G12" s="8">
        <v>55</v>
      </c>
      <c r="I12" s="1" t="s">
        <v>153</v>
      </c>
      <c r="J12" s="1">
        <v>5</v>
      </c>
      <c r="K12" s="1">
        <v>1.3701887932519652E+16</v>
      </c>
      <c r="L12" s="1">
        <v>2740377586503930.5</v>
      </c>
      <c r="M12" s="1">
        <v>52.897846485299958</v>
      </c>
      <c r="N12" s="1">
        <v>8.1117036954802367E-28</v>
      </c>
      <c r="Q12" s="6" t="s">
        <v>180</v>
      </c>
    </row>
    <row r="13" spans="1:20" x14ac:dyDescent="0.2">
      <c r="A13" s="12">
        <v>15000000</v>
      </c>
      <c r="B13" s="12">
        <v>0</v>
      </c>
      <c r="C13" s="12">
        <v>0</v>
      </c>
      <c r="D13" s="12">
        <v>1</v>
      </c>
      <c r="E13" s="8">
        <v>28.1</v>
      </c>
      <c r="F13" s="12">
        <v>400</v>
      </c>
      <c r="G13" s="8">
        <v>51.3</v>
      </c>
      <c r="I13" s="1" t="s">
        <v>154</v>
      </c>
      <c r="J13" s="1">
        <v>111</v>
      </c>
      <c r="K13" s="15">
        <v>5750364756086373</v>
      </c>
      <c r="L13" s="1">
        <v>51805087892670.023</v>
      </c>
      <c r="M13" s="1"/>
      <c r="N13" s="1"/>
    </row>
    <row r="14" spans="1:20" ht="13.5" thickBot="1" x14ac:dyDescent="0.25">
      <c r="A14" s="12">
        <v>12000000</v>
      </c>
      <c r="B14" s="12">
        <v>0</v>
      </c>
      <c r="C14" s="12">
        <v>0</v>
      </c>
      <c r="D14" s="12">
        <v>0</v>
      </c>
      <c r="E14" s="8">
        <v>34</v>
      </c>
      <c r="F14" s="12">
        <v>600</v>
      </c>
      <c r="G14" s="8">
        <v>55</v>
      </c>
      <c r="I14" s="2" t="s">
        <v>155</v>
      </c>
      <c r="J14" s="2">
        <v>116</v>
      </c>
      <c r="K14" s="2">
        <v>1.9452252688606024E+16</v>
      </c>
      <c r="L14" s="2"/>
      <c r="M14" s="2"/>
      <c r="N14" s="2"/>
    </row>
    <row r="15" spans="1:20" ht="13.5" thickBot="1" x14ac:dyDescent="0.25">
      <c r="A15" s="12">
        <v>13250000</v>
      </c>
      <c r="B15" s="12">
        <v>0</v>
      </c>
      <c r="C15" s="12">
        <v>0</v>
      </c>
      <c r="D15" s="12">
        <v>1</v>
      </c>
      <c r="E15" s="8">
        <v>30</v>
      </c>
      <c r="F15" s="12">
        <v>4000</v>
      </c>
      <c r="G15" s="8">
        <v>59</v>
      </c>
    </row>
    <row r="16" spans="1:20" x14ac:dyDescent="0.2">
      <c r="A16" s="12">
        <v>14000000</v>
      </c>
      <c r="B16" s="12">
        <v>0</v>
      </c>
      <c r="C16" s="12">
        <v>0</v>
      </c>
      <c r="D16" s="12">
        <v>1</v>
      </c>
      <c r="E16" s="8">
        <v>23.8</v>
      </c>
      <c r="F16" s="12">
        <v>900</v>
      </c>
      <c r="G16" s="8">
        <v>51.4</v>
      </c>
      <c r="I16" s="3"/>
      <c r="J16" s="3" t="s">
        <v>162</v>
      </c>
      <c r="K16" s="3" t="s">
        <v>10</v>
      </c>
      <c r="L16" s="3" t="s">
        <v>163</v>
      </c>
      <c r="M16" s="3" t="s">
        <v>164</v>
      </c>
      <c r="N16" s="3" t="s">
        <v>165</v>
      </c>
      <c r="O16" s="3" t="s">
        <v>166</v>
      </c>
      <c r="P16" s="3"/>
      <c r="Q16" s="3"/>
    </row>
    <row r="17" spans="1:19" x14ac:dyDescent="0.2">
      <c r="A17" s="12">
        <v>16900000</v>
      </c>
      <c r="B17" s="12">
        <v>0</v>
      </c>
      <c r="C17" s="12">
        <v>0</v>
      </c>
      <c r="D17" s="12">
        <v>0</v>
      </c>
      <c r="E17" s="8">
        <v>29</v>
      </c>
      <c r="F17" s="12">
        <v>1000</v>
      </c>
      <c r="G17" s="8">
        <v>57.4</v>
      </c>
      <c r="I17" s="1" t="s">
        <v>156</v>
      </c>
      <c r="J17" s="1">
        <v>-13371456.243412413</v>
      </c>
      <c r="K17" s="1">
        <v>3720849.2289777827</v>
      </c>
      <c r="L17" s="1">
        <v>-3.5936570982979363</v>
      </c>
      <c r="M17" s="1">
        <v>4.876462181189721E-4</v>
      </c>
      <c r="N17" s="1">
        <v>-20744567.383642562</v>
      </c>
      <c r="O17" s="1">
        <v>-5998345.1031822627</v>
      </c>
      <c r="P17" s="1"/>
      <c r="Q17" s="1"/>
    </row>
    <row r="18" spans="1:19" x14ac:dyDescent="0.2">
      <c r="A18" s="12">
        <v>12000000</v>
      </c>
      <c r="B18" s="12">
        <v>0</v>
      </c>
      <c r="C18" s="12">
        <v>0</v>
      </c>
      <c r="D18" s="12">
        <v>1</v>
      </c>
      <c r="E18" s="8">
        <v>21.2</v>
      </c>
      <c r="F18" s="12">
        <v>900</v>
      </c>
      <c r="G18" s="8">
        <v>44.4</v>
      </c>
      <c r="I18" s="1" t="s">
        <v>22</v>
      </c>
      <c r="J18" s="1">
        <v>-7404964.0483981725</v>
      </c>
      <c r="K18" s="1">
        <v>2149264.7882688344</v>
      </c>
      <c r="L18" s="1">
        <v>-3.4453474922290237</v>
      </c>
      <c r="M18" s="1">
        <v>8.0600400872320719E-4</v>
      </c>
      <c r="N18" s="1">
        <v>-11663875.70498332</v>
      </c>
      <c r="O18" s="1">
        <v>-3146052.3918130249</v>
      </c>
      <c r="P18" s="1"/>
      <c r="Q18" s="1"/>
    </row>
    <row r="19" spans="1:19" x14ac:dyDescent="0.2">
      <c r="A19" s="12">
        <v>12300000</v>
      </c>
      <c r="B19" s="12">
        <v>0</v>
      </c>
      <c r="C19" s="12">
        <v>0</v>
      </c>
      <c r="D19" s="12">
        <v>1</v>
      </c>
      <c r="E19" s="8">
        <v>13.3</v>
      </c>
      <c r="F19" s="12">
        <v>600</v>
      </c>
      <c r="G19" s="8">
        <v>44.8</v>
      </c>
      <c r="I19" s="1" t="s">
        <v>23</v>
      </c>
      <c r="J19" s="1">
        <v>-5238593.810542034</v>
      </c>
      <c r="K19" s="1">
        <v>2024031.062731938</v>
      </c>
      <c r="L19" s="1">
        <v>-2.5881983270905127</v>
      </c>
      <c r="M19" s="1">
        <v>1.0938206689829536E-2</v>
      </c>
      <c r="N19" s="1">
        <v>-9249346.4797386266</v>
      </c>
      <c r="O19" s="1">
        <v>-1227841.1413454423</v>
      </c>
      <c r="P19" s="1"/>
      <c r="Q19" s="1"/>
    </row>
    <row r="20" spans="1:19" x14ac:dyDescent="0.2">
      <c r="A20" s="12">
        <v>21990000</v>
      </c>
      <c r="B20" s="12">
        <v>0</v>
      </c>
      <c r="C20" s="12">
        <v>0</v>
      </c>
      <c r="D20" s="12">
        <v>1</v>
      </c>
      <c r="E20" s="8">
        <v>39.799999999999997</v>
      </c>
      <c r="F20" s="12">
        <v>500</v>
      </c>
      <c r="G20" s="8">
        <v>47.3</v>
      </c>
      <c r="I20" s="1" t="s">
        <v>6</v>
      </c>
      <c r="J20" s="1">
        <v>170106.31817874435</v>
      </c>
      <c r="K20" s="1">
        <v>122939.4440663467</v>
      </c>
      <c r="L20" s="1">
        <v>1.3836594062272083</v>
      </c>
      <c r="M20" s="1">
        <v>0.16923900445279347</v>
      </c>
      <c r="N20" s="1">
        <v>-73506.397316397459</v>
      </c>
      <c r="O20" s="1">
        <v>413719.03367388615</v>
      </c>
      <c r="P20" s="1"/>
      <c r="Q20" s="1"/>
    </row>
    <row r="21" spans="1:19" x14ac:dyDescent="0.2">
      <c r="A21" s="12">
        <v>13450000</v>
      </c>
      <c r="B21" s="12">
        <v>0</v>
      </c>
      <c r="C21" s="12">
        <v>0</v>
      </c>
      <c r="D21" s="12">
        <v>1</v>
      </c>
      <c r="E21" s="8">
        <v>31</v>
      </c>
      <c r="F21" s="12">
        <v>700</v>
      </c>
      <c r="G21" s="8">
        <v>53</v>
      </c>
      <c r="I21" s="1" t="s">
        <v>3</v>
      </c>
      <c r="J21" s="1">
        <v>-2242.1768043755719</v>
      </c>
      <c r="K21" s="1">
        <v>1106.1873131095308</v>
      </c>
      <c r="L21" s="1">
        <v>-2.0269413487239656</v>
      </c>
      <c r="M21" s="1">
        <v>4.5064986189991135E-2</v>
      </c>
      <c r="N21" s="1">
        <v>-4434.1608111314235</v>
      </c>
      <c r="O21" s="1">
        <v>-50.19279761972075</v>
      </c>
      <c r="P21" s="1"/>
      <c r="Q21" s="1"/>
    </row>
    <row r="22" spans="1:19" ht="13.5" thickBot="1" x14ac:dyDescent="0.25">
      <c r="A22" s="12">
        <v>11600000</v>
      </c>
      <c r="B22" s="12">
        <v>0</v>
      </c>
      <c r="C22" s="12">
        <v>0</v>
      </c>
      <c r="D22" s="12">
        <v>1</v>
      </c>
      <c r="E22" s="8">
        <v>28.6</v>
      </c>
      <c r="F22" s="12">
        <v>1000</v>
      </c>
      <c r="G22" s="8">
        <v>44.2</v>
      </c>
      <c r="I22" s="2" t="s">
        <v>4</v>
      </c>
      <c r="J22" s="2">
        <v>631421.46394128399</v>
      </c>
      <c r="K22" s="2">
        <v>53522.195954212482</v>
      </c>
      <c r="L22" s="2">
        <v>11.797375886472532</v>
      </c>
      <c r="M22" s="2">
        <v>2.6014626273602311E-21</v>
      </c>
      <c r="N22" s="2">
        <v>525363.65967276774</v>
      </c>
      <c r="O22" s="2">
        <v>737479.26820980024</v>
      </c>
      <c r="P22" s="2"/>
      <c r="Q22" s="2"/>
    </row>
    <row r="23" spans="1:19" x14ac:dyDescent="0.2">
      <c r="A23" s="12">
        <v>13200000</v>
      </c>
      <c r="B23" s="12">
        <v>0</v>
      </c>
      <c r="C23" s="12">
        <v>0</v>
      </c>
      <c r="D23" s="12">
        <v>1</v>
      </c>
      <c r="E23" s="8">
        <v>17</v>
      </c>
      <c r="F23" s="12">
        <v>700</v>
      </c>
      <c r="G23" s="8">
        <v>43</v>
      </c>
    </row>
    <row r="24" spans="1:19" x14ac:dyDescent="0.2">
      <c r="A24" s="12">
        <v>17600000</v>
      </c>
      <c r="B24" s="12">
        <v>0</v>
      </c>
      <c r="C24" s="12">
        <v>0</v>
      </c>
      <c r="D24" s="12">
        <v>0</v>
      </c>
      <c r="E24" s="8">
        <v>36</v>
      </c>
      <c r="F24" s="12">
        <v>1000</v>
      </c>
      <c r="G24" s="8">
        <v>55.5</v>
      </c>
    </row>
    <row r="25" spans="1:19" x14ac:dyDescent="0.2">
      <c r="A25" s="12">
        <v>16245000</v>
      </c>
      <c r="B25" s="12">
        <v>0</v>
      </c>
      <c r="C25" s="12">
        <v>0</v>
      </c>
      <c r="D25" s="12">
        <v>1</v>
      </c>
      <c r="E25" s="8">
        <v>38.5</v>
      </c>
      <c r="F25" s="12">
        <v>1300</v>
      </c>
      <c r="G25" s="8">
        <v>60</v>
      </c>
    </row>
    <row r="26" spans="1:19" x14ac:dyDescent="0.2">
      <c r="A26" s="12">
        <v>17899000</v>
      </c>
      <c r="B26" s="12">
        <v>0</v>
      </c>
      <c r="C26" s="12">
        <v>0</v>
      </c>
      <c r="D26" s="12">
        <v>1</v>
      </c>
      <c r="E26" s="8">
        <v>25.6</v>
      </c>
      <c r="F26" s="12">
        <v>400</v>
      </c>
      <c r="G26" s="8">
        <v>51</v>
      </c>
      <c r="I26" t="s">
        <v>146</v>
      </c>
      <c r="R26" t="s">
        <v>146</v>
      </c>
    </row>
    <row r="27" spans="1:19" ht="13.5" thickBot="1" x14ac:dyDescent="0.25">
      <c r="A27" s="12">
        <v>47000000</v>
      </c>
      <c r="B27" s="12">
        <v>0</v>
      </c>
      <c r="C27" s="12">
        <v>0</v>
      </c>
      <c r="D27" s="12">
        <v>1</v>
      </c>
      <c r="E27" s="8">
        <v>26</v>
      </c>
      <c r="F27" s="12">
        <v>600</v>
      </c>
      <c r="G27" s="8">
        <v>65.2</v>
      </c>
    </row>
    <row r="28" spans="1:19" x14ac:dyDescent="0.2">
      <c r="A28" s="12">
        <v>7075680</v>
      </c>
      <c r="B28" s="12">
        <v>0</v>
      </c>
      <c r="C28" s="12">
        <v>0</v>
      </c>
      <c r="D28" s="12">
        <v>1</v>
      </c>
      <c r="E28" s="8">
        <v>13</v>
      </c>
      <c r="F28" s="12">
        <v>1600</v>
      </c>
      <c r="G28" s="8">
        <v>48.6</v>
      </c>
      <c r="I28" s="14" t="s">
        <v>147</v>
      </c>
      <c r="J28" s="14"/>
      <c r="R28" s="14" t="s">
        <v>147</v>
      </c>
      <c r="S28" s="14"/>
    </row>
    <row r="29" spans="1:19" x14ac:dyDescent="0.2">
      <c r="A29" s="12">
        <v>7123670</v>
      </c>
      <c r="B29" s="12">
        <v>0</v>
      </c>
      <c r="C29" s="12">
        <v>0</v>
      </c>
      <c r="D29" s="12">
        <v>1</v>
      </c>
      <c r="E29" s="8">
        <v>14.4</v>
      </c>
      <c r="F29" s="12">
        <v>1000</v>
      </c>
      <c r="G29" s="8">
        <v>54.2</v>
      </c>
      <c r="I29" s="1" t="s">
        <v>148</v>
      </c>
      <c r="J29" s="1">
        <v>0.84565937048282458</v>
      </c>
      <c r="R29" s="1" t="s">
        <v>148</v>
      </c>
      <c r="S29" s="1">
        <v>1</v>
      </c>
    </row>
    <row r="30" spans="1:19" x14ac:dyDescent="0.2">
      <c r="A30" s="12">
        <v>7969750</v>
      </c>
      <c r="B30" s="12">
        <v>0</v>
      </c>
      <c r="C30" s="12">
        <v>0</v>
      </c>
      <c r="D30" s="12">
        <v>1</v>
      </c>
      <c r="E30" s="8">
        <v>18.600000000000001</v>
      </c>
      <c r="F30" s="12">
        <v>100</v>
      </c>
      <c r="G30" s="8">
        <v>49.7</v>
      </c>
      <c r="I30" s="1" t="s">
        <v>149</v>
      </c>
      <c r="J30" s="1">
        <v>0.71513977088540714</v>
      </c>
      <c r="R30" s="1" t="s">
        <v>149</v>
      </c>
      <c r="S30" s="1">
        <v>1</v>
      </c>
    </row>
    <row r="31" spans="1:19" x14ac:dyDescent="0.2">
      <c r="A31" s="12">
        <v>15299000</v>
      </c>
      <c r="B31" s="12">
        <v>0</v>
      </c>
      <c r="C31" s="12">
        <v>0</v>
      </c>
      <c r="D31" s="12">
        <v>1</v>
      </c>
      <c r="E31" s="8">
        <v>26.6</v>
      </c>
      <c r="F31" s="12">
        <v>900</v>
      </c>
      <c r="G31" s="8">
        <v>45</v>
      </c>
      <c r="I31" s="1" t="s">
        <v>150</v>
      </c>
      <c r="J31" s="1">
        <v>0.70157499807042656</v>
      </c>
      <c r="R31" s="1" t="s">
        <v>150</v>
      </c>
      <c r="S31" s="1">
        <v>65535</v>
      </c>
    </row>
    <row r="32" spans="1:19" x14ac:dyDescent="0.2">
      <c r="A32" s="12">
        <v>12500000</v>
      </c>
      <c r="B32" s="12">
        <v>0</v>
      </c>
      <c r="C32" s="12">
        <v>0</v>
      </c>
      <c r="D32" s="12">
        <v>1</v>
      </c>
      <c r="E32" s="8">
        <v>32.1</v>
      </c>
      <c r="F32" s="12">
        <v>600</v>
      </c>
      <c r="G32" s="8">
        <v>54</v>
      </c>
      <c r="I32" s="1" t="s">
        <v>10</v>
      </c>
      <c r="J32" s="1">
        <v>7197959.982293441</v>
      </c>
      <c r="R32" s="1" t="s">
        <v>10</v>
      </c>
      <c r="S32" s="1">
        <v>0</v>
      </c>
    </row>
    <row r="33" spans="1:26" ht="13.5" thickBot="1" x14ac:dyDescent="0.25">
      <c r="A33" s="12">
        <v>5100000</v>
      </c>
      <c r="B33" s="12">
        <v>0</v>
      </c>
      <c r="C33" s="12">
        <v>0</v>
      </c>
      <c r="D33" s="12">
        <v>1</v>
      </c>
      <c r="E33" s="8">
        <v>40.1</v>
      </c>
      <c r="F33" s="12">
        <v>600</v>
      </c>
      <c r="G33" s="8">
        <v>58.9</v>
      </c>
      <c r="I33" s="2" t="s">
        <v>151</v>
      </c>
      <c r="J33" s="2">
        <v>111</v>
      </c>
      <c r="R33" s="2" t="s">
        <v>151</v>
      </c>
      <c r="S33" s="2">
        <v>6</v>
      </c>
    </row>
    <row r="34" spans="1:26" x14ac:dyDescent="0.2">
      <c r="A34" s="12">
        <v>7300000</v>
      </c>
      <c r="B34" s="12">
        <v>0</v>
      </c>
      <c r="C34" s="12">
        <v>0</v>
      </c>
      <c r="D34" s="12">
        <v>0</v>
      </c>
      <c r="E34" s="8">
        <v>35</v>
      </c>
      <c r="F34" s="12">
        <v>1100</v>
      </c>
      <c r="G34" s="8">
        <v>53.9</v>
      </c>
    </row>
    <row r="35" spans="1:26" ht="13.5" thickBot="1" x14ac:dyDescent="0.25">
      <c r="A35" s="12">
        <v>13500000</v>
      </c>
      <c r="B35" s="12">
        <v>0</v>
      </c>
      <c r="C35" s="12">
        <v>0</v>
      </c>
      <c r="D35" s="12">
        <v>1</v>
      </c>
      <c r="E35" s="8">
        <v>28</v>
      </c>
      <c r="F35" s="12">
        <v>1300</v>
      </c>
      <c r="G35" s="8">
        <v>44</v>
      </c>
      <c r="I35" t="s">
        <v>152</v>
      </c>
      <c r="R35" t="s">
        <v>152</v>
      </c>
    </row>
    <row r="36" spans="1:26" x14ac:dyDescent="0.2">
      <c r="A36" s="12">
        <v>12000000</v>
      </c>
      <c r="B36" s="12">
        <v>0</v>
      </c>
      <c r="C36" s="12">
        <v>0</v>
      </c>
      <c r="D36" s="12">
        <v>1</v>
      </c>
      <c r="E36" s="8">
        <v>29</v>
      </c>
      <c r="F36" s="12">
        <v>750</v>
      </c>
      <c r="G36" s="8">
        <v>43</v>
      </c>
      <c r="I36" s="3"/>
      <c r="J36" s="3" t="s">
        <v>157</v>
      </c>
      <c r="K36" s="3" t="s">
        <v>158</v>
      </c>
      <c r="L36" s="3" t="s">
        <v>159</v>
      </c>
      <c r="M36" s="3" t="s">
        <v>160</v>
      </c>
      <c r="N36" s="3" t="s">
        <v>161</v>
      </c>
      <c r="R36" s="3"/>
      <c r="S36" s="3" t="s">
        <v>157</v>
      </c>
      <c r="T36" s="3" t="s">
        <v>158</v>
      </c>
      <c r="U36" s="3" t="s">
        <v>159</v>
      </c>
      <c r="V36" s="3" t="s">
        <v>160</v>
      </c>
      <c r="W36" s="3" t="s">
        <v>161</v>
      </c>
    </row>
    <row r="37" spans="1:26" x14ac:dyDescent="0.2">
      <c r="A37" s="12">
        <v>9200000</v>
      </c>
      <c r="B37" s="12">
        <v>0</v>
      </c>
      <c r="C37" s="12">
        <v>0</v>
      </c>
      <c r="D37" s="12">
        <v>1</v>
      </c>
      <c r="E37" s="8">
        <v>15</v>
      </c>
      <c r="F37" s="12">
        <v>1800</v>
      </c>
      <c r="G37" s="8">
        <v>30.1</v>
      </c>
      <c r="I37" s="1" t="s">
        <v>153</v>
      </c>
      <c r="J37" s="1">
        <v>5</v>
      </c>
      <c r="K37" s="1">
        <v>1.3657376012116388E+16</v>
      </c>
      <c r="L37" s="1">
        <v>2731475202423277.5</v>
      </c>
      <c r="M37" s="1">
        <v>52.720364774235193</v>
      </c>
      <c r="N37" s="1">
        <v>4.2317254453052383E-27</v>
      </c>
      <c r="R37" s="1" t="s">
        <v>153</v>
      </c>
      <c r="S37" s="1">
        <v>5</v>
      </c>
      <c r="T37" s="1">
        <v>254528333333333.31</v>
      </c>
      <c r="U37" s="1">
        <v>50905666666666.664</v>
      </c>
      <c r="V37" s="1" t="e">
        <v>#NUM!</v>
      </c>
      <c r="W37" s="1" t="e">
        <v>#NUM!</v>
      </c>
    </row>
    <row r="38" spans="1:26" x14ac:dyDescent="0.2">
      <c r="A38" s="12">
        <v>18500000</v>
      </c>
      <c r="B38" s="12">
        <v>0</v>
      </c>
      <c r="C38" s="12">
        <v>0</v>
      </c>
      <c r="D38" s="12">
        <v>1</v>
      </c>
      <c r="E38" s="8">
        <v>31.2</v>
      </c>
      <c r="F38" s="12">
        <v>800</v>
      </c>
      <c r="G38" s="8">
        <v>48</v>
      </c>
      <c r="I38" s="1" t="s">
        <v>154</v>
      </c>
      <c r="J38" s="1">
        <v>105</v>
      </c>
      <c r="K38" s="15">
        <v>5440115930203269</v>
      </c>
      <c r="L38" s="1">
        <v>51810627906697.797</v>
      </c>
      <c r="M38" s="1"/>
      <c r="N38" s="1"/>
      <c r="R38" s="1" t="s">
        <v>154</v>
      </c>
      <c r="S38" s="1">
        <v>0</v>
      </c>
      <c r="T38" s="15">
        <v>0</v>
      </c>
      <c r="U38" s="1">
        <v>65535</v>
      </c>
      <c r="V38" s="1"/>
      <c r="W38" s="1"/>
    </row>
    <row r="39" spans="1:26" ht="13.5" thickBot="1" x14ac:dyDescent="0.25">
      <c r="A39" s="12">
        <v>18000000</v>
      </c>
      <c r="B39" s="12">
        <v>0</v>
      </c>
      <c r="C39" s="12">
        <v>0</v>
      </c>
      <c r="D39" s="12">
        <v>1</v>
      </c>
      <c r="E39" s="8">
        <v>30.4</v>
      </c>
      <c r="F39" s="12">
        <v>900</v>
      </c>
      <c r="G39" s="8">
        <v>50.6</v>
      </c>
      <c r="I39" s="2" t="s">
        <v>155</v>
      </c>
      <c r="J39" s="2">
        <v>110</v>
      </c>
      <c r="K39" s="2">
        <v>1.9097491942319656E+16</v>
      </c>
      <c r="L39" s="2"/>
      <c r="M39" s="2"/>
      <c r="N39" s="2"/>
      <c r="R39" s="2" t="s">
        <v>155</v>
      </c>
      <c r="S39" s="2">
        <v>5</v>
      </c>
      <c r="T39" s="2">
        <v>254528333333333.31</v>
      </c>
      <c r="U39" s="2"/>
      <c r="V39" s="2"/>
      <c r="W39" s="2"/>
    </row>
    <row r="40" spans="1:26" ht="13.5" thickBot="1" x14ac:dyDescent="0.25">
      <c r="A40" s="12">
        <v>15250000</v>
      </c>
      <c r="B40" s="12">
        <v>0</v>
      </c>
      <c r="C40" s="12">
        <v>0</v>
      </c>
      <c r="D40" s="12">
        <v>1</v>
      </c>
      <c r="E40" s="8">
        <v>34</v>
      </c>
      <c r="F40" s="12">
        <v>100</v>
      </c>
      <c r="G40" s="8">
        <v>52</v>
      </c>
    </row>
    <row r="41" spans="1:26" x14ac:dyDescent="0.2">
      <c r="A41" s="12">
        <v>25000000</v>
      </c>
      <c r="B41" s="12">
        <v>0</v>
      </c>
      <c r="C41" s="12">
        <v>0</v>
      </c>
      <c r="D41" s="12">
        <v>1</v>
      </c>
      <c r="E41" s="8">
        <v>32.1</v>
      </c>
      <c r="F41" s="12">
        <v>450</v>
      </c>
      <c r="G41" s="8">
        <v>54.5</v>
      </c>
      <c r="I41" s="3"/>
      <c r="J41" s="3" t="s">
        <v>162</v>
      </c>
      <c r="K41" s="3" t="s">
        <v>10</v>
      </c>
      <c r="L41" s="3" t="s">
        <v>163</v>
      </c>
      <c r="M41" s="3" t="s">
        <v>164</v>
      </c>
      <c r="N41" s="3" t="s">
        <v>165</v>
      </c>
      <c r="O41" s="3" t="s">
        <v>166</v>
      </c>
      <c r="P41" s="3"/>
      <c r="Q41" s="3"/>
      <c r="R41" s="3"/>
      <c r="S41" s="3" t="s">
        <v>162</v>
      </c>
      <c r="T41" s="3" t="s">
        <v>10</v>
      </c>
      <c r="U41" s="3" t="s">
        <v>163</v>
      </c>
      <c r="V41" s="3" t="s">
        <v>164</v>
      </c>
      <c r="W41" s="3" t="s">
        <v>165</v>
      </c>
      <c r="X41" s="3" t="s">
        <v>166</v>
      </c>
      <c r="Y41" s="3" t="s">
        <v>167</v>
      </c>
      <c r="Z41" s="3" t="s">
        <v>168</v>
      </c>
    </row>
    <row r="42" spans="1:26" x14ac:dyDescent="0.2">
      <c r="A42" s="12">
        <v>15000000</v>
      </c>
      <c r="B42" s="12">
        <v>0</v>
      </c>
      <c r="C42" s="12">
        <v>0</v>
      </c>
      <c r="D42" s="12">
        <v>1</v>
      </c>
      <c r="E42" s="8">
        <v>30</v>
      </c>
      <c r="F42" s="12">
        <v>900</v>
      </c>
      <c r="G42" s="8">
        <v>52</v>
      </c>
      <c r="I42" s="1" t="s">
        <v>156</v>
      </c>
      <c r="J42" s="1">
        <v>-13534347.423010331</v>
      </c>
      <c r="K42" s="1">
        <v>3872004.0433191932</v>
      </c>
      <c r="L42" s="1">
        <v>-3.4954373165913069</v>
      </c>
      <c r="M42" s="1">
        <v>6.9463120409745988E-4</v>
      </c>
      <c r="N42" s="1">
        <v>-21211816.180299804</v>
      </c>
      <c r="O42" s="1">
        <v>-5856878.6657208577</v>
      </c>
      <c r="P42" s="1"/>
      <c r="Q42" s="1"/>
      <c r="R42" s="1" t="s">
        <v>156</v>
      </c>
      <c r="S42" s="1">
        <v>-8812635.5187062174</v>
      </c>
      <c r="T42" s="1">
        <v>0</v>
      </c>
      <c r="U42" s="1">
        <v>65535</v>
      </c>
      <c r="V42" s="1" t="e">
        <v>#NUM!</v>
      </c>
      <c r="W42" s="1">
        <v>-8812635.5187062174</v>
      </c>
      <c r="X42" s="1">
        <v>-8812635.5187062174</v>
      </c>
      <c r="Y42" s="1">
        <v>-8812635.5187062174</v>
      </c>
      <c r="Z42" s="1">
        <v>-8812635.5187062174</v>
      </c>
    </row>
    <row r="43" spans="1:26" x14ac:dyDescent="0.2">
      <c r="A43" s="12">
        <v>16599000</v>
      </c>
      <c r="B43" s="12">
        <v>0</v>
      </c>
      <c r="C43" s="12">
        <v>0</v>
      </c>
      <c r="D43" s="12">
        <v>1</v>
      </c>
      <c r="E43" s="8">
        <v>31</v>
      </c>
      <c r="F43" s="12">
        <v>1800</v>
      </c>
      <c r="G43" s="8">
        <v>51</v>
      </c>
      <c r="I43" s="1" t="s">
        <v>22</v>
      </c>
      <c r="J43" s="1">
        <v>-8160728.3825627472</v>
      </c>
      <c r="K43" s="1">
        <v>2245884.5007400028</v>
      </c>
      <c r="L43" s="1">
        <v>-3.6336367163466536</v>
      </c>
      <c r="M43" s="1">
        <v>4.3434943707540251E-4</v>
      </c>
      <c r="N43" s="1">
        <v>-12613902.473809587</v>
      </c>
      <c r="O43" s="1">
        <v>-3707554.2913159076</v>
      </c>
      <c r="P43" s="1"/>
      <c r="Q43" s="1"/>
      <c r="R43" s="1" t="s">
        <v>170</v>
      </c>
      <c r="S43" s="1">
        <v>0</v>
      </c>
      <c r="T43" s="1">
        <v>0</v>
      </c>
      <c r="U43" s="1">
        <v>65535</v>
      </c>
      <c r="V43" s="1" t="e">
        <v>#NUM!</v>
      </c>
      <c r="W43" s="1">
        <v>0</v>
      </c>
      <c r="X43" s="1">
        <v>0</v>
      </c>
      <c r="Y43" s="1">
        <v>0</v>
      </c>
      <c r="Z43" s="1">
        <v>0</v>
      </c>
    </row>
    <row r="44" spans="1:26" x14ac:dyDescent="0.2">
      <c r="A44" s="12">
        <v>55000000</v>
      </c>
      <c r="B44" s="12">
        <v>0</v>
      </c>
      <c r="C44" s="12">
        <v>0</v>
      </c>
      <c r="D44" s="12">
        <v>0</v>
      </c>
      <c r="E44" s="8">
        <v>42</v>
      </c>
      <c r="F44" s="12">
        <v>800</v>
      </c>
      <c r="G44" s="8">
        <v>70</v>
      </c>
      <c r="I44" s="1" t="s">
        <v>23</v>
      </c>
      <c r="J44" s="1">
        <v>-5896718.5292332917</v>
      </c>
      <c r="K44" s="1">
        <v>2160440.1204275251</v>
      </c>
      <c r="L44" s="1">
        <v>-2.7294061397389724</v>
      </c>
      <c r="M44" s="1">
        <v>7.4411831672328487E-3</v>
      </c>
      <c r="N44" s="1">
        <v>-10180472.198136598</v>
      </c>
      <c r="O44" s="1">
        <v>-1612964.8603299856</v>
      </c>
      <c r="P44" s="1"/>
      <c r="Q44" s="1"/>
      <c r="R44" s="1" t="s">
        <v>171</v>
      </c>
      <c r="S44" s="1">
        <v>847575.45617304381</v>
      </c>
      <c r="T44" s="1">
        <v>0</v>
      </c>
      <c r="U44" s="1">
        <v>65535</v>
      </c>
      <c r="V44" s="1" t="e">
        <v>#NUM!</v>
      </c>
      <c r="W44" s="1">
        <v>847575.45617304381</v>
      </c>
      <c r="X44" s="1">
        <v>847575.45617304381</v>
      </c>
      <c r="Y44" s="1">
        <v>847575.45617304381</v>
      </c>
      <c r="Z44" s="1">
        <v>847575.45617304381</v>
      </c>
    </row>
    <row r="45" spans="1:26" x14ac:dyDescent="0.2">
      <c r="A45" s="12">
        <v>27500000</v>
      </c>
      <c r="B45" s="12">
        <v>0</v>
      </c>
      <c r="C45" s="12">
        <v>0</v>
      </c>
      <c r="D45" s="12">
        <v>0</v>
      </c>
      <c r="E45" s="8">
        <v>30</v>
      </c>
      <c r="F45" s="12">
        <v>1000</v>
      </c>
      <c r="G45" s="8">
        <v>56</v>
      </c>
      <c r="I45" s="1" t="s">
        <v>6</v>
      </c>
      <c r="J45" s="1">
        <v>228888.01471126612</v>
      </c>
      <c r="K45" s="1">
        <v>127241.81588782491</v>
      </c>
      <c r="L45" s="1">
        <v>1.7988427241014187</v>
      </c>
      <c r="M45" s="1">
        <v>7.4916400306328318E-2</v>
      </c>
      <c r="N45" s="1">
        <v>-23409.001296530303</v>
      </c>
      <c r="O45" s="1">
        <v>481185.03071906255</v>
      </c>
      <c r="P45" s="1"/>
      <c r="Q45" s="1"/>
      <c r="R45" s="1" t="s">
        <v>172</v>
      </c>
      <c r="S45" s="1">
        <v>-59473.632047440282</v>
      </c>
      <c r="T45" s="1">
        <v>0</v>
      </c>
      <c r="U45" s="1">
        <v>65535</v>
      </c>
      <c r="V45" s="1" t="e">
        <v>#NUM!</v>
      </c>
      <c r="W45" s="1">
        <v>-59473.632047440282</v>
      </c>
      <c r="X45" s="1">
        <v>-59473.632047440282</v>
      </c>
      <c r="Y45" s="1">
        <v>-59473.632047440282</v>
      </c>
      <c r="Z45" s="1">
        <v>-59473.632047440282</v>
      </c>
    </row>
    <row r="46" spans="1:26" x14ac:dyDescent="0.2">
      <c r="A46" s="12">
        <v>13900000</v>
      </c>
      <c r="B46" s="12">
        <v>0</v>
      </c>
      <c r="C46" s="12">
        <v>0</v>
      </c>
      <c r="D46" s="12">
        <v>1</v>
      </c>
      <c r="E46" s="8">
        <v>31</v>
      </c>
      <c r="F46" s="12">
        <v>650</v>
      </c>
      <c r="G46" s="8">
        <v>52</v>
      </c>
      <c r="I46" s="1" t="s">
        <v>3</v>
      </c>
      <c r="J46" s="1">
        <v>-2063.3993301503406</v>
      </c>
      <c r="K46" s="1">
        <v>1164.088856276875</v>
      </c>
      <c r="L46" s="1">
        <v>-1.7725445261539101</v>
      </c>
      <c r="M46" s="1">
        <v>7.920435769674701E-2</v>
      </c>
      <c r="N46" s="1">
        <v>-4371.5724944307349</v>
      </c>
      <c r="O46" s="1">
        <v>244.77383413005373</v>
      </c>
      <c r="P46" s="1"/>
      <c r="Q46" s="1"/>
      <c r="R46" s="1" t="s">
        <v>173</v>
      </c>
      <c r="S46" s="1">
        <v>-974.97439408091066</v>
      </c>
      <c r="T46" s="1">
        <v>0</v>
      </c>
      <c r="U46" s="1">
        <v>65535</v>
      </c>
      <c r="V46" s="1" t="e">
        <v>#NUM!</v>
      </c>
      <c r="W46" s="1">
        <v>-974.97439408091066</v>
      </c>
      <c r="X46" s="1">
        <v>-974.97439408091066</v>
      </c>
      <c r="Y46" s="1">
        <v>-974.97439408091066</v>
      </c>
      <c r="Z46" s="1">
        <v>-974.97439408091066</v>
      </c>
    </row>
    <row r="47" spans="1:26" ht="13.5" thickBot="1" x14ac:dyDescent="0.25">
      <c r="A47" s="12">
        <v>31000000</v>
      </c>
      <c r="B47" s="12">
        <v>0</v>
      </c>
      <c r="C47" s="12">
        <v>1</v>
      </c>
      <c r="D47" s="12">
        <v>0</v>
      </c>
      <c r="E47" s="8">
        <v>30</v>
      </c>
      <c r="F47" s="12">
        <v>900</v>
      </c>
      <c r="G47" s="8">
        <v>56.7</v>
      </c>
      <c r="I47" s="2" t="s">
        <v>4</v>
      </c>
      <c r="J47" s="2">
        <v>622424.21825593861</v>
      </c>
      <c r="K47" s="2">
        <v>54260.048445984263</v>
      </c>
      <c r="L47" s="2">
        <v>11.471132740980877</v>
      </c>
      <c r="M47" s="2">
        <v>3.1077554270893735E-20</v>
      </c>
      <c r="N47" s="2">
        <v>514836.56544038188</v>
      </c>
      <c r="O47" s="2">
        <v>730011.87107149535</v>
      </c>
      <c r="P47" s="2"/>
      <c r="Q47" s="2"/>
      <c r="R47" s="2" t="s">
        <v>174</v>
      </c>
      <c r="S47" s="2">
        <v>489054.06130448205</v>
      </c>
      <c r="T47" s="2">
        <v>0</v>
      </c>
      <c r="U47" s="2">
        <v>65535</v>
      </c>
      <c r="V47" s="2" t="e">
        <v>#NUM!</v>
      </c>
      <c r="W47" s="2">
        <v>489054.06130448205</v>
      </c>
      <c r="X47" s="2">
        <v>489054.06130448205</v>
      </c>
      <c r="Y47" s="2">
        <v>489054.06130448205</v>
      </c>
      <c r="Z47" s="2">
        <v>489054.06130448205</v>
      </c>
    </row>
    <row r="48" spans="1:26" x14ac:dyDescent="0.2">
      <c r="A48" s="12">
        <v>24059500</v>
      </c>
      <c r="B48" s="12">
        <v>0</v>
      </c>
      <c r="C48" s="12">
        <v>1</v>
      </c>
      <c r="D48" s="12">
        <v>0</v>
      </c>
      <c r="E48" s="8">
        <v>19.3</v>
      </c>
      <c r="F48" s="12">
        <v>400</v>
      </c>
      <c r="G48" s="8">
        <v>67.2</v>
      </c>
    </row>
    <row r="49" spans="1:7" x14ac:dyDescent="0.2">
      <c r="A49" s="12">
        <v>24672600</v>
      </c>
      <c r="B49" s="12">
        <v>0</v>
      </c>
      <c r="C49" s="12">
        <v>1</v>
      </c>
      <c r="D49" s="12">
        <v>0</v>
      </c>
      <c r="E49" s="8">
        <v>26.3</v>
      </c>
      <c r="F49" s="12">
        <v>400</v>
      </c>
      <c r="G49" s="8">
        <v>67.7</v>
      </c>
    </row>
    <row r="50" spans="1:7" x14ac:dyDescent="0.2">
      <c r="A50" s="12">
        <v>25220300</v>
      </c>
      <c r="B50" s="12">
        <v>0</v>
      </c>
      <c r="C50" s="12">
        <v>1</v>
      </c>
      <c r="D50" s="12">
        <v>1</v>
      </c>
      <c r="E50" s="8">
        <v>25.3</v>
      </c>
      <c r="F50" s="12">
        <v>1100</v>
      </c>
      <c r="G50" s="8">
        <v>76.8</v>
      </c>
    </row>
    <row r="51" spans="1:7" x14ac:dyDescent="0.2">
      <c r="A51" s="12">
        <v>25808400</v>
      </c>
      <c r="B51" s="12">
        <v>0</v>
      </c>
      <c r="C51" s="12">
        <v>1</v>
      </c>
      <c r="D51" s="12">
        <v>0</v>
      </c>
      <c r="E51" s="8">
        <v>19.8</v>
      </c>
      <c r="F51" s="12">
        <v>400</v>
      </c>
      <c r="G51" s="8">
        <v>66.900000000000006</v>
      </c>
    </row>
    <row r="52" spans="1:7" x14ac:dyDescent="0.2">
      <c r="A52" s="12">
        <v>27699100</v>
      </c>
      <c r="B52" s="12">
        <v>0</v>
      </c>
      <c r="C52" s="12">
        <v>1</v>
      </c>
      <c r="D52" s="12">
        <v>0</v>
      </c>
      <c r="E52" s="8">
        <v>25.3</v>
      </c>
      <c r="F52" s="12">
        <v>400</v>
      </c>
      <c r="G52" s="8">
        <v>67.900000000000006</v>
      </c>
    </row>
    <row r="53" spans="1:7" x14ac:dyDescent="0.2">
      <c r="A53" s="12">
        <v>13900000</v>
      </c>
      <c r="B53" s="12">
        <v>0</v>
      </c>
      <c r="C53" s="12">
        <v>1</v>
      </c>
      <c r="D53" s="12">
        <v>0</v>
      </c>
      <c r="E53" s="8">
        <v>28.2</v>
      </c>
      <c r="F53" s="12">
        <v>1100</v>
      </c>
      <c r="G53" s="8">
        <v>59.8</v>
      </c>
    </row>
    <row r="54" spans="1:7" x14ac:dyDescent="0.2">
      <c r="A54" s="12">
        <v>14470000</v>
      </c>
      <c r="B54" s="12">
        <v>0</v>
      </c>
      <c r="C54" s="12">
        <v>1</v>
      </c>
      <c r="D54" s="12">
        <v>1</v>
      </c>
      <c r="E54" s="8">
        <v>32.9</v>
      </c>
      <c r="F54" s="12">
        <v>1400</v>
      </c>
      <c r="G54" s="8">
        <v>54.9</v>
      </c>
    </row>
    <row r="55" spans="1:7" x14ac:dyDescent="0.2">
      <c r="A55" s="12">
        <v>15000000</v>
      </c>
      <c r="B55" s="12">
        <v>0</v>
      </c>
      <c r="C55" s="12">
        <v>1</v>
      </c>
      <c r="D55" s="12">
        <v>0</v>
      </c>
      <c r="E55" s="8">
        <v>45</v>
      </c>
      <c r="F55" s="12">
        <v>2000</v>
      </c>
      <c r="G55" s="8">
        <v>60</v>
      </c>
    </row>
    <row r="56" spans="1:7" x14ac:dyDescent="0.2">
      <c r="A56" s="12">
        <v>10587400</v>
      </c>
      <c r="B56" s="12">
        <v>0</v>
      </c>
      <c r="C56" s="12">
        <v>1</v>
      </c>
      <c r="D56" s="12">
        <v>0</v>
      </c>
      <c r="E56" s="8">
        <v>22.7</v>
      </c>
      <c r="F56" s="12">
        <v>4000</v>
      </c>
      <c r="G56" s="8">
        <v>54.8</v>
      </c>
    </row>
    <row r="57" spans="1:7" x14ac:dyDescent="0.2">
      <c r="A57" s="12">
        <v>11023000</v>
      </c>
      <c r="B57" s="12">
        <v>0</v>
      </c>
      <c r="C57" s="12">
        <v>1</v>
      </c>
      <c r="D57" s="12">
        <v>0</v>
      </c>
      <c r="E57" s="8">
        <v>21.7</v>
      </c>
      <c r="F57" s="12">
        <v>1600</v>
      </c>
      <c r="G57" s="8">
        <v>48.9</v>
      </c>
    </row>
    <row r="58" spans="1:7" x14ac:dyDescent="0.2">
      <c r="A58" s="12">
        <v>11447500</v>
      </c>
      <c r="B58" s="12">
        <v>0</v>
      </c>
      <c r="C58" s="12">
        <v>1</v>
      </c>
      <c r="D58" s="12">
        <v>0</v>
      </c>
      <c r="E58" s="8">
        <v>20.6</v>
      </c>
      <c r="F58" s="12">
        <v>1500</v>
      </c>
      <c r="G58" s="8">
        <v>51.2</v>
      </c>
    </row>
    <row r="59" spans="1:7" x14ac:dyDescent="0.2">
      <c r="A59" s="12">
        <v>11449000</v>
      </c>
      <c r="B59" s="12">
        <v>0</v>
      </c>
      <c r="C59" s="12">
        <v>1</v>
      </c>
      <c r="D59" s="12">
        <v>0</v>
      </c>
      <c r="E59" s="8">
        <v>24.7</v>
      </c>
      <c r="F59" s="12">
        <v>900</v>
      </c>
      <c r="G59" s="8">
        <v>40.200000000000003</v>
      </c>
    </row>
    <row r="60" spans="1:7" x14ac:dyDescent="0.2">
      <c r="A60" s="12">
        <v>11624200</v>
      </c>
      <c r="B60" s="12">
        <v>0</v>
      </c>
      <c r="C60" s="12">
        <v>1</v>
      </c>
      <c r="D60" s="12">
        <v>0</v>
      </c>
      <c r="E60" s="8">
        <v>20.5</v>
      </c>
      <c r="F60" s="12">
        <v>1200</v>
      </c>
      <c r="G60" s="8">
        <v>48.8</v>
      </c>
    </row>
    <row r="61" spans="1:7" x14ac:dyDescent="0.2">
      <c r="A61" s="12">
        <v>12528600</v>
      </c>
      <c r="B61" s="12">
        <v>0</v>
      </c>
      <c r="C61" s="12">
        <v>1</v>
      </c>
      <c r="D61" s="12">
        <v>0</v>
      </c>
      <c r="E61" s="8">
        <v>25.6</v>
      </c>
      <c r="F61" s="12">
        <v>1100</v>
      </c>
      <c r="G61" s="8">
        <v>52.7</v>
      </c>
    </row>
    <row r="62" spans="1:7" x14ac:dyDescent="0.2">
      <c r="A62" s="12">
        <v>14363400</v>
      </c>
      <c r="B62" s="12">
        <v>0</v>
      </c>
      <c r="C62" s="12">
        <v>1</v>
      </c>
      <c r="D62" s="12">
        <v>0</v>
      </c>
      <c r="E62" s="8">
        <v>21.3</v>
      </c>
      <c r="F62" s="12">
        <v>800</v>
      </c>
      <c r="G62" s="8">
        <v>61.9</v>
      </c>
    </row>
    <row r="63" spans="1:7" x14ac:dyDescent="0.2">
      <c r="A63" s="12">
        <v>15338500</v>
      </c>
      <c r="B63" s="12">
        <v>0</v>
      </c>
      <c r="C63" s="12">
        <v>1</v>
      </c>
      <c r="D63" s="12">
        <v>0</v>
      </c>
      <c r="E63" s="8">
        <v>24.3</v>
      </c>
      <c r="F63" s="12">
        <v>800</v>
      </c>
      <c r="G63" s="8">
        <v>62.2</v>
      </c>
    </row>
    <row r="64" spans="1:7" x14ac:dyDescent="0.2">
      <c r="A64" s="12">
        <v>15859700</v>
      </c>
      <c r="B64" s="12">
        <v>0</v>
      </c>
      <c r="C64" s="12">
        <v>1</v>
      </c>
      <c r="D64" s="12">
        <v>0</v>
      </c>
      <c r="E64" s="8">
        <v>24.3</v>
      </c>
      <c r="F64" s="12">
        <v>1400</v>
      </c>
      <c r="G64" s="8">
        <v>59.2</v>
      </c>
    </row>
    <row r="65" spans="1:7" x14ac:dyDescent="0.2">
      <c r="A65" s="12">
        <v>16187000</v>
      </c>
      <c r="B65" s="12">
        <v>0</v>
      </c>
      <c r="C65" s="12">
        <v>1</v>
      </c>
      <c r="D65" s="12">
        <v>0</v>
      </c>
      <c r="E65" s="8">
        <v>28.2</v>
      </c>
      <c r="F65" s="12">
        <v>1300</v>
      </c>
      <c r="G65" s="8">
        <v>53.2</v>
      </c>
    </row>
    <row r="66" spans="1:7" x14ac:dyDescent="0.2">
      <c r="A66" s="12">
        <v>17034600</v>
      </c>
      <c r="B66" s="12">
        <v>0</v>
      </c>
      <c r="C66" s="12">
        <v>1</v>
      </c>
      <c r="D66" s="12">
        <v>0</v>
      </c>
      <c r="E66" s="8">
        <v>25.8</v>
      </c>
      <c r="F66" s="12">
        <v>1400</v>
      </c>
      <c r="G66" s="8">
        <v>63.8</v>
      </c>
    </row>
    <row r="67" spans="1:7" x14ac:dyDescent="0.2">
      <c r="A67" s="12">
        <v>13980700</v>
      </c>
      <c r="B67" s="12">
        <v>0</v>
      </c>
      <c r="C67" s="12">
        <v>1</v>
      </c>
      <c r="D67" s="12">
        <v>0</v>
      </c>
      <c r="E67" s="8">
        <v>21.9</v>
      </c>
      <c r="F67" s="12">
        <v>300</v>
      </c>
      <c r="G67" s="8">
        <v>50.95</v>
      </c>
    </row>
    <row r="68" spans="1:7" x14ac:dyDescent="0.2">
      <c r="A68" s="12">
        <v>14077500</v>
      </c>
      <c r="B68" s="12">
        <v>0</v>
      </c>
      <c r="C68" s="12">
        <v>1</v>
      </c>
      <c r="D68" s="12">
        <v>0</v>
      </c>
      <c r="E68" s="8">
        <v>21.9</v>
      </c>
      <c r="F68" s="12">
        <v>300</v>
      </c>
      <c r="G68" s="8">
        <v>50.95</v>
      </c>
    </row>
    <row r="69" spans="1:7" x14ac:dyDescent="0.2">
      <c r="A69" s="12">
        <v>14085900</v>
      </c>
      <c r="B69" s="12">
        <v>0</v>
      </c>
      <c r="C69" s="12">
        <v>1</v>
      </c>
      <c r="D69" s="12">
        <v>0</v>
      </c>
      <c r="E69" s="8">
        <v>21.9</v>
      </c>
      <c r="F69" s="12">
        <v>300</v>
      </c>
      <c r="G69" s="8">
        <v>50.76</v>
      </c>
    </row>
    <row r="70" spans="1:7" x14ac:dyDescent="0.2">
      <c r="A70" s="12">
        <v>14141700</v>
      </c>
      <c r="B70" s="12">
        <v>0</v>
      </c>
      <c r="C70" s="12">
        <v>1</v>
      </c>
      <c r="D70" s="12">
        <v>0</v>
      </c>
      <c r="E70" s="8">
        <v>21.9</v>
      </c>
      <c r="F70" s="12">
        <v>300</v>
      </c>
      <c r="G70" s="8">
        <v>50.76</v>
      </c>
    </row>
    <row r="71" spans="1:7" x14ac:dyDescent="0.2">
      <c r="A71" s="12">
        <v>14169900</v>
      </c>
      <c r="B71" s="12">
        <v>0</v>
      </c>
      <c r="C71" s="12">
        <v>1</v>
      </c>
      <c r="D71" s="12">
        <v>0</v>
      </c>
      <c r="E71" s="8">
        <v>21.9</v>
      </c>
      <c r="F71" s="12">
        <v>300</v>
      </c>
      <c r="G71" s="8">
        <v>50.77</v>
      </c>
    </row>
    <row r="72" spans="1:7" x14ac:dyDescent="0.2">
      <c r="A72" s="12">
        <v>14230800</v>
      </c>
      <c r="B72" s="12">
        <v>0</v>
      </c>
      <c r="C72" s="12">
        <v>1</v>
      </c>
      <c r="D72" s="12">
        <v>0</v>
      </c>
      <c r="E72" s="8">
        <v>21.9</v>
      </c>
      <c r="F72" s="12">
        <v>300</v>
      </c>
      <c r="G72" s="8">
        <v>50.77</v>
      </c>
    </row>
    <row r="73" spans="1:7" x14ac:dyDescent="0.2">
      <c r="A73" s="12">
        <v>14256200</v>
      </c>
      <c r="B73" s="12">
        <v>0</v>
      </c>
      <c r="C73" s="12">
        <v>1</v>
      </c>
      <c r="D73" s="12">
        <v>0</v>
      </c>
      <c r="E73" s="8">
        <v>21.9</v>
      </c>
      <c r="F73" s="12">
        <v>300</v>
      </c>
      <c r="G73" s="8">
        <v>50.77</v>
      </c>
    </row>
    <row r="74" spans="1:7" x14ac:dyDescent="0.2">
      <c r="A74" s="12">
        <v>14317100</v>
      </c>
      <c r="B74" s="12">
        <v>0</v>
      </c>
      <c r="C74" s="12">
        <v>1</v>
      </c>
      <c r="D74" s="12">
        <v>0</v>
      </c>
      <c r="E74" s="8">
        <v>21.9</v>
      </c>
      <c r="F74" s="12">
        <v>300</v>
      </c>
      <c r="G74" s="8">
        <v>50.77</v>
      </c>
    </row>
    <row r="75" spans="1:7" x14ac:dyDescent="0.2">
      <c r="A75" s="12">
        <v>14466800</v>
      </c>
      <c r="B75" s="12">
        <v>0</v>
      </c>
      <c r="C75" s="12">
        <v>1</v>
      </c>
      <c r="D75" s="12">
        <v>0</v>
      </c>
      <c r="E75" s="8">
        <v>20.7</v>
      </c>
      <c r="F75" s="12">
        <v>300</v>
      </c>
      <c r="G75" s="8">
        <v>51.41</v>
      </c>
    </row>
    <row r="76" spans="1:7" x14ac:dyDescent="0.2">
      <c r="A76" s="12">
        <v>14479400</v>
      </c>
      <c r="B76" s="12">
        <v>0</v>
      </c>
      <c r="C76" s="12">
        <v>1</v>
      </c>
      <c r="D76" s="12">
        <v>0</v>
      </c>
      <c r="E76" s="8">
        <v>20.7</v>
      </c>
      <c r="F76" s="12">
        <v>300</v>
      </c>
      <c r="G76" s="8">
        <v>51.4</v>
      </c>
    </row>
    <row r="77" spans="1:7" x14ac:dyDescent="0.2">
      <c r="A77" s="12">
        <v>14522000</v>
      </c>
      <c r="B77" s="12">
        <v>0</v>
      </c>
      <c r="C77" s="12">
        <v>1</v>
      </c>
      <c r="D77" s="12">
        <v>0</v>
      </c>
      <c r="E77" s="8">
        <v>20.7</v>
      </c>
      <c r="F77" s="12">
        <v>300</v>
      </c>
      <c r="G77" s="8">
        <v>51.46</v>
      </c>
    </row>
    <row r="78" spans="1:7" x14ac:dyDescent="0.2">
      <c r="A78" s="12">
        <v>14552900</v>
      </c>
      <c r="B78" s="12">
        <v>0</v>
      </c>
      <c r="C78" s="12">
        <v>1</v>
      </c>
      <c r="D78" s="12">
        <v>0</v>
      </c>
      <c r="E78" s="8">
        <v>20.7</v>
      </c>
      <c r="F78" s="12">
        <v>300</v>
      </c>
      <c r="G78" s="8">
        <v>51.46</v>
      </c>
    </row>
    <row r="79" spans="1:7" x14ac:dyDescent="0.2">
      <c r="A79" s="12">
        <v>14568300</v>
      </c>
      <c r="B79" s="12">
        <v>0</v>
      </c>
      <c r="C79" s="12">
        <v>1</v>
      </c>
      <c r="D79" s="12">
        <v>0</v>
      </c>
      <c r="E79" s="8">
        <v>20.7</v>
      </c>
      <c r="F79" s="12">
        <v>300</v>
      </c>
      <c r="G79" s="8">
        <v>51.46</v>
      </c>
    </row>
    <row r="80" spans="1:7" x14ac:dyDescent="0.2">
      <c r="A80" s="12">
        <v>14583800</v>
      </c>
      <c r="B80" s="12">
        <v>0</v>
      </c>
      <c r="C80" s="12">
        <v>1</v>
      </c>
      <c r="D80" s="12">
        <v>0</v>
      </c>
      <c r="E80" s="8">
        <v>20.7</v>
      </c>
      <c r="F80" s="12">
        <v>300</v>
      </c>
      <c r="G80" s="8">
        <v>51.46</v>
      </c>
    </row>
    <row r="81" spans="1:7" x14ac:dyDescent="0.2">
      <c r="A81" s="12">
        <v>14613400</v>
      </c>
      <c r="B81" s="12">
        <v>0</v>
      </c>
      <c r="C81" s="12">
        <v>1</v>
      </c>
      <c r="D81" s="12">
        <v>0</v>
      </c>
      <c r="E81" s="8">
        <v>20.7</v>
      </c>
      <c r="F81" s="12">
        <v>300</v>
      </c>
      <c r="G81" s="8">
        <v>51.51</v>
      </c>
    </row>
    <row r="82" spans="1:7" x14ac:dyDescent="0.2">
      <c r="A82" s="12">
        <v>14623700</v>
      </c>
      <c r="B82" s="12">
        <v>0</v>
      </c>
      <c r="C82" s="12">
        <v>1</v>
      </c>
      <c r="D82" s="12">
        <v>0</v>
      </c>
      <c r="E82" s="8">
        <v>20.7</v>
      </c>
      <c r="F82" s="12">
        <v>300</v>
      </c>
      <c r="G82" s="8">
        <v>51.51</v>
      </c>
    </row>
    <row r="83" spans="1:7" x14ac:dyDescent="0.2">
      <c r="A83" s="12">
        <v>14654600</v>
      </c>
      <c r="B83" s="12">
        <v>0</v>
      </c>
      <c r="C83" s="12">
        <v>1</v>
      </c>
      <c r="D83" s="12">
        <v>0</v>
      </c>
      <c r="E83" s="8">
        <v>20.7</v>
      </c>
      <c r="F83" s="12">
        <v>300</v>
      </c>
      <c r="G83" s="8">
        <v>51.51</v>
      </c>
    </row>
    <row r="84" spans="1:7" x14ac:dyDescent="0.2">
      <c r="A84" s="12">
        <v>14670000</v>
      </c>
      <c r="B84" s="12">
        <v>0</v>
      </c>
      <c r="C84" s="12">
        <v>1</v>
      </c>
      <c r="D84" s="12">
        <v>0</v>
      </c>
      <c r="E84" s="8">
        <v>20.7</v>
      </c>
      <c r="F84" s="12">
        <v>300</v>
      </c>
      <c r="G84" s="8">
        <v>51.51</v>
      </c>
    </row>
    <row r="85" spans="1:7" x14ac:dyDescent="0.2">
      <c r="A85" s="12">
        <v>14670000</v>
      </c>
      <c r="B85" s="12">
        <v>0</v>
      </c>
      <c r="C85" s="12">
        <v>1</v>
      </c>
      <c r="D85" s="12">
        <v>0</v>
      </c>
      <c r="E85" s="8">
        <v>20.7</v>
      </c>
      <c r="F85" s="12">
        <v>300</v>
      </c>
      <c r="G85" s="8">
        <v>51.51</v>
      </c>
    </row>
    <row r="86" spans="1:7" x14ac:dyDescent="0.2">
      <c r="A86" s="12">
        <v>14709800</v>
      </c>
      <c r="B86" s="12">
        <v>0</v>
      </c>
      <c r="C86" s="12">
        <v>1</v>
      </c>
      <c r="D86" s="12">
        <v>0</v>
      </c>
      <c r="E86" s="8">
        <v>20.8</v>
      </c>
      <c r="F86" s="12">
        <v>300</v>
      </c>
      <c r="G86" s="8">
        <v>53.49</v>
      </c>
    </row>
    <row r="87" spans="1:7" x14ac:dyDescent="0.2">
      <c r="A87" s="12">
        <v>14768600</v>
      </c>
      <c r="B87" s="12">
        <v>0</v>
      </c>
      <c r="C87" s="12">
        <v>1</v>
      </c>
      <c r="D87" s="12">
        <v>0</v>
      </c>
      <c r="E87" s="8">
        <v>20.8</v>
      </c>
      <c r="F87" s="12">
        <v>300</v>
      </c>
      <c r="G87" s="8">
        <v>53.49</v>
      </c>
    </row>
    <row r="88" spans="1:7" x14ac:dyDescent="0.2">
      <c r="A88" s="12">
        <v>14774800</v>
      </c>
      <c r="B88" s="12">
        <v>0</v>
      </c>
      <c r="C88" s="12">
        <v>1</v>
      </c>
      <c r="D88" s="12">
        <v>0</v>
      </c>
      <c r="E88" s="8">
        <v>20.8</v>
      </c>
      <c r="F88" s="12">
        <v>300</v>
      </c>
      <c r="G88" s="8">
        <v>53.3</v>
      </c>
    </row>
    <row r="89" spans="1:7" x14ac:dyDescent="0.2">
      <c r="A89" s="12">
        <v>14831700</v>
      </c>
      <c r="B89" s="12">
        <v>0</v>
      </c>
      <c r="C89" s="12">
        <v>1</v>
      </c>
      <c r="D89" s="12">
        <v>0</v>
      </c>
      <c r="E89" s="8">
        <v>20.8</v>
      </c>
      <c r="F89" s="12">
        <v>300</v>
      </c>
      <c r="G89" s="8">
        <v>53.39</v>
      </c>
    </row>
    <row r="90" spans="1:7" x14ac:dyDescent="0.2">
      <c r="A90" s="12">
        <v>14837500</v>
      </c>
      <c r="B90" s="12">
        <v>0</v>
      </c>
      <c r="C90" s="12">
        <v>1</v>
      </c>
      <c r="D90" s="12">
        <v>0</v>
      </c>
      <c r="E90" s="8">
        <v>20.8</v>
      </c>
      <c r="F90" s="12">
        <v>300</v>
      </c>
      <c r="G90" s="8">
        <v>53.2</v>
      </c>
    </row>
    <row r="91" spans="1:7" x14ac:dyDescent="0.2">
      <c r="A91" s="12">
        <v>14855400</v>
      </c>
      <c r="B91" s="12">
        <v>0</v>
      </c>
      <c r="C91" s="12">
        <v>1</v>
      </c>
      <c r="D91" s="12">
        <v>0</v>
      </c>
      <c r="E91" s="8">
        <v>20.9</v>
      </c>
      <c r="F91" s="12">
        <v>300</v>
      </c>
      <c r="G91" s="8">
        <v>53.36</v>
      </c>
    </row>
    <row r="92" spans="1:7" x14ac:dyDescent="0.2">
      <c r="A92" s="12">
        <v>14898100</v>
      </c>
      <c r="B92" s="12">
        <v>0</v>
      </c>
      <c r="C92" s="12">
        <v>1</v>
      </c>
      <c r="D92" s="12">
        <v>0</v>
      </c>
      <c r="E92" s="8">
        <v>20.9</v>
      </c>
      <c r="F92" s="12">
        <v>300</v>
      </c>
      <c r="G92" s="8">
        <v>53.36</v>
      </c>
    </row>
    <row r="93" spans="1:7" x14ac:dyDescent="0.2">
      <c r="A93" s="12">
        <v>14930100</v>
      </c>
      <c r="B93" s="12">
        <v>0</v>
      </c>
      <c r="C93" s="12">
        <v>1</v>
      </c>
      <c r="D93" s="12">
        <v>0</v>
      </c>
      <c r="E93" s="8">
        <v>20.9</v>
      </c>
      <c r="F93" s="12">
        <v>300</v>
      </c>
      <c r="G93" s="8">
        <v>53.36</v>
      </c>
    </row>
    <row r="94" spans="1:7" x14ac:dyDescent="0.2">
      <c r="A94" s="12">
        <v>14943600</v>
      </c>
      <c r="B94" s="12">
        <v>0</v>
      </c>
      <c r="C94" s="12">
        <v>1</v>
      </c>
      <c r="D94" s="12">
        <v>0</v>
      </c>
      <c r="E94" s="8">
        <v>21</v>
      </c>
      <c r="F94" s="12">
        <v>300</v>
      </c>
      <c r="G94" s="8">
        <v>53.37</v>
      </c>
    </row>
    <row r="95" spans="1:7" x14ac:dyDescent="0.2">
      <c r="A95" s="12">
        <v>14956200</v>
      </c>
      <c r="B95" s="12">
        <v>0</v>
      </c>
      <c r="C95" s="12">
        <v>1</v>
      </c>
      <c r="D95" s="12">
        <v>0</v>
      </c>
      <c r="E95" s="8">
        <v>21</v>
      </c>
      <c r="F95" s="12">
        <v>300</v>
      </c>
      <c r="G95" s="8">
        <v>53.78</v>
      </c>
    </row>
    <row r="96" spans="1:7" x14ac:dyDescent="0.2">
      <c r="A96" s="12">
        <v>14972800</v>
      </c>
      <c r="B96" s="12">
        <v>0</v>
      </c>
      <c r="C96" s="12">
        <v>1</v>
      </c>
      <c r="D96" s="12">
        <v>0</v>
      </c>
      <c r="E96" s="8">
        <v>20.9</v>
      </c>
      <c r="F96" s="12">
        <v>300</v>
      </c>
      <c r="G96" s="8">
        <v>53.36</v>
      </c>
    </row>
    <row r="97" spans="1:7" x14ac:dyDescent="0.2">
      <c r="A97" s="12">
        <v>14991600</v>
      </c>
      <c r="B97" s="12">
        <v>0</v>
      </c>
      <c r="C97" s="12">
        <v>1</v>
      </c>
      <c r="D97" s="12">
        <v>0</v>
      </c>
      <c r="E97" s="8">
        <v>21</v>
      </c>
      <c r="F97" s="12">
        <v>300</v>
      </c>
      <c r="G97" s="8">
        <v>53.37</v>
      </c>
    </row>
    <row r="98" spans="1:7" x14ac:dyDescent="0.2">
      <c r="A98" s="12">
        <v>15015500</v>
      </c>
      <c r="B98" s="12">
        <v>0</v>
      </c>
      <c r="C98" s="12">
        <v>1</v>
      </c>
      <c r="D98" s="12">
        <v>0</v>
      </c>
      <c r="E98" s="8">
        <v>20.9</v>
      </c>
      <c r="F98" s="12">
        <v>300</v>
      </c>
      <c r="G98" s="8">
        <v>53.36</v>
      </c>
    </row>
    <row r="99" spans="1:7" x14ac:dyDescent="0.2">
      <c r="A99" s="12">
        <v>15070100</v>
      </c>
      <c r="B99" s="12">
        <v>0</v>
      </c>
      <c r="C99" s="12">
        <v>1</v>
      </c>
      <c r="D99" s="12">
        <v>0</v>
      </c>
      <c r="E99" s="8">
        <v>21</v>
      </c>
      <c r="F99" s="12">
        <v>300</v>
      </c>
      <c r="G99" s="8">
        <v>53.44</v>
      </c>
    </row>
    <row r="100" spans="1:7" x14ac:dyDescent="0.2">
      <c r="A100" s="12">
        <v>15078900</v>
      </c>
      <c r="B100" s="12">
        <v>0</v>
      </c>
      <c r="C100" s="12">
        <v>1</v>
      </c>
      <c r="D100" s="12">
        <v>0</v>
      </c>
      <c r="E100" s="8">
        <v>20.9</v>
      </c>
      <c r="F100" s="12">
        <v>300</v>
      </c>
      <c r="G100" s="8">
        <v>53.32</v>
      </c>
    </row>
    <row r="101" spans="1:7" x14ac:dyDescent="0.2">
      <c r="A101" s="12">
        <v>15099300</v>
      </c>
      <c r="B101" s="12">
        <v>0</v>
      </c>
      <c r="C101" s="12">
        <v>1</v>
      </c>
      <c r="D101" s="12">
        <v>0</v>
      </c>
      <c r="E101" s="8">
        <v>21.1</v>
      </c>
      <c r="F101" s="12">
        <v>300</v>
      </c>
      <c r="G101" s="8">
        <v>53.43</v>
      </c>
    </row>
    <row r="102" spans="1:7" x14ac:dyDescent="0.2">
      <c r="A102" s="12">
        <v>15102100</v>
      </c>
      <c r="B102" s="12">
        <v>0</v>
      </c>
      <c r="C102" s="12">
        <v>1</v>
      </c>
      <c r="D102" s="12">
        <v>0</v>
      </c>
      <c r="E102" s="8">
        <v>21</v>
      </c>
      <c r="F102" s="12">
        <v>300</v>
      </c>
      <c r="G102" s="8">
        <v>53.44</v>
      </c>
    </row>
    <row r="103" spans="1:7" x14ac:dyDescent="0.2">
      <c r="A103" s="12">
        <v>15126900</v>
      </c>
      <c r="B103" s="12">
        <v>0</v>
      </c>
      <c r="C103" s="12">
        <v>1</v>
      </c>
      <c r="D103" s="12">
        <v>0</v>
      </c>
      <c r="E103" s="8">
        <v>20.9</v>
      </c>
      <c r="F103" s="12">
        <v>300</v>
      </c>
      <c r="G103" s="8">
        <v>53.32</v>
      </c>
    </row>
    <row r="104" spans="1:7" x14ac:dyDescent="0.2">
      <c r="A104" s="12">
        <v>15137400</v>
      </c>
      <c r="B104" s="12">
        <v>0</v>
      </c>
      <c r="C104" s="12">
        <v>1</v>
      </c>
      <c r="D104" s="12">
        <v>0</v>
      </c>
      <c r="E104" s="8">
        <v>21.1</v>
      </c>
      <c r="F104" s="12">
        <v>300</v>
      </c>
      <c r="G104" s="8">
        <v>53.47</v>
      </c>
    </row>
    <row r="105" spans="1:7" x14ac:dyDescent="0.2">
      <c r="A105" s="12">
        <v>15140200</v>
      </c>
      <c r="B105" s="12">
        <v>0</v>
      </c>
      <c r="C105" s="12">
        <v>1</v>
      </c>
      <c r="D105" s="12">
        <v>0</v>
      </c>
      <c r="E105" s="8">
        <v>21.1</v>
      </c>
      <c r="F105" s="12">
        <v>300</v>
      </c>
      <c r="G105" s="8">
        <v>53.48</v>
      </c>
    </row>
    <row r="106" spans="1:7" x14ac:dyDescent="0.2">
      <c r="A106" s="12">
        <v>15153500</v>
      </c>
      <c r="B106" s="12">
        <v>0</v>
      </c>
      <c r="C106" s="12">
        <v>1</v>
      </c>
      <c r="D106" s="12">
        <v>0</v>
      </c>
      <c r="E106" s="8">
        <v>20.9</v>
      </c>
      <c r="F106" s="12">
        <v>300</v>
      </c>
      <c r="G106" s="8">
        <v>53.32</v>
      </c>
    </row>
    <row r="107" spans="1:7" x14ac:dyDescent="0.2">
      <c r="A107" s="12">
        <v>15185500</v>
      </c>
      <c r="B107" s="12">
        <v>0</v>
      </c>
      <c r="C107" s="12">
        <v>1</v>
      </c>
      <c r="D107" s="12">
        <v>0</v>
      </c>
      <c r="E107" s="8">
        <v>21.1</v>
      </c>
      <c r="F107" s="12">
        <v>300</v>
      </c>
      <c r="G107" s="8">
        <v>53.47</v>
      </c>
    </row>
    <row r="108" spans="1:7" x14ac:dyDescent="0.2">
      <c r="A108" s="12">
        <v>15188300</v>
      </c>
      <c r="B108" s="12">
        <v>0</v>
      </c>
      <c r="C108" s="12">
        <v>1</v>
      </c>
      <c r="D108" s="12">
        <v>0</v>
      </c>
      <c r="E108" s="8">
        <v>21.1</v>
      </c>
      <c r="F108" s="12">
        <v>300</v>
      </c>
      <c r="G108" s="8">
        <v>53.48</v>
      </c>
    </row>
    <row r="109" spans="1:7" x14ac:dyDescent="0.2">
      <c r="A109" s="12">
        <v>41395000</v>
      </c>
      <c r="B109" s="12">
        <v>0</v>
      </c>
      <c r="C109" s="12">
        <v>1</v>
      </c>
      <c r="D109" s="12">
        <v>1</v>
      </c>
      <c r="E109" s="8">
        <v>31.9</v>
      </c>
      <c r="F109" s="12">
        <v>900</v>
      </c>
      <c r="G109" s="8">
        <v>97.4</v>
      </c>
    </row>
    <row r="110" spans="1:7" x14ac:dyDescent="0.2">
      <c r="A110" s="12">
        <v>41407600</v>
      </c>
      <c r="B110" s="12">
        <v>0</v>
      </c>
      <c r="C110" s="12">
        <v>1</v>
      </c>
      <c r="D110" s="12">
        <v>0</v>
      </c>
      <c r="E110" s="8">
        <v>31.9</v>
      </c>
      <c r="F110" s="12">
        <v>900</v>
      </c>
      <c r="G110" s="8">
        <v>98.7</v>
      </c>
    </row>
    <row r="111" spans="1:7" x14ac:dyDescent="0.2">
      <c r="A111" s="12">
        <v>34100700</v>
      </c>
      <c r="B111" s="12">
        <v>0</v>
      </c>
      <c r="C111" s="12">
        <v>1</v>
      </c>
      <c r="D111" s="12">
        <v>1</v>
      </c>
      <c r="E111" s="8">
        <v>31.5</v>
      </c>
      <c r="F111" s="12">
        <v>1200</v>
      </c>
      <c r="G111" s="8">
        <v>67.7</v>
      </c>
    </row>
    <row r="112" spans="1:7" x14ac:dyDescent="0.2">
      <c r="A112" s="12">
        <v>12574300</v>
      </c>
      <c r="B112" s="12">
        <v>0</v>
      </c>
      <c r="C112" s="12">
        <v>1</v>
      </c>
      <c r="D112" s="12">
        <v>0</v>
      </c>
      <c r="E112" s="8">
        <v>24.8</v>
      </c>
      <c r="F112" s="12">
        <v>600</v>
      </c>
      <c r="G112" s="8">
        <v>37.4</v>
      </c>
    </row>
    <row r="113" spans="1:7" x14ac:dyDescent="0.2">
      <c r="A113" s="12">
        <v>10000000</v>
      </c>
      <c r="B113" s="12">
        <v>1</v>
      </c>
      <c r="C113" s="12">
        <v>0</v>
      </c>
      <c r="D113" s="12">
        <v>0</v>
      </c>
      <c r="E113" s="8">
        <v>30.5</v>
      </c>
      <c r="F113" s="12">
        <v>1000</v>
      </c>
      <c r="G113" s="8">
        <v>46.9</v>
      </c>
    </row>
    <row r="114" spans="1:7" x14ac:dyDescent="0.2">
      <c r="A114" s="12">
        <v>10200000</v>
      </c>
      <c r="B114" s="12">
        <v>1</v>
      </c>
      <c r="C114" s="12">
        <v>0</v>
      </c>
      <c r="D114" s="12">
        <v>1</v>
      </c>
      <c r="E114" s="8">
        <v>30</v>
      </c>
      <c r="F114" s="12">
        <v>2200</v>
      </c>
      <c r="G114" s="8">
        <v>45.8</v>
      </c>
    </row>
    <row r="115" spans="1:7" x14ac:dyDescent="0.2">
      <c r="A115" s="12">
        <v>14000000</v>
      </c>
      <c r="B115" s="12">
        <v>1</v>
      </c>
      <c r="C115" s="12">
        <v>0</v>
      </c>
      <c r="D115" s="12">
        <v>0</v>
      </c>
      <c r="E115" s="8">
        <v>30.4</v>
      </c>
      <c r="F115" s="12">
        <v>2100</v>
      </c>
      <c r="G115" s="8">
        <v>51.8</v>
      </c>
    </row>
    <row r="116" spans="1:7" x14ac:dyDescent="0.2">
      <c r="A116" s="12">
        <v>14000000</v>
      </c>
      <c r="B116" s="12">
        <v>1</v>
      </c>
      <c r="C116" s="12">
        <v>0</v>
      </c>
      <c r="D116" s="12">
        <v>1</v>
      </c>
      <c r="E116" s="8">
        <v>28</v>
      </c>
      <c r="F116" s="12">
        <v>200</v>
      </c>
      <c r="G116" s="8">
        <v>43</v>
      </c>
    </row>
    <row r="117" spans="1:7" x14ac:dyDescent="0.2">
      <c r="A117" s="12">
        <v>28900000</v>
      </c>
      <c r="B117" s="12">
        <v>1</v>
      </c>
      <c r="C117" s="12">
        <v>0</v>
      </c>
      <c r="D117" s="12">
        <v>1</v>
      </c>
      <c r="E117" s="8">
        <v>49</v>
      </c>
      <c r="F117" s="12">
        <v>900</v>
      </c>
      <c r="G117" s="8">
        <v>82.2</v>
      </c>
    </row>
    <row r="118" spans="1:7" x14ac:dyDescent="0.2">
      <c r="A118" s="12">
        <v>11600000</v>
      </c>
      <c r="B118" s="12">
        <v>1</v>
      </c>
      <c r="C118" s="12">
        <v>0</v>
      </c>
      <c r="D118" s="12">
        <v>1</v>
      </c>
      <c r="E118" s="8">
        <v>31</v>
      </c>
      <c r="F118" s="12">
        <v>600</v>
      </c>
      <c r="G118" s="8">
        <v>51</v>
      </c>
    </row>
  </sheetData>
  <sortState xmlns:xlrd2="http://schemas.microsoft.com/office/spreadsheetml/2017/richdata2" ref="A2:G118">
    <sortCondition ref="B13:B1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EC48-E28B-478B-9E22-CCF98742F163}">
  <dimension ref="A1:AB118"/>
  <sheetViews>
    <sheetView topLeftCell="O1" workbookViewId="0">
      <selection activeCell="S75" sqref="S75"/>
    </sheetView>
  </sheetViews>
  <sheetFormatPr defaultRowHeight="12.75" x14ac:dyDescent="0.2"/>
  <cols>
    <col min="1" max="1" width="16.42578125" customWidth="1"/>
    <col min="2" max="2" width="14.5703125" customWidth="1"/>
    <col min="3" max="3" width="9.28515625" customWidth="1"/>
    <col min="4" max="4" width="16.5703125" customWidth="1"/>
    <col min="5" max="5" width="15.5703125" customWidth="1"/>
    <col min="6" max="6" width="18.5703125" customWidth="1"/>
    <col min="7" max="7" width="11.140625" customWidth="1"/>
    <col min="9" max="9" width="27" customWidth="1"/>
    <col min="14" max="14" width="26" customWidth="1"/>
    <col min="15" max="15" width="14" customWidth="1"/>
    <col min="16" max="16" width="22" customWidth="1"/>
    <col min="17" max="17" width="17.85546875" customWidth="1"/>
    <col min="18" max="18" width="14" customWidth="1"/>
    <col min="19" max="19" width="16.5703125" customWidth="1"/>
    <col min="20" max="20" width="16.28515625" customWidth="1"/>
    <col min="21" max="21" width="12.140625" bestFit="1" customWidth="1"/>
    <col min="22" max="22" width="30.7109375" customWidth="1"/>
    <col min="23" max="23" width="17.5703125" customWidth="1"/>
    <col min="24" max="24" width="20.85546875" customWidth="1"/>
    <col min="25" max="25" width="24.140625" customWidth="1"/>
    <col min="26" max="26" width="16.7109375" customWidth="1"/>
    <col min="27" max="27" width="19" customWidth="1"/>
    <col min="28" max="28" width="23.85546875" customWidth="1"/>
  </cols>
  <sheetData>
    <row r="1" spans="1:28" x14ac:dyDescent="0.2">
      <c r="A1" s="5" t="s">
        <v>1</v>
      </c>
      <c r="B1" s="5" t="s">
        <v>23</v>
      </c>
      <c r="C1" s="5" t="s">
        <v>25</v>
      </c>
      <c r="D1" s="5" t="s">
        <v>28</v>
      </c>
      <c r="E1" s="5" t="s">
        <v>6</v>
      </c>
      <c r="F1" s="5" t="s">
        <v>3</v>
      </c>
      <c r="G1" s="5" t="s">
        <v>4</v>
      </c>
      <c r="I1">
        <f>PRODUCT(H2:H118)^(1/117)</f>
        <v>16.499301086185238</v>
      </c>
      <c r="J1" s="6" t="s">
        <v>182</v>
      </c>
      <c r="K1" t="s">
        <v>181</v>
      </c>
      <c r="L1" s="6" t="s">
        <v>183</v>
      </c>
      <c r="N1" t="s">
        <v>146</v>
      </c>
      <c r="V1" t="s">
        <v>146</v>
      </c>
    </row>
    <row r="2" spans="1:28" ht="13.5" thickBot="1" x14ac:dyDescent="0.25">
      <c r="A2" s="12">
        <v>27000000</v>
      </c>
      <c r="B2" s="12">
        <v>1</v>
      </c>
      <c r="C2" s="12">
        <v>1</v>
      </c>
      <c r="D2" s="12">
        <v>0</v>
      </c>
      <c r="E2" s="8">
        <v>32</v>
      </c>
      <c r="F2" s="12">
        <v>400</v>
      </c>
      <c r="G2" s="8">
        <v>68</v>
      </c>
      <c r="H2">
        <f>A2/1000000</f>
        <v>27</v>
      </c>
      <c r="J2">
        <f>LN(A2)</f>
        <v>17.111347423968603</v>
      </c>
      <c r="K2">
        <f>A2/$I$5</f>
        <v>1.6364329530665351</v>
      </c>
      <c r="L2">
        <f>LN(K2)</f>
        <v>0.4925188444079529</v>
      </c>
    </row>
    <row r="3" spans="1:28" x14ac:dyDescent="0.2">
      <c r="A3" s="12">
        <v>31500000</v>
      </c>
      <c r="B3" s="12">
        <v>1</v>
      </c>
      <c r="C3" s="12">
        <v>1</v>
      </c>
      <c r="D3" s="12">
        <v>0</v>
      </c>
      <c r="E3" s="8">
        <v>20</v>
      </c>
      <c r="F3" s="12">
        <v>900</v>
      </c>
      <c r="G3" s="8">
        <v>60</v>
      </c>
      <c r="H3">
        <f t="shared" ref="H3:H66" si="0">A3/1000000</f>
        <v>31.5</v>
      </c>
      <c r="J3">
        <f t="shared" ref="J3:J66" si="1">LN(A3)</f>
        <v>17.26549810379586</v>
      </c>
      <c r="K3">
        <f t="shared" ref="K3:K66" si="2">A3/$I$5</f>
        <v>1.9091717785776243</v>
      </c>
      <c r="L3">
        <f t="shared" ref="L3:L66" si="3">LN(K3)</f>
        <v>0.64666952423521118</v>
      </c>
      <c r="N3" s="14" t="s">
        <v>147</v>
      </c>
      <c r="O3" s="14"/>
      <c r="V3" s="14" t="s">
        <v>147</v>
      </c>
      <c r="W3" s="14"/>
    </row>
    <row r="4" spans="1:28" x14ac:dyDescent="0.2">
      <c r="A4" s="12">
        <v>30000000</v>
      </c>
      <c r="B4" s="12">
        <v>1</v>
      </c>
      <c r="C4" s="12">
        <v>1</v>
      </c>
      <c r="D4" s="12">
        <v>0</v>
      </c>
      <c r="E4" s="8">
        <v>40</v>
      </c>
      <c r="F4" s="12">
        <v>600</v>
      </c>
      <c r="G4" s="8">
        <v>93.4</v>
      </c>
      <c r="H4">
        <f t="shared" si="0"/>
        <v>30</v>
      </c>
      <c r="J4">
        <f t="shared" si="1"/>
        <v>17.216707939626428</v>
      </c>
      <c r="K4">
        <f t="shared" si="2"/>
        <v>1.8182588367405947</v>
      </c>
      <c r="L4">
        <f t="shared" si="3"/>
        <v>0.59787936006577935</v>
      </c>
      <c r="N4" s="1" t="s">
        <v>148</v>
      </c>
      <c r="O4" s="16">
        <v>0.82379439326254267</v>
      </c>
      <c r="V4" s="1" t="s">
        <v>148</v>
      </c>
      <c r="W4" s="16">
        <v>0.7477777995500432</v>
      </c>
    </row>
    <row r="5" spans="1:28" x14ac:dyDescent="0.2">
      <c r="A5" s="12">
        <v>18556500</v>
      </c>
      <c r="B5" s="12">
        <v>0</v>
      </c>
      <c r="C5" s="12">
        <v>0</v>
      </c>
      <c r="D5" s="12">
        <v>0</v>
      </c>
      <c r="E5" s="8">
        <v>18</v>
      </c>
      <c r="F5" s="12">
        <v>1100</v>
      </c>
      <c r="G5" s="8">
        <v>33.700000000000003</v>
      </c>
      <c r="H5">
        <f t="shared" si="0"/>
        <v>18.5565</v>
      </c>
      <c r="I5">
        <f>I1*1000000</f>
        <v>16499301.086185237</v>
      </c>
      <c r="J5">
        <f t="shared" si="1"/>
        <v>16.736330689953132</v>
      </c>
      <c r="K5">
        <f t="shared" si="2"/>
        <v>1.1246840034658949</v>
      </c>
      <c r="L5">
        <f t="shared" si="3"/>
        <v>0.1175021103924829</v>
      </c>
      <c r="N5" s="1" t="s">
        <v>149</v>
      </c>
      <c r="O5" s="16">
        <v>0.67863720237080072</v>
      </c>
      <c r="V5" s="1" t="s">
        <v>149</v>
      </c>
      <c r="W5" s="16">
        <v>0.55917163749990462</v>
      </c>
    </row>
    <row r="6" spans="1:28" x14ac:dyDescent="0.2">
      <c r="A6" s="12">
        <v>22815000</v>
      </c>
      <c r="B6" s="12">
        <v>0</v>
      </c>
      <c r="C6" s="12">
        <v>1</v>
      </c>
      <c r="D6" s="12">
        <v>0</v>
      </c>
      <c r="E6" s="8">
        <v>20</v>
      </c>
      <c r="F6" s="12">
        <v>600</v>
      </c>
      <c r="G6" s="8">
        <v>59.7</v>
      </c>
      <c r="H6">
        <f t="shared" si="0"/>
        <v>22.815000000000001</v>
      </c>
      <c r="J6">
        <f t="shared" si="1"/>
        <v>16.942928772343642</v>
      </c>
      <c r="K6">
        <f t="shared" si="2"/>
        <v>1.3827858453412223</v>
      </c>
      <c r="L6">
        <f t="shared" si="3"/>
        <v>0.32410019278298979</v>
      </c>
      <c r="N6" s="1" t="s">
        <v>150</v>
      </c>
      <c r="O6" s="16">
        <v>0.66110832250011708</v>
      </c>
      <c r="V6" s="1" t="s">
        <v>150</v>
      </c>
      <c r="W6" s="16">
        <v>0.5351264540908085</v>
      </c>
    </row>
    <row r="7" spans="1:28" x14ac:dyDescent="0.2">
      <c r="A7" s="12">
        <v>81870600</v>
      </c>
      <c r="B7" s="12">
        <v>1</v>
      </c>
      <c r="C7" s="12">
        <v>1</v>
      </c>
      <c r="D7" s="12">
        <v>0</v>
      </c>
      <c r="E7" s="8">
        <v>40</v>
      </c>
      <c r="F7" s="12">
        <v>500</v>
      </c>
      <c r="G7" s="8">
        <v>162.1</v>
      </c>
      <c r="H7">
        <f t="shared" si="0"/>
        <v>81.870599999999996</v>
      </c>
      <c r="J7">
        <f t="shared" si="1"/>
        <v>18.220650510017606</v>
      </c>
      <c r="K7">
        <f t="shared" si="2"/>
        <v>4.962064730641818</v>
      </c>
      <c r="L7">
        <f t="shared" si="3"/>
        <v>1.6018219304569545</v>
      </c>
      <c r="N7" s="1" t="s">
        <v>10</v>
      </c>
      <c r="O7" s="16">
        <v>0.45689968708523659</v>
      </c>
      <c r="V7" s="1" t="s">
        <v>10</v>
      </c>
      <c r="W7" s="16">
        <v>0.30992319302379845</v>
      </c>
    </row>
    <row r="8" spans="1:28" ht="13.5" thickBot="1" x14ac:dyDescent="0.25">
      <c r="A8" s="12">
        <v>89724000</v>
      </c>
      <c r="B8" s="12">
        <v>0</v>
      </c>
      <c r="C8" s="12">
        <v>1</v>
      </c>
      <c r="D8" s="12">
        <v>0</v>
      </c>
      <c r="E8" s="8">
        <v>60</v>
      </c>
      <c r="F8" s="12">
        <v>400</v>
      </c>
      <c r="G8" s="8">
        <v>118.8</v>
      </c>
      <c r="H8">
        <f t="shared" si="0"/>
        <v>89.724000000000004</v>
      </c>
      <c r="J8">
        <f t="shared" si="1"/>
        <v>18.312248849770054</v>
      </c>
      <c r="K8">
        <f t="shared" si="2"/>
        <v>5.4380485289237708</v>
      </c>
      <c r="L8">
        <f t="shared" si="3"/>
        <v>1.6934202702094028</v>
      </c>
      <c r="N8" s="2" t="s">
        <v>151</v>
      </c>
      <c r="O8" s="34">
        <v>117</v>
      </c>
      <c r="V8" s="2" t="s">
        <v>151</v>
      </c>
      <c r="W8" s="2">
        <v>117</v>
      </c>
    </row>
    <row r="9" spans="1:28" x14ac:dyDescent="0.2">
      <c r="A9" s="12">
        <v>35450000</v>
      </c>
      <c r="B9" s="12">
        <v>1</v>
      </c>
      <c r="C9" s="12">
        <v>1</v>
      </c>
      <c r="D9" s="12">
        <v>0</v>
      </c>
      <c r="E9" s="8">
        <v>37</v>
      </c>
      <c r="F9" s="12">
        <v>1100</v>
      </c>
      <c r="G9" s="8">
        <v>59</v>
      </c>
      <c r="H9">
        <f t="shared" si="0"/>
        <v>35.450000000000003</v>
      </c>
      <c r="J9">
        <f t="shared" si="1"/>
        <v>17.38363381094241</v>
      </c>
      <c r="K9">
        <f t="shared" si="2"/>
        <v>2.1485758587484693</v>
      </c>
      <c r="L9">
        <f t="shared" si="3"/>
        <v>0.76480523138176038</v>
      </c>
    </row>
    <row r="10" spans="1:28" ht="13.5" thickBot="1" x14ac:dyDescent="0.25">
      <c r="A10" s="12">
        <v>10000000</v>
      </c>
      <c r="B10" s="12">
        <v>0</v>
      </c>
      <c r="C10" s="12">
        <v>0</v>
      </c>
      <c r="D10" s="12">
        <v>1</v>
      </c>
      <c r="E10" s="8">
        <v>30.5</v>
      </c>
      <c r="F10" s="12">
        <v>1000</v>
      </c>
      <c r="G10" s="8">
        <v>46.9</v>
      </c>
      <c r="H10">
        <f t="shared" si="0"/>
        <v>10</v>
      </c>
      <c r="J10">
        <f t="shared" si="1"/>
        <v>16.11809565095832</v>
      </c>
      <c r="K10">
        <f t="shared" si="2"/>
        <v>0.60608627891353151</v>
      </c>
      <c r="L10">
        <f t="shared" si="3"/>
        <v>-0.50073292860233054</v>
      </c>
      <c r="N10" t="s">
        <v>152</v>
      </c>
      <c r="V10" t="s">
        <v>152</v>
      </c>
    </row>
    <row r="11" spans="1:28" x14ac:dyDescent="0.2">
      <c r="A11" s="12">
        <v>17400000</v>
      </c>
      <c r="B11" s="12">
        <v>1</v>
      </c>
      <c r="C11" s="12">
        <v>0</v>
      </c>
      <c r="D11" s="12">
        <v>0</v>
      </c>
      <c r="E11" s="8">
        <v>27</v>
      </c>
      <c r="F11" s="12">
        <v>800</v>
      </c>
      <c r="G11" s="8">
        <v>49.7</v>
      </c>
      <c r="H11">
        <f t="shared" si="0"/>
        <v>17.399999999999999</v>
      </c>
      <c r="J11">
        <f t="shared" si="1"/>
        <v>16.671980764184756</v>
      </c>
      <c r="K11">
        <f t="shared" si="2"/>
        <v>1.0545901253095449</v>
      </c>
      <c r="L11">
        <f t="shared" si="3"/>
        <v>5.3152184624107215E-2</v>
      </c>
      <c r="N11" s="3"/>
      <c r="O11" s="3" t="s">
        <v>157</v>
      </c>
      <c r="P11" s="3" t="s">
        <v>158</v>
      </c>
      <c r="Q11" s="3" t="s">
        <v>159</v>
      </c>
      <c r="R11" s="3" t="s">
        <v>160</v>
      </c>
      <c r="S11" s="3" t="s">
        <v>161</v>
      </c>
      <c r="V11" s="3"/>
      <c r="W11" s="3" t="s">
        <v>157</v>
      </c>
      <c r="X11" s="3" t="s">
        <v>158</v>
      </c>
      <c r="Y11" s="3" t="s">
        <v>159</v>
      </c>
      <c r="Z11" s="3" t="s">
        <v>160</v>
      </c>
      <c r="AA11" s="3" t="s">
        <v>161</v>
      </c>
    </row>
    <row r="12" spans="1:28" x14ac:dyDescent="0.2">
      <c r="A12" s="12">
        <v>74032000</v>
      </c>
      <c r="B12" s="12">
        <v>0</v>
      </c>
      <c r="C12" s="12">
        <v>1</v>
      </c>
      <c r="D12" s="12">
        <v>0</v>
      </c>
      <c r="E12" s="8">
        <v>34.200000000000003</v>
      </c>
      <c r="F12" s="12">
        <v>300</v>
      </c>
      <c r="G12" s="8">
        <v>71.7</v>
      </c>
      <c r="H12">
        <f t="shared" si="0"/>
        <v>74.031999999999996</v>
      </c>
      <c r="J12">
        <f t="shared" si="1"/>
        <v>18.120007990128919</v>
      </c>
      <c r="K12">
        <f t="shared" si="2"/>
        <v>4.4869779400526566</v>
      </c>
      <c r="L12">
        <f t="shared" si="3"/>
        <v>1.5011794105682676</v>
      </c>
      <c r="N12" s="1" t="s">
        <v>153</v>
      </c>
      <c r="O12" s="1">
        <v>6</v>
      </c>
      <c r="P12" s="16">
        <v>48.49271171416018</v>
      </c>
      <c r="Q12" s="16">
        <v>8.082118619026696</v>
      </c>
      <c r="R12" s="16">
        <v>38.715377558482565</v>
      </c>
      <c r="S12" s="1">
        <v>5.7333656660760529E-25</v>
      </c>
      <c r="V12" s="1" t="s">
        <v>153</v>
      </c>
      <c r="W12" s="1">
        <v>6</v>
      </c>
      <c r="X12" s="16">
        <v>13.402210866124245</v>
      </c>
      <c r="Y12" s="16">
        <v>2.2337018110207074</v>
      </c>
      <c r="Z12" s="16">
        <v>23.255037318133915</v>
      </c>
      <c r="AA12" s="1">
        <v>1.3969169658449859E-17</v>
      </c>
    </row>
    <row r="13" spans="1:28" x14ac:dyDescent="0.2">
      <c r="A13" s="12">
        <v>24950000</v>
      </c>
      <c r="B13" s="12">
        <v>1</v>
      </c>
      <c r="C13" s="12">
        <v>0</v>
      </c>
      <c r="D13" s="12">
        <v>0</v>
      </c>
      <c r="E13" s="8">
        <v>20</v>
      </c>
      <c r="F13" s="12">
        <v>1400</v>
      </c>
      <c r="G13" s="8">
        <v>55</v>
      </c>
      <c r="H13">
        <f t="shared" si="0"/>
        <v>24.95</v>
      </c>
      <c r="J13">
        <f t="shared" si="1"/>
        <v>17.032384380161801</v>
      </c>
      <c r="K13">
        <f t="shared" si="2"/>
        <v>1.5121852658892612</v>
      </c>
      <c r="L13">
        <f t="shared" si="3"/>
        <v>0.41355580060115155</v>
      </c>
      <c r="N13" s="1" t="s">
        <v>154</v>
      </c>
      <c r="O13" s="1">
        <v>110</v>
      </c>
      <c r="P13" s="22">
        <v>22.963305646444585</v>
      </c>
      <c r="Q13" s="16">
        <v>0.20875732405858713</v>
      </c>
      <c r="R13" s="16"/>
      <c r="S13" s="16"/>
      <c r="V13" s="1" t="s">
        <v>154</v>
      </c>
      <c r="W13" s="1">
        <v>110</v>
      </c>
      <c r="X13" s="22">
        <v>10.565762413147331</v>
      </c>
      <c r="Y13" s="16">
        <v>9.6052385574066645E-2</v>
      </c>
      <c r="Z13" s="16"/>
      <c r="AA13" s="1"/>
    </row>
    <row r="14" spans="1:28" ht="13.5" thickBot="1" x14ac:dyDescent="0.25">
      <c r="A14" s="12">
        <v>15000000</v>
      </c>
      <c r="B14" s="12">
        <v>1</v>
      </c>
      <c r="C14" s="12">
        <v>0</v>
      </c>
      <c r="D14" s="12">
        <v>0</v>
      </c>
      <c r="E14" s="8">
        <v>28.1</v>
      </c>
      <c r="F14" s="12">
        <v>400</v>
      </c>
      <c r="G14" s="8">
        <v>51.3</v>
      </c>
      <c r="H14">
        <f t="shared" si="0"/>
        <v>15</v>
      </c>
      <c r="J14">
        <f t="shared" si="1"/>
        <v>16.523560759066484</v>
      </c>
      <c r="K14">
        <f t="shared" si="2"/>
        <v>0.90912941837029737</v>
      </c>
      <c r="L14">
        <f t="shared" si="3"/>
        <v>-9.5267820494166003E-2</v>
      </c>
      <c r="N14" s="2" t="s">
        <v>155</v>
      </c>
      <c r="O14" s="2">
        <v>116</v>
      </c>
      <c r="P14" s="19">
        <v>71.456017360604761</v>
      </c>
      <c r="Q14" s="19"/>
      <c r="R14" s="19"/>
      <c r="S14" s="19"/>
      <c r="V14" s="2" t="s">
        <v>155</v>
      </c>
      <c r="W14" s="2">
        <v>116</v>
      </c>
      <c r="X14" s="19">
        <v>23.967973279271575</v>
      </c>
      <c r="Y14" s="19"/>
      <c r="Z14" s="19"/>
      <c r="AA14" s="2"/>
    </row>
    <row r="15" spans="1:28" ht="13.5" thickBot="1" x14ac:dyDescent="0.25">
      <c r="A15" s="12">
        <v>12000000</v>
      </c>
      <c r="B15" s="12">
        <v>0</v>
      </c>
      <c r="C15" s="12">
        <v>0</v>
      </c>
      <c r="D15" s="12">
        <v>0</v>
      </c>
      <c r="E15" s="8">
        <v>34</v>
      </c>
      <c r="F15" s="12">
        <v>600</v>
      </c>
      <c r="G15" s="8">
        <v>55</v>
      </c>
      <c r="H15">
        <f t="shared" si="0"/>
        <v>12</v>
      </c>
      <c r="J15">
        <f t="shared" si="1"/>
        <v>16.300417207752275</v>
      </c>
      <c r="K15">
        <f t="shared" si="2"/>
        <v>0.72730353469623787</v>
      </c>
      <c r="L15">
        <f t="shared" si="3"/>
        <v>-0.31841137180837581</v>
      </c>
    </row>
    <row r="16" spans="1:28" x14ac:dyDescent="0.2">
      <c r="A16" s="12">
        <v>13250000</v>
      </c>
      <c r="B16" s="12">
        <v>1</v>
      </c>
      <c r="C16" s="12">
        <v>0</v>
      </c>
      <c r="D16" s="12">
        <v>0</v>
      </c>
      <c r="E16" s="8">
        <v>30</v>
      </c>
      <c r="F16" s="12">
        <v>4000</v>
      </c>
      <c r="G16" s="8">
        <v>59</v>
      </c>
      <c r="H16">
        <f t="shared" si="0"/>
        <v>13.25</v>
      </c>
      <c r="J16">
        <f t="shared" si="1"/>
        <v>16.399508110396507</v>
      </c>
      <c r="K16">
        <f t="shared" si="2"/>
        <v>0.80306431956042934</v>
      </c>
      <c r="L16">
        <f t="shared" si="3"/>
        <v>-0.21932046916414485</v>
      </c>
      <c r="N16" s="3"/>
      <c r="O16" s="3" t="s">
        <v>162</v>
      </c>
      <c r="P16" s="3" t="s">
        <v>10</v>
      </c>
      <c r="Q16" s="3" t="s">
        <v>163</v>
      </c>
      <c r="R16" s="3" t="s">
        <v>164</v>
      </c>
      <c r="S16" s="3" t="s">
        <v>165</v>
      </c>
      <c r="T16" s="3" t="s">
        <v>166</v>
      </c>
      <c r="V16" s="3"/>
      <c r="W16" s="3" t="s">
        <v>162</v>
      </c>
      <c r="X16" s="3" t="s">
        <v>10</v>
      </c>
      <c r="Y16" s="3" t="s">
        <v>163</v>
      </c>
      <c r="Z16" s="3" t="s">
        <v>164</v>
      </c>
      <c r="AA16" s="3" t="s">
        <v>165</v>
      </c>
      <c r="AB16" s="3" t="s">
        <v>166</v>
      </c>
    </row>
    <row r="17" spans="1:28" x14ac:dyDescent="0.2">
      <c r="A17" s="12">
        <v>10200000</v>
      </c>
      <c r="B17" s="12">
        <v>1</v>
      </c>
      <c r="C17" s="12">
        <v>0</v>
      </c>
      <c r="D17" s="12">
        <v>1</v>
      </c>
      <c r="E17" s="8">
        <v>30</v>
      </c>
      <c r="F17" s="12">
        <v>2200</v>
      </c>
      <c r="G17" s="8">
        <v>45.8</v>
      </c>
      <c r="H17">
        <f t="shared" si="0"/>
        <v>10.199999999999999</v>
      </c>
      <c r="J17">
        <f t="shared" si="1"/>
        <v>16.1378982782545</v>
      </c>
      <c r="K17">
        <f t="shared" si="2"/>
        <v>0.61820800449180224</v>
      </c>
      <c r="L17">
        <f t="shared" si="3"/>
        <v>-0.48093030130615061</v>
      </c>
      <c r="N17" s="1" t="s">
        <v>156</v>
      </c>
      <c r="O17" s="16">
        <v>-1.280938950670762</v>
      </c>
      <c r="P17" s="16">
        <v>0.19752420120601816</v>
      </c>
      <c r="Q17" s="16">
        <v>-6.4849721849260389</v>
      </c>
      <c r="R17" s="16">
        <v>2.6080172028226726E-9</v>
      </c>
      <c r="S17" s="16">
        <v>-1.6723855550017783</v>
      </c>
      <c r="T17" s="16">
        <v>-0.88949234633974572</v>
      </c>
      <c r="V17" s="1" t="s">
        <v>156</v>
      </c>
      <c r="W17" s="16">
        <v>-1.2267163984200025</v>
      </c>
      <c r="X17" s="16">
        <v>0.13398418267207959</v>
      </c>
      <c r="Y17" s="16">
        <v>-9.1556807225695955</v>
      </c>
      <c r="Z17" s="16">
        <v>3.3589085101648201E-15</v>
      </c>
      <c r="AA17" s="16">
        <v>-1.4922415999944119</v>
      </c>
      <c r="AB17" s="16">
        <v>-0.96119119684559318</v>
      </c>
    </row>
    <row r="18" spans="1:28" x14ac:dyDescent="0.2">
      <c r="A18" s="12">
        <v>14000000</v>
      </c>
      <c r="B18" s="12">
        <v>1</v>
      </c>
      <c r="C18" s="12">
        <v>0</v>
      </c>
      <c r="D18" s="12">
        <v>0</v>
      </c>
      <c r="E18" s="8">
        <v>23.8</v>
      </c>
      <c r="F18" s="12">
        <v>900</v>
      </c>
      <c r="G18" s="8">
        <v>51.4</v>
      </c>
      <c r="H18">
        <f t="shared" si="0"/>
        <v>14</v>
      </c>
      <c r="J18">
        <f t="shared" si="1"/>
        <v>16.454567887579532</v>
      </c>
      <c r="K18">
        <f t="shared" si="2"/>
        <v>0.84852079047894413</v>
      </c>
      <c r="L18">
        <f t="shared" si="3"/>
        <v>-0.16426069198111753</v>
      </c>
      <c r="N18" s="1" t="s">
        <v>23</v>
      </c>
      <c r="O18" s="16">
        <v>-4.1151349868263055E-2</v>
      </c>
      <c r="P18" s="16">
        <v>0.10268187988467094</v>
      </c>
      <c r="Q18" s="16">
        <v>-0.40076545067623381</v>
      </c>
      <c r="R18" s="16">
        <v>0.68937017441364468</v>
      </c>
      <c r="S18" s="16">
        <v>-0.24464273452779042</v>
      </c>
      <c r="T18" s="16">
        <v>0.16234003479126433</v>
      </c>
      <c r="V18" s="1" t="s">
        <v>23</v>
      </c>
      <c r="W18" s="16">
        <v>-2.8153448796453512E-2</v>
      </c>
      <c r="X18" s="16">
        <v>6.9650947415962117E-2</v>
      </c>
      <c r="Y18" s="16">
        <v>-0.40420769337591955</v>
      </c>
      <c r="Z18" s="16">
        <v>0.68684481143792242</v>
      </c>
      <c r="AA18" s="16">
        <v>-0.16618527825303478</v>
      </c>
      <c r="AB18" s="16">
        <v>0.10987838066012776</v>
      </c>
    </row>
    <row r="19" spans="1:28" x14ac:dyDescent="0.2">
      <c r="A19" s="12">
        <v>16900000</v>
      </c>
      <c r="B19" s="12">
        <v>0</v>
      </c>
      <c r="C19" s="12">
        <v>0</v>
      </c>
      <c r="D19" s="12">
        <v>0</v>
      </c>
      <c r="E19" s="8">
        <v>29</v>
      </c>
      <c r="F19" s="12">
        <v>1000</v>
      </c>
      <c r="G19" s="8">
        <v>57.4</v>
      </c>
      <c r="H19">
        <f t="shared" si="0"/>
        <v>16.899999999999999</v>
      </c>
      <c r="J19">
        <f t="shared" si="1"/>
        <v>16.642824179893303</v>
      </c>
      <c r="K19">
        <f t="shared" si="2"/>
        <v>1.0242858113638684</v>
      </c>
      <c r="L19">
        <f t="shared" si="3"/>
        <v>2.3995600332651777E-2</v>
      </c>
      <c r="N19" s="1" t="s">
        <v>25</v>
      </c>
      <c r="O19" s="16">
        <v>-5.0995527113826489E-2</v>
      </c>
      <c r="P19" s="16">
        <v>0.1129691712265861</v>
      </c>
      <c r="Q19" s="16">
        <v>-0.45141100496827608</v>
      </c>
      <c r="R19" s="16">
        <v>0.65258207251780154</v>
      </c>
      <c r="S19" s="16">
        <v>-0.27487390860194227</v>
      </c>
      <c r="T19" s="16">
        <v>0.17288285437428932</v>
      </c>
      <c r="V19" s="1" t="s">
        <v>25</v>
      </c>
      <c r="W19" s="16">
        <v>-3.2284268280522818E-2</v>
      </c>
      <c r="X19" s="16">
        <v>7.662900030234468E-2</v>
      </c>
      <c r="Y19" s="16">
        <v>-0.42130613936164046</v>
      </c>
      <c r="Z19" s="16">
        <v>0.67435364930735664</v>
      </c>
      <c r="AA19" s="16">
        <v>-0.18414496068422065</v>
      </c>
      <c r="AB19" s="16">
        <v>0.11957642412317503</v>
      </c>
    </row>
    <row r="20" spans="1:28" x14ac:dyDescent="0.2">
      <c r="A20" s="12">
        <v>12000000</v>
      </c>
      <c r="B20" s="12">
        <v>1</v>
      </c>
      <c r="C20" s="12">
        <v>0</v>
      </c>
      <c r="D20" s="12">
        <v>0</v>
      </c>
      <c r="E20" s="8">
        <v>21.2</v>
      </c>
      <c r="F20" s="12">
        <v>900</v>
      </c>
      <c r="G20" s="8">
        <v>44.4</v>
      </c>
      <c r="H20">
        <f t="shared" si="0"/>
        <v>12</v>
      </c>
      <c r="J20">
        <f t="shared" si="1"/>
        <v>16.300417207752275</v>
      </c>
      <c r="K20">
        <f t="shared" si="2"/>
        <v>0.72730353469623787</v>
      </c>
      <c r="L20">
        <f t="shared" si="3"/>
        <v>-0.31841137180837581</v>
      </c>
      <c r="N20" s="1" t="s">
        <v>28</v>
      </c>
      <c r="O20" s="16">
        <v>-0.27169168163300889</v>
      </c>
      <c r="P20" s="16">
        <v>0.20153322743305457</v>
      </c>
      <c r="Q20" s="16">
        <v>-1.3481235084336631</v>
      </c>
      <c r="R20" s="16">
        <v>0.18038823081326719</v>
      </c>
      <c r="S20" s="16">
        <v>-0.67108323495592415</v>
      </c>
      <c r="T20" s="16">
        <v>0.12769987168990632</v>
      </c>
      <c r="V20" s="1" t="s">
        <v>28</v>
      </c>
      <c r="W20" s="16">
        <v>-0.18807638806884164</v>
      </c>
      <c r="X20" s="16">
        <v>0.13670357654412554</v>
      </c>
      <c r="Y20" s="16">
        <v>-1.3757971285274591</v>
      </c>
      <c r="Z20" s="16">
        <v>0.17167931580287638</v>
      </c>
      <c r="AA20" s="16">
        <v>-0.45899079000731513</v>
      </c>
      <c r="AB20" s="16">
        <v>8.2838013869631855E-2</v>
      </c>
    </row>
    <row r="21" spans="1:28" x14ac:dyDescent="0.2">
      <c r="A21" s="12">
        <v>12300000</v>
      </c>
      <c r="B21" s="12">
        <v>1</v>
      </c>
      <c r="C21" s="12">
        <v>0</v>
      </c>
      <c r="D21" s="12">
        <v>0</v>
      </c>
      <c r="E21" s="8">
        <v>13.3</v>
      </c>
      <c r="F21" s="12">
        <v>600</v>
      </c>
      <c r="G21" s="8">
        <v>44.8</v>
      </c>
      <c r="H21">
        <f t="shared" si="0"/>
        <v>12.3</v>
      </c>
      <c r="J21">
        <f t="shared" si="1"/>
        <v>16.325109820342647</v>
      </c>
      <c r="K21">
        <f t="shared" si="2"/>
        <v>0.74548612306364381</v>
      </c>
      <c r="L21">
        <f t="shared" si="3"/>
        <v>-0.29371875921800428</v>
      </c>
      <c r="N21" s="1" t="s">
        <v>6</v>
      </c>
      <c r="O21" s="16">
        <v>2.3019857644440495E-2</v>
      </c>
      <c r="P21" s="16">
        <v>7.3698799607183792E-3</v>
      </c>
      <c r="Q21" s="16">
        <v>3.1235051001016081</v>
      </c>
      <c r="R21" s="16">
        <v>2.2846361216782543E-3</v>
      </c>
      <c r="S21" s="16">
        <v>8.4144854048057108E-3</v>
      </c>
      <c r="T21" s="16">
        <v>3.7625229884075281E-2</v>
      </c>
      <c r="V21" s="1" t="s">
        <v>6</v>
      </c>
      <c r="W21" s="16">
        <v>1.1951325922886377E-2</v>
      </c>
      <c r="X21" s="16">
        <v>4.9991208008900176E-3</v>
      </c>
      <c r="Y21" s="16">
        <v>2.3906855623009999</v>
      </c>
      <c r="Z21" s="16">
        <v>1.851570557581584E-2</v>
      </c>
      <c r="AA21" s="16">
        <v>2.044241878496755E-3</v>
      </c>
      <c r="AB21" s="16">
        <v>2.1858409967275998E-2</v>
      </c>
    </row>
    <row r="22" spans="1:28" x14ac:dyDescent="0.2">
      <c r="A22" s="12">
        <v>21990000</v>
      </c>
      <c r="B22" s="12">
        <v>1</v>
      </c>
      <c r="C22" s="12">
        <v>0</v>
      </c>
      <c r="D22" s="12">
        <v>0</v>
      </c>
      <c r="E22" s="8">
        <v>39.799999999999997</v>
      </c>
      <c r="F22" s="12">
        <v>500</v>
      </c>
      <c r="G22" s="8">
        <v>47.3</v>
      </c>
      <c r="H22">
        <f t="shared" si="0"/>
        <v>21.99</v>
      </c>
      <c r="J22">
        <f t="shared" si="1"/>
        <v>16.906098362530944</v>
      </c>
      <c r="K22">
        <f t="shared" si="2"/>
        <v>1.3327837273308558</v>
      </c>
      <c r="L22">
        <f t="shared" si="3"/>
        <v>0.28726978297029365</v>
      </c>
      <c r="N22" s="1" t="s">
        <v>3</v>
      </c>
      <c r="O22" s="16">
        <v>-1.3284723866852441E-4</v>
      </c>
      <c r="P22" s="16">
        <v>7.5892001867977125E-5</v>
      </c>
      <c r="Q22" s="16">
        <v>-1.7504774600573521</v>
      </c>
      <c r="R22" s="16">
        <v>8.2824053376974391E-2</v>
      </c>
      <c r="S22" s="16">
        <v>-2.832473731620067E-4</v>
      </c>
      <c r="T22" s="16">
        <v>1.7552895824957885E-5</v>
      </c>
      <c r="V22" s="1" t="s">
        <v>3</v>
      </c>
      <c r="W22" s="16">
        <v>-1.0066418311307658E-4</v>
      </c>
      <c r="X22" s="16">
        <v>5.1478896153202356E-5</v>
      </c>
      <c r="Y22" s="16">
        <v>-1.9554456415207058</v>
      </c>
      <c r="Z22" s="16">
        <v>5.3066902019139515E-2</v>
      </c>
      <c r="AA22" s="16">
        <v>-2.0268327227199081E-4</v>
      </c>
      <c r="AB22" s="16">
        <v>1.3549060458376412E-6</v>
      </c>
    </row>
    <row r="23" spans="1:28" ht="13.5" thickBot="1" x14ac:dyDescent="0.25">
      <c r="A23" s="12">
        <v>13450000</v>
      </c>
      <c r="B23" s="12">
        <v>1</v>
      </c>
      <c r="C23" s="12">
        <v>0</v>
      </c>
      <c r="D23" s="12">
        <v>0</v>
      </c>
      <c r="E23" s="8">
        <v>31</v>
      </c>
      <c r="F23" s="12">
        <v>700</v>
      </c>
      <c r="G23" s="8">
        <v>53</v>
      </c>
      <c r="H23">
        <f t="shared" si="0"/>
        <v>13.45</v>
      </c>
      <c r="J23">
        <f t="shared" si="1"/>
        <v>16.414489664012123</v>
      </c>
      <c r="K23">
        <f t="shared" si="2"/>
        <v>0.81518604513869997</v>
      </c>
      <c r="L23">
        <f t="shared" si="3"/>
        <v>-0.20433891554852796</v>
      </c>
      <c r="N23" s="2" t="s">
        <v>4</v>
      </c>
      <c r="O23" s="19">
        <v>3.5265502110030628E-2</v>
      </c>
      <c r="P23" s="19">
        <v>3.4903477798889138E-3</v>
      </c>
      <c r="Q23" s="19">
        <v>10.103721558415309</v>
      </c>
      <c r="R23" s="19">
        <v>2.2567076870321939E-17</v>
      </c>
      <c r="S23" s="19">
        <v>2.8348452057278969E-2</v>
      </c>
      <c r="T23" s="19">
        <v>4.2182552162782286E-2</v>
      </c>
      <c r="V23" s="2" t="s">
        <v>4</v>
      </c>
      <c r="W23" s="19">
        <v>1.8370737893908952E-2</v>
      </c>
      <c r="X23" s="19">
        <v>2.3675650460773788E-3</v>
      </c>
      <c r="Y23" s="19">
        <v>7.7593381961546939</v>
      </c>
      <c r="Z23" s="19">
        <v>4.6977861884861876E-12</v>
      </c>
      <c r="AA23" s="19">
        <v>1.3678779682402669E-2</v>
      </c>
      <c r="AB23" s="19">
        <v>2.3062696105415233E-2</v>
      </c>
    </row>
    <row r="24" spans="1:28" x14ac:dyDescent="0.2">
      <c r="A24" s="12">
        <v>11600000</v>
      </c>
      <c r="B24" s="12">
        <v>1</v>
      </c>
      <c r="C24" s="12">
        <v>0</v>
      </c>
      <c r="D24" s="12">
        <v>0</v>
      </c>
      <c r="E24" s="8">
        <v>28.6</v>
      </c>
      <c r="F24" s="12">
        <v>1000</v>
      </c>
      <c r="G24" s="8">
        <v>44.2</v>
      </c>
      <c r="H24">
        <f t="shared" si="0"/>
        <v>11.6</v>
      </c>
      <c r="J24">
        <f t="shared" si="1"/>
        <v>16.266515656076592</v>
      </c>
      <c r="K24">
        <f t="shared" si="2"/>
        <v>0.70306008353969662</v>
      </c>
      <c r="L24">
        <f t="shared" si="3"/>
        <v>-0.35231292348405713</v>
      </c>
    </row>
    <row r="25" spans="1:28" x14ac:dyDescent="0.2">
      <c r="A25" s="12">
        <v>13200000</v>
      </c>
      <c r="B25" s="12">
        <v>1</v>
      </c>
      <c r="C25" s="12">
        <v>0</v>
      </c>
      <c r="D25" s="12">
        <v>0</v>
      </c>
      <c r="E25" s="8">
        <v>17</v>
      </c>
      <c r="F25" s="12">
        <v>700</v>
      </c>
      <c r="G25" s="8">
        <v>43</v>
      </c>
      <c r="H25">
        <f t="shared" si="0"/>
        <v>13.2</v>
      </c>
      <c r="J25">
        <f t="shared" si="1"/>
        <v>16.395727387556601</v>
      </c>
      <c r="K25">
        <f t="shared" si="2"/>
        <v>0.80003388816586163</v>
      </c>
      <c r="L25">
        <f t="shared" si="3"/>
        <v>-0.22310119200405096</v>
      </c>
    </row>
    <row r="26" spans="1:28" x14ac:dyDescent="0.2">
      <c r="A26" s="12">
        <v>17600000</v>
      </c>
      <c r="B26" s="12">
        <v>0</v>
      </c>
      <c r="C26" s="12">
        <v>0</v>
      </c>
      <c r="D26" s="12">
        <v>0</v>
      </c>
      <c r="E26" s="8">
        <v>36</v>
      </c>
      <c r="F26" s="12">
        <v>1000</v>
      </c>
      <c r="G26" s="8">
        <v>55.5</v>
      </c>
      <c r="H26">
        <f t="shared" si="0"/>
        <v>17.600000000000001</v>
      </c>
      <c r="J26">
        <f t="shared" si="1"/>
        <v>16.683409460008381</v>
      </c>
      <c r="K26">
        <f t="shared" si="2"/>
        <v>1.0667118508878155</v>
      </c>
      <c r="L26">
        <f t="shared" si="3"/>
        <v>6.4580880447729958E-2</v>
      </c>
      <c r="N26" t="s">
        <v>146</v>
      </c>
      <c r="P26" s="35" t="s">
        <v>187</v>
      </c>
    </row>
    <row r="27" spans="1:28" ht="13.5" thickBot="1" x14ac:dyDescent="0.25">
      <c r="A27" s="12">
        <v>16245000</v>
      </c>
      <c r="B27" s="12">
        <v>1</v>
      </c>
      <c r="C27" s="12">
        <v>0</v>
      </c>
      <c r="D27" s="12">
        <v>0</v>
      </c>
      <c r="E27" s="8">
        <v>38.5</v>
      </c>
      <c r="F27" s="12">
        <v>1300</v>
      </c>
      <c r="G27" s="8">
        <v>60</v>
      </c>
      <c r="H27">
        <f t="shared" si="0"/>
        <v>16.245000000000001</v>
      </c>
      <c r="J27">
        <f t="shared" si="1"/>
        <v>16.603295727085339</v>
      </c>
      <c r="K27">
        <f t="shared" si="2"/>
        <v>0.984587160095032</v>
      </c>
      <c r="L27">
        <f t="shared" si="3"/>
        <v>-1.5532852475312494E-2</v>
      </c>
      <c r="V27" s="6" t="s">
        <v>184</v>
      </c>
      <c r="W27">
        <f>X13/P13</f>
        <v>0.46011504509949469</v>
      </c>
    </row>
    <row r="28" spans="1:28" x14ac:dyDescent="0.2">
      <c r="A28" s="12">
        <v>17899000</v>
      </c>
      <c r="B28" s="12">
        <v>1</v>
      </c>
      <c r="C28" s="12">
        <v>0</v>
      </c>
      <c r="D28" s="12">
        <v>0</v>
      </c>
      <c r="E28" s="8">
        <v>25.6</v>
      </c>
      <c r="F28" s="12">
        <v>400</v>
      </c>
      <c r="G28" s="8">
        <v>51</v>
      </c>
      <c r="H28">
        <f t="shared" si="0"/>
        <v>17.899000000000001</v>
      </c>
      <c r="J28">
        <f t="shared" si="1"/>
        <v>16.700255403328637</v>
      </c>
      <c r="K28">
        <f t="shared" si="2"/>
        <v>1.0848338306273302</v>
      </c>
      <c r="L28">
        <f t="shared" si="3"/>
        <v>8.1426823767986822E-2</v>
      </c>
      <c r="N28" s="14" t="s">
        <v>147</v>
      </c>
      <c r="O28" s="14"/>
      <c r="V28" s="6" t="s">
        <v>185</v>
      </c>
      <c r="W28">
        <f>LN(W27)</f>
        <v>-0.77627872272591847</v>
      </c>
    </row>
    <row r="29" spans="1:28" x14ac:dyDescent="0.2">
      <c r="A29" s="12">
        <v>47000000</v>
      </c>
      <c r="B29" s="12">
        <v>1</v>
      </c>
      <c r="C29" s="12">
        <v>1</v>
      </c>
      <c r="D29" s="12">
        <v>0</v>
      </c>
      <c r="E29" s="8">
        <v>26</v>
      </c>
      <c r="F29" s="12">
        <v>600</v>
      </c>
      <c r="G29" s="8">
        <v>65.2</v>
      </c>
      <c r="H29">
        <f t="shared" si="0"/>
        <v>47</v>
      </c>
      <c r="J29">
        <f t="shared" si="1"/>
        <v>17.665658159674333</v>
      </c>
      <c r="K29">
        <f t="shared" si="2"/>
        <v>2.8486055108935981</v>
      </c>
      <c r="L29">
        <f t="shared" si="3"/>
        <v>1.0468295801136824</v>
      </c>
      <c r="N29" s="1" t="s">
        <v>148</v>
      </c>
      <c r="O29" s="16">
        <v>0.74777779955004353</v>
      </c>
      <c r="V29" s="6" t="s">
        <v>186</v>
      </c>
      <c r="W29">
        <f>ABS(W28)</f>
        <v>0.77627872272591847</v>
      </c>
    </row>
    <row r="30" spans="1:28" x14ac:dyDescent="0.2">
      <c r="A30" s="12">
        <v>7075680</v>
      </c>
      <c r="B30" s="12">
        <v>1</v>
      </c>
      <c r="C30" s="12">
        <v>1</v>
      </c>
      <c r="D30" s="12">
        <v>0</v>
      </c>
      <c r="E30" s="8">
        <v>13</v>
      </c>
      <c r="F30" s="12">
        <v>1600</v>
      </c>
      <c r="G30" s="8">
        <v>48.6</v>
      </c>
      <c r="H30">
        <f t="shared" si="0"/>
        <v>7.0756800000000002</v>
      </c>
      <c r="J30">
        <f t="shared" si="1"/>
        <v>15.772174109949216</v>
      </c>
      <c r="K30">
        <f t="shared" si="2"/>
        <v>0.42884725619828967</v>
      </c>
      <c r="L30">
        <f t="shared" si="3"/>
        <v>-0.84665446961143542</v>
      </c>
      <c r="N30" s="1" t="s">
        <v>149</v>
      </c>
      <c r="O30" s="16">
        <v>0.55917163749990506</v>
      </c>
      <c r="W30">
        <f>W29*177/2</f>
        <v>68.700666961243783</v>
      </c>
    </row>
    <row r="31" spans="1:28" x14ac:dyDescent="0.2">
      <c r="A31" s="12">
        <v>7123670</v>
      </c>
      <c r="B31" s="12">
        <v>1</v>
      </c>
      <c r="C31" s="12">
        <v>1</v>
      </c>
      <c r="D31" s="12">
        <v>0</v>
      </c>
      <c r="E31" s="8">
        <v>14.4</v>
      </c>
      <c r="F31" s="12">
        <v>1000</v>
      </c>
      <c r="G31" s="8">
        <v>54.2</v>
      </c>
      <c r="H31">
        <f t="shared" si="0"/>
        <v>7.1236699999999997</v>
      </c>
      <c r="J31">
        <f t="shared" si="1"/>
        <v>15.778933600027932</v>
      </c>
      <c r="K31">
        <f t="shared" si="2"/>
        <v>0.43175586425079576</v>
      </c>
      <c r="L31">
        <f t="shared" si="3"/>
        <v>-0.83989497953271908</v>
      </c>
      <c r="N31" s="1" t="s">
        <v>150</v>
      </c>
      <c r="O31" s="16">
        <v>0.53512645409080906</v>
      </c>
    </row>
    <row r="32" spans="1:28" x14ac:dyDescent="0.2">
      <c r="A32" s="12">
        <v>7969750</v>
      </c>
      <c r="B32" s="12">
        <v>1</v>
      </c>
      <c r="C32" s="12">
        <v>0</v>
      </c>
      <c r="D32" s="12">
        <v>0</v>
      </c>
      <c r="E32" s="8">
        <v>18.600000000000001</v>
      </c>
      <c r="F32" s="12">
        <v>100</v>
      </c>
      <c r="G32" s="8">
        <v>49.7</v>
      </c>
      <c r="H32">
        <f t="shared" si="0"/>
        <v>7.9697500000000003</v>
      </c>
      <c r="J32">
        <f t="shared" si="1"/>
        <v>15.891163682645816</v>
      </c>
      <c r="K32">
        <f t="shared" si="2"/>
        <v>0.48303561213711182</v>
      </c>
      <c r="L32">
        <f t="shared" si="3"/>
        <v>-0.72766489691483405</v>
      </c>
      <c r="N32" s="1" t="s">
        <v>10</v>
      </c>
      <c r="O32" s="16">
        <v>0.30992319302379834</v>
      </c>
    </row>
    <row r="33" spans="1:20" ht="13.5" thickBot="1" x14ac:dyDescent="0.25">
      <c r="A33" s="12">
        <v>14000000</v>
      </c>
      <c r="B33" s="12">
        <v>0</v>
      </c>
      <c r="C33" s="12">
        <v>0</v>
      </c>
      <c r="D33" s="12">
        <v>1</v>
      </c>
      <c r="E33" s="8">
        <v>30.4</v>
      </c>
      <c r="F33" s="12">
        <v>2100</v>
      </c>
      <c r="G33" s="8">
        <v>51.8</v>
      </c>
      <c r="H33">
        <f t="shared" si="0"/>
        <v>14</v>
      </c>
      <c r="J33">
        <f t="shared" si="1"/>
        <v>16.454567887579532</v>
      </c>
      <c r="K33">
        <f t="shared" si="2"/>
        <v>0.84852079047894413</v>
      </c>
      <c r="L33">
        <f t="shared" si="3"/>
        <v>-0.16426069198111753</v>
      </c>
      <c r="N33" s="2" t="s">
        <v>151</v>
      </c>
      <c r="O33" s="34">
        <v>117</v>
      </c>
    </row>
    <row r="34" spans="1:20" x14ac:dyDescent="0.2">
      <c r="A34" s="12">
        <v>15299000</v>
      </c>
      <c r="B34" s="12">
        <v>1</v>
      </c>
      <c r="C34" s="12">
        <v>0</v>
      </c>
      <c r="D34" s="12">
        <v>0</v>
      </c>
      <c r="E34" s="8">
        <v>26.6</v>
      </c>
      <c r="F34" s="12">
        <v>900</v>
      </c>
      <c r="G34" s="8">
        <v>45</v>
      </c>
      <c r="H34">
        <f t="shared" si="0"/>
        <v>15.298999999999999</v>
      </c>
      <c r="J34">
        <f t="shared" si="1"/>
        <v>16.543298024749514</v>
      </c>
      <c r="K34">
        <f t="shared" si="2"/>
        <v>0.92725139810981194</v>
      </c>
      <c r="L34">
        <f t="shared" si="3"/>
        <v>-7.5530554811134187E-2</v>
      </c>
    </row>
    <row r="35" spans="1:20" ht="13.5" thickBot="1" x14ac:dyDescent="0.25">
      <c r="A35" s="12">
        <v>12500000</v>
      </c>
      <c r="B35" s="12">
        <v>1</v>
      </c>
      <c r="C35" s="12">
        <v>0</v>
      </c>
      <c r="D35" s="12">
        <v>0</v>
      </c>
      <c r="E35" s="8">
        <v>32.1</v>
      </c>
      <c r="F35" s="12">
        <v>600</v>
      </c>
      <c r="G35" s="8">
        <v>54</v>
      </c>
      <c r="H35">
        <f t="shared" si="0"/>
        <v>12.5</v>
      </c>
      <c r="J35">
        <f t="shared" si="1"/>
        <v>16.341239202272529</v>
      </c>
      <c r="K35">
        <f t="shared" si="2"/>
        <v>0.75760784864191444</v>
      </c>
      <c r="L35">
        <f t="shared" si="3"/>
        <v>-0.27758937728812066</v>
      </c>
      <c r="N35" t="s">
        <v>152</v>
      </c>
    </row>
    <row r="36" spans="1:20" x14ac:dyDescent="0.2">
      <c r="A36" s="12">
        <v>5100000</v>
      </c>
      <c r="B36" s="12">
        <v>1</v>
      </c>
      <c r="C36" s="12">
        <v>1</v>
      </c>
      <c r="D36" s="12">
        <v>0</v>
      </c>
      <c r="E36" s="8">
        <v>40.1</v>
      </c>
      <c r="F36" s="12">
        <v>600</v>
      </c>
      <c r="G36" s="8">
        <v>58.9</v>
      </c>
      <c r="H36">
        <f t="shared" si="0"/>
        <v>5.0999999999999996</v>
      </c>
      <c r="J36">
        <f t="shared" si="1"/>
        <v>15.444751097694555</v>
      </c>
      <c r="K36">
        <f t="shared" si="2"/>
        <v>0.30910400224590112</v>
      </c>
      <c r="L36">
        <f t="shared" si="3"/>
        <v>-1.174077481866096</v>
      </c>
      <c r="N36" s="3"/>
      <c r="O36" s="3" t="s">
        <v>157</v>
      </c>
      <c r="P36" s="3" t="s">
        <v>158</v>
      </c>
      <c r="Q36" s="3" t="s">
        <v>159</v>
      </c>
      <c r="R36" s="3" t="s">
        <v>160</v>
      </c>
      <c r="S36" s="3" t="s">
        <v>161</v>
      </c>
    </row>
    <row r="37" spans="1:20" x14ac:dyDescent="0.2">
      <c r="A37" s="12">
        <v>7300000</v>
      </c>
      <c r="B37" s="12">
        <v>0</v>
      </c>
      <c r="C37" s="12">
        <v>1</v>
      </c>
      <c r="D37" s="12">
        <v>0</v>
      </c>
      <c r="E37" s="8">
        <v>35</v>
      </c>
      <c r="F37" s="12">
        <v>1100</v>
      </c>
      <c r="G37" s="8">
        <v>53.9</v>
      </c>
      <c r="H37">
        <f t="shared" si="0"/>
        <v>7.3</v>
      </c>
      <c r="J37">
        <f t="shared" si="1"/>
        <v>15.80338490611862</v>
      </c>
      <c r="K37">
        <f t="shared" si="2"/>
        <v>0.44244298360687806</v>
      </c>
      <c r="L37">
        <f t="shared" si="3"/>
        <v>-0.81544367344203061</v>
      </c>
      <c r="N37" s="1" t="s">
        <v>153</v>
      </c>
      <c r="O37" s="1">
        <v>6</v>
      </c>
      <c r="P37" s="16">
        <v>13.402210866124257</v>
      </c>
      <c r="Q37" s="16">
        <v>2.2337018110207096</v>
      </c>
      <c r="R37" s="16">
        <v>23.255037318133958</v>
      </c>
      <c r="S37" s="1">
        <v>1.3969169658449073E-17</v>
      </c>
    </row>
    <row r="38" spans="1:20" x14ac:dyDescent="0.2">
      <c r="A38" s="12">
        <v>13500000</v>
      </c>
      <c r="B38" s="12">
        <v>1</v>
      </c>
      <c r="C38" s="12">
        <v>0</v>
      </c>
      <c r="D38" s="12">
        <v>0</v>
      </c>
      <c r="E38" s="8">
        <v>28</v>
      </c>
      <c r="F38" s="12">
        <v>1300</v>
      </c>
      <c r="G38" s="8">
        <v>44</v>
      </c>
      <c r="H38">
        <f t="shared" si="0"/>
        <v>13.5</v>
      </c>
      <c r="J38">
        <f t="shared" si="1"/>
        <v>16.418200243408659</v>
      </c>
      <c r="K38">
        <f t="shared" si="2"/>
        <v>0.81821647653326757</v>
      </c>
      <c r="L38">
        <f t="shared" si="3"/>
        <v>-0.20062833615199238</v>
      </c>
      <c r="N38" s="1" t="s">
        <v>154</v>
      </c>
      <c r="O38" s="1">
        <v>110</v>
      </c>
      <c r="P38" s="16">
        <v>10.565762413147322</v>
      </c>
      <c r="Q38" s="16">
        <v>9.6052385574066562E-2</v>
      </c>
      <c r="R38" s="16"/>
      <c r="S38" s="16"/>
    </row>
    <row r="39" spans="1:20" ht="13.5" thickBot="1" x14ac:dyDescent="0.25">
      <c r="A39" s="12">
        <v>14000000</v>
      </c>
      <c r="B39" s="12">
        <v>1</v>
      </c>
      <c r="C39" s="12">
        <v>0</v>
      </c>
      <c r="D39" s="12">
        <v>1</v>
      </c>
      <c r="E39" s="8">
        <v>28</v>
      </c>
      <c r="F39" s="12">
        <v>200</v>
      </c>
      <c r="G39" s="8">
        <v>43</v>
      </c>
      <c r="H39">
        <f t="shared" si="0"/>
        <v>14</v>
      </c>
      <c r="J39">
        <f t="shared" si="1"/>
        <v>16.454567887579532</v>
      </c>
      <c r="K39">
        <f t="shared" si="2"/>
        <v>0.84852079047894413</v>
      </c>
      <c r="L39">
        <f t="shared" si="3"/>
        <v>-0.16426069198111753</v>
      </c>
      <c r="N39" s="2" t="s">
        <v>155</v>
      </c>
      <c r="O39" s="2">
        <v>116</v>
      </c>
      <c r="P39" s="19">
        <v>23.967973279271579</v>
      </c>
      <c r="Q39" s="19"/>
      <c r="R39" s="19"/>
      <c r="S39" s="19"/>
    </row>
    <row r="40" spans="1:20" ht="13.5" thickBot="1" x14ac:dyDescent="0.25">
      <c r="A40" s="12">
        <v>12000000</v>
      </c>
      <c r="B40" s="12">
        <v>1</v>
      </c>
      <c r="C40" s="12">
        <v>0</v>
      </c>
      <c r="D40" s="12">
        <v>0</v>
      </c>
      <c r="E40" s="8">
        <v>29</v>
      </c>
      <c r="F40" s="12">
        <v>750</v>
      </c>
      <c r="G40" s="8">
        <v>43</v>
      </c>
      <c r="H40">
        <f t="shared" si="0"/>
        <v>12</v>
      </c>
      <c r="J40">
        <f t="shared" si="1"/>
        <v>16.300417207752275</v>
      </c>
      <c r="K40">
        <f t="shared" si="2"/>
        <v>0.72730353469623787</v>
      </c>
      <c r="L40">
        <f t="shared" si="3"/>
        <v>-0.31841137180837581</v>
      </c>
    </row>
    <row r="41" spans="1:20" x14ac:dyDescent="0.2">
      <c r="A41" s="12">
        <v>9200000</v>
      </c>
      <c r="B41" s="12">
        <v>1</v>
      </c>
      <c r="C41" s="12">
        <v>0</v>
      </c>
      <c r="D41" s="12">
        <v>0</v>
      </c>
      <c r="E41" s="8">
        <v>15</v>
      </c>
      <c r="F41" s="12">
        <v>1800</v>
      </c>
      <c r="G41" s="8">
        <v>30.1</v>
      </c>
      <c r="H41">
        <f t="shared" si="0"/>
        <v>9.1999999999999993</v>
      </c>
      <c r="J41">
        <f t="shared" si="1"/>
        <v>16.034714042019267</v>
      </c>
      <c r="K41">
        <f t="shared" si="2"/>
        <v>0.557599376600449</v>
      </c>
      <c r="L41">
        <f t="shared" si="3"/>
        <v>-0.58411453754138154</v>
      </c>
      <c r="N41" s="3"/>
      <c r="O41" s="3" t="s">
        <v>162</v>
      </c>
      <c r="P41" s="3" t="s">
        <v>10</v>
      </c>
      <c r="Q41" s="3" t="s">
        <v>163</v>
      </c>
      <c r="R41" s="3" t="s">
        <v>164</v>
      </c>
      <c r="S41" s="3" t="s">
        <v>165</v>
      </c>
      <c r="T41" s="3" t="s">
        <v>166</v>
      </c>
    </row>
    <row r="42" spans="1:20" x14ac:dyDescent="0.2">
      <c r="A42" s="12">
        <v>18500000</v>
      </c>
      <c r="B42" s="12">
        <v>1</v>
      </c>
      <c r="C42" s="12">
        <v>0</v>
      </c>
      <c r="D42" s="12">
        <v>0</v>
      </c>
      <c r="E42" s="8">
        <v>31.2</v>
      </c>
      <c r="F42" s="12">
        <v>800</v>
      </c>
      <c r="G42" s="8">
        <v>48</v>
      </c>
      <c r="H42">
        <f t="shared" si="0"/>
        <v>18.5</v>
      </c>
      <c r="J42">
        <f t="shared" si="1"/>
        <v>16.733281290048552</v>
      </c>
      <c r="K42">
        <f t="shared" si="2"/>
        <v>1.1212596159900334</v>
      </c>
      <c r="L42">
        <f t="shared" si="3"/>
        <v>0.11445271048790308</v>
      </c>
      <c r="N42" s="1" t="s">
        <v>156</v>
      </c>
      <c r="O42" s="16">
        <v>15.392112181140648</v>
      </c>
      <c r="P42" s="16">
        <v>0.13398418267207957</v>
      </c>
      <c r="Q42" s="16">
        <v>114.88006923035213</v>
      </c>
      <c r="R42" s="16">
        <v>2.1549810761798784E-116</v>
      </c>
      <c r="S42" s="16">
        <v>15.126586979566239</v>
      </c>
      <c r="T42" s="16">
        <v>15.657637382715057</v>
      </c>
    </row>
    <row r="43" spans="1:20" x14ac:dyDescent="0.2">
      <c r="A43" s="12">
        <v>18000000</v>
      </c>
      <c r="B43" s="12">
        <v>1</v>
      </c>
      <c r="C43" s="12">
        <v>0</v>
      </c>
      <c r="D43" s="12">
        <v>0</v>
      </c>
      <c r="E43" s="8">
        <v>30.4</v>
      </c>
      <c r="F43" s="12">
        <v>900</v>
      </c>
      <c r="G43" s="8">
        <v>50.6</v>
      </c>
      <c r="H43">
        <f t="shared" si="0"/>
        <v>18</v>
      </c>
      <c r="J43">
        <f t="shared" si="1"/>
        <v>16.705882315860439</v>
      </c>
      <c r="K43">
        <f t="shared" si="2"/>
        <v>1.0909553020443568</v>
      </c>
      <c r="L43">
        <f t="shared" si="3"/>
        <v>8.7053736299788548E-2</v>
      </c>
      <c r="N43" s="1" t="s">
        <v>23</v>
      </c>
      <c r="O43" s="16">
        <v>-2.8153448796453526E-2</v>
      </c>
      <c r="P43" s="16">
        <v>6.9650947415962089E-2</v>
      </c>
      <c r="Q43" s="16">
        <v>-0.40420769337591994</v>
      </c>
      <c r="R43" s="16">
        <v>0.68684481143792209</v>
      </c>
      <c r="S43" s="16">
        <v>-0.16618527825303475</v>
      </c>
      <c r="T43" s="16">
        <v>0.10987838066012769</v>
      </c>
    </row>
    <row r="44" spans="1:20" x14ac:dyDescent="0.2">
      <c r="A44" s="12">
        <v>15250000</v>
      </c>
      <c r="B44" s="12">
        <v>1</v>
      </c>
      <c r="C44" s="12">
        <v>1</v>
      </c>
      <c r="D44" s="12">
        <v>0</v>
      </c>
      <c r="E44" s="8">
        <v>34</v>
      </c>
      <c r="F44" s="12">
        <v>100</v>
      </c>
      <c r="G44" s="8">
        <v>52</v>
      </c>
      <c r="H44">
        <f t="shared" si="0"/>
        <v>15.25</v>
      </c>
      <c r="J44">
        <f t="shared" si="1"/>
        <v>16.540090061017693</v>
      </c>
      <c r="K44">
        <f t="shared" si="2"/>
        <v>0.9242815753431356</v>
      </c>
      <c r="L44">
        <f t="shared" si="3"/>
        <v>-7.8738518542955507E-2</v>
      </c>
      <c r="N44" s="1" t="s">
        <v>25</v>
      </c>
      <c r="O44" s="16">
        <v>-3.2284268280523054E-2</v>
      </c>
      <c r="P44" s="16">
        <v>7.6629000302344652E-2</v>
      </c>
      <c r="Q44" s="16">
        <v>-0.42130613936164374</v>
      </c>
      <c r="R44" s="16">
        <v>0.6743536493073542</v>
      </c>
      <c r="S44" s="16">
        <v>-0.18414496068422084</v>
      </c>
      <c r="T44" s="16">
        <v>0.11957642412317473</v>
      </c>
    </row>
    <row r="45" spans="1:20" x14ac:dyDescent="0.2">
      <c r="A45" s="12">
        <v>25000000</v>
      </c>
      <c r="B45" s="12">
        <v>1</v>
      </c>
      <c r="C45" s="12">
        <v>1</v>
      </c>
      <c r="D45" s="12">
        <v>0</v>
      </c>
      <c r="E45" s="8">
        <v>32.1</v>
      </c>
      <c r="F45" s="12">
        <v>450</v>
      </c>
      <c r="G45" s="8">
        <v>54.5</v>
      </c>
      <c r="H45">
        <f t="shared" si="0"/>
        <v>25</v>
      </c>
      <c r="J45">
        <f t="shared" si="1"/>
        <v>17.034386382832476</v>
      </c>
      <c r="K45">
        <f t="shared" si="2"/>
        <v>1.5152156972838289</v>
      </c>
      <c r="L45">
        <f t="shared" si="3"/>
        <v>0.41555780327182462</v>
      </c>
      <c r="N45" s="1" t="s">
        <v>28</v>
      </c>
      <c r="O45" s="16">
        <v>-0.1880763880688415</v>
      </c>
      <c r="P45" s="16">
        <v>0.13670357654412549</v>
      </c>
      <c r="Q45" s="16">
        <v>-1.3757971285274586</v>
      </c>
      <c r="R45" s="17">
        <v>0.17167931580287782</v>
      </c>
      <c r="S45" s="16">
        <v>-0.45899079000731491</v>
      </c>
      <c r="T45" s="16">
        <v>8.2838013869631882E-2</v>
      </c>
    </row>
    <row r="46" spans="1:20" x14ac:dyDescent="0.2">
      <c r="A46" s="12">
        <v>28900000</v>
      </c>
      <c r="B46" s="12">
        <v>1</v>
      </c>
      <c r="C46" s="12">
        <v>1</v>
      </c>
      <c r="D46" s="12">
        <v>1</v>
      </c>
      <c r="E46" s="8">
        <v>49</v>
      </c>
      <c r="F46" s="12">
        <v>900</v>
      </c>
      <c r="G46" s="8">
        <v>82.2</v>
      </c>
      <c r="H46">
        <f t="shared" si="0"/>
        <v>28.9</v>
      </c>
      <c r="J46">
        <f t="shared" si="1"/>
        <v>17.179352153082661</v>
      </c>
      <c r="K46">
        <f t="shared" si="2"/>
        <v>1.7515893460601062</v>
      </c>
      <c r="L46">
        <f t="shared" si="3"/>
        <v>0.56052357352201032</v>
      </c>
      <c r="N46" s="1" t="s">
        <v>6</v>
      </c>
      <c r="O46" s="16">
        <v>1.1951325922886369E-2</v>
      </c>
      <c r="P46" s="16">
        <v>4.9991208008900159E-3</v>
      </c>
      <c r="Q46" s="16">
        <v>2.390685562300999</v>
      </c>
      <c r="R46" s="17">
        <v>1.851570557581584E-2</v>
      </c>
      <c r="S46" s="16">
        <v>2.0442418784967498E-3</v>
      </c>
      <c r="T46" s="16">
        <v>2.1858409967275987E-2</v>
      </c>
    </row>
    <row r="47" spans="1:20" x14ac:dyDescent="0.2">
      <c r="A47" s="12">
        <v>15000000</v>
      </c>
      <c r="B47" s="12">
        <v>1</v>
      </c>
      <c r="C47" s="12">
        <v>0</v>
      </c>
      <c r="D47" s="12">
        <v>0</v>
      </c>
      <c r="E47" s="8">
        <v>30</v>
      </c>
      <c r="F47" s="12">
        <v>900</v>
      </c>
      <c r="G47" s="8">
        <v>52</v>
      </c>
      <c r="H47">
        <f t="shared" si="0"/>
        <v>15</v>
      </c>
      <c r="J47">
        <f t="shared" si="1"/>
        <v>16.523560759066484</v>
      </c>
      <c r="K47">
        <f t="shared" si="2"/>
        <v>0.90912941837029737</v>
      </c>
      <c r="L47">
        <f t="shared" si="3"/>
        <v>-9.5267820494166003E-2</v>
      </c>
      <c r="N47" s="1" t="s">
        <v>3</v>
      </c>
      <c r="O47" s="16">
        <v>-1.0066418311307655E-4</v>
      </c>
      <c r="P47" s="16">
        <v>5.1478896153202336E-5</v>
      </c>
      <c r="Q47" s="16">
        <v>-1.9554456415207062</v>
      </c>
      <c r="R47" s="17">
        <v>5.3066902019139515E-2</v>
      </c>
      <c r="S47" s="16">
        <v>-2.0268327227199073E-4</v>
      </c>
      <c r="T47" s="16">
        <v>1.3549060458376277E-6</v>
      </c>
    </row>
    <row r="48" spans="1:20" ht="13.5" thickBot="1" x14ac:dyDescent="0.25">
      <c r="A48" s="12">
        <v>16599000</v>
      </c>
      <c r="B48" s="12">
        <v>1</v>
      </c>
      <c r="C48" s="12">
        <v>0</v>
      </c>
      <c r="D48" s="12">
        <v>0</v>
      </c>
      <c r="E48" s="8">
        <v>31</v>
      </c>
      <c r="F48" s="12">
        <v>1800</v>
      </c>
      <c r="G48" s="8">
        <v>51</v>
      </c>
      <c r="H48">
        <f t="shared" si="0"/>
        <v>16.599</v>
      </c>
      <c r="J48">
        <f t="shared" si="1"/>
        <v>16.624853010548357</v>
      </c>
      <c r="K48">
        <f t="shared" si="2"/>
        <v>1.006042614368571</v>
      </c>
      <c r="L48">
        <f t="shared" si="3"/>
        <v>6.0244309877062639E-3</v>
      </c>
      <c r="N48" s="2" t="s">
        <v>4</v>
      </c>
      <c r="O48" s="19">
        <v>1.8370737893908962E-2</v>
      </c>
      <c r="P48" s="19">
        <v>2.3675650460773779E-3</v>
      </c>
      <c r="Q48" s="19">
        <v>7.759338196154701</v>
      </c>
      <c r="R48" s="23">
        <v>4.697786188486018E-12</v>
      </c>
      <c r="S48" s="19">
        <v>1.3678779682402682E-2</v>
      </c>
      <c r="T48" s="19">
        <v>2.3062696105415243E-2</v>
      </c>
    </row>
    <row r="49" spans="1:19" x14ac:dyDescent="0.2">
      <c r="A49" s="12">
        <v>11600000</v>
      </c>
      <c r="B49" s="12">
        <v>1</v>
      </c>
      <c r="C49" s="12">
        <v>1</v>
      </c>
      <c r="D49" s="12">
        <v>1</v>
      </c>
      <c r="E49" s="8">
        <v>31</v>
      </c>
      <c r="F49" s="12">
        <v>600</v>
      </c>
      <c r="G49" s="8">
        <v>51</v>
      </c>
      <c r="H49">
        <f t="shared" si="0"/>
        <v>11.6</v>
      </c>
      <c r="J49">
        <f t="shared" si="1"/>
        <v>16.266515656076592</v>
      </c>
      <c r="K49">
        <f t="shared" si="2"/>
        <v>0.70306008353969662</v>
      </c>
      <c r="L49">
        <f t="shared" si="3"/>
        <v>-0.35231292348405713</v>
      </c>
    </row>
    <row r="50" spans="1:19" x14ac:dyDescent="0.2">
      <c r="A50" s="12">
        <v>55000000</v>
      </c>
      <c r="B50" s="12">
        <v>0</v>
      </c>
      <c r="C50" s="12">
        <v>1</v>
      </c>
      <c r="D50" s="12">
        <v>0</v>
      </c>
      <c r="E50" s="8">
        <v>42</v>
      </c>
      <c r="F50" s="12">
        <v>800</v>
      </c>
      <c r="G50" s="8">
        <v>70</v>
      </c>
      <c r="H50">
        <f t="shared" si="0"/>
        <v>55</v>
      </c>
      <c r="J50">
        <f t="shared" si="1"/>
        <v>17.822843743196746</v>
      </c>
      <c r="K50">
        <f t="shared" si="2"/>
        <v>3.3334745340244236</v>
      </c>
      <c r="L50">
        <f t="shared" si="3"/>
        <v>1.2040151636360947</v>
      </c>
    </row>
    <row r="51" spans="1:19" x14ac:dyDescent="0.2">
      <c r="A51" s="12">
        <v>27500000</v>
      </c>
      <c r="B51" s="12">
        <v>0</v>
      </c>
      <c r="C51" s="12">
        <v>1</v>
      </c>
      <c r="D51" s="12">
        <v>0</v>
      </c>
      <c r="E51" s="8">
        <v>30</v>
      </c>
      <c r="F51" s="12">
        <v>1000</v>
      </c>
      <c r="G51" s="8">
        <v>56</v>
      </c>
      <c r="H51">
        <f t="shared" si="0"/>
        <v>27.5</v>
      </c>
      <c r="J51">
        <f t="shared" si="1"/>
        <v>17.129696562636799</v>
      </c>
      <c r="K51">
        <f t="shared" si="2"/>
        <v>1.6667372670122118</v>
      </c>
      <c r="L51">
        <f t="shared" si="3"/>
        <v>0.51086798307614956</v>
      </c>
      <c r="N51" t="s">
        <v>146</v>
      </c>
      <c r="P51" s="35" t="s">
        <v>188</v>
      </c>
    </row>
    <row r="52" spans="1:19" ht="13.5" thickBot="1" x14ac:dyDescent="0.25">
      <c r="A52" s="12">
        <v>13900000</v>
      </c>
      <c r="B52" s="12">
        <v>1</v>
      </c>
      <c r="C52" s="12">
        <v>0</v>
      </c>
      <c r="D52" s="12">
        <v>0</v>
      </c>
      <c r="E52" s="8">
        <v>31</v>
      </c>
      <c r="F52" s="12">
        <v>650</v>
      </c>
      <c r="G52" s="8">
        <v>52</v>
      </c>
      <c r="H52">
        <f t="shared" si="0"/>
        <v>13.9</v>
      </c>
      <c r="J52">
        <f t="shared" si="1"/>
        <v>16.44739939810092</v>
      </c>
      <c r="K52">
        <f t="shared" si="2"/>
        <v>0.84245992768980882</v>
      </c>
      <c r="L52">
        <f t="shared" si="3"/>
        <v>-0.17142918145973007</v>
      </c>
    </row>
    <row r="53" spans="1:19" x14ac:dyDescent="0.2">
      <c r="A53" s="12">
        <v>31000000</v>
      </c>
      <c r="B53" s="12">
        <v>0</v>
      </c>
      <c r="C53" s="12">
        <v>1</v>
      </c>
      <c r="D53" s="12">
        <v>0</v>
      </c>
      <c r="E53" s="8">
        <v>30</v>
      </c>
      <c r="F53" s="12">
        <v>900</v>
      </c>
      <c r="G53" s="8">
        <v>56.7</v>
      </c>
      <c r="H53">
        <f t="shared" si="0"/>
        <v>31</v>
      </c>
      <c r="J53">
        <f t="shared" si="1"/>
        <v>17.249497762449419</v>
      </c>
      <c r="K53">
        <f t="shared" si="2"/>
        <v>1.8788674646319479</v>
      </c>
      <c r="L53">
        <f t="shared" si="3"/>
        <v>0.63066918288877016</v>
      </c>
      <c r="N53" s="14" t="s">
        <v>147</v>
      </c>
      <c r="O53" s="14"/>
    </row>
    <row r="54" spans="1:19" x14ac:dyDescent="0.2">
      <c r="A54" s="12">
        <v>24059500</v>
      </c>
      <c r="B54" s="12">
        <v>0</v>
      </c>
      <c r="C54" s="12">
        <v>1</v>
      </c>
      <c r="D54" s="12">
        <v>0</v>
      </c>
      <c r="E54" s="8">
        <v>19.3</v>
      </c>
      <c r="F54" s="12">
        <v>400</v>
      </c>
      <c r="G54" s="8">
        <v>67.2</v>
      </c>
      <c r="H54">
        <f t="shared" si="0"/>
        <v>24.0595</v>
      </c>
      <c r="J54">
        <f t="shared" si="1"/>
        <v>16.996040486914989</v>
      </c>
      <c r="K54">
        <f t="shared" si="2"/>
        <v>1.4582132827520113</v>
      </c>
      <c r="L54">
        <f t="shared" si="3"/>
        <v>0.37721190735433729</v>
      </c>
      <c r="N54" s="1" t="s">
        <v>148</v>
      </c>
      <c r="O54" s="1">
        <v>0.82379439326254222</v>
      </c>
    </row>
    <row r="55" spans="1:19" x14ac:dyDescent="0.2">
      <c r="A55" s="12">
        <v>24672600</v>
      </c>
      <c r="B55" s="12">
        <v>0</v>
      </c>
      <c r="C55" s="12">
        <v>1</v>
      </c>
      <c r="D55" s="12">
        <v>0</v>
      </c>
      <c r="E55" s="8">
        <v>26.3</v>
      </c>
      <c r="F55" s="12">
        <v>400</v>
      </c>
      <c r="G55" s="8">
        <v>67.7</v>
      </c>
      <c r="H55">
        <f t="shared" si="0"/>
        <v>24.672599999999999</v>
      </c>
      <c r="J55">
        <f t="shared" si="1"/>
        <v>17.021203874115638</v>
      </c>
      <c r="K55">
        <f t="shared" si="2"/>
        <v>1.4953724325122</v>
      </c>
      <c r="L55">
        <f t="shared" si="3"/>
        <v>0.40237529455498711</v>
      </c>
      <c r="N55" s="1" t="s">
        <v>149</v>
      </c>
      <c r="O55" s="1">
        <v>0.67863720237080005</v>
      </c>
    </row>
    <row r="56" spans="1:19" x14ac:dyDescent="0.2">
      <c r="A56" s="12">
        <v>25220300</v>
      </c>
      <c r="B56" s="12">
        <v>1</v>
      </c>
      <c r="C56" s="12">
        <v>1</v>
      </c>
      <c r="D56" s="12">
        <v>0</v>
      </c>
      <c r="E56" s="8">
        <v>25.3</v>
      </c>
      <c r="F56" s="12">
        <v>1100</v>
      </c>
      <c r="G56" s="8">
        <v>76.8</v>
      </c>
      <c r="H56">
        <f t="shared" si="0"/>
        <v>25.220300000000002</v>
      </c>
      <c r="J56">
        <f t="shared" si="1"/>
        <v>17.043159783751474</v>
      </c>
      <c r="K56">
        <f t="shared" si="2"/>
        <v>1.528567778008294</v>
      </c>
      <c r="L56">
        <f t="shared" si="3"/>
        <v>0.42433120419082232</v>
      </c>
      <c r="N56" s="1" t="s">
        <v>150</v>
      </c>
      <c r="O56" s="1">
        <v>0.66110832250011642</v>
      </c>
    </row>
    <row r="57" spans="1:19" x14ac:dyDescent="0.2">
      <c r="A57" s="12">
        <v>25808400</v>
      </c>
      <c r="B57" s="12">
        <v>0</v>
      </c>
      <c r="C57" s="12">
        <v>1</v>
      </c>
      <c r="D57" s="12">
        <v>0</v>
      </c>
      <c r="E57" s="8">
        <v>19.8</v>
      </c>
      <c r="F57" s="12">
        <v>400</v>
      </c>
      <c r="G57" s="8">
        <v>66.900000000000006</v>
      </c>
      <c r="H57">
        <f t="shared" si="0"/>
        <v>25.808399999999999</v>
      </c>
      <c r="J57">
        <f t="shared" si="1"/>
        <v>17.066210578297074</v>
      </c>
      <c r="K57">
        <f t="shared" si="2"/>
        <v>1.5642117120711987</v>
      </c>
      <c r="L57">
        <f t="shared" si="3"/>
        <v>0.44738199873642331</v>
      </c>
      <c r="N57" s="1" t="s">
        <v>10</v>
      </c>
      <c r="O57" s="1">
        <v>7538525.503403143</v>
      </c>
    </row>
    <row r="58" spans="1:19" ht="13.5" thickBot="1" x14ac:dyDescent="0.25">
      <c r="A58" s="12">
        <v>27699100</v>
      </c>
      <c r="B58" s="12">
        <v>0</v>
      </c>
      <c r="C58" s="12">
        <v>1</v>
      </c>
      <c r="D58" s="12">
        <v>0</v>
      </c>
      <c r="E58" s="8">
        <v>25.3</v>
      </c>
      <c r="F58" s="12">
        <v>400</v>
      </c>
      <c r="G58" s="8">
        <v>67.900000000000006</v>
      </c>
      <c r="H58">
        <f t="shared" si="0"/>
        <v>27.699100000000001</v>
      </c>
      <c r="J58">
        <f t="shared" si="1"/>
        <v>17.136910479654993</v>
      </c>
      <c r="K58">
        <f t="shared" si="2"/>
        <v>1.6788044448253803</v>
      </c>
      <c r="L58">
        <f t="shared" si="3"/>
        <v>0.51808190009434441</v>
      </c>
      <c r="N58" s="2" t="s">
        <v>151</v>
      </c>
      <c r="O58" s="2">
        <v>117</v>
      </c>
    </row>
    <row r="59" spans="1:19" x14ac:dyDescent="0.2">
      <c r="A59" s="12">
        <v>13900000</v>
      </c>
      <c r="B59" s="12">
        <v>0</v>
      </c>
      <c r="C59" s="12">
        <v>1</v>
      </c>
      <c r="D59" s="12">
        <v>0</v>
      </c>
      <c r="E59" s="8">
        <v>28.2</v>
      </c>
      <c r="F59" s="12">
        <v>1100</v>
      </c>
      <c r="G59" s="8">
        <v>59.8</v>
      </c>
      <c r="H59">
        <f t="shared" si="0"/>
        <v>13.9</v>
      </c>
      <c r="J59">
        <f t="shared" si="1"/>
        <v>16.44739939810092</v>
      </c>
      <c r="K59">
        <f t="shared" si="2"/>
        <v>0.84245992768980882</v>
      </c>
      <c r="L59">
        <f t="shared" si="3"/>
        <v>-0.17142918145973007</v>
      </c>
    </row>
    <row r="60" spans="1:19" ht="13.5" thickBot="1" x14ac:dyDescent="0.25">
      <c r="A60" s="12">
        <v>14470000</v>
      </c>
      <c r="B60" s="12">
        <v>1</v>
      </c>
      <c r="C60" s="12">
        <v>1</v>
      </c>
      <c r="D60" s="12">
        <v>0</v>
      </c>
      <c r="E60" s="8">
        <v>32.9</v>
      </c>
      <c r="F60" s="12">
        <v>1400</v>
      </c>
      <c r="G60" s="8">
        <v>54.9</v>
      </c>
      <c r="H60">
        <f t="shared" si="0"/>
        <v>14.47</v>
      </c>
      <c r="J60">
        <f t="shared" si="1"/>
        <v>16.487588098607667</v>
      </c>
      <c r="K60">
        <f t="shared" si="2"/>
        <v>0.87700684558788011</v>
      </c>
      <c r="L60">
        <f t="shared" si="3"/>
        <v>-0.13124048095298366</v>
      </c>
      <c r="N60" t="s">
        <v>152</v>
      </c>
    </row>
    <row r="61" spans="1:19" x14ac:dyDescent="0.2">
      <c r="A61" s="12">
        <v>15000000</v>
      </c>
      <c r="B61" s="12">
        <v>0</v>
      </c>
      <c r="C61" s="12">
        <v>1</v>
      </c>
      <c r="D61" s="12">
        <v>0</v>
      </c>
      <c r="E61" s="8">
        <v>45</v>
      </c>
      <c r="F61" s="12">
        <v>2000</v>
      </c>
      <c r="G61" s="8">
        <v>60</v>
      </c>
      <c r="H61">
        <f t="shared" si="0"/>
        <v>15</v>
      </c>
      <c r="J61">
        <f t="shared" si="1"/>
        <v>16.523560759066484</v>
      </c>
      <c r="K61">
        <f t="shared" si="2"/>
        <v>0.90912941837029737</v>
      </c>
      <c r="L61">
        <f t="shared" si="3"/>
        <v>-9.5267820494166003E-2</v>
      </c>
      <c r="N61" s="3"/>
      <c r="O61" s="3" t="s">
        <v>157</v>
      </c>
      <c r="P61" s="3" t="s">
        <v>158</v>
      </c>
      <c r="Q61" s="3" t="s">
        <v>159</v>
      </c>
      <c r="R61" s="3" t="s">
        <v>160</v>
      </c>
      <c r="S61" s="3" t="s">
        <v>161</v>
      </c>
    </row>
    <row r="62" spans="1:19" x14ac:dyDescent="0.2">
      <c r="A62" s="12">
        <v>10587400</v>
      </c>
      <c r="B62" s="12">
        <v>0</v>
      </c>
      <c r="C62" s="12">
        <v>0</v>
      </c>
      <c r="D62" s="12">
        <v>0</v>
      </c>
      <c r="E62" s="8">
        <v>22.7</v>
      </c>
      <c r="F62" s="12">
        <v>4000</v>
      </c>
      <c r="G62" s="8">
        <v>54.8</v>
      </c>
      <c r="H62">
        <f t="shared" si="0"/>
        <v>10.587400000000001</v>
      </c>
      <c r="J62">
        <f t="shared" si="1"/>
        <v>16.175175172797488</v>
      </c>
      <c r="K62">
        <f t="shared" si="2"/>
        <v>0.64168778693691242</v>
      </c>
      <c r="L62">
        <f t="shared" si="3"/>
        <v>-0.44365340676316273</v>
      </c>
      <c r="N62" s="1" t="s">
        <v>153</v>
      </c>
      <c r="O62" s="1">
        <v>6</v>
      </c>
      <c r="P62" s="1">
        <v>1.3201022344405462E+16</v>
      </c>
      <c r="Q62" s="1">
        <v>2200170390734243.8</v>
      </c>
      <c r="R62" s="1">
        <v>38.715377558482452</v>
      </c>
      <c r="S62" s="1">
        <v>5.7333656660765846E-25</v>
      </c>
    </row>
    <row r="63" spans="1:19" x14ac:dyDescent="0.2">
      <c r="A63" s="12">
        <v>11023000</v>
      </c>
      <c r="B63" s="12">
        <v>0</v>
      </c>
      <c r="C63" s="12">
        <v>0</v>
      </c>
      <c r="D63" s="12">
        <v>0</v>
      </c>
      <c r="E63" s="8">
        <v>21.7</v>
      </c>
      <c r="F63" s="12">
        <v>1600</v>
      </c>
      <c r="G63" s="8">
        <v>48.9</v>
      </c>
      <c r="H63">
        <f t="shared" si="0"/>
        <v>11.023</v>
      </c>
      <c r="J63">
        <f t="shared" si="1"/>
        <v>16.215494556945451</v>
      </c>
      <c r="K63">
        <f t="shared" si="2"/>
        <v>0.66808890524638587</v>
      </c>
      <c r="L63">
        <f t="shared" si="3"/>
        <v>-0.40333402261519763</v>
      </c>
      <c r="N63" s="1" t="s">
        <v>154</v>
      </c>
      <c r="O63" s="1">
        <v>110</v>
      </c>
      <c r="P63" s="1">
        <v>6251230344200558</v>
      </c>
      <c r="Q63" s="1">
        <v>56829366765459.617</v>
      </c>
      <c r="R63" s="1"/>
      <c r="S63" s="1"/>
    </row>
    <row r="64" spans="1:19" ht="13.5" thickBot="1" x14ac:dyDescent="0.25">
      <c r="A64" s="12">
        <v>11447500</v>
      </c>
      <c r="B64" s="12">
        <v>0</v>
      </c>
      <c r="C64" s="12">
        <v>0</v>
      </c>
      <c r="D64" s="12">
        <v>0</v>
      </c>
      <c r="E64" s="8">
        <v>20.6</v>
      </c>
      <c r="F64" s="12">
        <v>1500</v>
      </c>
      <c r="G64" s="8">
        <v>51.2</v>
      </c>
      <c r="H64">
        <f t="shared" si="0"/>
        <v>11.4475</v>
      </c>
      <c r="J64">
        <f t="shared" si="1"/>
        <v>16.253281923513388</v>
      </c>
      <c r="K64">
        <f t="shared" si="2"/>
        <v>0.69381726778626529</v>
      </c>
      <c r="L64">
        <f t="shared" si="3"/>
        <v>-0.36554665604726255</v>
      </c>
      <c r="N64" s="2" t="s">
        <v>155</v>
      </c>
      <c r="O64" s="2">
        <v>116</v>
      </c>
      <c r="P64" s="2">
        <v>1.945225268860602E+16</v>
      </c>
      <c r="Q64" s="2"/>
      <c r="R64" s="2"/>
      <c r="S64" s="2"/>
    </row>
    <row r="65" spans="1:20" ht="13.5" thickBot="1" x14ac:dyDescent="0.25">
      <c r="A65" s="12">
        <v>11449000</v>
      </c>
      <c r="B65" s="12">
        <v>0</v>
      </c>
      <c r="C65" s="12">
        <v>0</v>
      </c>
      <c r="D65" s="12">
        <v>0</v>
      </c>
      <c r="E65" s="8">
        <v>24.7</v>
      </c>
      <c r="F65" s="12">
        <v>900</v>
      </c>
      <c r="G65" s="8">
        <v>40.200000000000003</v>
      </c>
      <c r="H65">
        <f t="shared" si="0"/>
        <v>11.449</v>
      </c>
      <c r="J65">
        <f t="shared" si="1"/>
        <v>16.25341294790595</v>
      </c>
      <c r="K65">
        <f t="shared" si="2"/>
        <v>0.69390818072810223</v>
      </c>
      <c r="L65">
        <f t="shared" si="3"/>
        <v>-0.36541563165470087</v>
      </c>
    </row>
    <row r="66" spans="1:20" x14ac:dyDescent="0.2">
      <c r="A66" s="12">
        <v>11624200</v>
      </c>
      <c r="B66" s="12">
        <v>0</v>
      </c>
      <c r="C66" s="12">
        <v>1</v>
      </c>
      <c r="D66" s="12">
        <v>0</v>
      </c>
      <c r="E66" s="8">
        <v>20.5</v>
      </c>
      <c r="F66" s="12">
        <v>1200</v>
      </c>
      <c r="G66" s="8">
        <v>48.8</v>
      </c>
      <c r="H66">
        <f t="shared" si="0"/>
        <v>11.6242</v>
      </c>
      <c r="J66">
        <f t="shared" si="1"/>
        <v>16.268599689865379</v>
      </c>
      <c r="K66">
        <f t="shared" si="2"/>
        <v>0.70452681233466741</v>
      </c>
      <c r="L66">
        <f t="shared" si="3"/>
        <v>-0.35022888969526955</v>
      </c>
      <c r="N66" s="3"/>
      <c r="O66" s="3" t="s">
        <v>162</v>
      </c>
      <c r="P66" s="3" t="s">
        <v>10</v>
      </c>
      <c r="Q66" s="3" t="s">
        <v>163</v>
      </c>
      <c r="R66" s="3" t="s">
        <v>164</v>
      </c>
      <c r="S66" s="3" t="s">
        <v>165</v>
      </c>
      <c r="T66" s="3" t="s">
        <v>166</v>
      </c>
    </row>
    <row r="67" spans="1:20" x14ac:dyDescent="0.2">
      <c r="A67" s="12">
        <v>12528600</v>
      </c>
      <c r="B67" s="12">
        <v>0</v>
      </c>
      <c r="C67" s="12">
        <v>1</v>
      </c>
      <c r="D67" s="12">
        <v>0</v>
      </c>
      <c r="E67" s="8">
        <v>25.6</v>
      </c>
      <c r="F67" s="12">
        <v>1100</v>
      </c>
      <c r="G67" s="8">
        <v>52.7</v>
      </c>
      <c r="H67">
        <f t="shared" ref="H67:H118" si="4">A67/1000000</f>
        <v>12.528600000000001</v>
      </c>
      <c r="J67">
        <f t="shared" ref="J67:J118" si="5">LN(A67)</f>
        <v>16.34352458878621</v>
      </c>
      <c r="K67">
        <f t="shared" ref="K67:K118" si="6">A67/$I$5</f>
        <v>0.75934125539960717</v>
      </c>
      <c r="L67">
        <f t="shared" ref="L67:L118" si="7">LN(K67)</f>
        <v>-0.27530399077444195</v>
      </c>
      <c r="N67" s="1" t="s">
        <v>156</v>
      </c>
      <c r="O67" s="16">
        <v>-21134597.420139086</v>
      </c>
      <c r="P67" s="16">
        <v>3259011.2675063275</v>
      </c>
      <c r="Q67" s="16">
        <v>-6.484972184926038</v>
      </c>
      <c r="R67" s="16">
        <v>2.6080172028226916E-9</v>
      </c>
      <c r="S67" s="16">
        <v>-27593192.804161347</v>
      </c>
      <c r="T67" s="16">
        <v>-14676002.036116824</v>
      </c>
    </row>
    <row r="68" spans="1:20" x14ac:dyDescent="0.2">
      <c r="A68" s="12">
        <v>14363400</v>
      </c>
      <c r="B68" s="12">
        <v>0</v>
      </c>
      <c r="C68" s="12">
        <v>1</v>
      </c>
      <c r="D68" s="12">
        <v>0</v>
      </c>
      <c r="E68" s="8">
        <v>21.3</v>
      </c>
      <c r="F68" s="12">
        <v>800</v>
      </c>
      <c r="G68" s="8">
        <v>61.9</v>
      </c>
      <c r="H68">
        <f t="shared" si="4"/>
        <v>14.3634</v>
      </c>
      <c r="J68">
        <f t="shared" si="5"/>
        <v>16.480193862361272</v>
      </c>
      <c r="K68">
        <f t="shared" si="6"/>
        <v>0.87054596585466193</v>
      </c>
      <c r="L68">
        <f t="shared" si="7"/>
        <v>-0.13863471719937881</v>
      </c>
      <c r="N68" s="1" t="s">
        <v>23</v>
      </c>
      <c r="O68" s="16">
        <v>-678968.51157942216</v>
      </c>
      <c r="P68" s="16">
        <v>1694179.2523126942</v>
      </c>
      <c r="Q68" s="16">
        <v>-0.40076545067623409</v>
      </c>
      <c r="R68" s="16">
        <v>0.68937017441364423</v>
      </c>
      <c r="S68" s="16">
        <v>-4036434.1355217025</v>
      </c>
      <c r="T68" s="16">
        <v>2678497.1123628579</v>
      </c>
    </row>
    <row r="69" spans="1:20" x14ac:dyDescent="0.2">
      <c r="A69" s="12">
        <v>15338500</v>
      </c>
      <c r="B69" s="12">
        <v>0</v>
      </c>
      <c r="C69" s="12">
        <v>0</v>
      </c>
      <c r="D69" s="12">
        <v>0</v>
      </c>
      <c r="E69" s="8">
        <v>24.3</v>
      </c>
      <c r="F69" s="12">
        <v>800</v>
      </c>
      <c r="G69" s="8">
        <v>62.2</v>
      </c>
      <c r="H69">
        <f t="shared" si="4"/>
        <v>15.3385</v>
      </c>
      <c r="J69">
        <f t="shared" si="5"/>
        <v>16.5458765655499</v>
      </c>
      <c r="K69">
        <f t="shared" si="6"/>
        <v>0.92964543891152041</v>
      </c>
      <c r="L69">
        <f t="shared" si="7"/>
        <v>-7.2952014010750979E-2</v>
      </c>
      <c r="N69" s="1" t="s">
        <v>25</v>
      </c>
      <c r="O69" s="16">
        <v>-841390.55589974986</v>
      </c>
      <c r="P69" s="16">
        <v>1863912.3695242591</v>
      </c>
      <c r="Q69" s="16">
        <v>-0.45141100496827785</v>
      </c>
      <c r="R69" s="16">
        <v>0.65258207251780032</v>
      </c>
      <c r="S69" s="16">
        <v>-4535227.3787600137</v>
      </c>
      <c r="T69" s="16">
        <v>2852446.2669605142</v>
      </c>
    </row>
    <row r="70" spans="1:20" x14ac:dyDescent="0.2">
      <c r="A70" s="12">
        <v>15859700</v>
      </c>
      <c r="B70" s="12">
        <v>0</v>
      </c>
      <c r="C70" s="12">
        <v>0</v>
      </c>
      <c r="D70" s="12">
        <v>0</v>
      </c>
      <c r="E70" s="8">
        <v>24.3</v>
      </c>
      <c r="F70" s="12">
        <v>1400</v>
      </c>
      <c r="G70" s="8">
        <v>59.2</v>
      </c>
      <c r="H70">
        <f t="shared" si="4"/>
        <v>15.8597</v>
      </c>
      <c r="J70">
        <f t="shared" si="5"/>
        <v>16.579291858481358</v>
      </c>
      <c r="K70">
        <f t="shared" si="6"/>
        <v>0.96123465576849365</v>
      </c>
      <c r="L70">
        <f t="shared" si="7"/>
        <v>-3.9536721079293485E-2</v>
      </c>
      <c r="N70" s="1" t="s">
        <v>28</v>
      </c>
      <c r="O70" s="16">
        <v>-4482722.857875024</v>
      </c>
      <c r="P70" s="16">
        <v>3325157.3982886155</v>
      </c>
      <c r="Q70" s="16">
        <v>-1.3481235084336705</v>
      </c>
      <c r="R70" s="17">
        <v>0.18038823081326569</v>
      </c>
      <c r="S70" s="16">
        <v>-11072404.347429011</v>
      </c>
      <c r="T70" s="16">
        <v>2106958.6316789631</v>
      </c>
    </row>
    <row r="71" spans="1:20" x14ac:dyDescent="0.2">
      <c r="A71" s="12">
        <v>16187000</v>
      </c>
      <c r="B71" s="12">
        <v>0</v>
      </c>
      <c r="C71" s="12">
        <v>1</v>
      </c>
      <c r="D71" s="12">
        <v>0</v>
      </c>
      <c r="E71" s="8">
        <v>28.2</v>
      </c>
      <c r="F71" s="12">
        <v>1300</v>
      </c>
      <c r="G71" s="8">
        <v>53.2</v>
      </c>
      <c r="H71">
        <f t="shared" si="4"/>
        <v>16.187000000000001</v>
      </c>
      <c r="J71">
        <f t="shared" si="5"/>
        <v>16.599719008916097</v>
      </c>
      <c r="K71">
        <f t="shared" si="6"/>
        <v>0.98107185967733357</v>
      </c>
      <c r="L71">
        <f t="shared" si="7"/>
        <v>-1.9109570644552633E-2</v>
      </c>
      <c r="N71" s="1" t="s">
        <v>6</v>
      </c>
      <c r="O71" s="16">
        <v>379811.56223674677</v>
      </c>
      <c r="P71" s="16">
        <v>121597.86844093564</v>
      </c>
      <c r="Q71" s="16">
        <v>3.1235051001016076</v>
      </c>
      <c r="R71" s="18">
        <v>2.2846361216782543E-3</v>
      </c>
      <c r="S71" s="16">
        <v>138833.12817920072</v>
      </c>
      <c r="T71" s="16">
        <v>620789.99629429285</v>
      </c>
    </row>
    <row r="72" spans="1:20" x14ac:dyDescent="0.2">
      <c r="A72" s="12">
        <v>17034600</v>
      </c>
      <c r="B72" s="12">
        <v>0</v>
      </c>
      <c r="C72" s="12">
        <v>1</v>
      </c>
      <c r="D72" s="12">
        <v>0</v>
      </c>
      <c r="E72" s="8">
        <v>25.8</v>
      </c>
      <c r="F72" s="12">
        <v>1400</v>
      </c>
      <c r="G72" s="8">
        <v>63.8</v>
      </c>
      <c r="H72">
        <f t="shared" si="4"/>
        <v>17.034600000000001</v>
      </c>
      <c r="J72">
        <f t="shared" si="5"/>
        <v>16.650757127733129</v>
      </c>
      <c r="K72">
        <f t="shared" si="6"/>
        <v>1.0324437326780445</v>
      </c>
      <c r="L72">
        <f t="shared" si="7"/>
        <v>3.1928548172480559E-2</v>
      </c>
      <c r="N72" s="1" t="s">
        <v>3</v>
      </c>
      <c r="O72" s="16">
        <v>-2191.886589260293</v>
      </c>
      <c r="P72" s="16">
        <v>1252.1649888530878</v>
      </c>
      <c r="Q72" s="16">
        <v>-1.7504774600573498</v>
      </c>
      <c r="R72" s="17">
        <v>8.2824053376974391E-2</v>
      </c>
      <c r="S72" s="16">
        <v>-4673.3836916710134</v>
      </c>
      <c r="T72" s="16">
        <v>289.61051315042687</v>
      </c>
    </row>
    <row r="73" spans="1:20" ht="13.5" thickBot="1" x14ac:dyDescent="0.25">
      <c r="A73" s="12">
        <v>13980700</v>
      </c>
      <c r="B73" s="12">
        <v>0</v>
      </c>
      <c r="C73" s="12">
        <v>1</v>
      </c>
      <c r="D73" s="12">
        <v>0</v>
      </c>
      <c r="E73" s="8">
        <v>21.9</v>
      </c>
      <c r="F73" s="12">
        <v>300</v>
      </c>
      <c r="G73" s="8">
        <v>50.95</v>
      </c>
      <c r="H73">
        <f t="shared" si="4"/>
        <v>13.980700000000001</v>
      </c>
      <c r="J73">
        <f t="shared" si="5"/>
        <v>16.453188365047158</v>
      </c>
      <c r="K73">
        <f t="shared" si="6"/>
        <v>0.84735104396064109</v>
      </c>
      <c r="L73">
        <f t="shared" si="7"/>
        <v>-0.1656402145134909</v>
      </c>
      <c r="N73" s="2" t="s">
        <v>4</v>
      </c>
      <c r="O73" s="19">
        <v>581856.1372688961</v>
      </c>
      <c r="P73" s="19">
        <v>57588.298915885411</v>
      </c>
      <c r="Q73" s="19">
        <v>10.103721558415304</v>
      </c>
      <c r="R73" s="23">
        <v>2.2567076870322753E-17</v>
      </c>
      <c r="S73" s="19">
        <v>467729.64582033298</v>
      </c>
      <c r="T73" s="19">
        <v>695982.62871745916</v>
      </c>
    </row>
    <row r="74" spans="1:20" x14ac:dyDescent="0.2">
      <c r="A74" s="12">
        <v>14077500</v>
      </c>
      <c r="B74" s="12">
        <v>0</v>
      </c>
      <c r="C74" s="12">
        <v>1</v>
      </c>
      <c r="D74" s="12">
        <v>0</v>
      </c>
      <c r="E74" s="8">
        <v>21.9</v>
      </c>
      <c r="F74" s="12">
        <v>300</v>
      </c>
      <c r="G74" s="8">
        <v>50.95</v>
      </c>
      <c r="H74">
        <f t="shared" si="4"/>
        <v>14.077500000000001</v>
      </c>
      <c r="J74">
        <f t="shared" si="5"/>
        <v>16.46008833611091</v>
      </c>
      <c r="K74">
        <f t="shared" si="6"/>
        <v>0.85321795914052401</v>
      </c>
      <c r="L74">
        <f t="shared" si="7"/>
        <v>-0.15874024344973964</v>
      </c>
    </row>
    <row r="75" spans="1:20" x14ac:dyDescent="0.2">
      <c r="A75" s="12">
        <v>14085900</v>
      </c>
      <c r="B75" s="12">
        <v>0</v>
      </c>
      <c r="C75" s="12">
        <v>1</v>
      </c>
      <c r="D75" s="12">
        <v>0</v>
      </c>
      <c r="E75" s="8">
        <v>21.9</v>
      </c>
      <c r="F75" s="12">
        <v>300</v>
      </c>
      <c r="G75" s="8">
        <v>50.76</v>
      </c>
      <c r="H75">
        <f t="shared" si="4"/>
        <v>14.085900000000001</v>
      </c>
      <c r="J75">
        <f t="shared" si="5"/>
        <v>16.460684855014811</v>
      </c>
      <c r="K75">
        <f t="shared" si="6"/>
        <v>0.85372707161481143</v>
      </c>
      <c r="L75">
        <f t="shared" si="7"/>
        <v>-0.15814372454583703</v>
      </c>
    </row>
    <row r="76" spans="1:20" x14ac:dyDescent="0.2">
      <c r="A76" s="12">
        <v>14141700</v>
      </c>
      <c r="B76" s="12">
        <v>0</v>
      </c>
      <c r="C76" s="12">
        <v>1</v>
      </c>
      <c r="D76" s="12">
        <v>0</v>
      </c>
      <c r="E76" s="8">
        <v>21.9</v>
      </c>
      <c r="F76" s="12">
        <v>300</v>
      </c>
      <c r="G76" s="8">
        <v>50.76</v>
      </c>
      <c r="H76">
        <f t="shared" si="4"/>
        <v>14.1417</v>
      </c>
      <c r="J76">
        <f t="shared" si="5"/>
        <v>16.464638437514441</v>
      </c>
      <c r="K76">
        <f t="shared" si="6"/>
        <v>0.85710903305114894</v>
      </c>
      <c r="L76">
        <f t="shared" si="7"/>
        <v>-0.15419014204620765</v>
      </c>
    </row>
    <row r="77" spans="1:20" x14ac:dyDescent="0.2">
      <c r="A77" s="12">
        <v>14169900</v>
      </c>
      <c r="B77" s="12">
        <v>0</v>
      </c>
      <c r="C77" s="12">
        <v>1</v>
      </c>
      <c r="D77" s="12">
        <v>0</v>
      </c>
      <c r="E77" s="8">
        <v>21.9</v>
      </c>
      <c r="F77" s="12">
        <v>300</v>
      </c>
      <c r="G77" s="8">
        <v>50.77</v>
      </c>
      <c r="H77">
        <f t="shared" si="4"/>
        <v>14.1699</v>
      </c>
      <c r="J77">
        <f t="shared" si="5"/>
        <v>16.46663055447894</v>
      </c>
      <c r="K77">
        <f t="shared" si="6"/>
        <v>0.85881819635768508</v>
      </c>
      <c r="L77">
        <f t="shared" si="7"/>
        <v>-0.1521980250817094</v>
      </c>
    </row>
    <row r="78" spans="1:20" x14ac:dyDescent="0.2">
      <c r="A78" s="12">
        <v>14230800</v>
      </c>
      <c r="B78" s="12">
        <v>0</v>
      </c>
      <c r="C78" s="12">
        <v>1</v>
      </c>
      <c r="D78" s="12">
        <v>0</v>
      </c>
      <c r="E78" s="8">
        <v>21.9</v>
      </c>
      <c r="F78" s="12">
        <v>300</v>
      </c>
      <c r="G78" s="8">
        <v>50.77</v>
      </c>
      <c r="H78">
        <f t="shared" si="4"/>
        <v>14.2308</v>
      </c>
      <c r="J78">
        <f t="shared" si="5"/>
        <v>16.470919187740886</v>
      </c>
      <c r="K78">
        <f t="shared" si="6"/>
        <v>0.86250926179626852</v>
      </c>
      <c r="L78">
        <f t="shared" si="7"/>
        <v>-0.14790939181976329</v>
      </c>
    </row>
    <row r="79" spans="1:20" x14ac:dyDescent="0.2">
      <c r="A79" s="12">
        <v>14256200</v>
      </c>
      <c r="B79" s="12">
        <v>0</v>
      </c>
      <c r="C79" s="12">
        <v>1</v>
      </c>
      <c r="D79" s="12">
        <v>0</v>
      </c>
      <c r="E79" s="8">
        <v>21.9</v>
      </c>
      <c r="F79" s="12">
        <v>300</v>
      </c>
      <c r="G79" s="8">
        <v>50.77</v>
      </c>
      <c r="H79">
        <f t="shared" si="4"/>
        <v>14.2562</v>
      </c>
      <c r="J79">
        <f t="shared" si="5"/>
        <v>16.472702457775014</v>
      </c>
      <c r="K79">
        <f t="shared" si="6"/>
        <v>0.86404872094470886</v>
      </c>
      <c r="L79">
        <f t="shared" si="7"/>
        <v>-0.1461261217856348</v>
      </c>
    </row>
    <row r="80" spans="1:20" x14ac:dyDescent="0.2">
      <c r="A80" s="12">
        <v>14317100</v>
      </c>
      <c r="B80" s="12">
        <v>0</v>
      </c>
      <c r="C80" s="12">
        <v>1</v>
      </c>
      <c r="D80" s="12">
        <v>0</v>
      </c>
      <c r="E80" s="8">
        <v>21.9</v>
      </c>
      <c r="F80" s="12">
        <v>300</v>
      </c>
      <c r="G80" s="8">
        <v>50.77</v>
      </c>
      <c r="H80">
        <f t="shared" si="4"/>
        <v>14.3171</v>
      </c>
      <c r="J80">
        <f t="shared" si="5"/>
        <v>16.476965185021569</v>
      </c>
      <c r="K80">
        <f t="shared" si="6"/>
        <v>0.8677397863832923</v>
      </c>
      <c r="L80">
        <f t="shared" si="7"/>
        <v>-0.14186339453907917</v>
      </c>
    </row>
    <row r="81" spans="1:12" x14ac:dyDescent="0.2">
      <c r="A81" s="12">
        <v>14466800</v>
      </c>
      <c r="B81" s="12">
        <v>0</v>
      </c>
      <c r="C81" s="12">
        <v>1</v>
      </c>
      <c r="D81" s="12">
        <v>0</v>
      </c>
      <c r="E81" s="8">
        <v>20.7</v>
      </c>
      <c r="F81" s="12">
        <v>300</v>
      </c>
      <c r="G81" s="8">
        <v>51.41</v>
      </c>
      <c r="H81">
        <f t="shared" si="4"/>
        <v>14.466799999999999</v>
      </c>
      <c r="J81">
        <f t="shared" si="5"/>
        <v>16.487366926949914</v>
      </c>
      <c r="K81">
        <f t="shared" si="6"/>
        <v>0.87681289797862783</v>
      </c>
      <c r="L81">
        <f t="shared" si="7"/>
        <v>-0.13146165261073739</v>
      </c>
    </row>
    <row r="82" spans="1:12" x14ac:dyDescent="0.2">
      <c r="A82" s="12">
        <v>14479400</v>
      </c>
      <c r="B82" s="12">
        <v>0</v>
      </c>
      <c r="C82" s="12">
        <v>1</v>
      </c>
      <c r="D82" s="12">
        <v>0</v>
      </c>
      <c r="E82" s="8">
        <v>20.7</v>
      </c>
      <c r="F82" s="12">
        <v>300</v>
      </c>
      <c r="G82" s="8">
        <v>51.4</v>
      </c>
      <c r="H82">
        <f t="shared" si="4"/>
        <v>14.4794</v>
      </c>
      <c r="J82">
        <f t="shared" si="5"/>
        <v>16.488237507599241</v>
      </c>
      <c r="K82">
        <f t="shared" si="6"/>
        <v>0.8775765666900589</v>
      </c>
      <c r="L82">
        <f t="shared" si="7"/>
        <v>-0.13059107196140818</v>
      </c>
    </row>
    <row r="83" spans="1:12" x14ac:dyDescent="0.2">
      <c r="A83" s="12">
        <v>14522000</v>
      </c>
      <c r="B83" s="12">
        <v>0</v>
      </c>
      <c r="C83" s="12">
        <v>1</v>
      </c>
      <c r="D83" s="12">
        <v>0</v>
      </c>
      <c r="E83" s="8">
        <v>20.7</v>
      </c>
      <c r="F83" s="12">
        <v>300</v>
      </c>
      <c r="G83" s="8">
        <v>51.46</v>
      </c>
      <c r="H83">
        <f t="shared" si="4"/>
        <v>14.522</v>
      </c>
      <c r="J83">
        <f t="shared" si="5"/>
        <v>16.491175298922329</v>
      </c>
      <c r="K83">
        <f t="shared" si="6"/>
        <v>0.88015849423823056</v>
      </c>
      <c r="L83">
        <f t="shared" si="7"/>
        <v>-0.12765328063832107</v>
      </c>
    </row>
    <row r="84" spans="1:12" x14ac:dyDescent="0.2">
      <c r="A84" s="12">
        <v>14552900</v>
      </c>
      <c r="B84" s="12">
        <v>0</v>
      </c>
      <c r="C84" s="12">
        <v>1</v>
      </c>
      <c r="D84" s="12">
        <v>0</v>
      </c>
      <c r="E84" s="8">
        <v>20.7</v>
      </c>
      <c r="F84" s="12">
        <v>300</v>
      </c>
      <c r="G84" s="8">
        <v>51.46</v>
      </c>
      <c r="H84">
        <f t="shared" si="4"/>
        <v>14.552899999999999</v>
      </c>
      <c r="J84">
        <f t="shared" si="5"/>
        <v>16.493300844436412</v>
      </c>
      <c r="K84">
        <f t="shared" si="6"/>
        <v>0.88203130084007331</v>
      </c>
      <c r="L84">
        <f t="shared" si="7"/>
        <v>-0.12552773512423826</v>
      </c>
    </row>
    <row r="85" spans="1:12" x14ac:dyDescent="0.2">
      <c r="A85" s="12">
        <v>14568300</v>
      </c>
      <c r="B85" s="12">
        <v>0</v>
      </c>
      <c r="C85" s="12">
        <v>1</v>
      </c>
      <c r="D85" s="12">
        <v>0</v>
      </c>
      <c r="E85" s="8">
        <v>20.7</v>
      </c>
      <c r="F85" s="12">
        <v>300</v>
      </c>
      <c r="G85" s="8">
        <v>51.46</v>
      </c>
      <c r="H85">
        <f t="shared" si="4"/>
        <v>14.568300000000001</v>
      </c>
      <c r="J85">
        <f t="shared" si="5"/>
        <v>16.494358493258272</v>
      </c>
      <c r="K85">
        <f t="shared" si="6"/>
        <v>0.88296467370960019</v>
      </c>
      <c r="L85">
        <f t="shared" si="7"/>
        <v>-0.12447008630237896</v>
      </c>
    </row>
    <row r="86" spans="1:12" x14ac:dyDescent="0.2">
      <c r="A86" s="12">
        <v>14583800</v>
      </c>
      <c r="B86" s="12">
        <v>0</v>
      </c>
      <c r="C86" s="12">
        <v>1</v>
      </c>
      <c r="D86" s="12">
        <v>0</v>
      </c>
      <c r="E86" s="8">
        <v>20.7</v>
      </c>
      <c r="F86" s="12">
        <v>300</v>
      </c>
      <c r="G86" s="8">
        <v>51.46</v>
      </c>
      <c r="H86">
        <f t="shared" si="4"/>
        <v>14.5838</v>
      </c>
      <c r="J86">
        <f t="shared" si="5"/>
        <v>16.495421881587799</v>
      </c>
      <c r="K86">
        <f t="shared" si="6"/>
        <v>0.88390410744191616</v>
      </c>
      <c r="L86">
        <f t="shared" si="7"/>
        <v>-0.12340669797285142</v>
      </c>
    </row>
    <row r="87" spans="1:12" x14ac:dyDescent="0.2">
      <c r="A87" s="12">
        <v>14613400</v>
      </c>
      <c r="B87" s="12">
        <v>0</v>
      </c>
      <c r="C87" s="12">
        <v>1</v>
      </c>
      <c r="D87" s="12">
        <v>0</v>
      </c>
      <c r="E87" s="8">
        <v>20.7</v>
      </c>
      <c r="F87" s="12">
        <v>300</v>
      </c>
      <c r="G87" s="8">
        <v>51.51</v>
      </c>
      <c r="H87">
        <f t="shared" si="4"/>
        <v>14.6134</v>
      </c>
      <c r="J87">
        <f t="shared" si="5"/>
        <v>16.497449473969315</v>
      </c>
      <c r="K87">
        <f t="shared" si="6"/>
        <v>0.88569812282750016</v>
      </c>
      <c r="L87">
        <f t="shared" si="7"/>
        <v>-0.12137910559133623</v>
      </c>
    </row>
    <row r="88" spans="1:12" x14ac:dyDescent="0.2">
      <c r="A88" s="12">
        <v>14623700</v>
      </c>
      <c r="B88" s="12">
        <v>0</v>
      </c>
      <c r="C88" s="12">
        <v>1</v>
      </c>
      <c r="D88" s="12">
        <v>0</v>
      </c>
      <c r="E88" s="8">
        <v>20.7</v>
      </c>
      <c r="F88" s="12">
        <v>300</v>
      </c>
      <c r="G88" s="8">
        <v>51.51</v>
      </c>
      <c r="H88">
        <f t="shared" si="4"/>
        <v>14.623699999999999</v>
      </c>
      <c r="J88">
        <f t="shared" si="5"/>
        <v>16.498154058242456</v>
      </c>
      <c r="K88">
        <f t="shared" si="6"/>
        <v>0.88632239169478111</v>
      </c>
      <c r="L88">
        <f t="shared" si="7"/>
        <v>-0.12067452131819625</v>
      </c>
    </row>
    <row r="89" spans="1:12" x14ac:dyDescent="0.2">
      <c r="A89" s="12">
        <v>14654600</v>
      </c>
      <c r="B89" s="12">
        <v>0</v>
      </c>
      <c r="C89" s="12">
        <v>1</v>
      </c>
      <c r="D89" s="12">
        <v>0</v>
      </c>
      <c r="E89" s="8">
        <v>20.7</v>
      </c>
      <c r="F89" s="12">
        <v>300</v>
      </c>
      <c r="G89" s="8">
        <v>51.51</v>
      </c>
      <c r="H89">
        <f t="shared" si="4"/>
        <v>14.6546</v>
      </c>
      <c r="J89">
        <f t="shared" si="5"/>
        <v>16.500264837315871</v>
      </c>
      <c r="K89">
        <f t="shared" si="6"/>
        <v>0.88819519829662397</v>
      </c>
      <c r="L89">
        <f t="shared" si="7"/>
        <v>-0.11856374224477841</v>
      </c>
    </row>
    <row r="90" spans="1:12" x14ac:dyDescent="0.2">
      <c r="A90" s="12">
        <v>14670000</v>
      </c>
      <c r="B90" s="12">
        <v>0</v>
      </c>
      <c r="C90" s="12">
        <v>1</v>
      </c>
      <c r="D90" s="12">
        <v>0</v>
      </c>
      <c r="E90" s="8">
        <v>20.7</v>
      </c>
      <c r="F90" s="12">
        <v>300</v>
      </c>
      <c r="G90" s="8">
        <v>51.51</v>
      </c>
      <c r="H90">
        <f t="shared" si="4"/>
        <v>14.67</v>
      </c>
      <c r="J90">
        <f t="shared" si="5"/>
        <v>16.501315150119165</v>
      </c>
      <c r="K90">
        <f t="shared" si="6"/>
        <v>0.88912857116615085</v>
      </c>
      <c r="L90">
        <f t="shared" si="7"/>
        <v>-0.1175134294414857</v>
      </c>
    </row>
    <row r="91" spans="1:12" x14ac:dyDescent="0.2">
      <c r="A91" s="12">
        <v>14670000</v>
      </c>
      <c r="B91" s="12">
        <v>0</v>
      </c>
      <c r="C91" s="12">
        <v>1</v>
      </c>
      <c r="D91" s="12">
        <v>0</v>
      </c>
      <c r="E91" s="8">
        <v>20.7</v>
      </c>
      <c r="F91" s="12">
        <v>300</v>
      </c>
      <c r="G91" s="8">
        <v>51.51</v>
      </c>
      <c r="H91">
        <f t="shared" si="4"/>
        <v>14.67</v>
      </c>
      <c r="J91">
        <f t="shared" si="5"/>
        <v>16.501315150119165</v>
      </c>
      <c r="K91">
        <f t="shared" si="6"/>
        <v>0.88912857116615085</v>
      </c>
      <c r="L91">
        <f t="shared" si="7"/>
        <v>-0.1175134294414857</v>
      </c>
    </row>
    <row r="92" spans="1:12" x14ac:dyDescent="0.2">
      <c r="A92" s="12">
        <v>14709800</v>
      </c>
      <c r="B92" s="12">
        <v>0</v>
      </c>
      <c r="C92" s="12">
        <v>1</v>
      </c>
      <c r="D92" s="12">
        <v>0</v>
      </c>
      <c r="E92" s="8">
        <v>20.8</v>
      </c>
      <c r="F92" s="12">
        <v>300</v>
      </c>
      <c r="G92" s="8">
        <v>53.49</v>
      </c>
      <c r="H92">
        <f t="shared" si="4"/>
        <v>14.7098</v>
      </c>
      <c r="J92">
        <f t="shared" si="5"/>
        <v>16.504024496292125</v>
      </c>
      <c r="K92">
        <f t="shared" si="6"/>
        <v>0.8915407945562267</v>
      </c>
      <c r="L92">
        <f t="shared" si="7"/>
        <v>-0.11480408326852491</v>
      </c>
    </row>
    <row r="93" spans="1:12" x14ac:dyDescent="0.2">
      <c r="A93" s="12">
        <v>14768600</v>
      </c>
      <c r="B93" s="12">
        <v>0</v>
      </c>
      <c r="C93" s="12">
        <v>1</v>
      </c>
      <c r="D93" s="12">
        <v>0</v>
      </c>
      <c r="E93" s="8">
        <v>20.8</v>
      </c>
      <c r="F93" s="12">
        <v>300</v>
      </c>
      <c r="G93" s="8">
        <v>53.49</v>
      </c>
      <c r="H93">
        <f t="shared" si="4"/>
        <v>14.768599999999999</v>
      </c>
      <c r="J93">
        <f t="shared" si="5"/>
        <v>16.508013863285157</v>
      </c>
      <c r="K93">
        <f t="shared" si="6"/>
        <v>0.8951045818762382</v>
      </c>
      <c r="L93">
        <f t="shared" si="7"/>
        <v>-0.11081471627549147</v>
      </c>
    </row>
    <row r="94" spans="1:12" x14ac:dyDescent="0.2">
      <c r="A94" s="12">
        <v>14774800</v>
      </c>
      <c r="B94" s="12">
        <v>0</v>
      </c>
      <c r="C94" s="12">
        <v>1</v>
      </c>
      <c r="D94" s="12">
        <v>0</v>
      </c>
      <c r="E94" s="8">
        <v>20.8</v>
      </c>
      <c r="F94" s="12">
        <v>300</v>
      </c>
      <c r="G94" s="8">
        <v>53.3</v>
      </c>
      <c r="H94">
        <f t="shared" si="4"/>
        <v>14.774800000000001</v>
      </c>
      <c r="J94">
        <f t="shared" si="5"/>
        <v>16.508433584785799</v>
      </c>
      <c r="K94">
        <f t="shared" si="6"/>
        <v>0.89548035536916459</v>
      </c>
      <c r="L94">
        <f t="shared" si="7"/>
        <v>-0.11039499477485044</v>
      </c>
    </row>
    <row r="95" spans="1:12" x14ac:dyDescent="0.2">
      <c r="A95" s="12">
        <v>14831700</v>
      </c>
      <c r="B95" s="12">
        <v>0</v>
      </c>
      <c r="C95" s="12">
        <v>1</v>
      </c>
      <c r="D95" s="12">
        <v>0</v>
      </c>
      <c r="E95" s="8">
        <v>20.8</v>
      </c>
      <c r="F95" s="12">
        <v>300</v>
      </c>
      <c r="G95" s="8">
        <v>53.39</v>
      </c>
      <c r="H95">
        <f t="shared" si="4"/>
        <v>14.8317</v>
      </c>
      <c r="J95">
        <f t="shared" si="5"/>
        <v>16.512277340045998</v>
      </c>
      <c r="K95">
        <f t="shared" si="6"/>
        <v>0.89892898629618256</v>
      </c>
      <c r="L95">
        <f t="shared" si="7"/>
        <v>-0.1065512395146528</v>
      </c>
    </row>
    <row r="96" spans="1:12" x14ac:dyDescent="0.2">
      <c r="A96" s="12">
        <v>14837500</v>
      </c>
      <c r="B96" s="12">
        <v>0</v>
      </c>
      <c r="C96" s="12">
        <v>1</v>
      </c>
      <c r="D96" s="12">
        <v>0</v>
      </c>
      <c r="E96" s="8">
        <v>20.8</v>
      </c>
      <c r="F96" s="12">
        <v>300</v>
      </c>
      <c r="G96" s="8">
        <v>53.2</v>
      </c>
      <c r="H96">
        <f t="shared" si="4"/>
        <v>14.8375</v>
      </c>
      <c r="J96">
        <f t="shared" si="5"/>
        <v>16.512668317900062</v>
      </c>
      <c r="K96">
        <f t="shared" si="6"/>
        <v>0.89928051633795247</v>
      </c>
      <c r="L96">
        <f t="shared" si="7"/>
        <v>-0.10616026166058964</v>
      </c>
    </row>
    <row r="97" spans="1:12" x14ac:dyDescent="0.2">
      <c r="A97" s="12">
        <v>14855400</v>
      </c>
      <c r="B97" s="12">
        <v>0</v>
      </c>
      <c r="C97" s="12">
        <v>1</v>
      </c>
      <c r="D97" s="12">
        <v>0</v>
      </c>
      <c r="E97" s="8">
        <v>20.9</v>
      </c>
      <c r="F97" s="12">
        <v>300</v>
      </c>
      <c r="G97" s="8">
        <v>53.36</v>
      </c>
      <c r="H97">
        <f t="shared" si="4"/>
        <v>14.855399999999999</v>
      </c>
      <c r="J97">
        <f t="shared" si="5"/>
        <v>16.513873993476942</v>
      </c>
      <c r="K97">
        <f t="shared" si="6"/>
        <v>0.90036541077720766</v>
      </c>
      <c r="L97">
        <f t="shared" si="7"/>
        <v>-0.10495458608370992</v>
      </c>
    </row>
    <row r="98" spans="1:12" x14ac:dyDescent="0.2">
      <c r="A98" s="12">
        <v>14898100</v>
      </c>
      <c r="B98" s="12">
        <v>0</v>
      </c>
      <c r="C98" s="12">
        <v>1</v>
      </c>
      <c r="D98" s="12">
        <v>0</v>
      </c>
      <c r="E98" s="8">
        <v>20.9</v>
      </c>
      <c r="F98" s="12">
        <v>300</v>
      </c>
      <c r="G98" s="8">
        <v>53.36</v>
      </c>
      <c r="H98">
        <f t="shared" si="4"/>
        <v>14.898099999999999</v>
      </c>
      <c r="J98">
        <f t="shared" si="5"/>
        <v>16.516744246006208</v>
      </c>
      <c r="K98">
        <f t="shared" si="6"/>
        <v>0.90295339918816842</v>
      </c>
      <c r="L98">
        <f t="shared" si="7"/>
        <v>-0.10208433355444181</v>
      </c>
    </row>
    <row r="99" spans="1:12" x14ac:dyDescent="0.2">
      <c r="A99" s="12">
        <v>14930100</v>
      </c>
      <c r="B99" s="12">
        <v>0</v>
      </c>
      <c r="C99" s="12">
        <v>1</v>
      </c>
      <c r="D99" s="12">
        <v>0</v>
      </c>
      <c r="E99" s="8">
        <v>20.9</v>
      </c>
      <c r="F99" s="12">
        <v>300</v>
      </c>
      <c r="G99" s="8">
        <v>53.36</v>
      </c>
      <c r="H99">
        <f t="shared" si="4"/>
        <v>14.930099999999999</v>
      </c>
      <c r="J99">
        <f t="shared" si="5"/>
        <v>16.518889867416586</v>
      </c>
      <c r="K99">
        <f t="shared" si="6"/>
        <v>0.90489287528069173</v>
      </c>
      <c r="L99">
        <f t="shared" si="7"/>
        <v>-9.9938712144064426E-2</v>
      </c>
    </row>
    <row r="100" spans="1:12" x14ac:dyDescent="0.2">
      <c r="A100" s="12">
        <v>14943600</v>
      </c>
      <c r="B100" s="12">
        <v>0</v>
      </c>
      <c r="C100" s="12">
        <v>1</v>
      </c>
      <c r="D100" s="12">
        <v>0</v>
      </c>
      <c r="E100" s="8">
        <v>21</v>
      </c>
      <c r="F100" s="12">
        <v>300</v>
      </c>
      <c r="G100" s="8">
        <v>53.37</v>
      </c>
      <c r="H100">
        <f t="shared" si="4"/>
        <v>14.9436</v>
      </c>
      <c r="J100">
        <f t="shared" si="5"/>
        <v>16.51979367249724</v>
      </c>
      <c r="K100">
        <f t="shared" si="6"/>
        <v>0.90571109175722497</v>
      </c>
      <c r="L100">
        <f t="shared" si="7"/>
        <v>-9.903490706341013E-2</v>
      </c>
    </row>
    <row r="101" spans="1:12" x14ac:dyDescent="0.2">
      <c r="A101" s="12">
        <v>14956200</v>
      </c>
      <c r="B101" s="12">
        <v>0</v>
      </c>
      <c r="C101" s="12">
        <v>1</v>
      </c>
      <c r="D101" s="12">
        <v>0</v>
      </c>
      <c r="E101" s="8">
        <v>21</v>
      </c>
      <c r="F101" s="12">
        <v>300</v>
      </c>
      <c r="G101" s="8">
        <v>53.78</v>
      </c>
      <c r="H101">
        <f t="shared" si="4"/>
        <v>14.956200000000001</v>
      </c>
      <c r="J101">
        <f t="shared" si="5"/>
        <v>16.520636487549236</v>
      </c>
      <c r="K101">
        <f t="shared" si="6"/>
        <v>0.90647476046865605</v>
      </c>
      <c r="L101">
        <f t="shared" si="7"/>
        <v>-9.8192092011412824E-2</v>
      </c>
    </row>
    <row r="102" spans="1:12" x14ac:dyDescent="0.2">
      <c r="A102" s="12">
        <v>14972800</v>
      </c>
      <c r="B102" s="12">
        <v>0</v>
      </c>
      <c r="C102" s="12">
        <v>1</v>
      </c>
      <c r="D102" s="12">
        <v>0</v>
      </c>
      <c r="E102" s="8">
        <v>20.9</v>
      </c>
      <c r="F102" s="12">
        <v>300</v>
      </c>
      <c r="G102" s="8">
        <v>53.36</v>
      </c>
      <c r="H102">
        <f t="shared" si="4"/>
        <v>14.972799999999999</v>
      </c>
      <c r="J102">
        <f t="shared" si="5"/>
        <v>16.521745779654033</v>
      </c>
      <c r="K102">
        <f t="shared" si="6"/>
        <v>0.90748086369165248</v>
      </c>
      <c r="L102">
        <f t="shared" si="7"/>
        <v>-9.7082799906616057E-2</v>
      </c>
    </row>
    <row r="103" spans="1:12" x14ac:dyDescent="0.2">
      <c r="A103" s="12">
        <v>14991600</v>
      </c>
      <c r="B103" s="12">
        <v>0</v>
      </c>
      <c r="C103" s="12">
        <v>1</v>
      </c>
      <c r="D103" s="12">
        <v>0</v>
      </c>
      <c r="E103" s="8">
        <v>21</v>
      </c>
      <c r="F103" s="12">
        <v>300</v>
      </c>
      <c r="G103" s="8">
        <v>53.37</v>
      </c>
      <c r="H103">
        <f t="shared" si="4"/>
        <v>14.9916</v>
      </c>
      <c r="J103">
        <f t="shared" si="5"/>
        <v>16.523000602207922</v>
      </c>
      <c r="K103">
        <f t="shared" si="6"/>
        <v>0.90862030589600995</v>
      </c>
      <c r="L103">
        <f t="shared" si="7"/>
        <v>-9.5827977352729327E-2</v>
      </c>
    </row>
    <row r="104" spans="1:12" x14ac:dyDescent="0.2">
      <c r="A104" s="12">
        <v>15015500</v>
      </c>
      <c r="B104" s="12">
        <v>0</v>
      </c>
      <c r="C104" s="12">
        <v>1</v>
      </c>
      <c r="D104" s="12">
        <v>0</v>
      </c>
      <c r="E104" s="8">
        <v>20.9</v>
      </c>
      <c r="F104" s="12">
        <v>300</v>
      </c>
      <c r="G104" s="8">
        <v>53.36</v>
      </c>
      <c r="H104">
        <f t="shared" si="4"/>
        <v>15.015499999999999</v>
      </c>
      <c r="J104">
        <f t="shared" si="5"/>
        <v>16.524593558878433</v>
      </c>
      <c r="K104">
        <f t="shared" si="6"/>
        <v>0.91006885210261335</v>
      </c>
      <c r="L104">
        <f t="shared" si="7"/>
        <v>-9.4235020682216231E-2</v>
      </c>
    </row>
    <row r="105" spans="1:12" x14ac:dyDescent="0.2">
      <c r="A105" s="12">
        <v>15070100</v>
      </c>
      <c r="B105" s="12">
        <v>0</v>
      </c>
      <c r="C105" s="12">
        <v>1</v>
      </c>
      <c r="D105" s="12">
        <v>0</v>
      </c>
      <c r="E105" s="8">
        <v>21</v>
      </c>
      <c r="F105" s="12">
        <v>300</v>
      </c>
      <c r="G105" s="8">
        <v>53.44</v>
      </c>
      <c r="H105">
        <f t="shared" si="4"/>
        <v>15.0701</v>
      </c>
      <c r="J105">
        <f t="shared" si="5"/>
        <v>16.528223206280728</v>
      </c>
      <c r="K105">
        <f t="shared" si="6"/>
        <v>0.91337808318548119</v>
      </c>
      <c r="L105">
        <f t="shared" si="7"/>
        <v>-9.0605373279921811E-2</v>
      </c>
    </row>
    <row r="106" spans="1:12" x14ac:dyDescent="0.2">
      <c r="A106" s="12">
        <v>15078900</v>
      </c>
      <c r="B106" s="12">
        <v>0</v>
      </c>
      <c r="C106" s="12">
        <v>1</v>
      </c>
      <c r="D106" s="12">
        <v>0</v>
      </c>
      <c r="E106" s="8">
        <v>20.9</v>
      </c>
      <c r="F106" s="12">
        <v>300</v>
      </c>
      <c r="G106" s="8">
        <v>53.32</v>
      </c>
      <c r="H106">
        <f t="shared" si="4"/>
        <v>15.078900000000001</v>
      </c>
      <c r="J106">
        <f t="shared" si="5"/>
        <v>16.528806973586438</v>
      </c>
      <c r="K106">
        <f t="shared" si="6"/>
        <v>0.91391143911092509</v>
      </c>
      <c r="L106">
        <f t="shared" si="7"/>
        <v>-9.0021605974212937E-2</v>
      </c>
    </row>
    <row r="107" spans="1:12" x14ac:dyDescent="0.2">
      <c r="A107" s="12">
        <v>15099300</v>
      </c>
      <c r="B107" s="12">
        <v>0</v>
      </c>
      <c r="C107" s="12">
        <v>1</v>
      </c>
      <c r="D107" s="12">
        <v>0</v>
      </c>
      <c r="E107" s="8">
        <v>21.1</v>
      </c>
      <c r="F107" s="12">
        <v>300</v>
      </c>
      <c r="G107" s="8">
        <v>53.43</v>
      </c>
      <c r="H107">
        <f t="shared" si="4"/>
        <v>15.099299999999999</v>
      </c>
      <c r="J107">
        <f t="shared" si="5"/>
        <v>16.530158943094712</v>
      </c>
      <c r="K107">
        <f t="shared" si="6"/>
        <v>0.9151478551199087</v>
      </c>
      <c r="L107">
        <f t="shared" si="7"/>
        <v>-8.8669636465938978E-2</v>
      </c>
    </row>
    <row r="108" spans="1:12" x14ac:dyDescent="0.2">
      <c r="A108" s="12">
        <v>15102100</v>
      </c>
      <c r="B108" s="12">
        <v>0</v>
      </c>
      <c r="C108" s="12">
        <v>1</v>
      </c>
      <c r="D108" s="12">
        <v>0</v>
      </c>
      <c r="E108" s="8">
        <v>21</v>
      </c>
      <c r="F108" s="12">
        <v>300</v>
      </c>
      <c r="G108" s="8">
        <v>53.44</v>
      </c>
      <c r="H108">
        <f t="shared" si="4"/>
        <v>15.1021</v>
      </c>
      <c r="J108">
        <f t="shared" si="5"/>
        <v>16.530344364963103</v>
      </c>
      <c r="K108">
        <f t="shared" si="6"/>
        <v>0.91531755927800451</v>
      </c>
      <c r="L108">
        <f t="shared" si="7"/>
        <v>-8.8484214597547281E-2</v>
      </c>
    </row>
    <row r="109" spans="1:12" x14ac:dyDescent="0.2">
      <c r="A109" s="12">
        <v>15126900</v>
      </c>
      <c r="B109" s="12">
        <v>0</v>
      </c>
      <c r="C109" s="12">
        <v>1</v>
      </c>
      <c r="D109" s="12">
        <v>0</v>
      </c>
      <c r="E109" s="8">
        <v>20.9</v>
      </c>
      <c r="F109" s="12">
        <v>300</v>
      </c>
      <c r="G109" s="8">
        <v>53.32</v>
      </c>
      <c r="H109">
        <f t="shared" si="4"/>
        <v>15.126899999999999</v>
      </c>
      <c r="J109">
        <f t="shared" si="5"/>
        <v>16.531985173826378</v>
      </c>
      <c r="K109">
        <f t="shared" si="6"/>
        <v>0.91682065324971007</v>
      </c>
      <c r="L109">
        <f t="shared" si="7"/>
        <v>-8.6843405734270906E-2</v>
      </c>
    </row>
    <row r="110" spans="1:12" x14ac:dyDescent="0.2">
      <c r="A110" s="12">
        <v>15137400</v>
      </c>
      <c r="B110" s="12">
        <v>0</v>
      </c>
      <c r="C110" s="12">
        <v>1</v>
      </c>
      <c r="D110" s="12">
        <v>0</v>
      </c>
      <c r="E110" s="8">
        <v>21.1</v>
      </c>
      <c r="F110" s="12">
        <v>300</v>
      </c>
      <c r="G110" s="8">
        <v>53.47</v>
      </c>
      <c r="H110">
        <f t="shared" si="4"/>
        <v>15.1374</v>
      </c>
      <c r="J110">
        <f t="shared" si="5"/>
        <v>16.532679060711011</v>
      </c>
      <c r="K110">
        <f t="shared" si="6"/>
        <v>0.91745704384256921</v>
      </c>
      <c r="L110">
        <f t="shared" si="7"/>
        <v>-8.6149518849638312E-2</v>
      </c>
    </row>
    <row r="111" spans="1:12" x14ac:dyDescent="0.2">
      <c r="A111" s="12">
        <v>15140200</v>
      </c>
      <c r="B111" s="12">
        <v>0</v>
      </c>
      <c r="C111" s="12">
        <v>1</v>
      </c>
      <c r="D111" s="12">
        <v>0</v>
      </c>
      <c r="E111" s="8">
        <v>21.1</v>
      </c>
      <c r="F111" s="12">
        <v>300</v>
      </c>
      <c r="G111" s="8">
        <v>53.48</v>
      </c>
      <c r="H111">
        <f t="shared" si="4"/>
        <v>15.1402</v>
      </c>
      <c r="J111">
        <f t="shared" si="5"/>
        <v>16.532864015925956</v>
      </c>
      <c r="K111">
        <f t="shared" si="6"/>
        <v>0.91762674800066502</v>
      </c>
      <c r="L111">
        <f t="shared" si="7"/>
        <v>-8.596456363469511E-2</v>
      </c>
    </row>
    <row r="112" spans="1:12" x14ac:dyDescent="0.2">
      <c r="A112" s="12">
        <v>15153500</v>
      </c>
      <c r="B112" s="12">
        <v>0</v>
      </c>
      <c r="C112" s="12">
        <v>1</v>
      </c>
      <c r="D112" s="12">
        <v>0</v>
      </c>
      <c r="E112" s="8">
        <v>20.9</v>
      </c>
      <c r="F112" s="12">
        <v>300</v>
      </c>
      <c r="G112" s="8">
        <v>53.32</v>
      </c>
      <c r="H112">
        <f t="shared" si="4"/>
        <v>15.153499999999999</v>
      </c>
      <c r="J112">
        <f t="shared" si="5"/>
        <v>16.533742086340236</v>
      </c>
      <c r="K112">
        <f t="shared" si="6"/>
        <v>0.91843284275162007</v>
      </c>
      <c r="L112">
        <f t="shared" si="7"/>
        <v>-8.5086493220415282E-2</v>
      </c>
    </row>
    <row r="113" spans="1:12" x14ac:dyDescent="0.2">
      <c r="A113" s="12">
        <v>15185500</v>
      </c>
      <c r="B113" s="12">
        <v>0</v>
      </c>
      <c r="C113" s="12">
        <v>1</v>
      </c>
      <c r="D113" s="12">
        <v>0</v>
      </c>
      <c r="E113" s="8">
        <v>21.1</v>
      </c>
      <c r="F113" s="12">
        <v>300</v>
      </c>
      <c r="G113" s="8">
        <v>53.47</v>
      </c>
      <c r="H113">
        <f t="shared" si="4"/>
        <v>15.185499999999999</v>
      </c>
      <c r="J113">
        <f t="shared" si="5"/>
        <v>16.535851583150716</v>
      </c>
      <c r="K113">
        <f t="shared" si="6"/>
        <v>0.92037231884414339</v>
      </c>
      <c r="L113">
        <f t="shared" si="7"/>
        <v>-8.2976996409933446E-2</v>
      </c>
    </row>
    <row r="114" spans="1:12" x14ac:dyDescent="0.2">
      <c r="A114" s="12">
        <v>15188300</v>
      </c>
      <c r="B114" s="12">
        <v>0</v>
      </c>
      <c r="C114" s="12">
        <v>1</v>
      </c>
      <c r="D114" s="12">
        <v>0</v>
      </c>
      <c r="E114" s="8">
        <v>21.1</v>
      </c>
      <c r="F114" s="12">
        <v>300</v>
      </c>
      <c r="G114" s="8">
        <v>53.48</v>
      </c>
      <c r="H114">
        <f t="shared" si="4"/>
        <v>15.1883</v>
      </c>
      <c r="J114">
        <f t="shared" si="5"/>
        <v>16.536035952574888</v>
      </c>
      <c r="K114">
        <f t="shared" si="6"/>
        <v>0.92054202300223908</v>
      </c>
      <c r="L114">
        <f t="shared" si="7"/>
        <v>-8.2792626985763271E-2</v>
      </c>
    </row>
    <row r="115" spans="1:12" x14ac:dyDescent="0.2">
      <c r="A115" s="12">
        <v>41395000</v>
      </c>
      <c r="B115" s="12">
        <v>1</v>
      </c>
      <c r="C115" s="12">
        <v>0</v>
      </c>
      <c r="D115" s="12">
        <v>0</v>
      </c>
      <c r="E115" s="8">
        <v>31.9</v>
      </c>
      <c r="F115" s="12">
        <v>900</v>
      </c>
      <c r="G115" s="8">
        <v>97.4</v>
      </c>
      <c r="H115">
        <f t="shared" si="4"/>
        <v>41.395000000000003</v>
      </c>
      <c r="J115">
        <f t="shared" si="5"/>
        <v>17.538670658555045</v>
      </c>
      <c r="K115">
        <f t="shared" si="6"/>
        <v>2.508894151562564</v>
      </c>
      <c r="L115">
        <f t="shared" si="7"/>
        <v>0.91984207899439319</v>
      </c>
    </row>
    <row r="116" spans="1:12" x14ac:dyDescent="0.2">
      <c r="A116" s="12">
        <v>41407600</v>
      </c>
      <c r="B116" s="12">
        <v>0</v>
      </c>
      <c r="C116" s="12">
        <v>0</v>
      </c>
      <c r="D116" s="12">
        <v>0</v>
      </c>
      <c r="E116" s="8">
        <v>31.9</v>
      </c>
      <c r="F116" s="12">
        <v>900</v>
      </c>
      <c r="G116" s="8">
        <v>98.7</v>
      </c>
      <c r="H116">
        <f t="shared" si="4"/>
        <v>41.407600000000002</v>
      </c>
      <c r="J116">
        <f t="shared" si="5"/>
        <v>17.538974996826962</v>
      </c>
      <c r="K116">
        <f t="shared" si="6"/>
        <v>2.5096578202739948</v>
      </c>
      <c r="L116">
        <f t="shared" si="7"/>
        <v>0.9201464172663133</v>
      </c>
    </row>
    <row r="117" spans="1:12" x14ac:dyDescent="0.2">
      <c r="A117" s="12">
        <v>34100700</v>
      </c>
      <c r="B117" s="12">
        <v>1</v>
      </c>
      <c r="C117" s="12">
        <v>0</v>
      </c>
      <c r="D117" s="12">
        <v>0</v>
      </c>
      <c r="E117" s="8">
        <v>31.5</v>
      </c>
      <c r="F117" s="12">
        <v>1200</v>
      </c>
      <c r="G117" s="8">
        <v>67.7</v>
      </c>
      <c r="H117">
        <f t="shared" si="4"/>
        <v>34.100700000000003</v>
      </c>
      <c r="J117">
        <f t="shared" si="5"/>
        <v>17.344828469902289</v>
      </c>
      <c r="K117">
        <f t="shared" si="6"/>
        <v>2.0667966371346664</v>
      </c>
      <c r="L117">
        <f t="shared" si="7"/>
        <v>0.72599989034163881</v>
      </c>
    </row>
    <row r="118" spans="1:12" x14ac:dyDescent="0.2">
      <c r="A118" s="12">
        <v>12574300</v>
      </c>
      <c r="B118" s="12">
        <v>0</v>
      </c>
      <c r="C118" s="12">
        <v>0</v>
      </c>
      <c r="D118" s="12">
        <v>0</v>
      </c>
      <c r="E118" s="8">
        <v>24.8</v>
      </c>
      <c r="F118" s="12">
        <v>600</v>
      </c>
      <c r="G118" s="8">
        <v>37.4</v>
      </c>
      <c r="H118">
        <f t="shared" si="4"/>
        <v>12.574299999999999</v>
      </c>
      <c r="J118">
        <f t="shared" si="5"/>
        <v>16.34716560639669</v>
      </c>
      <c r="K118">
        <f t="shared" si="6"/>
        <v>0.76211106969424203</v>
      </c>
      <c r="L118">
        <f t="shared" si="7"/>
        <v>-0.27166297316395877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2A4F-6161-4054-9F9A-FB423C48A55F}">
  <dimension ref="A1:AD64"/>
  <sheetViews>
    <sheetView workbookViewId="0">
      <selection activeCell="Q57" sqref="Q57"/>
    </sheetView>
  </sheetViews>
  <sheetFormatPr defaultRowHeight="12.75" x14ac:dyDescent="0.2"/>
  <cols>
    <col min="1" max="1" width="23.42578125" customWidth="1"/>
    <col min="2" max="2" width="16" customWidth="1"/>
    <col min="3" max="3" width="21.42578125" customWidth="1"/>
    <col min="4" max="4" width="14.5703125" customWidth="1"/>
    <col min="5" max="5" width="21" customWidth="1"/>
    <col min="6" max="6" width="15.85546875" customWidth="1"/>
    <col min="7" max="7" width="22.42578125" customWidth="1"/>
    <col min="8" max="8" width="14.42578125" customWidth="1"/>
    <col min="9" max="9" width="22.140625" customWidth="1"/>
    <col min="10" max="10" width="15.140625" customWidth="1"/>
  </cols>
  <sheetData>
    <row r="1" spans="1:30" x14ac:dyDescent="0.2">
      <c r="A1" s="3" t="s">
        <v>1</v>
      </c>
      <c r="B1" s="3"/>
      <c r="C1" s="3" t="s">
        <v>2</v>
      </c>
      <c r="D1" s="3"/>
      <c r="E1" s="3" t="s">
        <v>3</v>
      </c>
      <c r="F1" s="3"/>
      <c r="G1" s="3" t="s">
        <v>4</v>
      </c>
      <c r="H1" s="3"/>
    </row>
    <row r="2" spans="1:30" x14ac:dyDescent="0.2">
      <c r="A2" s="1"/>
      <c r="B2" s="1"/>
      <c r="C2" s="1"/>
      <c r="D2" s="1"/>
      <c r="E2" s="1"/>
      <c r="F2" s="1"/>
      <c r="G2" s="1"/>
      <c r="H2" s="1"/>
    </row>
    <row r="3" spans="1:30" x14ac:dyDescent="0.2">
      <c r="A3" s="1" t="s">
        <v>9</v>
      </c>
      <c r="B3" s="1">
        <v>18764377.777777776</v>
      </c>
      <c r="C3" s="1" t="s">
        <v>9</v>
      </c>
      <c r="D3" s="1">
        <v>2008.3418803418804</v>
      </c>
      <c r="E3" s="1" t="s">
        <v>9</v>
      </c>
      <c r="F3" s="1">
        <v>744.87179487179492</v>
      </c>
      <c r="G3" s="1" t="s">
        <v>9</v>
      </c>
      <c r="H3" s="1">
        <v>56.22957264957261</v>
      </c>
    </row>
    <row r="4" spans="1:30" x14ac:dyDescent="0.2">
      <c r="A4" s="1" t="s">
        <v>10</v>
      </c>
      <c r="B4" s="1">
        <v>1197189.8489295875</v>
      </c>
      <c r="C4" s="1" t="s">
        <v>10</v>
      </c>
      <c r="D4" s="1">
        <v>2.1696457243037282</v>
      </c>
      <c r="E4" s="1" t="s">
        <v>10</v>
      </c>
      <c r="F4" s="1">
        <v>58.509537510836878</v>
      </c>
      <c r="G4" s="1" t="s">
        <v>10</v>
      </c>
      <c r="H4" s="1">
        <v>1.4158349063603686</v>
      </c>
    </row>
    <row r="5" spans="1:30" x14ac:dyDescent="0.2">
      <c r="A5" s="1" t="s">
        <v>11</v>
      </c>
      <c r="B5" s="1">
        <v>14898100</v>
      </c>
      <c r="C5" s="1" t="s">
        <v>11</v>
      </c>
      <c r="D5" s="1">
        <v>2023</v>
      </c>
      <c r="E5" s="1" t="s">
        <v>11</v>
      </c>
      <c r="F5" s="1">
        <v>600</v>
      </c>
      <c r="G5" s="1" t="s">
        <v>11</v>
      </c>
      <c r="H5" s="1">
        <v>53.32</v>
      </c>
      <c r="AD5" s="1"/>
    </row>
    <row r="6" spans="1:30" x14ac:dyDescent="0.2">
      <c r="A6" s="1" t="s">
        <v>12</v>
      </c>
      <c r="B6" s="1">
        <v>15000000</v>
      </c>
      <c r="C6" s="1" t="s">
        <v>12</v>
      </c>
      <c r="D6" s="1">
        <v>2024</v>
      </c>
      <c r="E6" s="1" t="s">
        <v>12</v>
      </c>
      <c r="F6" s="1">
        <v>300</v>
      </c>
      <c r="G6" s="1" t="s">
        <v>12</v>
      </c>
      <c r="H6" s="1">
        <v>51.51</v>
      </c>
      <c r="AD6" s="1"/>
    </row>
    <row r="7" spans="1:30" x14ac:dyDescent="0.2">
      <c r="A7" s="1" t="s">
        <v>13</v>
      </c>
      <c r="B7" s="1">
        <v>12949588.160341846</v>
      </c>
      <c r="C7" s="1" t="s">
        <v>13</v>
      </c>
      <c r="D7" s="1">
        <v>23.468306725704895</v>
      </c>
      <c r="E7" s="1" t="s">
        <v>13</v>
      </c>
      <c r="F7" s="1">
        <v>632.87741279701811</v>
      </c>
      <c r="G7" s="1" t="s">
        <v>13</v>
      </c>
      <c r="H7" s="1">
        <v>15.314596057422195</v>
      </c>
      <c r="AD7" s="1"/>
    </row>
    <row r="8" spans="1:30" x14ac:dyDescent="0.2">
      <c r="A8" s="1" t="s">
        <v>14</v>
      </c>
      <c r="B8" s="1">
        <v>167691833522465.72</v>
      </c>
      <c r="C8" s="1" t="s">
        <v>14</v>
      </c>
      <c r="D8" s="1">
        <v>550.7614205717656</v>
      </c>
      <c r="E8" s="1" t="s">
        <v>14</v>
      </c>
      <c r="F8" s="1">
        <v>400533.81962864724</v>
      </c>
      <c r="G8" s="1" t="s">
        <v>14</v>
      </c>
      <c r="H8" s="1">
        <v>234.53685240201142</v>
      </c>
      <c r="AD8" s="1"/>
    </row>
    <row r="9" spans="1:30" x14ac:dyDescent="0.2">
      <c r="A9" s="1" t="s">
        <v>15</v>
      </c>
      <c r="B9" s="1">
        <v>14.302043731945385</v>
      </c>
      <c r="C9" s="1" t="s">
        <v>15</v>
      </c>
      <c r="D9" s="1">
        <v>0.34851517398247589</v>
      </c>
      <c r="E9" s="1" t="s">
        <v>15</v>
      </c>
      <c r="F9" s="1">
        <v>10.628860687659085</v>
      </c>
      <c r="G9" s="1" t="s">
        <v>15</v>
      </c>
      <c r="H9" s="1">
        <v>21.841999465749836</v>
      </c>
      <c r="AD9" s="1"/>
    </row>
    <row r="10" spans="1:30" x14ac:dyDescent="0.2">
      <c r="A10" s="1" t="s">
        <v>16</v>
      </c>
      <c r="B10" s="1">
        <v>3.5089061686134424</v>
      </c>
      <c r="C10" s="1" t="s">
        <v>16</v>
      </c>
      <c r="D10" s="1">
        <v>-1.2698029831972915</v>
      </c>
      <c r="E10" s="1" t="s">
        <v>16</v>
      </c>
      <c r="F10" s="1">
        <v>2.6953207539291193</v>
      </c>
      <c r="G10" s="1" t="s">
        <v>16</v>
      </c>
      <c r="H10" s="1">
        <v>3.926398390021252</v>
      </c>
      <c r="AD10" s="1"/>
    </row>
    <row r="11" spans="1:30" x14ac:dyDescent="0.2">
      <c r="A11" s="1" t="s">
        <v>17</v>
      </c>
      <c r="B11" s="1">
        <v>84624000</v>
      </c>
      <c r="C11" s="1" t="s">
        <v>17</v>
      </c>
      <c r="D11" s="1">
        <v>91</v>
      </c>
      <c r="E11" s="1" t="s">
        <v>17</v>
      </c>
      <c r="F11" s="1">
        <v>3900</v>
      </c>
      <c r="G11" s="1" t="s">
        <v>17</v>
      </c>
      <c r="H11" s="1">
        <v>132</v>
      </c>
      <c r="AD11" s="1"/>
    </row>
    <row r="12" spans="1:30" x14ac:dyDescent="0.2">
      <c r="A12" s="1" t="s">
        <v>18</v>
      </c>
      <c r="B12" s="1">
        <v>5100000</v>
      </c>
      <c r="C12" s="1" t="s">
        <v>18</v>
      </c>
      <c r="D12" s="1">
        <v>1934</v>
      </c>
      <c r="E12" s="1" t="s">
        <v>18</v>
      </c>
      <c r="F12" s="1">
        <v>100</v>
      </c>
      <c r="G12" s="1" t="s">
        <v>18</v>
      </c>
      <c r="H12" s="1">
        <v>30.1</v>
      </c>
    </row>
    <row r="13" spans="1:30" x14ac:dyDescent="0.2">
      <c r="A13" s="1" t="s">
        <v>19</v>
      </c>
      <c r="B13" s="1">
        <v>89724000</v>
      </c>
      <c r="C13" s="1" t="s">
        <v>19</v>
      </c>
      <c r="D13" s="1">
        <v>2025</v>
      </c>
      <c r="E13" s="1" t="s">
        <v>19</v>
      </c>
      <c r="F13" s="1">
        <v>4000</v>
      </c>
      <c r="G13" s="1" t="s">
        <v>19</v>
      </c>
      <c r="H13" s="1">
        <v>162.1</v>
      </c>
    </row>
    <row r="14" spans="1:30" x14ac:dyDescent="0.2">
      <c r="A14" s="1" t="s">
        <v>20</v>
      </c>
      <c r="B14" s="1">
        <v>2195432200</v>
      </c>
      <c r="C14" s="1" t="s">
        <v>20</v>
      </c>
      <c r="D14" s="1">
        <v>234976</v>
      </c>
      <c r="E14" s="1" t="s">
        <v>20</v>
      </c>
      <c r="F14" s="1">
        <v>87150</v>
      </c>
      <c r="G14" s="1" t="s">
        <v>20</v>
      </c>
      <c r="H14" s="1">
        <v>6578.8599999999951</v>
      </c>
    </row>
    <row r="15" spans="1:30" ht="13.5" thickBot="1" x14ac:dyDescent="0.25">
      <c r="A15" s="2" t="s">
        <v>21</v>
      </c>
      <c r="B15" s="2">
        <v>117</v>
      </c>
      <c r="C15" s="2" t="s">
        <v>21</v>
      </c>
      <c r="D15" s="2">
        <v>117</v>
      </c>
      <c r="E15" s="2" t="s">
        <v>21</v>
      </c>
      <c r="F15" s="2">
        <v>117</v>
      </c>
      <c r="G15" s="2" t="s">
        <v>21</v>
      </c>
      <c r="H15" s="2">
        <v>117</v>
      </c>
    </row>
    <row r="16" spans="1:30" ht="13.5" thickBot="1" x14ac:dyDescent="0.25"/>
    <row r="17" spans="1:8" x14ac:dyDescent="0.2">
      <c r="A17" s="3" t="s">
        <v>5</v>
      </c>
      <c r="B17" s="3"/>
      <c r="C17" s="3" t="s">
        <v>6</v>
      </c>
      <c r="D17" s="3"/>
      <c r="E17" s="3" t="s">
        <v>7</v>
      </c>
      <c r="F17" s="3"/>
      <c r="G17" s="3" t="s">
        <v>8</v>
      </c>
      <c r="H17" s="3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 t="s">
        <v>9</v>
      </c>
      <c r="B19" s="1">
        <v>15.310256410256409</v>
      </c>
      <c r="C19" s="1" t="s">
        <v>9</v>
      </c>
      <c r="D19" s="1">
        <v>25.8888888888889</v>
      </c>
      <c r="E19" s="1" t="s">
        <v>9</v>
      </c>
      <c r="F19" s="1">
        <v>14.213675213675213</v>
      </c>
      <c r="G19" s="1" t="s">
        <v>9</v>
      </c>
      <c r="H19" s="1">
        <v>24.666666666666668</v>
      </c>
    </row>
    <row r="20" spans="1:8" x14ac:dyDescent="0.2">
      <c r="A20" s="1" t="s">
        <v>10</v>
      </c>
      <c r="B20" s="1">
        <v>0.56769343786753279</v>
      </c>
      <c r="C20" s="1" t="s">
        <v>10</v>
      </c>
      <c r="D20" s="1">
        <v>0.69019359160739979</v>
      </c>
      <c r="E20" s="1" t="s">
        <v>10</v>
      </c>
      <c r="F20" s="1">
        <v>0.97800969118964742</v>
      </c>
      <c r="G20" s="1" t="s">
        <v>10</v>
      </c>
      <c r="H20" s="1">
        <v>1.1399944674402076</v>
      </c>
    </row>
    <row r="21" spans="1:8" x14ac:dyDescent="0.2">
      <c r="A21" s="1" t="s">
        <v>11</v>
      </c>
      <c r="B21" s="1">
        <v>18.100000000000001</v>
      </c>
      <c r="C21" s="1" t="s">
        <v>11</v>
      </c>
      <c r="D21" s="1">
        <v>21.9</v>
      </c>
      <c r="E21" s="1" t="s">
        <v>11</v>
      </c>
      <c r="F21" s="1">
        <v>12</v>
      </c>
      <c r="G21" s="1" t="s">
        <v>11</v>
      </c>
      <c r="H21" s="1">
        <v>26</v>
      </c>
    </row>
    <row r="22" spans="1:8" x14ac:dyDescent="0.2">
      <c r="A22" s="1" t="s">
        <v>12</v>
      </c>
      <c r="B22" s="1">
        <v>19.3</v>
      </c>
      <c r="C22" s="1" t="s">
        <v>12</v>
      </c>
      <c r="D22" s="1">
        <v>20.7</v>
      </c>
      <c r="E22" s="1" t="s">
        <v>12</v>
      </c>
      <c r="F22" s="1">
        <v>5</v>
      </c>
      <c r="G22" s="1" t="s">
        <v>12</v>
      </c>
      <c r="H22" s="1">
        <v>34</v>
      </c>
    </row>
    <row r="23" spans="1:8" x14ac:dyDescent="0.2">
      <c r="A23" s="1" t="s">
        <v>13</v>
      </c>
      <c r="B23" s="1">
        <v>6.1405433969274599</v>
      </c>
      <c r="C23" s="1" t="s">
        <v>13</v>
      </c>
      <c r="D23" s="1">
        <v>7.4655851536113973</v>
      </c>
      <c r="E23" s="1" t="s">
        <v>13</v>
      </c>
      <c r="F23" s="1">
        <v>10.578792268454928</v>
      </c>
      <c r="G23" s="1" t="s">
        <v>13</v>
      </c>
      <c r="H23" s="1">
        <v>12.330925518302795</v>
      </c>
    </row>
    <row r="24" spans="1:8" x14ac:dyDescent="0.2">
      <c r="A24" s="1" t="s">
        <v>14</v>
      </c>
      <c r="B24" s="1">
        <v>37.70627320954943</v>
      </c>
      <c r="C24" s="1" t="s">
        <v>14</v>
      </c>
      <c r="D24" s="1">
        <v>55.73496168582291</v>
      </c>
      <c r="E24" s="1" t="s">
        <v>14</v>
      </c>
      <c r="F24" s="1">
        <v>111.91084585912174</v>
      </c>
      <c r="G24" s="1" t="s">
        <v>14</v>
      </c>
      <c r="H24" s="1">
        <v>152.05172413793105</v>
      </c>
    </row>
    <row r="25" spans="1:8" x14ac:dyDescent="0.2">
      <c r="A25" s="1" t="s">
        <v>15</v>
      </c>
      <c r="B25" s="1">
        <v>-5.5388398418086293E-2</v>
      </c>
      <c r="C25" s="1" t="s">
        <v>15</v>
      </c>
      <c r="D25" s="1">
        <v>3.3987195419954119</v>
      </c>
      <c r="E25" s="1" t="s">
        <v>15</v>
      </c>
      <c r="F25" s="1">
        <v>-0.65500138506220074</v>
      </c>
      <c r="G25" s="1" t="s">
        <v>15</v>
      </c>
      <c r="H25" s="1">
        <v>1.60363707206999</v>
      </c>
    </row>
    <row r="26" spans="1:8" x14ac:dyDescent="0.2">
      <c r="A26" s="1" t="s">
        <v>16</v>
      </c>
      <c r="B26" s="1">
        <v>8.7494224159904516E-2</v>
      </c>
      <c r="C26" s="1" t="s">
        <v>16</v>
      </c>
      <c r="D26" s="1">
        <v>1.4584192158017046</v>
      </c>
      <c r="E26" s="1" t="s">
        <v>16</v>
      </c>
      <c r="F26" s="1">
        <v>0.61959242852961482</v>
      </c>
      <c r="G26" s="1" t="s">
        <v>16</v>
      </c>
      <c r="H26" s="1">
        <v>0.62038737006981548</v>
      </c>
    </row>
    <row r="27" spans="1:8" x14ac:dyDescent="0.2">
      <c r="A27" s="1" t="s">
        <v>17</v>
      </c>
      <c r="B27" s="1">
        <v>30.000000000000004</v>
      </c>
      <c r="C27" s="1" t="s">
        <v>17</v>
      </c>
      <c r="D27" s="1">
        <v>47</v>
      </c>
      <c r="E27" s="1" t="s">
        <v>17</v>
      </c>
      <c r="F27" s="1">
        <v>41</v>
      </c>
      <c r="G27" s="1" t="s">
        <v>17</v>
      </c>
      <c r="H27" s="1">
        <v>69</v>
      </c>
    </row>
    <row r="28" spans="1:8" x14ac:dyDescent="0.2">
      <c r="A28" s="1" t="s">
        <v>18</v>
      </c>
      <c r="B28" s="1">
        <v>3.2</v>
      </c>
      <c r="C28" s="1" t="s">
        <v>18</v>
      </c>
      <c r="D28" s="1">
        <v>13</v>
      </c>
      <c r="E28" s="1" t="s">
        <v>18</v>
      </c>
      <c r="F28" s="1">
        <v>1</v>
      </c>
      <c r="G28" s="1" t="s">
        <v>18</v>
      </c>
      <c r="H28" s="1">
        <v>5</v>
      </c>
    </row>
    <row r="29" spans="1:8" x14ac:dyDescent="0.2">
      <c r="A29" s="1" t="s">
        <v>19</v>
      </c>
      <c r="B29" s="1">
        <v>33.200000000000003</v>
      </c>
      <c r="C29" s="1" t="s">
        <v>19</v>
      </c>
      <c r="D29" s="1">
        <v>60</v>
      </c>
      <c r="E29" s="1" t="s">
        <v>19</v>
      </c>
      <c r="F29" s="1">
        <v>42</v>
      </c>
      <c r="G29" s="1" t="s">
        <v>19</v>
      </c>
      <c r="H29" s="1">
        <v>74</v>
      </c>
    </row>
    <row r="30" spans="1:8" x14ac:dyDescent="0.2">
      <c r="A30" s="1" t="s">
        <v>20</v>
      </c>
      <c r="B30" s="1">
        <v>1791.3</v>
      </c>
      <c r="C30" s="1" t="s">
        <v>20</v>
      </c>
      <c r="D30" s="1">
        <v>3029.0000000000014</v>
      </c>
      <c r="E30" s="1" t="s">
        <v>20</v>
      </c>
      <c r="F30" s="1">
        <v>1663</v>
      </c>
      <c r="G30" s="1" t="s">
        <v>20</v>
      </c>
      <c r="H30" s="1">
        <v>2886</v>
      </c>
    </row>
    <row r="31" spans="1:8" ht="13.5" thickBot="1" x14ac:dyDescent="0.25">
      <c r="A31" s="2" t="s">
        <v>21</v>
      </c>
      <c r="B31" s="2">
        <v>117</v>
      </c>
      <c r="C31" s="2" t="s">
        <v>21</v>
      </c>
      <c r="D31" s="2">
        <v>117</v>
      </c>
      <c r="E31" s="2" t="s">
        <v>21</v>
      </c>
      <c r="F31" s="2">
        <v>117</v>
      </c>
      <c r="G31" s="2" t="s">
        <v>21</v>
      </c>
      <c r="H31" s="2">
        <v>117</v>
      </c>
    </row>
    <row r="33" spans="1:8" ht="13.5" thickBot="1" x14ac:dyDescent="0.25"/>
    <row r="34" spans="1:8" x14ac:dyDescent="0.2">
      <c r="A34" s="3" t="s">
        <v>22</v>
      </c>
      <c r="B34" s="3"/>
      <c r="C34" s="3" t="s">
        <v>23</v>
      </c>
      <c r="D34" s="3"/>
      <c r="E34" s="3" t="s">
        <v>24</v>
      </c>
      <c r="F34" s="3"/>
      <c r="G34" s="3" t="s">
        <v>25</v>
      </c>
      <c r="H34" s="3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 t="s">
        <v>9</v>
      </c>
      <c r="B36" s="15">
        <v>0.5641025641025641</v>
      </c>
      <c r="C36" s="1" t="s">
        <v>9</v>
      </c>
      <c r="D36" s="15">
        <v>0.36752136752136755</v>
      </c>
      <c r="E36" s="1" t="s">
        <v>9</v>
      </c>
      <c r="F36" s="15">
        <v>0.98290598290598286</v>
      </c>
      <c r="G36" s="1" t="s">
        <v>9</v>
      </c>
      <c r="H36" s="15">
        <v>0.64102564102564108</v>
      </c>
    </row>
    <row r="37" spans="1:8" x14ac:dyDescent="0.2">
      <c r="A37" s="1" t="s">
        <v>10</v>
      </c>
      <c r="B37" s="1">
        <v>4.60407298389039E-2</v>
      </c>
      <c r="C37" s="1" t="s">
        <v>10</v>
      </c>
      <c r="D37" s="1">
        <v>4.4764653922851727E-2</v>
      </c>
      <c r="E37" s="1" t="s">
        <v>10</v>
      </c>
      <c r="F37" s="1">
        <v>1.2035082221689015E-2</v>
      </c>
      <c r="G37" s="1" t="s">
        <v>10</v>
      </c>
      <c r="H37" s="1">
        <v>4.4538995755105837E-2</v>
      </c>
    </row>
    <row r="38" spans="1:8" x14ac:dyDescent="0.2">
      <c r="A38" s="1" t="s">
        <v>11</v>
      </c>
      <c r="B38" s="1">
        <v>1</v>
      </c>
      <c r="C38" s="1" t="s">
        <v>11</v>
      </c>
      <c r="D38" s="1">
        <v>0</v>
      </c>
      <c r="E38" s="1" t="s">
        <v>11</v>
      </c>
      <c r="F38" s="1">
        <v>1</v>
      </c>
      <c r="G38" s="1" t="s">
        <v>11</v>
      </c>
      <c r="H38" s="1">
        <v>1</v>
      </c>
    </row>
    <row r="39" spans="1:8" x14ac:dyDescent="0.2">
      <c r="A39" s="1" t="s">
        <v>12</v>
      </c>
      <c r="B39" s="1">
        <v>1</v>
      </c>
      <c r="C39" s="1" t="s">
        <v>12</v>
      </c>
      <c r="D39" s="1">
        <v>0</v>
      </c>
      <c r="E39" s="1" t="s">
        <v>12</v>
      </c>
      <c r="F39" s="1">
        <v>1</v>
      </c>
      <c r="G39" s="1" t="s">
        <v>12</v>
      </c>
      <c r="H39" s="1">
        <v>1</v>
      </c>
    </row>
    <row r="40" spans="1:8" x14ac:dyDescent="0.2">
      <c r="A40" s="1" t="s">
        <v>13</v>
      </c>
      <c r="B40" s="1">
        <v>0.49800663658185879</v>
      </c>
      <c r="C40" s="1" t="s">
        <v>13</v>
      </c>
      <c r="D40" s="1">
        <v>0.48420376514172636</v>
      </c>
      <c r="E40" s="1" t="s">
        <v>13</v>
      </c>
      <c r="F40" s="1">
        <v>0.13017931816417444</v>
      </c>
      <c r="G40" s="1" t="s">
        <v>13</v>
      </c>
      <c r="H40" s="1">
        <v>0.48176289885812124</v>
      </c>
    </row>
    <row r="41" spans="1:8" x14ac:dyDescent="0.2">
      <c r="A41" s="1" t="s">
        <v>14</v>
      </c>
      <c r="B41" s="1">
        <v>0.24801061007957556</v>
      </c>
      <c r="C41" s="1" t="s">
        <v>14</v>
      </c>
      <c r="D41" s="1">
        <v>0.23445328617742411</v>
      </c>
      <c r="E41" s="1" t="s">
        <v>14</v>
      </c>
      <c r="F41" s="1">
        <v>1.6946654877689361E-2</v>
      </c>
      <c r="G41" s="1" t="s">
        <v>14</v>
      </c>
      <c r="H41" s="1">
        <v>0.23209549071618035</v>
      </c>
    </row>
    <row r="42" spans="1:8" x14ac:dyDescent="0.2">
      <c r="A42" s="1" t="s">
        <v>15</v>
      </c>
      <c r="B42" s="1">
        <v>-1.965295708464381</v>
      </c>
      <c r="C42" s="1" t="s">
        <v>15</v>
      </c>
      <c r="D42" s="1">
        <v>-1.7197611852712733</v>
      </c>
      <c r="E42" s="1" t="s">
        <v>15</v>
      </c>
      <c r="F42" s="1">
        <v>55.929981096408333</v>
      </c>
      <c r="G42" s="1" t="s">
        <v>15</v>
      </c>
      <c r="H42" s="1">
        <v>-1.6741314154952587</v>
      </c>
    </row>
    <row r="43" spans="1:8" x14ac:dyDescent="0.2">
      <c r="A43" s="1" t="s">
        <v>16</v>
      </c>
      <c r="B43" s="1">
        <v>-0.26191374376846321</v>
      </c>
      <c r="C43" s="1" t="s">
        <v>16</v>
      </c>
      <c r="D43" s="1">
        <v>0.55671854867217307</v>
      </c>
      <c r="E43" s="1" t="s">
        <v>16</v>
      </c>
      <c r="F43" s="1">
        <v>-7.5481167785267136</v>
      </c>
      <c r="G43" s="1" t="s">
        <v>16</v>
      </c>
      <c r="H43" s="1">
        <v>-0.59563848195715696</v>
      </c>
    </row>
    <row r="44" spans="1:8" x14ac:dyDescent="0.2">
      <c r="A44" s="1" t="s">
        <v>17</v>
      </c>
      <c r="B44" s="1">
        <v>1</v>
      </c>
      <c r="C44" s="1" t="s">
        <v>17</v>
      </c>
      <c r="D44" s="1">
        <v>1</v>
      </c>
      <c r="E44" s="1" t="s">
        <v>17</v>
      </c>
      <c r="F44" s="1">
        <v>1</v>
      </c>
      <c r="G44" s="1" t="s">
        <v>17</v>
      </c>
      <c r="H44" s="1">
        <v>1</v>
      </c>
    </row>
    <row r="45" spans="1:8" x14ac:dyDescent="0.2">
      <c r="A45" s="1" t="s">
        <v>18</v>
      </c>
      <c r="B45" s="1">
        <v>0</v>
      </c>
      <c r="C45" s="1" t="s">
        <v>18</v>
      </c>
      <c r="D45" s="1">
        <v>0</v>
      </c>
      <c r="E45" s="1" t="s">
        <v>18</v>
      </c>
      <c r="F45" s="1">
        <v>0</v>
      </c>
      <c r="G45" s="1" t="s">
        <v>18</v>
      </c>
      <c r="H45" s="1">
        <v>0</v>
      </c>
    </row>
    <row r="46" spans="1:8" x14ac:dyDescent="0.2">
      <c r="A46" s="1" t="s">
        <v>19</v>
      </c>
      <c r="B46" s="1">
        <v>1</v>
      </c>
      <c r="C46" s="1" t="s">
        <v>19</v>
      </c>
      <c r="D46" s="1">
        <v>1</v>
      </c>
      <c r="E46" s="1" t="s">
        <v>19</v>
      </c>
      <c r="F46" s="1">
        <v>1</v>
      </c>
      <c r="G46" s="1" t="s">
        <v>19</v>
      </c>
      <c r="H46" s="1">
        <v>1</v>
      </c>
    </row>
    <row r="47" spans="1:8" x14ac:dyDescent="0.2">
      <c r="A47" s="1" t="s">
        <v>20</v>
      </c>
      <c r="B47" s="1">
        <v>66</v>
      </c>
      <c r="C47" s="1" t="s">
        <v>20</v>
      </c>
      <c r="D47" s="1">
        <v>43</v>
      </c>
      <c r="E47" s="1" t="s">
        <v>20</v>
      </c>
      <c r="F47" s="1">
        <v>115</v>
      </c>
      <c r="G47" s="1" t="s">
        <v>20</v>
      </c>
      <c r="H47" s="1">
        <v>75</v>
      </c>
    </row>
    <row r="48" spans="1:8" ht="13.5" thickBot="1" x14ac:dyDescent="0.25">
      <c r="A48" s="2" t="s">
        <v>21</v>
      </c>
      <c r="B48" s="2">
        <v>117</v>
      </c>
      <c r="C48" s="2" t="s">
        <v>21</v>
      </c>
      <c r="D48" s="2">
        <v>117</v>
      </c>
      <c r="E48" s="2" t="s">
        <v>21</v>
      </c>
      <c r="F48" s="2">
        <v>117</v>
      </c>
      <c r="G48" s="2" t="s">
        <v>21</v>
      </c>
      <c r="H48" s="2">
        <v>117</v>
      </c>
    </row>
    <row r="49" spans="1:6" ht="13.5" thickBot="1" x14ac:dyDescent="0.25"/>
    <row r="50" spans="1:6" x14ac:dyDescent="0.2">
      <c r="A50" s="3" t="s">
        <v>26</v>
      </c>
      <c r="B50" s="3"/>
      <c r="C50" s="3" t="s">
        <v>27</v>
      </c>
      <c r="D50" s="3"/>
      <c r="E50" s="3" t="s">
        <v>28</v>
      </c>
      <c r="F50" s="3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 t="s">
        <v>9</v>
      </c>
      <c r="B52" s="15">
        <v>0.23931623931623933</v>
      </c>
      <c r="C52" s="1" t="s">
        <v>9</v>
      </c>
      <c r="D52" s="15">
        <v>0.93162393162393164</v>
      </c>
      <c r="E52" s="1" t="s">
        <v>9</v>
      </c>
      <c r="F52" s="15">
        <v>5.128205128205128E-2</v>
      </c>
    </row>
    <row r="53" spans="1:6" x14ac:dyDescent="0.2">
      <c r="A53" s="1" t="s">
        <v>10</v>
      </c>
      <c r="B53" s="1">
        <v>3.9614954607878061E-2</v>
      </c>
      <c r="C53" s="1" t="s">
        <v>10</v>
      </c>
      <c r="D53" s="1">
        <v>2.3433835993969018E-2</v>
      </c>
      <c r="E53" s="1" t="s">
        <v>10</v>
      </c>
      <c r="F53" s="1">
        <v>2.0479637174006134E-2</v>
      </c>
    </row>
    <row r="54" spans="1:6" x14ac:dyDescent="0.2">
      <c r="A54" s="1" t="s">
        <v>11</v>
      </c>
      <c r="B54" s="1">
        <v>0</v>
      </c>
      <c r="C54" s="1" t="s">
        <v>11</v>
      </c>
      <c r="D54" s="1">
        <v>1</v>
      </c>
      <c r="E54" s="1" t="s">
        <v>11</v>
      </c>
      <c r="F54" s="1">
        <v>0</v>
      </c>
    </row>
    <row r="55" spans="1:6" x14ac:dyDescent="0.2">
      <c r="A55" s="1" t="s">
        <v>12</v>
      </c>
      <c r="B55" s="1">
        <v>0</v>
      </c>
      <c r="C55" s="1" t="s">
        <v>12</v>
      </c>
      <c r="D55" s="1">
        <v>1</v>
      </c>
      <c r="E55" s="1" t="s">
        <v>12</v>
      </c>
      <c r="F55" s="1">
        <v>0</v>
      </c>
    </row>
    <row r="56" spans="1:6" x14ac:dyDescent="0.2">
      <c r="A56" s="1" t="s">
        <v>13</v>
      </c>
      <c r="B56" s="1">
        <v>0.42850125034164838</v>
      </c>
      <c r="C56" s="1" t="s">
        <v>13</v>
      </c>
      <c r="D56" s="1">
        <v>0.25347569177120682</v>
      </c>
      <c r="E56" s="1" t="s">
        <v>13</v>
      </c>
      <c r="F56" s="1">
        <v>0.22152114580133264</v>
      </c>
    </row>
    <row r="57" spans="1:6" x14ac:dyDescent="0.2">
      <c r="A57" s="1" t="s">
        <v>14</v>
      </c>
      <c r="B57" s="1">
        <v>0.18361332154435603</v>
      </c>
      <c r="C57" s="1" t="s">
        <v>14</v>
      </c>
      <c r="D57" s="1">
        <v>6.4249926318891856E-2</v>
      </c>
      <c r="E57" s="1" t="s">
        <v>14</v>
      </c>
      <c r="F57" s="1">
        <v>4.9071618037135278E-2</v>
      </c>
    </row>
    <row r="58" spans="1:6" x14ac:dyDescent="0.2">
      <c r="A58" s="1" t="s">
        <v>15</v>
      </c>
      <c r="B58" s="1">
        <v>-0.47607759016495077</v>
      </c>
      <c r="C58" s="1" t="s">
        <v>15</v>
      </c>
      <c r="D58" s="1">
        <v>10.179071232129051</v>
      </c>
      <c r="E58" s="1" t="s">
        <v>15</v>
      </c>
      <c r="F58" s="1">
        <v>15.248809450182385</v>
      </c>
    </row>
    <row r="59" spans="1:6" x14ac:dyDescent="0.2">
      <c r="A59" s="1" t="s">
        <v>16</v>
      </c>
      <c r="B59" s="1">
        <v>1.2378838619158699</v>
      </c>
      <c r="C59" s="1" t="s">
        <v>16</v>
      </c>
      <c r="D59" s="1">
        <v>-3.4648721675369072</v>
      </c>
      <c r="E59" s="1" t="s">
        <v>16</v>
      </c>
      <c r="F59" s="1">
        <v>4.1216989689991692</v>
      </c>
    </row>
    <row r="60" spans="1:6" x14ac:dyDescent="0.2">
      <c r="A60" s="1" t="s">
        <v>17</v>
      </c>
      <c r="B60" s="1">
        <v>1</v>
      </c>
      <c r="C60" s="1" t="s">
        <v>17</v>
      </c>
      <c r="D60" s="1">
        <v>1</v>
      </c>
      <c r="E60" s="1" t="s">
        <v>17</v>
      </c>
      <c r="F60" s="1">
        <v>1</v>
      </c>
    </row>
    <row r="61" spans="1:6" x14ac:dyDescent="0.2">
      <c r="A61" s="1" t="s">
        <v>18</v>
      </c>
      <c r="B61" s="1">
        <v>0</v>
      </c>
      <c r="C61" s="1" t="s">
        <v>18</v>
      </c>
      <c r="D61" s="1">
        <v>0</v>
      </c>
      <c r="E61" s="1" t="s">
        <v>18</v>
      </c>
      <c r="F61" s="1">
        <v>0</v>
      </c>
    </row>
    <row r="62" spans="1:6" x14ac:dyDescent="0.2">
      <c r="A62" s="1" t="s">
        <v>19</v>
      </c>
      <c r="B62" s="1">
        <v>1</v>
      </c>
      <c r="C62" s="1" t="s">
        <v>19</v>
      </c>
      <c r="D62" s="1">
        <v>1</v>
      </c>
      <c r="E62" s="1" t="s">
        <v>19</v>
      </c>
      <c r="F62" s="1">
        <v>1</v>
      </c>
    </row>
    <row r="63" spans="1:6" x14ac:dyDescent="0.2">
      <c r="A63" s="1" t="s">
        <v>20</v>
      </c>
      <c r="B63" s="1">
        <v>28</v>
      </c>
      <c r="C63" s="1" t="s">
        <v>20</v>
      </c>
      <c r="D63" s="1">
        <v>109</v>
      </c>
      <c r="E63" s="1" t="s">
        <v>20</v>
      </c>
      <c r="F63" s="1">
        <v>6</v>
      </c>
    </row>
    <row r="64" spans="1:6" ht="13.5" thickBot="1" x14ac:dyDescent="0.25">
      <c r="A64" s="2" t="s">
        <v>21</v>
      </c>
      <c r="B64" s="2">
        <v>117</v>
      </c>
      <c r="C64" s="2" t="s">
        <v>21</v>
      </c>
      <c r="D64" s="2">
        <v>117</v>
      </c>
      <c r="E64" s="2" t="s">
        <v>21</v>
      </c>
      <c r="F64" s="2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CF35-0B5B-4541-B120-934BB215EE93}">
  <dimension ref="A1:P16"/>
  <sheetViews>
    <sheetView tabSelected="1" zoomScale="130" zoomScaleNormal="130" workbookViewId="0">
      <selection activeCell="M1" sqref="M1"/>
    </sheetView>
  </sheetViews>
  <sheetFormatPr defaultRowHeight="12.75" x14ac:dyDescent="0.2"/>
  <cols>
    <col min="1" max="1" width="19.5703125" customWidth="1"/>
    <col min="2" max="2" width="8" customWidth="1"/>
    <col min="3" max="3" width="11.7109375" customWidth="1"/>
    <col min="4" max="4" width="10.7109375" customWidth="1"/>
    <col min="5" max="5" width="5.5703125" customWidth="1"/>
    <col min="6" max="6" width="8.28515625" customWidth="1"/>
    <col min="7" max="7" width="7.7109375" customWidth="1"/>
    <col min="8" max="8" width="6" customWidth="1"/>
    <col min="9" max="9" width="10.28515625" customWidth="1"/>
    <col min="10" max="10" width="10.5703125" customWidth="1"/>
    <col min="11" max="11" width="12.28515625" customWidth="1"/>
    <col min="13" max="13" width="7.7109375" customWidth="1"/>
    <col min="14" max="14" width="15.5703125" customWidth="1"/>
    <col min="15" max="15" width="5.7109375" customWidth="1"/>
    <col min="16" max="16" width="14.28515625" customWidth="1"/>
  </cols>
  <sheetData>
    <row r="1" spans="1:16" ht="38.25" x14ac:dyDescent="0.2">
      <c r="A1" s="3"/>
      <c r="B1" s="3" t="s">
        <v>1</v>
      </c>
      <c r="C1" s="3" t="s">
        <v>22</v>
      </c>
      <c r="D1" s="36" t="s">
        <v>189</v>
      </c>
      <c r="E1" s="3" t="s">
        <v>24</v>
      </c>
      <c r="F1" s="3" t="s">
        <v>25</v>
      </c>
      <c r="G1" s="3" t="s">
        <v>26</v>
      </c>
      <c r="H1" s="3" t="s">
        <v>27</v>
      </c>
      <c r="I1" s="36" t="s">
        <v>190</v>
      </c>
      <c r="J1" s="36" t="s">
        <v>2</v>
      </c>
      <c r="K1" s="36" t="s">
        <v>3</v>
      </c>
      <c r="L1" s="3" t="s">
        <v>4</v>
      </c>
      <c r="M1" s="36" t="s">
        <v>5</v>
      </c>
      <c r="N1" s="3" t="s">
        <v>6</v>
      </c>
      <c r="O1" s="3" t="s">
        <v>7</v>
      </c>
      <c r="P1" s="3" t="s">
        <v>8</v>
      </c>
    </row>
    <row r="2" spans="1:16" x14ac:dyDescent="0.2">
      <c r="A2" s="1" t="s">
        <v>1</v>
      </c>
      <c r="B2" s="24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">
      <c r="A3" s="1" t="s">
        <v>22</v>
      </c>
      <c r="B3" s="16">
        <v>-0.18883755424503354</v>
      </c>
      <c r="C3" s="24">
        <v>1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x14ac:dyDescent="0.2">
      <c r="A4" s="1" t="s">
        <v>23</v>
      </c>
      <c r="B4" s="16">
        <v>5.6560915693141756E-2</v>
      </c>
      <c r="C4" s="17">
        <v>-0.72417112234436209</v>
      </c>
      <c r="D4" s="24">
        <v>1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2">
      <c r="A5" s="1" t="s">
        <v>24</v>
      </c>
      <c r="B5" s="16">
        <v>5.2819229417477694E-2</v>
      </c>
      <c r="C5" s="16">
        <v>0.15002131135906177</v>
      </c>
      <c r="D5" s="16">
        <v>-0.17300063998665896</v>
      </c>
      <c r="E5" s="24">
        <v>1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x14ac:dyDescent="0.2">
      <c r="A6" s="1" t="s">
        <v>25</v>
      </c>
      <c r="B6" s="16">
        <v>0.15740759177063307</v>
      </c>
      <c r="C6" s="16">
        <v>0.49198309361227488</v>
      </c>
      <c r="D6" s="16">
        <v>-0.4643142047191316</v>
      </c>
      <c r="E6" s="16">
        <v>0.17622684421256055</v>
      </c>
      <c r="F6" s="24">
        <v>1</v>
      </c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 x14ac:dyDescent="0.2">
      <c r="A7" s="1" t="s">
        <v>26</v>
      </c>
      <c r="B7" s="16">
        <v>0.1806872777744894</v>
      </c>
      <c r="C7" s="16">
        <v>-0.27449602124956102</v>
      </c>
      <c r="D7" s="16">
        <v>0.23722057585583445</v>
      </c>
      <c r="E7" s="16">
        <v>-0.23511593545651138</v>
      </c>
      <c r="F7" s="16">
        <v>-0.29017583959696946</v>
      </c>
      <c r="G7" s="24">
        <v>1</v>
      </c>
      <c r="H7" s="16"/>
      <c r="I7" s="16"/>
      <c r="J7" s="16"/>
      <c r="K7" s="16"/>
      <c r="L7" s="16"/>
      <c r="M7" s="16"/>
      <c r="N7" s="16"/>
      <c r="O7" s="16"/>
      <c r="P7" s="16"/>
    </row>
    <row r="8" spans="1:16" x14ac:dyDescent="0.2">
      <c r="A8" s="1" t="s">
        <v>27</v>
      </c>
      <c r="B8" s="16">
        <v>0.13572919372092362</v>
      </c>
      <c r="C8" s="16">
        <v>3.5021597474317795E-2</v>
      </c>
      <c r="D8" s="16">
        <v>-7.4441198226386687E-2</v>
      </c>
      <c r="E8" s="16">
        <v>-3.5727104657107239E-2</v>
      </c>
      <c r="F8" s="16">
        <v>0.15024008745811951</v>
      </c>
      <c r="G8" s="16">
        <v>-8.6153209195397887E-2</v>
      </c>
      <c r="H8" s="24">
        <v>1</v>
      </c>
      <c r="I8" s="16"/>
      <c r="J8" s="16"/>
      <c r="K8" s="16"/>
      <c r="L8" s="16"/>
      <c r="M8" s="16"/>
      <c r="N8" s="16"/>
      <c r="O8" s="16"/>
      <c r="P8" s="16"/>
    </row>
    <row r="9" spans="1:16" x14ac:dyDescent="0.2">
      <c r="A9" s="1" t="s">
        <v>28</v>
      </c>
      <c r="B9" s="16">
        <v>-7.1782592870583264E-2</v>
      </c>
      <c r="C9" s="16">
        <v>-0.26448498113583435</v>
      </c>
      <c r="D9" s="16">
        <v>0.1442554043686799</v>
      </c>
      <c r="E9" s="16">
        <v>-0.26827998073114701</v>
      </c>
      <c r="F9" s="16">
        <v>-0.14912874384028765</v>
      </c>
      <c r="G9" s="16">
        <v>0.41450533387963956</v>
      </c>
      <c r="H9" s="16">
        <v>-9.0542761000265481E-2</v>
      </c>
      <c r="I9" s="24">
        <v>1</v>
      </c>
      <c r="J9" s="16"/>
      <c r="K9" s="16"/>
      <c r="L9" s="16"/>
      <c r="M9" s="16"/>
      <c r="N9" s="16"/>
      <c r="O9" s="16"/>
      <c r="P9" s="16"/>
    </row>
    <row r="10" spans="1:16" x14ac:dyDescent="0.2">
      <c r="A10" s="1" t="s">
        <v>2</v>
      </c>
      <c r="B10" s="16">
        <v>5.8994390428224387E-2</v>
      </c>
      <c r="C10" s="17">
        <v>0.75563125453263413</v>
      </c>
      <c r="D10" s="22">
        <v>-0.59833499507358634</v>
      </c>
      <c r="E10" s="16">
        <v>0.23049100778602152</v>
      </c>
      <c r="F10" s="18">
        <v>0.55993202863770464</v>
      </c>
      <c r="G10" s="16">
        <v>-0.21308923148764816</v>
      </c>
      <c r="H10" s="16">
        <v>-6.9944869474833152E-2</v>
      </c>
      <c r="I10" s="16">
        <v>-0.20238923631153496</v>
      </c>
      <c r="J10" s="24">
        <v>1</v>
      </c>
      <c r="K10" s="16"/>
      <c r="L10" s="16"/>
      <c r="M10" s="16"/>
      <c r="N10" s="16"/>
      <c r="O10" s="16"/>
      <c r="P10" s="16"/>
    </row>
    <row r="11" spans="1:16" x14ac:dyDescent="0.2">
      <c r="A11" s="1" t="s">
        <v>3</v>
      </c>
      <c r="B11" s="16">
        <v>-9.6052627389560802E-2</v>
      </c>
      <c r="C11" s="16">
        <v>-0.24237979348583133</v>
      </c>
      <c r="D11" s="16">
        <v>0.23688239967645397</v>
      </c>
      <c r="E11" s="16">
        <v>6.1708309792022908E-2</v>
      </c>
      <c r="F11" s="16">
        <v>-0.44716604783346842</v>
      </c>
      <c r="G11" s="16">
        <v>0.13966571946059186</v>
      </c>
      <c r="H11" s="22">
        <v>-0.52346877880865728</v>
      </c>
      <c r="I11" s="16">
        <v>0.15561797912238159</v>
      </c>
      <c r="J11" s="16">
        <v>-0.16280419248923977</v>
      </c>
      <c r="K11" s="24">
        <v>1</v>
      </c>
      <c r="L11" s="16"/>
      <c r="M11" s="16"/>
      <c r="N11" s="16"/>
      <c r="O11" s="16"/>
      <c r="P11" s="16"/>
    </row>
    <row r="12" spans="1:16" x14ac:dyDescent="0.2">
      <c r="A12" s="1" t="s">
        <v>4</v>
      </c>
      <c r="B12" s="17">
        <v>0.80138040238818642</v>
      </c>
      <c r="C12" s="16">
        <v>-3.8534630668585111E-2</v>
      </c>
      <c r="D12" s="16">
        <v>5.8508803883396208E-2</v>
      </c>
      <c r="E12" s="16">
        <v>0.1144116590576211</v>
      </c>
      <c r="F12" s="16">
        <v>0.21188569496116874</v>
      </c>
      <c r="G12" s="16">
        <v>0.15970474155966555</v>
      </c>
      <c r="H12" s="16">
        <v>6.8702488119767258E-2</v>
      </c>
      <c r="I12" s="16">
        <v>-4.2378985449205139E-2</v>
      </c>
      <c r="J12" s="16">
        <v>0.13008418829223869</v>
      </c>
      <c r="K12" s="16">
        <v>-3.607948981367412E-2</v>
      </c>
      <c r="L12" s="24">
        <v>1</v>
      </c>
      <c r="M12" s="16"/>
      <c r="N12" s="16"/>
      <c r="O12" s="16"/>
      <c r="P12" s="16"/>
    </row>
    <row r="13" spans="1:16" x14ac:dyDescent="0.2">
      <c r="A13" s="1" t="s">
        <v>5</v>
      </c>
      <c r="B13" s="16">
        <v>0.28606150867336139</v>
      </c>
      <c r="C13" s="18">
        <v>0.60418370913827235</v>
      </c>
      <c r="D13" s="22">
        <v>-0.50635291776979197</v>
      </c>
      <c r="E13" s="16">
        <v>0.20728037425176615</v>
      </c>
      <c r="F13" s="18">
        <v>0.54152620696812637</v>
      </c>
      <c r="G13" s="16">
        <v>-0.15001234633008353</v>
      </c>
      <c r="H13" s="16">
        <v>0.10679529564863997</v>
      </c>
      <c r="I13" s="16">
        <v>-0.25198993618163168</v>
      </c>
      <c r="J13" s="18">
        <v>0.6757011697533426</v>
      </c>
      <c r="K13" s="16">
        <v>-0.23855085750933375</v>
      </c>
      <c r="L13" s="16">
        <v>0.45081307676624932</v>
      </c>
      <c r="M13" s="24">
        <v>1</v>
      </c>
      <c r="N13" s="16"/>
      <c r="O13" s="16"/>
      <c r="P13" s="16"/>
    </row>
    <row r="14" spans="1:16" x14ac:dyDescent="0.2">
      <c r="A14" s="1" t="s">
        <v>6</v>
      </c>
      <c r="B14" s="18">
        <v>0.53779755260014606</v>
      </c>
      <c r="C14" s="16">
        <v>-0.4455752750892894</v>
      </c>
      <c r="D14" s="16">
        <v>0.29041432851429916</v>
      </c>
      <c r="E14" s="16">
        <v>6.0120625498663254E-2</v>
      </c>
      <c r="F14" s="16">
        <v>-0.1288718071408877</v>
      </c>
      <c r="G14" s="16">
        <v>0.32636986535828227</v>
      </c>
      <c r="H14" s="16">
        <v>-7.4660578589413523E-2</v>
      </c>
      <c r="I14" s="16">
        <v>0.22710008725294828</v>
      </c>
      <c r="J14" s="16">
        <v>-0.24418517069058138</v>
      </c>
      <c r="K14" s="16">
        <v>0.18197874595651267</v>
      </c>
      <c r="L14" s="18">
        <v>0.52182587755520904</v>
      </c>
      <c r="M14" s="16">
        <v>-0.18412016693490502</v>
      </c>
      <c r="N14" s="24">
        <v>1</v>
      </c>
      <c r="O14" s="16"/>
      <c r="P14" s="16"/>
    </row>
    <row r="15" spans="1:16" x14ac:dyDescent="0.2">
      <c r="A15" s="1" t="s">
        <v>7</v>
      </c>
      <c r="B15" s="16">
        <v>7.234492119000803E-2</v>
      </c>
      <c r="C15" s="18">
        <v>0.51200334174316031</v>
      </c>
      <c r="D15" s="16">
        <v>-0.48837931335942958</v>
      </c>
      <c r="E15" s="16">
        <v>0.12161230025469073</v>
      </c>
      <c r="F15" s="16">
        <v>0.3399485728864784</v>
      </c>
      <c r="G15" s="16">
        <v>-0.23578471035177354</v>
      </c>
      <c r="H15" s="16">
        <v>0.10194305693802984</v>
      </c>
      <c r="I15" s="16">
        <v>-0.19600703932181912</v>
      </c>
      <c r="J15" s="18">
        <v>0.55375224069535955</v>
      </c>
      <c r="K15" s="16">
        <v>-0.29663038231633881</v>
      </c>
      <c r="L15" s="16">
        <v>1.1709620859111581E-2</v>
      </c>
      <c r="M15" s="16">
        <v>0.37403174517091708</v>
      </c>
      <c r="N15" s="16">
        <v>-0.14735022890818023</v>
      </c>
      <c r="O15" s="24">
        <v>1</v>
      </c>
      <c r="P15" s="16"/>
    </row>
    <row r="16" spans="1:16" ht="13.5" thickBot="1" x14ac:dyDescent="0.25">
      <c r="A16" s="2" t="s">
        <v>8</v>
      </c>
      <c r="B16" s="19">
        <v>0.1288443054683294</v>
      </c>
      <c r="C16" s="23">
        <v>0.65558360861888465</v>
      </c>
      <c r="D16" s="26">
        <v>-0.65646456682864751</v>
      </c>
      <c r="E16" s="19">
        <v>0.21123461929019843</v>
      </c>
      <c r="F16" s="19">
        <v>0.45711296433293402</v>
      </c>
      <c r="G16" s="19">
        <v>-0.27355267946958728</v>
      </c>
      <c r="H16" s="19">
        <v>0.16916347095167519</v>
      </c>
      <c r="I16" s="19">
        <v>-0.28088021817607367</v>
      </c>
      <c r="J16" s="27">
        <v>0.70930015687343317</v>
      </c>
      <c r="K16" s="19">
        <v>-0.3519431458009083</v>
      </c>
      <c r="L16" s="19">
        <v>8.516890227009008E-2</v>
      </c>
      <c r="M16" s="19">
        <v>0.46986597834650551</v>
      </c>
      <c r="N16" s="19">
        <v>-0.14293279017370528</v>
      </c>
      <c r="O16" s="27">
        <v>0.76404364877537845</v>
      </c>
      <c r="P16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920D-D268-469A-A1D8-F5F15F2046BD}">
  <dimension ref="A1:G22"/>
  <sheetViews>
    <sheetView zoomScale="145" zoomScaleNormal="145" workbookViewId="0">
      <selection activeCell="L20" sqref="L20"/>
    </sheetView>
  </sheetViews>
  <sheetFormatPr defaultRowHeight="12.75" x14ac:dyDescent="0.2"/>
  <cols>
    <col min="1" max="1" width="25.28515625" customWidth="1"/>
    <col min="2" max="2" width="16.85546875" customWidth="1"/>
    <col min="3" max="3" width="20.28515625" customWidth="1"/>
    <col min="4" max="4" width="17.28515625" customWidth="1"/>
    <col min="5" max="5" width="12.42578125" customWidth="1"/>
    <col min="6" max="6" width="15.140625" customWidth="1"/>
    <col min="7" max="7" width="15.28515625" customWidth="1"/>
    <col min="8" max="8" width="13.28515625" bestFit="1" customWidth="1"/>
    <col min="9" max="9" width="12.5703125" bestFit="1" customWidth="1"/>
  </cols>
  <sheetData>
    <row r="1" spans="1:7" x14ac:dyDescent="0.2">
      <c r="A1" t="s">
        <v>146</v>
      </c>
    </row>
    <row r="2" spans="1:7" ht="13.5" thickBot="1" x14ac:dyDescent="0.25"/>
    <row r="3" spans="1:7" x14ac:dyDescent="0.2">
      <c r="A3" s="14" t="s">
        <v>147</v>
      </c>
      <c r="B3" s="14"/>
    </row>
    <row r="4" spans="1:7" x14ac:dyDescent="0.2">
      <c r="A4" s="1" t="s">
        <v>148</v>
      </c>
      <c r="B4" s="16">
        <v>0.82059409496178404</v>
      </c>
    </row>
    <row r="5" spans="1:7" x14ac:dyDescent="0.2">
      <c r="A5" s="1" t="s">
        <v>149</v>
      </c>
      <c r="B5" s="16">
        <v>0.67337466868614937</v>
      </c>
    </row>
    <row r="6" spans="1:7" x14ac:dyDescent="0.2">
      <c r="A6" s="1" t="s">
        <v>150</v>
      </c>
      <c r="B6" s="16">
        <v>0.6586618159242642</v>
      </c>
    </row>
    <row r="7" spans="1:7" x14ac:dyDescent="0.2">
      <c r="A7" s="1" t="s">
        <v>10</v>
      </c>
      <c r="B7" s="16">
        <v>7565687.4068976082</v>
      </c>
    </row>
    <row r="8" spans="1:7" ht="13.5" thickBot="1" x14ac:dyDescent="0.25">
      <c r="A8" s="2" t="s">
        <v>151</v>
      </c>
      <c r="B8" s="2">
        <v>117</v>
      </c>
    </row>
    <row r="10" spans="1:7" ht="13.5" thickBot="1" x14ac:dyDescent="0.25">
      <c r="A10" t="s">
        <v>152</v>
      </c>
    </row>
    <row r="11" spans="1:7" x14ac:dyDescent="0.2">
      <c r="A11" s="3"/>
      <c r="B11" s="3" t="s">
        <v>157</v>
      </c>
      <c r="C11" s="3" t="s">
        <v>158</v>
      </c>
      <c r="D11" s="3" t="s">
        <v>159</v>
      </c>
      <c r="E11" s="3" t="s">
        <v>160</v>
      </c>
      <c r="F11" s="3" t="s">
        <v>161</v>
      </c>
    </row>
    <row r="12" spans="1:7" x14ac:dyDescent="0.2">
      <c r="A12" s="1" t="s">
        <v>153</v>
      </c>
      <c r="B12" s="1">
        <v>5</v>
      </c>
      <c r="C12" s="20">
        <v>1.309865420938934E+16</v>
      </c>
      <c r="D12" s="20">
        <v>2619730841877868</v>
      </c>
      <c r="E12" s="20">
        <v>45.767784098987306</v>
      </c>
      <c r="F12" s="20">
        <v>1.9276794153189164E-25</v>
      </c>
    </row>
    <row r="13" spans="1:7" x14ac:dyDescent="0.2">
      <c r="A13" s="1" t="s">
        <v>154</v>
      </c>
      <c r="B13" s="1">
        <v>111</v>
      </c>
      <c r="C13" s="20">
        <v>6353598479216685</v>
      </c>
      <c r="D13" s="20">
        <v>57239625938889.055</v>
      </c>
      <c r="E13" s="20"/>
      <c r="F13" s="20"/>
    </row>
    <row r="14" spans="1:7" ht="13.5" thickBot="1" x14ac:dyDescent="0.25">
      <c r="A14" s="2" t="s">
        <v>155</v>
      </c>
      <c r="B14" s="2">
        <v>116</v>
      </c>
      <c r="C14" s="21">
        <v>1.9452252688606024E+16</v>
      </c>
      <c r="D14" s="21"/>
      <c r="E14" s="21"/>
      <c r="F14" s="21"/>
    </row>
    <row r="15" spans="1:7" ht="13.5" thickBot="1" x14ac:dyDescent="0.25"/>
    <row r="16" spans="1:7" x14ac:dyDescent="0.2">
      <c r="A16" s="3"/>
      <c r="B16" s="3" t="s">
        <v>162</v>
      </c>
      <c r="C16" s="3" t="s">
        <v>10</v>
      </c>
      <c r="D16" s="3" t="s">
        <v>163</v>
      </c>
      <c r="E16" s="3" t="s">
        <v>164</v>
      </c>
      <c r="F16" s="3" t="s">
        <v>165</v>
      </c>
      <c r="G16" s="3" t="s">
        <v>166</v>
      </c>
    </row>
    <row r="17" spans="1:7" x14ac:dyDescent="0.2">
      <c r="A17" s="1" t="s">
        <v>156</v>
      </c>
      <c r="B17" s="16">
        <v>-47289586.154073685</v>
      </c>
      <c r="C17" s="16">
        <v>83509482.785629809</v>
      </c>
      <c r="D17" s="16">
        <v>-0.56627803905176632</v>
      </c>
      <c r="E17" s="16">
        <v>0.5723479259666141</v>
      </c>
      <c r="F17" s="16">
        <v>-212769201.14259642</v>
      </c>
      <c r="G17" s="16">
        <v>118190028.83444905</v>
      </c>
    </row>
    <row r="18" spans="1:7" x14ac:dyDescent="0.2">
      <c r="A18" s="1" t="s">
        <v>2</v>
      </c>
      <c r="B18" s="16">
        <v>13446.139900092448</v>
      </c>
      <c r="C18" s="16">
        <v>42131.860071367308</v>
      </c>
      <c r="D18" s="16">
        <v>0.31914422665688114</v>
      </c>
      <c r="E18" s="16">
        <v>0.75021696061337317</v>
      </c>
      <c r="F18" s="16">
        <v>-70040.953431060378</v>
      </c>
      <c r="G18" s="16">
        <v>96933.233231245264</v>
      </c>
    </row>
    <row r="19" spans="1:7" x14ac:dyDescent="0.2">
      <c r="A19" s="1" t="s">
        <v>3</v>
      </c>
      <c r="B19" s="16">
        <v>-2253.6814461033514</v>
      </c>
      <c r="C19" s="16">
        <v>1155.5947790320085</v>
      </c>
      <c r="D19" s="16">
        <v>-1.9502350538405533</v>
      </c>
      <c r="E19" s="18">
        <v>5.3669603848032696E-2</v>
      </c>
      <c r="F19" s="16">
        <v>-4543.5696448824947</v>
      </c>
      <c r="G19" s="16">
        <v>36.206752675792359</v>
      </c>
    </row>
    <row r="20" spans="1:7" x14ac:dyDescent="0.2">
      <c r="A20" s="1" t="s">
        <v>4</v>
      </c>
      <c r="B20" s="16">
        <v>613852.64020269969</v>
      </c>
      <c r="C20" s="16">
        <v>72596.272444115806</v>
      </c>
      <c r="D20" s="16">
        <v>8.4557046737522228</v>
      </c>
      <c r="E20" s="18">
        <v>1.2344648931350391E-13</v>
      </c>
      <c r="F20" s="16">
        <v>469998.28003988718</v>
      </c>
      <c r="G20" s="16">
        <v>757707.00036551221</v>
      </c>
    </row>
    <row r="21" spans="1:7" x14ac:dyDescent="0.2">
      <c r="A21" s="1" t="s">
        <v>5</v>
      </c>
      <c r="B21" s="16">
        <v>-108915.97356375096</v>
      </c>
      <c r="C21" s="16">
        <v>200711.99246827816</v>
      </c>
      <c r="D21" s="16">
        <v>-0.54264806115640929</v>
      </c>
      <c r="E21" s="16">
        <v>0.58846004102523775</v>
      </c>
      <c r="F21" s="16">
        <v>-506640.18558515888</v>
      </c>
      <c r="G21" s="16">
        <v>288808.23845765693</v>
      </c>
    </row>
    <row r="22" spans="1:7" ht="13.5" thickBot="1" x14ac:dyDescent="0.25">
      <c r="A22" s="2" t="s">
        <v>6</v>
      </c>
      <c r="B22" s="19">
        <v>304342.20924767933</v>
      </c>
      <c r="C22" s="19">
        <v>133171.99410402193</v>
      </c>
      <c r="D22" s="19">
        <v>2.2853319220402657</v>
      </c>
      <c r="E22" s="23">
        <v>2.4192952136955465E-2</v>
      </c>
      <c r="F22" s="19">
        <v>40453.012757774792</v>
      </c>
      <c r="G22" s="19">
        <v>568231.40573758387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526-96AA-453F-A3ED-4662055C1E1C}">
  <dimension ref="A1:G27"/>
  <sheetViews>
    <sheetView zoomScale="130" zoomScaleNormal="130" workbookViewId="0">
      <selection activeCell="N28" sqref="N28"/>
    </sheetView>
  </sheetViews>
  <sheetFormatPr defaultRowHeight="12.75" x14ac:dyDescent="0.2"/>
  <cols>
    <col min="1" max="1" width="25.140625" customWidth="1"/>
    <col min="2" max="2" width="16.5703125" customWidth="1"/>
    <col min="3" max="3" width="19.5703125" customWidth="1"/>
    <col min="4" max="4" width="13.5703125" customWidth="1"/>
    <col min="5" max="5" width="14.7109375" customWidth="1"/>
    <col min="6" max="6" width="15.28515625" customWidth="1"/>
    <col min="7" max="7" width="14.140625" customWidth="1"/>
  </cols>
  <sheetData>
    <row r="1" spans="1:7" x14ac:dyDescent="0.2">
      <c r="A1" t="s">
        <v>146</v>
      </c>
    </row>
    <row r="2" spans="1:7" ht="13.5" thickBot="1" x14ac:dyDescent="0.25"/>
    <row r="3" spans="1:7" x14ac:dyDescent="0.2">
      <c r="A3" s="14" t="s">
        <v>147</v>
      </c>
      <c r="B3" s="14"/>
    </row>
    <row r="4" spans="1:7" x14ac:dyDescent="0.2">
      <c r="A4" s="1" t="s">
        <v>148</v>
      </c>
      <c r="B4" s="16">
        <v>0.849489500636325</v>
      </c>
    </row>
    <row r="5" spans="1:7" x14ac:dyDescent="0.2">
      <c r="A5" s="1" t="s">
        <v>149</v>
      </c>
      <c r="B5" s="16">
        <v>0.72163241169135284</v>
      </c>
    </row>
    <row r="6" spans="1:7" x14ac:dyDescent="0.2">
      <c r="A6" s="1" t="s">
        <v>150</v>
      </c>
      <c r="B6" s="16">
        <v>0.69537131845468803</v>
      </c>
    </row>
    <row r="7" spans="1:7" x14ac:dyDescent="0.2">
      <c r="A7" s="1" t="s">
        <v>10</v>
      </c>
      <c r="B7" s="16">
        <v>7147289.1470728042</v>
      </c>
    </row>
    <row r="8" spans="1:7" ht="13.5" thickBot="1" x14ac:dyDescent="0.25">
      <c r="A8" s="2" t="s">
        <v>151</v>
      </c>
      <c r="B8" s="2">
        <v>117</v>
      </c>
    </row>
    <row r="10" spans="1:7" ht="13.5" thickBot="1" x14ac:dyDescent="0.25">
      <c r="A10" t="s">
        <v>152</v>
      </c>
    </row>
    <row r="11" spans="1:7" x14ac:dyDescent="0.2">
      <c r="A11" s="3"/>
      <c r="B11" s="3" t="s">
        <v>157</v>
      </c>
      <c r="C11" s="3" t="s">
        <v>158</v>
      </c>
      <c r="D11" s="3" t="s">
        <v>159</v>
      </c>
      <c r="E11" s="3" t="s">
        <v>160</v>
      </c>
      <c r="F11" s="3" t="s">
        <v>161</v>
      </c>
    </row>
    <row r="12" spans="1:7" x14ac:dyDescent="0.2">
      <c r="A12" s="1" t="s">
        <v>153</v>
      </c>
      <c r="B12" s="1">
        <v>10</v>
      </c>
      <c r="C12" s="20">
        <v>1.4037376020508368E+16</v>
      </c>
      <c r="D12" s="20">
        <v>1403737602050836.8</v>
      </c>
      <c r="E12" s="20">
        <v>27.479145867538929</v>
      </c>
      <c r="F12" s="20">
        <v>4.0471969188594954E-25</v>
      </c>
    </row>
    <row r="13" spans="1:7" x14ac:dyDescent="0.2">
      <c r="A13" s="1" t="s">
        <v>154</v>
      </c>
      <c r="B13" s="1">
        <v>106</v>
      </c>
      <c r="C13" s="20">
        <v>5414876668097657</v>
      </c>
      <c r="D13" s="20">
        <v>51083742151864.688</v>
      </c>
      <c r="E13" s="20"/>
      <c r="F13" s="20"/>
    </row>
    <row r="14" spans="1:7" ht="13.5" thickBot="1" x14ac:dyDescent="0.25">
      <c r="A14" s="2" t="s">
        <v>155</v>
      </c>
      <c r="B14" s="2">
        <v>116</v>
      </c>
      <c r="C14" s="21">
        <v>1.9452252688606024E+16</v>
      </c>
      <c r="D14" s="21"/>
      <c r="E14" s="21"/>
      <c r="F14" s="21"/>
    </row>
    <row r="15" spans="1:7" ht="13.5" thickBot="1" x14ac:dyDescent="0.25"/>
    <row r="16" spans="1:7" x14ac:dyDescent="0.2">
      <c r="A16" s="3"/>
      <c r="B16" s="3" t="s">
        <v>162</v>
      </c>
      <c r="C16" s="3" t="s">
        <v>10</v>
      </c>
      <c r="D16" s="3" t="s">
        <v>163</v>
      </c>
      <c r="E16" s="3" t="s">
        <v>164</v>
      </c>
      <c r="F16" s="3" t="s">
        <v>165</v>
      </c>
      <c r="G16" s="3" t="s">
        <v>166</v>
      </c>
    </row>
    <row r="17" spans="1:7" x14ac:dyDescent="0.2">
      <c r="A17" s="1" t="s">
        <v>156</v>
      </c>
      <c r="B17" s="16">
        <v>-11131660.755216137</v>
      </c>
      <c r="C17" s="16">
        <v>7110278.9218807239</v>
      </c>
      <c r="D17" s="16">
        <v>-1.5655730074048524</v>
      </c>
      <c r="E17" s="16">
        <v>0.12042920491345417</v>
      </c>
      <c r="F17" s="16">
        <v>-25228480.276125804</v>
      </c>
      <c r="G17" s="16">
        <v>2965158.7656935323</v>
      </c>
    </row>
    <row r="18" spans="1:7" x14ac:dyDescent="0.2">
      <c r="A18" s="1" t="s">
        <v>22</v>
      </c>
      <c r="B18" s="16">
        <v>-8076627.4682494579</v>
      </c>
      <c r="C18" s="16">
        <v>2221268.8394634905</v>
      </c>
      <c r="D18" s="16">
        <v>-3.6360423037313345</v>
      </c>
      <c r="E18" s="18">
        <v>4.2910584141340709E-4</v>
      </c>
      <c r="F18" s="16">
        <v>-12480508.987014802</v>
      </c>
      <c r="G18" s="16">
        <v>-3672745.9494841136</v>
      </c>
    </row>
    <row r="19" spans="1:7" x14ac:dyDescent="0.2">
      <c r="A19" s="1" t="s">
        <v>23</v>
      </c>
      <c r="B19" s="22">
        <v>-5568250.1822901228</v>
      </c>
      <c r="C19" s="16">
        <v>2059640.1024192302</v>
      </c>
      <c r="D19" s="16">
        <v>-2.7035063920874909</v>
      </c>
      <c r="E19" s="18">
        <v>7.993622171865564E-3</v>
      </c>
      <c r="F19" s="16">
        <v>-9651687.0095688999</v>
      </c>
      <c r="G19" s="16">
        <v>-1484813.3550113449</v>
      </c>
    </row>
    <row r="20" spans="1:7" x14ac:dyDescent="0.2">
      <c r="A20" s="28" t="s">
        <v>24</v>
      </c>
      <c r="B20" s="22">
        <v>-5263926.7968715662</v>
      </c>
      <c r="C20" s="16">
        <v>5594177.6209470974</v>
      </c>
      <c r="D20" s="16">
        <v>-0.94096525951572851</v>
      </c>
      <c r="E20" s="16">
        <v>0.34886212864546673</v>
      </c>
      <c r="F20" s="16">
        <v>-16354928.029991116</v>
      </c>
      <c r="G20" s="16">
        <v>5827074.4362479849</v>
      </c>
    </row>
    <row r="21" spans="1:7" x14ac:dyDescent="0.2">
      <c r="A21" s="28" t="s">
        <v>25</v>
      </c>
      <c r="B21" s="16">
        <v>1481211.7999105083</v>
      </c>
      <c r="C21" s="16">
        <v>1888193.6631130581</v>
      </c>
      <c r="D21" s="16">
        <v>0.78445968167716429</v>
      </c>
      <c r="E21" s="16">
        <v>0.43452003092909897</v>
      </c>
      <c r="F21" s="16">
        <v>-2262315.7862604083</v>
      </c>
      <c r="G21" s="16">
        <v>5224739.3860814245</v>
      </c>
    </row>
    <row r="22" spans="1:7" x14ac:dyDescent="0.2">
      <c r="A22" s="28" t="s">
        <v>26</v>
      </c>
      <c r="B22" s="22">
        <v>1964886.3311040569</v>
      </c>
      <c r="C22" s="16">
        <v>1864079.6917032676</v>
      </c>
      <c r="D22" s="16">
        <v>1.0540785031077073</v>
      </c>
      <c r="E22" s="16">
        <v>0.29424373097594464</v>
      </c>
      <c r="F22" s="16">
        <v>-1730832.9613795173</v>
      </c>
      <c r="G22" s="16">
        <v>5660605.6235876307</v>
      </c>
    </row>
    <row r="23" spans="1:7" x14ac:dyDescent="0.2">
      <c r="A23" s="28" t="s">
        <v>27</v>
      </c>
      <c r="B23" s="16">
        <v>2344735.8262567655</v>
      </c>
      <c r="C23" s="16">
        <v>3125431.6592829442</v>
      </c>
      <c r="D23" s="16">
        <v>0.75021183691301996</v>
      </c>
      <c r="E23" s="16">
        <v>0.45478912328380683</v>
      </c>
      <c r="F23" s="16">
        <v>-3851736.4232728002</v>
      </c>
      <c r="G23" s="16">
        <v>8541208.0757863317</v>
      </c>
    </row>
    <row r="24" spans="1:7" x14ac:dyDescent="0.2">
      <c r="A24" s="1" t="s">
        <v>28</v>
      </c>
      <c r="B24" s="16">
        <v>-8324610.1576008899</v>
      </c>
      <c r="C24" s="16">
        <v>3517884.5716899578</v>
      </c>
      <c r="D24" s="16">
        <v>-2.3663681931445031</v>
      </c>
      <c r="E24" s="18">
        <v>1.9779712810990124E-2</v>
      </c>
      <c r="F24" s="16">
        <v>-15299158.476640496</v>
      </c>
      <c r="G24" s="16">
        <v>-1350061.8385612834</v>
      </c>
    </row>
    <row r="25" spans="1:7" x14ac:dyDescent="0.2">
      <c r="A25" s="1" t="s">
        <v>6</v>
      </c>
      <c r="B25" s="16">
        <v>215467.90741904968</v>
      </c>
      <c r="C25" s="16">
        <v>126382.47755767564</v>
      </c>
      <c r="D25" s="16">
        <v>1.704887509589446</v>
      </c>
      <c r="E25" s="17">
        <v>9.1144627197816172E-2</v>
      </c>
      <c r="F25" s="16">
        <v>-35097.646521937684</v>
      </c>
      <c r="G25" s="16">
        <v>466033.46136003704</v>
      </c>
    </row>
    <row r="26" spans="1:7" x14ac:dyDescent="0.2">
      <c r="A26" s="1" t="s">
        <v>3</v>
      </c>
      <c r="B26" s="16">
        <v>-1105.0743342510175</v>
      </c>
      <c r="C26" s="16">
        <v>1404.3764773884991</v>
      </c>
      <c r="D26" s="16">
        <v>-0.78687898298179459</v>
      </c>
      <c r="E26" s="16">
        <v>0.43310848899164878</v>
      </c>
      <c r="F26" s="16">
        <v>-3889.3872928093333</v>
      </c>
      <c r="G26" s="16">
        <v>1679.2386243072986</v>
      </c>
    </row>
    <row r="27" spans="1:7" ht="13.5" thickBot="1" x14ac:dyDescent="0.25">
      <c r="A27" s="2" t="s">
        <v>4</v>
      </c>
      <c r="B27" s="19">
        <v>600043.00912628486</v>
      </c>
      <c r="C27" s="19">
        <v>56135.511876762197</v>
      </c>
      <c r="D27" s="19">
        <v>10.689187451315966</v>
      </c>
      <c r="E27" s="23">
        <v>1.5591381435829688E-18</v>
      </c>
      <c r="F27" s="19">
        <v>488748.89699161146</v>
      </c>
      <c r="G27" s="19">
        <v>711337.12126095826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B373-F690-4D3E-8809-AFF77DE88BF7}">
  <dimension ref="A1:P118"/>
  <sheetViews>
    <sheetView topLeftCell="E1" zoomScale="130" zoomScaleNormal="130" workbookViewId="0">
      <selection activeCell="N22" sqref="N22"/>
    </sheetView>
  </sheetViews>
  <sheetFormatPr defaultRowHeight="12.75" x14ac:dyDescent="0.2"/>
  <cols>
    <col min="2" max="2" width="13.42578125" customWidth="1"/>
    <col min="3" max="3" width="11.42578125" customWidth="1"/>
    <col min="4" max="4" width="14.28515625" customWidth="1"/>
    <col min="5" max="5" width="17.5703125" customWidth="1"/>
    <col min="6" max="6" width="15.42578125" customWidth="1"/>
    <col min="7" max="7" width="20.5703125" customWidth="1"/>
    <col min="8" max="8" width="11.5703125" customWidth="1"/>
    <col min="10" max="10" width="28.7109375" customWidth="1"/>
    <col min="11" max="11" width="13.7109375" customWidth="1"/>
    <col min="12" max="13" width="15" customWidth="1"/>
    <col min="14" max="14" width="11.42578125" customWidth="1"/>
    <col min="15" max="15" width="12.85546875" customWidth="1"/>
    <col min="16" max="16" width="19.85546875" customWidth="1"/>
  </cols>
  <sheetData>
    <row r="1" spans="1:15" x14ac:dyDescent="0.2">
      <c r="A1" s="4" t="s">
        <v>0</v>
      </c>
      <c r="B1" s="5" t="s">
        <v>1</v>
      </c>
      <c r="C1" s="5" t="s">
        <v>22</v>
      </c>
      <c r="D1" s="5" t="s">
        <v>23</v>
      </c>
      <c r="E1" s="5" t="s">
        <v>28</v>
      </c>
      <c r="F1" s="5" t="s">
        <v>6</v>
      </c>
      <c r="G1" s="5" t="s">
        <v>3</v>
      </c>
      <c r="H1" s="5" t="s">
        <v>4</v>
      </c>
    </row>
    <row r="2" spans="1:15" x14ac:dyDescent="0.2">
      <c r="A2" s="7" t="s">
        <v>29</v>
      </c>
      <c r="B2" s="12">
        <v>27000000</v>
      </c>
      <c r="C2" s="12">
        <v>0</v>
      </c>
      <c r="D2" s="12">
        <v>1</v>
      </c>
      <c r="E2" s="12">
        <v>0</v>
      </c>
      <c r="F2" s="8">
        <v>32</v>
      </c>
      <c r="G2" s="12">
        <v>400</v>
      </c>
      <c r="H2" s="8">
        <v>68</v>
      </c>
      <c r="J2" t="s">
        <v>146</v>
      </c>
    </row>
    <row r="3" spans="1:15" ht="13.5" thickBot="1" x14ac:dyDescent="0.25">
      <c r="A3" s="7" t="s">
        <v>30</v>
      </c>
      <c r="B3" s="12">
        <v>31000000</v>
      </c>
      <c r="C3" s="12">
        <v>1</v>
      </c>
      <c r="D3" s="12">
        <v>0</v>
      </c>
      <c r="E3" s="12">
        <v>0</v>
      </c>
      <c r="F3" s="8">
        <v>30</v>
      </c>
      <c r="G3" s="12">
        <v>900</v>
      </c>
      <c r="H3" s="8">
        <v>56.7</v>
      </c>
    </row>
    <row r="4" spans="1:15" x14ac:dyDescent="0.2">
      <c r="A4" s="7" t="s">
        <v>31</v>
      </c>
      <c r="B4" s="12">
        <v>31500000</v>
      </c>
      <c r="C4" s="12">
        <v>0</v>
      </c>
      <c r="D4" s="12">
        <v>1</v>
      </c>
      <c r="E4" s="12">
        <v>0</v>
      </c>
      <c r="F4" s="8">
        <v>20</v>
      </c>
      <c r="G4" s="12">
        <v>900</v>
      </c>
      <c r="H4" s="8">
        <v>60</v>
      </c>
      <c r="J4" s="14" t="s">
        <v>147</v>
      </c>
      <c r="K4" s="14"/>
    </row>
    <row r="5" spans="1:15" x14ac:dyDescent="0.2">
      <c r="A5" s="7" t="s">
        <v>32</v>
      </c>
      <c r="B5" s="12">
        <v>30000000</v>
      </c>
      <c r="C5" s="12">
        <v>0</v>
      </c>
      <c r="D5" s="12">
        <v>1</v>
      </c>
      <c r="E5" s="12">
        <v>0</v>
      </c>
      <c r="F5" s="8">
        <v>40</v>
      </c>
      <c r="G5" s="12">
        <v>600</v>
      </c>
      <c r="H5" s="8">
        <v>93.4</v>
      </c>
      <c r="J5" s="1" t="s">
        <v>148</v>
      </c>
      <c r="K5" s="16">
        <v>0.84500233945722902</v>
      </c>
    </row>
    <row r="6" spans="1:15" x14ac:dyDescent="0.2">
      <c r="A6" s="7" t="s">
        <v>33</v>
      </c>
      <c r="B6" s="12">
        <v>18556500</v>
      </c>
      <c r="C6" s="12">
        <v>0</v>
      </c>
      <c r="D6" s="12">
        <v>0</v>
      </c>
      <c r="E6" s="12">
        <v>0</v>
      </c>
      <c r="F6" s="8">
        <v>18</v>
      </c>
      <c r="G6" s="12">
        <v>1100</v>
      </c>
      <c r="H6" s="8">
        <v>33.700000000000003</v>
      </c>
      <c r="J6" s="1" t="s">
        <v>149</v>
      </c>
      <c r="K6" s="16">
        <v>0.71402895368819008</v>
      </c>
    </row>
    <row r="7" spans="1:15" x14ac:dyDescent="0.2">
      <c r="A7" s="7" t="s">
        <v>34</v>
      </c>
      <c r="B7" s="12">
        <v>22815000</v>
      </c>
      <c r="C7" s="12">
        <v>0</v>
      </c>
      <c r="D7" s="12">
        <v>0</v>
      </c>
      <c r="E7" s="12">
        <v>0</v>
      </c>
      <c r="F7" s="8">
        <v>20</v>
      </c>
      <c r="G7" s="12">
        <v>600</v>
      </c>
      <c r="H7" s="8">
        <v>59.7</v>
      </c>
      <c r="J7" s="1" t="s">
        <v>150</v>
      </c>
      <c r="K7" s="16">
        <v>0.69843053298027324</v>
      </c>
    </row>
    <row r="8" spans="1:15" x14ac:dyDescent="0.2">
      <c r="A8" s="7" t="s">
        <v>35</v>
      </c>
      <c r="B8" s="12">
        <v>81870600</v>
      </c>
      <c r="C8" s="12">
        <v>0</v>
      </c>
      <c r="D8" s="12">
        <v>1</v>
      </c>
      <c r="E8" s="12">
        <v>0</v>
      </c>
      <c r="F8" s="8">
        <v>40</v>
      </c>
      <c r="G8" s="12">
        <v>500</v>
      </c>
      <c r="H8" s="8">
        <v>162.1</v>
      </c>
      <c r="J8" s="1" t="s">
        <v>10</v>
      </c>
      <c r="K8" s="16">
        <v>7111310.488154117</v>
      </c>
    </row>
    <row r="9" spans="1:15" ht="13.5" thickBot="1" x14ac:dyDescent="0.25">
      <c r="A9" s="7" t="s">
        <v>36</v>
      </c>
      <c r="B9" s="12">
        <v>89724000</v>
      </c>
      <c r="C9" s="12">
        <v>0</v>
      </c>
      <c r="D9" s="12">
        <v>0</v>
      </c>
      <c r="E9" s="12">
        <v>0</v>
      </c>
      <c r="F9" s="8">
        <v>60</v>
      </c>
      <c r="G9" s="12">
        <v>400</v>
      </c>
      <c r="H9" s="8">
        <v>118.8</v>
      </c>
      <c r="J9" s="2" t="s">
        <v>151</v>
      </c>
      <c r="K9" s="19">
        <v>117</v>
      </c>
    </row>
    <row r="10" spans="1:15" x14ac:dyDescent="0.2">
      <c r="A10" s="7" t="s">
        <v>37</v>
      </c>
      <c r="B10" s="12">
        <v>35450000</v>
      </c>
      <c r="C10" s="12">
        <v>0</v>
      </c>
      <c r="D10" s="12">
        <v>1</v>
      </c>
      <c r="E10" s="12">
        <v>0</v>
      </c>
      <c r="F10" s="8">
        <v>37</v>
      </c>
      <c r="G10" s="12">
        <v>1100</v>
      </c>
      <c r="H10" s="8">
        <v>59</v>
      </c>
    </row>
    <row r="11" spans="1:15" ht="13.5" thickBot="1" x14ac:dyDescent="0.25">
      <c r="A11" s="7" t="s">
        <v>38</v>
      </c>
      <c r="B11" s="12">
        <v>10000000</v>
      </c>
      <c r="C11" s="12">
        <v>0</v>
      </c>
      <c r="D11" s="12">
        <v>0</v>
      </c>
      <c r="E11" s="12">
        <v>1</v>
      </c>
      <c r="F11" s="8">
        <v>30.5</v>
      </c>
      <c r="G11" s="12">
        <v>1000</v>
      </c>
      <c r="H11" s="8">
        <v>46.9</v>
      </c>
      <c r="J11" t="s">
        <v>152</v>
      </c>
    </row>
    <row r="12" spans="1:15" x14ac:dyDescent="0.2">
      <c r="A12" s="7" t="s">
        <v>39</v>
      </c>
      <c r="B12" s="12">
        <v>17400000</v>
      </c>
      <c r="C12" s="12">
        <v>0</v>
      </c>
      <c r="D12" s="12">
        <v>1</v>
      </c>
      <c r="E12" s="12">
        <v>0</v>
      </c>
      <c r="F12" s="8">
        <v>27</v>
      </c>
      <c r="G12" s="12">
        <v>800</v>
      </c>
      <c r="H12" s="8">
        <v>49.7</v>
      </c>
      <c r="J12" s="3"/>
      <c r="K12" s="3" t="s">
        <v>157</v>
      </c>
      <c r="L12" s="3" t="s">
        <v>158</v>
      </c>
      <c r="M12" s="3" t="s">
        <v>159</v>
      </c>
      <c r="N12" s="3" t="s">
        <v>160</v>
      </c>
      <c r="O12" s="3" t="s">
        <v>161</v>
      </c>
    </row>
    <row r="13" spans="1:15" x14ac:dyDescent="0.2">
      <c r="A13" s="7" t="s">
        <v>40</v>
      </c>
      <c r="B13" s="12">
        <v>74032000</v>
      </c>
      <c r="C13" s="12">
        <v>0</v>
      </c>
      <c r="D13" s="12">
        <v>0</v>
      </c>
      <c r="E13" s="12">
        <v>0</v>
      </c>
      <c r="F13" s="8">
        <v>34.200000000000003</v>
      </c>
      <c r="G13" s="12">
        <v>300</v>
      </c>
      <c r="H13" s="8">
        <v>71.7</v>
      </c>
      <c r="J13" s="1" t="s">
        <v>153</v>
      </c>
      <c r="K13" s="1">
        <v>6</v>
      </c>
      <c r="L13" s="1">
        <v>1.3889471634123642E+16</v>
      </c>
      <c r="M13" s="1">
        <v>2314911939020607</v>
      </c>
      <c r="N13" s="1">
        <v>45.775720956531721</v>
      </c>
      <c r="O13" s="1">
        <v>1.0336871331836502E-27</v>
      </c>
    </row>
    <row r="14" spans="1:15" x14ac:dyDescent="0.2">
      <c r="A14" s="7" t="s">
        <v>41</v>
      </c>
      <c r="B14" s="12">
        <v>24950000</v>
      </c>
      <c r="C14" s="12">
        <v>0</v>
      </c>
      <c r="D14" s="12">
        <v>1</v>
      </c>
      <c r="E14" s="12">
        <v>0</v>
      </c>
      <c r="F14" s="8">
        <v>20</v>
      </c>
      <c r="G14" s="12">
        <v>1400</v>
      </c>
      <c r="H14" s="8">
        <v>55</v>
      </c>
      <c r="J14" s="1" t="s">
        <v>154</v>
      </c>
      <c r="K14" s="1">
        <v>110</v>
      </c>
      <c r="L14" s="1">
        <v>5562781054482382</v>
      </c>
      <c r="M14" s="1">
        <v>50570736858930.742</v>
      </c>
      <c r="N14" s="1"/>
      <c r="O14" s="1"/>
    </row>
    <row r="15" spans="1:15" ht="13.5" thickBot="1" x14ac:dyDescent="0.25">
      <c r="A15" s="7" t="s">
        <v>42</v>
      </c>
      <c r="B15" s="12">
        <v>24059500</v>
      </c>
      <c r="C15" s="12">
        <v>1</v>
      </c>
      <c r="D15" s="12">
        <v>0</v>
      </c>
      <c r="E15" s="12">
        <v>0</v>
      </c>
      <c r="F15" s="8">
        <v>19.3</v>
      </c>
      <c r="G15" s="12">
        <v>400</v>
      </c>
      <c r="H15" s="8">
        <v>67.2</v>
      </c>
      <c r="J15" s="2" t="s">
        <v>155</v>
      </c>
      <c r="K15" s="2">
        <v>116</v>
      </c>
      <c r="L15" s="2">
        <v>1.9452252688606024E+16</v>
      </c>
      <c r="M15" s="2"/>
      <c r="N15" s="2"/>
      <c r="O15" s="2"/>
    </row>
    <row r="16" spans="1:15" ht="13.5" thickBot="1" x14ac:dyDescent="0.25">
      <c r="A16" s="7" t="s">
        <v>43</v>
      </c>
      <c r="B16" s="12">
        <v>24672600</v>
      </c>
      <c r="C16" s="12">
        <v>1</v>
      </c>
      <c r="D16" s="12">
        <v>0</v>
      </c>
      <c r="E16" s="12">
        <v>0</v>
      </c>
      <c r="F16" s="8">
        <v>26.3</v>
      </c>
      <c r="G16" s="12">
        <v>400</v>
      </c>
      <c r="H16" s="8">
        <v>67.7</v>
      </c>
    </row>
    <row r="17" spans="1:16" x14ac:dyDescent="0.2">
      <c r="A17" s="7" t="s">
        <v>44</v>
      </c>
      <c r="B17" s="12">
        <v>25220300</v>
      </c>
      <c r="C17" s="12">
        <v>1</v>
      </c>
      <c r="D17" s="12">
        <v>1</v>
      </c>
      <c r="E17" s="12">
        <v>0</v>
      </c>
      <c r="F17" s="8">
        <v>25.3</v>
      </c>
      <c r="G17" s="12">
        <v>1100</v>
      </c>
      <c r="H17" s="8">
        <v>76.8</v>
      </c>
      <c r="J17" s="3"/>
      <c r="K17" s="3" t="s">
        <v>162</v>
      </c>
      <c r="L17" s="3" t="s">
        <v>10</v>
      </c>
      <c r="M17" s="3" t="s">
        <v>163</v>
      </c>
      <c r="N17" s="3" t="s">
        <v>164</v>
      </c>
      <c r="O17" s="3" t="s">
        <v>165</v>
      </c>
      <c r="P17" s="3" t="s">
        <v>166</v>
      </c>
    </row>
    <row r="18" spans="1:16" x14ac:dyDescent="0.2">
      <c r="A18" s="7" t="s">
        <v>45</v>
      </c>
      <c r="B18" s="12">
        <v>25808400</v>
      </c>
      <c r="C18" s="12">
        <v>1</v>
      </c>
      <c r="D18" s="12">
        <v>0</v>
      </c>
      <c r="E18" s="12">
        <v>0</v>
      </c>
      <c r="F18" s="8">
        <v>19.8</v>
      </c>
      <c r="G18" s="12">
        <v>400</v>
      </c>
      <c r="H18" s="8">
        <v>66.900000000000006</v>
      </c>
      <c r="J18" s="1" t="s">
        <v>156</v>
      </c>
      <c r="K18" s="16">
        <v>-13037024.476751905</v>
      </c>
      <c r="L18" s="16">
        <v>3680352.6232474106</v>
      </c>
      <c r="M18" s="16">
        <v>-3.5423302632475755</v>
      </c>
      <c r="N18" s="16">
        <v>5.8310371087795943E-4</v>
      </c>
      <c r="O18" s="16">
        <v>-20330619.531508431</v>
      </c>
      <c r="P18" s="16">
        <v>-5743429.421995379</v>
      </c>
    </row>
    <row r="19" spans="1:16" x14ac:dyDescent="0.2">
      <c r="A19" s="7" t="s">
        <v>46</v>
      </c>
      <c r="B19" s="12">
        <v>27699100</v>
      </c>
      <c r="C19" s="12">
        <v>1</v>
      </c>
      <c r="D19" s="12">
        <v>0</v>
      </c>
      <c r="E19" s="12">
        <v>0</v>
      </c>
      <c r="F19" s="8">
        <v>25.3</v>
      </c>
      <c r="G19" s="12">
        <v>400</v>
      </c>
      <c r="H19" s="8">
        <v>67.900000000000006</v>
      </c>
      <c r="J19" s="1" t="s">
        <v>22</v>
      </c>
      <c r="K19" s="16">
        <v>-7977737.930802118</v>
      </c>
      <c r="L19" s="16">
        <v>2144229.3190080831</v>
      </c>
      <c r="M19" s="16">
        <v>-3.7205619100911309</v>
      </c>
      <c r="N19" s="18">
        <v>3.1486078051576409E-4</v>
      </c>
      <c r="O19" s="16">
        <v>-12227097.152142677</v>
      </c>
      <c r="P19" s="16">
        <v>-3728378.7094615577</v>
      </c>
    </row>
    <row r="20" spans="1:16" x14ac:dyDescent="0.2">
      <c r="A20" s="7" t="s">
        <v>47</v>
      </c>
      <c r="B20" s="12">
        <v>13900000</v>
      </c>
      <c r="C20" s="12">
        <v>1</v>
      </c>
      <c r="D20" s="12">
        <v>0</v>
      </c>
      <c r="E20" s="12">
        <v>0</v>
      </c>
      <c r="F20" s="8">
        <v>28.2</v>
      </c>
      <c r="G20" s="12">
        <v>1100</v>
      </c>
      <c r="H20" s="8">
        <v>59.8</v>
      </c>
      <c r="J20" s="1" t="s">
        <v>23</v>
      </c>
      <c r="K20" s="16">
        <v>-5471611.9797231685</v>
      </c>
      <c r="L20" s="16">
        <v>2003429.158647432</v>
      </c>
      <c r="M20" s="16">
        <v>-2.7311232623853785</v>
      </c>
      <c r="N20" s="18">
        <v>7.35373336039095E-3</v>
      </c>
      <c r="O20" s="16">
        <v>-9441938.3315423205</v>
      </c>
      <c r="P20" s="16">
        <v>-1501285.627904017</v>
      </c>
    </row>
    <row r="21" spans="1:16" x14ac:dyDescent="0.2">
      <c r="A21" s="7" t="s">
        <v>48</v>
      </c>
      <c r="B21" s="12">
        <v>15000000</v>
      </c>
      <c r="C21" s="12">
        <v>0</v>
      </c>
      <c r="D21" s="12">
        <v>1</v>
      </c>
      <c r="E21" s="12">
        <v>0</v>
      </c>
      <c r="F21" s="8">
        <v>28.1</v>
      </c>
      <c r="G21" s="12">
        <v>400</v>
      </c>
      <c r="H21" s="8">
        <v>51.3</v>
      </c>
      <c r="J21" s="1" t="s">
        <v>28</v>
      </c>
      <c r="K21" s="16">
        <v>-6099755.3574034413</v>
      </c>
      <c r="L21" s="16">
        <v>3167119.915419477</v>
      </c>
      <c r="M21" s="16">
        <v>-1.9259628685690431</v>
      </c>
      <c r="N21" s="17">
        <v>5.6690114367458598E-2</v>
      </c>
      <c r="O21" s="16">
        <v>-12376243.650131781</v>
      </c>
      <c r="P21" s="16">
        <v>176732.93532489706</v>
      </c>
    </row>
    <row r="22" spans="1:16" x14ac:dyDescent="0.2">
      <c r="A22" s="7" t="s">
        <v>49</v>
      </c>
      <c r="B22" s="12">
        <v>12000000</v>
      </c>
      <c r="C22" s="12">
        <v>0</v>
      </c>
      <c r="D22" s="12">
        <v>0</v>
      </c>
      <c r="E22" s="12">
        <v>0</v>
      </c>
      <c r="F22" s="8">
        <v>34</v>
      </c>
      <c r="G22" s="12">
        <v>600</v>
      </c>
      <c r="H22" s="8">
        <v>55</v>
      </c>
      <c r="J22" s="1" t="s">
        <v>6</v>
      </c>
      <c r="K22" s="16">
        <v>211304.72088540607</v>
      </c>
      <c r="L22" s="16">
        <v>123335.16708041613</v>
      </c>
      <c r="M22" s="16">
        <v>1.7132560476253513</v>
      </c>
      <c r="N22" s="17">
        <v>8.9482478629613227E-2</v>
      </c>
      <c r="O22" s="16">
        <v>-33116.63130055822</v>
      </c>
      <c r="P22" s="16">
        <v>455726.07307137037</v>
      </c>
    </row>
    <row r="23" spans="1:16" x14ac:dyDescent="0.2">
      <c r="A23" s="7" t="s">
        <v>50</v>
      </c>
      <c r="B23" s="12">
        <v>13250000</v>
      </c>
      <c r="C23" s="12">
        <v>0</v>
      </c>
      <c r="D23" s="12">
        <v>1</v>
      </c>
      <c r="E23" s="12">
        <v>0</v>
      </c>
      <c r="F23" s="8">
        <v>30</v>
      </c>
      <c r="G23" s="12">
        <v>4000</v>
      </c>
      <c r="H23" s="8">
        <v>59</v>
      </c>
      <c r="J23" s="1" t="s">
        <v>3</v>
      </c>
      <c r="K23" s="16">
        <v>-2077.8270242325648</v>
      </c>
      <c r="L23" s="16">
        <v>1096.2556836227054</v>
      </c>
      <c r="M23" s="16">
        <v>-1.8953854062276254</v>
      </c>
      <c r="N23" s="17">
        <v>6.0666099404484135E-2</v>
      </c>
      <c r="O23" s="16">
        <v>-4250.3484783763333</v>
      </c>
      <c r="P23" s="16">
        <v>94.69442991120377</v>
      </c>
    </row>
    <row r="24" spans="1:16" ht="13.5" thickBot="1" x14ac:dyDescent="0.25">
      <c r="A24" s="7" t="s">
        <v>51</v>
      </c>
      <c r="B24" s="12">
        <v>10200000</v>
      </c>
      <c r="C24" s="12">
        <v>0</v>
      </c>
      <c r="D24" s="12">
        <v>1</v>
      </c>
      <c r="E24" s="12">
        <v>1</v>
      </c>
      <c r="F24" s="8">
        <v>30</v>
      </c>
      <c r="G24" s="12">
        <v>2200</v>
      </c>
      <c r="H24" s="8">
        <v>45.8</v>
      </c>
      <c r="J24" s="2" t="s">
        <v>4</v>
      </c>
      <c r="K24" s="19">
        <v>617160.60838586092</v>
      </c>
      <c r="L24" s="19">
        <v>53396.606856260238</v>
      </c>
      <c r="M24" s="19">
        <v>11.55804918554492</v>
      </c>
      <c r="N24" s="23">
        <v>1.0424081262839002E-20</v>
      </c>
      <c r="O24" s="19">
        <v>511341.06673445291</v>
      </c>
      <c r="P24" s="19">
        <v>722980.15003726888</v>
      </c>
    </row>
    <row r="25" spans="1:16" x14ac:dyDescent="0.2">
      <c r="A25" s="7" t="s">
        <v>52</v>
      </c>
      <c r="B25" s="12">
        <v>14000000</v>
      </c>
      <c r="C25" s="12">
        <v>0</v>
      </c>
      <c r="D25" s="12">
        <v>1</v>
      </c>
      <c r="E25" s="12">
        <v>0</v>
      </c>
      <c r="F25" s="8">
        <v>23.8</v>
      </c>
      <c r="G25" s="12">
        <v>900</v>
      </c>
      <c r="H25" s="8">
        <v>51.4</v>
      </c>
    </row>
    <row r="26" spans="1:16" x14ac:dyDescent="0.2">
      <c r="A26" s="7" t="s">
        <v>53</v>
      </c>
      <c r="B26" s="12">
        <v>16900000</v>
      </c>
      <c r="C26" s="12">
        <v>0</v>
      </c>
      <c r="D26" s="12">
        <v>0</v>
      </c>
      <c r="E26" s="12">
        <v>0</v>
      </c>
      <c r="F26" s="8">
        <v>29</v>
      </c>
      <c r="G26" s="12">
        <v>1000</v>
      </c>
      <c r="H26" s="8">
        <v>57.4</v>
      </c>
    </row>
    <row r="27" spans="1:16" x14ac:dyDescent="0.2">
      <c r="A27" s="7" t="s">
        <v>54</v>
      </c>
      <c r="B27" s="12">
        <v>12000000</v>
      </c>
      <c r="C27" s="12">
        <v>0</v>
      </c>
      <c r="D27" s="12">
        <v>1</v>
      </c>
      <c r="E27" s="12">
        <v>0</v>
      </c>
      <c r="F27" s="8">
        <v>21.2</v>
      </c>
      <c r="G27" s="12">
        <v>900</v>
      </c>
      <c r="H27" s="8">
        <v>44.4</v>
      </c>
    </row>
    <row r="28" spans="1:16" x14ac:dyDescent="0.2">
      <c r="A28" s="7" t="s">
        <v>55</v>
      </c>
      <c r="B28" s="12">
        <v>12300000</v>
      </c>
      <c r="C28" s="12">
        <v>0</v>
      </c>
      <c r="D28" s="12">
        <v>1</v>
      </c>
      <c r="E28" s="12">
        <v>0</v>
      </c>
      <c r="F28" s="8">
        <v>13.3</v>
      </c>
      <c r="G28" s="12">
        <v>600</v>
      </c>
      <c r="H28" s="8">
        <v>44.8</v>
      </c>
    </row>
    <row r="29" spans="1:16" x14ac:dyDescent="0.2">
      <c r="A29" s="7" t="s">
        <v>56</v>
      </c>
      <c r="B29" s="12">
        <v>21990000</v>
      </c>
      <c r="C29" s="12">
        <v>0</v>
      </c>
      <c r="D29" s="12">
        <v>1</v>
      </c>
      <c r="E29" s="12">
        <v>0</v>
      </c>
      <c r="F29" s="8">
        <v>39.799999999999997</v>
      </c>
      <c r="G29" s="12">
        <v>500</v>
      </c>
      <c r="H29" s="8">
        <v>47.3</v>
      </c>
    </row>
    <row r="30" spans="1:16" x14ac:dyDescent="0.2">
      <c r="A30" s="7" t="s">
        <v>57</v>
      </c>
      <c r="B30" s="12">
        <v>13450000</v>
      </c>
      <c r="C30" s="12">
        <v>0</v>
      </c>
      <c r="D30" s="12">
        <v>1</v>
      </c>
      <c r="E30" s="12">
        <v>0</v>
      </c>
      <c r="F30" s="8">
        <v>31</v>
      </c>
      <c r="G30" s="12">
        <v>700</v>
      </c>
      <c r="H30" s="8">
        <v>53</v>
      </c>
    </row>
    <row r="31" spans="1:16" x14ac:dyDescent="0.2">
      <c r="A31" s="7" t="s">
        <v>58</v>
      </c>
      <c r="B31" s="12">
        <v>11600000</v>
      </c>
      <c r="C31" s="12">
        <v>0</v>
      </c>
      <c r="D31" s="12">
        <v>1</v>
      </c>
      <c r="E31" s="12">
        <v>0</v>
      </c>
      <c r="F31" s="8">
        <v>28.6</v>
      </c>
      <c r="G31" s="12">
        <v>1000</v>
      </c>
      <c r="H31" s="8">
        <v>44.2</v>
      </c>
    </row>
    <row r="32" spans="1:16" x14ac:dyDescent="0.2">
      <c r="A32" s="7" t="s">
        <v>59</v>
      </c>
      <c r="B32" s="12">
        <v>13200000</v>
      </c>
      <c r="C32" s="12">
        <v>0</v>
      </c>
      <c r="D32" s="12">
        <v>1</v>
      </c>
      <c r="E32" s="12">
        <v>0</v>
      </c>
      <c r="F32" s="8">
        <v>17</v>
      </c>
      <c r="G32" s="12">
        <v>700</v>
      </c>
      <c r="H32" s="8">
        <v>43</v>
      </c>
    </row>
    <row r="33" spans="1:8" x14ac:dyDescent="0.2">
      <c r="A33" s="7" t="s">
        <v>60</v>
      </c>
      <c r="B33" s="12">
        <v>17600000</v>
      </c>
      <c r="C33" s="12">
        <v>0</v>
      </c>
      <c r="D33" s="12">
        <v>0</v>
      </c>
      <c r="E33" s="12">
        <v>0</v>
      </c>
      <c r="F33" s="8">
        <v>36</v>
      </c>
      <c r="G33" s="12">
        <v>1000</v>
      </c>
      <c r="H33" s="8">
        <v>55.5</v>
      </c>
    </row>
    <row r="34" spans="1:8" x14ac:dyDescent="0.2">
      <c r="A34" s="7" t="s">
        <v>61</v>
      </c>
      <c r="B34" s="12">
        <v>16245000</v>
      </c>
      <c r="C34" s="12">
        <v>0</v>
      </c>
      <c r="D34" s="12">
        <v>1</v>
      </c>
      <c r="E34" s="12">
        <v>0</v>
      </c>
      <c r="F34" s="8">
        <v>38.5</v>
      </c>
      <c r="G34" s="12">
        <v>1300</v>
      </c>
      <c r="H34" s="8">
        <v>60</v>
      </c>
    </row>
    <row r="35" spans="1:8" x14ac:dyDescent="0.2">
      <c r="A35" s="7" t="s">
        <v>62</v>
      </c>
      <c r="B35" s="12">
        <v>17899000</v>
      </c>
      <c r="C35" s="12">
        <v>0</v>
      </c>
      <c r="D35" s="12">
        <v>1</v>
      </c>
      <c r="E35" s="12">
        <v>0</v>
      </c>
      <c r="F35" s="8">
        <v>25.6</v>
      </c>
      <c r="G35" s="12">
        <v>400</v>
      </c>
      <c r="H35" s="8">
        <v>51</v>
      </c>
    </row>
    <row r="36" spans="1:8" x14ac:dyDescent="0.2">
      <c r="A36" s="7" t="s">
        <v>63</v>
      </c>
      <c r="B36" s="12">
        <v>47000000</v>
      </c>
      <c r="C36" s="12">
        <v>0</v>
      </c>
      <c r="D36" s="12">
        <v>1</v>
      </c>
      <c r="E36" s="12">
        <v>0</v>
      </c>
      <c r="F36" s="8">
        <v>26</v>
      </c>
      <c r="G36" s="12">
        <v>600</v>
      </c>
      <c r="H36" s="8">
        <v>65.2</v>
      </c>
    </row>
    <row r="37" spans="1:8" x14ac:dyDescent="0.2">
      <c r="A37" s="7" t="s">
        <v>64</v>
      </c>
      <c r="B37" s="12">
        <v>7075680</v>
      </c>
      <c r="C37" s="12">
        <v>0</v>
      </c>
      <c r="D37" s="12">
        <v>1</v>
      </c>
      <c r="E37" s="12">
        <v>0</v>
      </c>
      <c r="F37" s="8">
        <v>13</v>
      </c>
      <c r="G37" s="12">
        <v>1600</v>
      </c>
      <c r="H37" s="8">
        <v>48.6</v>
      </c>
    </row>
    <row r="38" spans="1:8" x14ac:dyDescent="0.2">
      <c r="A38" s="7" t="s">
        <v>65</v>
      </c>
      <c r="B38" s="12">
        <v>7123670</v>
      </c>
      <c r="C38" s="12">
        <v>0</v>
      </c>
      <c r="D38" s="12">
        <v>1</v>
      </c>
      <c r="E38" s="12">
        <v>0</v>
      </c>
      <c r="F38" s="8">
        <v>14.4</v>
      </c>
      <c r="G38" s="12">
        <v>1000</v>
      </c>
      <c r="H38" s="8">
        <v>54.2</v>
      </c>
    </row>
    <row r="39" spans="1:8" x14ac:dyDescent="0.2">
      <c r="A39" s="7" t="s">
        <v>66</v>
      </c>
      <c r="B39" s="12">
        <v>7969750</v>
      </c>
      <c r="C39" s="12">
        <v>0</v>
      </c>
      <c r="D39" s="12">
        <v>1</v>
      </c>
      <c r="E39" s="12">
        <v>0</v>
      </c>
      <c r="F39" s="8">
        <v>18.600000000000001</v>
      </c>
      <c r="G39" s="12">
        <v>100</v>
      </c>
      <c r="H39" s="8">
        <v>49.7</v>
      </c>
    </row>
    <row r="40" spans="1:8" x14ac:dyDescent="0.2">
      <c r="A40" s="7" t="s">
        <v>67</v>
      </c>
      <c r="B40" s="12">
        <v>14000000</v>
      </c>
      <c r="C40" s="12">
        <v>0</v>
      </c>
      <c r="D40" s="12">
        <v>0</v>
      </c>
      <c r="E40" s="12">
        <v>1</v>
      </c>
      <c r="F40" s="8">
        <v>30.4</v>
      </c>
      <c r="G40" s="12">
        <v>2100</v>
      </c>
      <c r="H40" s="8">
        <v>51.8</v>
      </c>
    </row>
    <row r="41" spans="1:8" x14ac:dyDescent="0.2">
      <c r="A41" s="7" t="s">
        <v>68</v>
      </c>
      <c r="B41" s="12">
        <v>14470000</v>
      </c>
      <c r="C41" s="12">
        <v>1</v>
      </c>
      <c r="D41" s="12">
        <v>1</v>
      </c>
      <c r="E41" s="12">
        <v>0</v>
      </c>
      <c r="F41" s="8">
        <v>32.9</v>
      </c>
      <c r="G41" s="12">
        <v>1400</v>
      </c>
      <c r="H41" s="8">
        <v>54.9</v>
      </c>
    </row>
    <row r="42" spans="1:8" x14ac:dyDescent="0.2">
      <c r="A42" s="7" t="s">
        <v>69</v>
      </c>
      <c r="B42" s="12">
        <v>15000000</v>
      </c>
      <c r="C42" s="12">
        <v>1</v>
      </c>
      <c r="D42" s="12">
        <v>0</v>
      </c>
      <c r="E42" s="12">
        <v>0</v>
      </c>
      <c r="F42" s="8">
        <v>45</v>
      </c>
      <c r="G42" s="12">
        <v>2000</v>
      </c>
      <c r="H42" s="8">
        <v>60</v>
      </c>
    </row>
    <row r="43" spans="1:8" x14ac:dyDescent="0.2">
      <c r="A43" s="7" t="s">
        <v>70</v>
      </c>
      <c r="B43" s="12">
        <v>15299000</v>
      </c>
      <c r="C43" s="12">
        <v>0</v>
      </c>
      <c r="D43" s="12">
        <v>1</v>
      </c>
      <c r="E43" s="12">
        <v>0</v>
      </c>
      <c r="F43" s="8">
        <v>26.6</v>
      </c>
      <c r="G43" s="12">
        <v>900</v>
      </c>
      <c r="H43" s="8">
        <v>45</v>
      </c>
    </row>
    <row r="44" spans="1:8" x14ac:dyDescent="0.2">
      <c r="A44" s="7" t="s">
        <v>71</v>
      </c>
      <c r="B44" s="12">
        <v>12500000</v>
      </c>
      <c r="C44" s="12">
        <v>0</v>
      </c>
      <c r="D44" s="12">
        <v>1</v>
      </c>
      <c r="E44" s="12">
        <v>0</v>
      </c>
      <c r="F44" s="8">
        <v>32.1</v>
      </c>
      <c r="G44" s="12">
        <v>600</v>
      </c>
      <c r="H44" s="8">
        <v>54</v>
      </c>
    </row>
    <row r="45" spans="1:8" x14ac:dyDescent="0.2">
      <c r="A45" s="7" t="s">
        <v>72</v>
      </c>
      <c r="B45" s="12">
        <v>10587400</v>
      </c>
      <c r="C45" s="12">
        <v>1</v>
      </c>
      <c r="D45" s="12">
        <v>0</v>
      </c>
      <c r="E45" s="12">
        <v>0</v>
      </c>
      <c r="F45" s="8">
        <v>22.7</v>
      </c>
      <c r="G45" s="12">
        <v>4000</v>
      </c>
      <c r="H45" s="8">
        <v>54.8</v>
      </c>
    </row>
    <row r="46" spans="1:8" x14ac:dyDescent="0.2">
      <c r="A46" s="7" t="s">
        <v>73</v>
      </c>
      <c r="B46" s="12">
        <v>11023000</v>
      </c>
      <c r="C46" s="12">
        <v>1</v>
      </c>
      <c r="D46" s="12">
        <v>0</v>
      </c>
      <c r="E46" s="12">
        <v>0</v>
      </c>
      <c r="F46" s="8">
        <v>21.7</v>
      </c>
      <c r="G46" s="12">
        <v>1600</v>
      </c>
      <c r="H46" s="8">
        <v>48.9</v>
      </c>
    </row>
    <row r="47" spans="1:8" x14ac:dyDescent="0.2">
      <c r="A47" s="7" t="s">
        <v>74</v>
      </c>
      <c r="B47" s="12">
        <v>11447500</v>
      </c>
      <c r="C47" s="12">
        <v>1</v>
      </c>
      <c r="D47" s="12">
        <v>0</v>
      </c>
      <c r="E47" s="12">
        <v>0</v>
      </c>
      <c r="F47" s="8">
        <v>20.6</v>
      </c>
      <c r="G47" s="12">
        <v>1500</v>
      </c>
      <c r="H47" s="8">
        <v>51.2</v>
      </c>
    </row>
    <row r="48" spans="1:8" x14ac:dyDescent="0.2">
      <c r="A48" s="7" t="s">
        <v>75</v>
      </c>
      <c r="B48" s="12">
        <v>11449000</v>
      </c>
      <c r="C48" s="12">
        <v>1</v>
      </c>
      <c r="D48" s="12">
        <v>0</v>
      </c>
      <c r="E48" s="12">
        <v>0</v>
      </c>
      <c r="F48" s="8">
        <v>24.7</v>
      </c>
      <c r="G48" s="12">
        <v>900</v>
      </c>
      <c r="H48" s="8">
        <v>40.200000000000003</v>
      </c>
    </row>
    <row r="49" spans="1:8" x14ac:dyDescent="0.2">
      <c r="A49" s="7" t="s">
        <v>76</v>
      </c>
      <c r="B49" s="12">
        <v>11624200</v>
      </c>
      <c r="C49" s="12">
        <v>1</v>
      </c>
      <c r="D49" s="12">
        <v>0</v>
      </c>
      <c r="E49" s="12">
        <v>0</v>
      </c>
      <c r="F49" s="8">
        <v>20.5</v>
      </c>
      <c r="G49" s="12">
        <v>1200</v>
      </c>
      <c r="H49" s="8">
        <v>48.8</v>
      </c>
    </row>
    <row r="50" spans="1:8" x14ac:dyDescent="0.2">
      <c r="A50" s="7" t="s">
        <v>77</v>
      </c>
      <c r="B50" s="12">
        <v>12528600</v>
      </c>
      <c r="C50" s="12">
        <v>1</v>
      </c>
      <c r="D50" s="12">
        <v>0</v>
      </c>
      <c r="E50" s="12">
        <v>0</v>
      </c>
      <c r="F50" s="8">
        <v>25.6</v>
      </c>
      <c r="G50" s="12">
        <v>1100</v>
      </c>
      <c r="H50" s="8">
        <v>52.7</v>
      </c>
    </row>
    <row r="51" spans="1:8" x14ac:dyDescent="0.2">
      <c r="A51" s="7" t="s">
        <v>78</v>
      </c>
      <c r="B51" s="12">
        <v>14363400</v>
      </c>
      <c r="C51" s="12">
        <v>1</v>
      </c>
      <c r="D51" s="12">
        <v>0</v>
      </c>
      <c r="E51" s="12">
        <v>0</v>
      </c>
      <c r="F51" s="8">
        <v>21.3</v>
      </c>
      <c r="G51" s="12">
        <v>800</v>
      </c>
      <c r="H51" s="8">
        <v>61.9</v>
      </c>
    </row>
    <row r="52" spans="1:8" x14ac:dyDescent="0.2">
      <c r="A52" s="7" t="s">
        <v>79</v>
      </c>
      <c r="B52" s="12">
        <v>15338500</v>
      </c>
      <c r="C52" s="12">
        <v>1</v>
      </c>
      <c r="D52" s="12">
        <v>0</v>
      </c>
      <c r="E52" s="12">
        <v>0</v>
      </c>
      <c r="F52" s="8">
        <v>24.3</v>
      </c>
      <c r="G52" s="12">
        <v>800</v>
      </c>
      <c r="H52" s="8">
        <v>62.2</v>
      </c>
    </row>
    <row r="53" spans="1:8" x14ac:dyDescent="0.2">
      <c r="A53" s="7" t="s">
        <v>80</v>
      </c>
      <c r="B53" s="12">
        <v>15859700</v>
      </c>
      <c r="C53" s="12">
        <v>1</v>
      </c>
      <c r="D53" s="12">
        <v>0</v>
      </c>
      <c r="E53" s="12">
        <v>0</v>
      </c>
      <c r="F53" s="8">
        <v>24.3</v>
      </c>
      <c r="G53" s="12">
        <v>1400</v>
      </c>
      <c r="H53" s="8">
        <v>59.2</v>
      </c>
    </row>
    <row r="54" spans="1:8" x14ac:dyDescent="0.2">
      <c r="A54" s="7" t="s">
        <v>81</v>
      </c>
      <c r="B54" s="12">
        <v>16187000</v>
      </c>
      <c r="C54" s="12">
        <v>1</v>
      </c>
      <c r="D54" s="12">
        <v>0</v>
      </c>
      <c r="E54" s="12">
        <v>0</v>
      </c>
      <c r="F54" s="8">
        <v>28.2</v>
      </c>
      <c r="G54" s="12">
        <v>1300</v>
      </c>
      <c r="H54" s="8">
        <v>53.2</v>
      </c>
    </row>
    <row r="55" spans="1:8" x14ac:dyDescent="0.2">
      <c r="A55" s="7" t="s">
        <v>82</v>
      </c>
      <c r="B55" s="12">
        <v>17034600</v>
      </c>
      <c r="C55" s="12">
        <v>1</v>
      </c>
      <c r="D55" s="12">
        <v>0</v>
      </c>
      <c r="E55" s="12">
        <v>0</v>
      </c>
      <c r="F55" s="8">
        <v>25.8</v>
      </c>
      <c r="G55" s="12">
        <v>1400</v>
      </c>
      <c r="H55" s="8">
        <v>63.8</v>
      </c>
    </row>
    <row r="56" spans="1:8" x14ac:dyDescent="0.2">
      <c r="A56" s="7" t="s">
        <v>83</v>
      </c>
      <c r="B56" s="12">
        <v>13980700</v>
      </c>
      <c r="C56" s="12">
        <v>1</v>
      </c>
      <c r="D56" s="12">
        <v>0</v>
      </c>
      <c r="E56" s="12">
        <v>0</v>
      </c>
      <c r="F56" s="8">
        <v>21.9</v>
      </c>
      <c r="G56" s="12">
        <v>300</v>
      </c>
      <c r="H56" s="8">
        <v>50.95</v>
      </c>
    </row>
    <row r="57" spans="1:8" x14ac:dyDescent="0.2">
      <c r="A57" s="7" t="s">
        <v>84</v>
      </c>
      <c r="B57" s="12">
        <v>14077500</v>
      </c>
      <c r="C57" s="12">
        <v>1</v>
      </c>
      <c r="D57" s="12">
        <v>0</v>
      </c>
      <c r="E57" s="12">
        <v>0</v>
      </c>
      <c r="F57" s="8">
        <v>21.9</v>
      </c>
      <c r="G57" s="12">
        <v>300</v>
      </c>
      <c r="H57" s="8">
        <v>50.95</v>
      </c>
    </row>
    <row r="58" spans="1:8" x14ac:dyDescent="0.2">
      <c r="A58" s="7" t="s">
        <v>85</v>
      </c>
      <c r="B58" s="12">
        <v>14085900</v>
      </c>
      <c r="C58" s="12">
        <v>1</v>
      </c>
      <c r="D58" s="12">
        <v>0</v>
      </c>
      <c r="E58" s="12">
        <v>0</v>
      </c>
      <c r="F58" s="8">
        <v>21.9</v>
      </c>
      <c r="G58" s="12">
        <v>300</v>
      </c>
      <c r="H58" s="8">
        <v>50.76</v>
      </c>
    </row>
    <row r="59" spans="1:8" x14ac:dyDescent="0.2">
      <c r="A59" s="7" t="s">
        <v>86</v>
      </c>
      <c r="B59" s="12">
        <v>14141700</v>
      </c>
      <c r="C59" s="12">
        <v>1</v>
      </c>
      <c r="D59" s="12">
        <v>0</v>
      </c>
      <c r="E59" s="12">
        <v>0</v>
      </c>
      <c r="F59" s="8">
        <v>21.9</v>
      </c>
      <c r="G59" s="12">
        <v>300</v>
      </c>
      <c r="H59" s="8">
        <v>50.76</v>
      </c>
    </row>
    <row r="60" spans="1:8" x14ac:dyDescent="0.2">
      <c r="A60" s="7" t="s">
        <v>87</v>
      </c>
      <c r="B60" s="12">
        <v>14169900</v>
      </c>
      <c r="C60" s="12">
        <v>1</v>
      </c>
      <c r="D60" s="12">
        <v>0</v>
      </c>
      <c r="E60" s="12">
        <v>0</v>
      </c>
      <c r="F60" s="8">
        <v>21.9</v>
      </c>
      <c r="G60" s="12">
        <v>300</v>
      </c>
      <c r="H60" s="8">
        <v>50.77</v>
      </c>
    </row>
    <row r="61" spans="1:8" x14ac:dyDescent="0.2">
      <c r="A61" s="7" t="s">
        <v>88</v>
      </c>
      <c r="B61" s="12">
        <v>14230800</v>
      </c>
      <c r="C61" s="12">
        <v>1</v>
      </c>
      <c r="D61" s="12">
        <v>0</v>
      </c>
      <c r="E61" s="12">
        <v>0</v>
      </c>
      <c r="F61" s="8">
        <v>21.9</v>
      </c>
      <c r="G61" s="12">
        <v>300</v>
      </c>
      <c r="H61" s="8">
        <v>50.77</v>
      </c>
    </row>
    <row r="62" spans="1:8" x14ac:dyDescent="0.2">
      <c r="A62" s="7" t="s">
        <v>89</v>
      </c>
      <c r="B62" s="12">
        <v>14256200</v>
      </c>
      <c r="C62" s="12">
        <v>1</v>
      </c>
      <c r="D62" s="12">
        <v>0</v>
      </c>
      <c r="E62" s="12">
        <v>0</v>
      </c>
      <c r="F62" s="8">
        <v>21.9</v>
      </c>
      <c r="G62" s="12">
        <v>300</v>
      </c>
      <c r="H62" s="8">
        <v>50.77</v>
      </c>
    </row>
    <row r="63" spans="1:8" x14ac:dyDescent="0.2">
      <c r="A63" s="7" t="s">
        <v>90</v>
      </c>
      <c r="B63" s="12">
        <v>14317100</v>
      </c>
      <c r="C63" s="12">
        <v>1</v>
      </c>
      <c r="D63" s="12">
        <v>0</v>
      </c>
      <c r="E63" s="12">
        <v>0</v>
      </c>
      <c r="F63" s="8">
        <v>21.9</v>
      </c>
      <c r="G63" s="12">
        <v>300</v>
      </c>
      <c r="H63" s="8">
        <v>50.77</v>
      </c>
    </row>
    <row r="64" spans="1:8" x14ac:dyDescent="0.2">
      <c r="A64" s="7" t="s">
        <v>91</v>
      </c>
      <c r="B64" s="12">
        <v>14466800</v>
      </c>
      <c r="C64" s="12">
        <v>1</v>
      </c>
      <c r="D64" s="12">
        <v>0</v>
      </c>
      <c r="E64" s="12">
        <v>0</v>
      </c>
      <c r="F64" s="8">
        <v>20.7</v>
      </c>
      <c r="G64" s="12">
        <v>300</v>
      </c>
      <c r="H64" s="8">
        <v>51.41</v>
      </c>
    </row>
    <row r="65" spans="1:8" x14ac:dyDescent="0.2">
      <c r="A65" s="7" t="s">
        <v>92</v>
      </c>
      <c r="B65" s="12">
        <v>14479400</v>
      </c>
      <c r="C65" s="12">
        <v>1</v>
      </c>
      <c r="D65" s="12">
        <v>0</v>
      </c>
      <c r="E65" s="12">
        <v>0</v>
      </c>
      <c r="F65" s="8">
        <v>20.7</v>
      </c>
      <c r="G65" s="12">
        <v>300</v>
      </c>
      <c r="H65" s="8">
        <v>51.4</v>
      </c>
    </row>
    <row r="66" spans="1:8" x14ac:dyDescent="0.2">
      <c r="A66" s="7" t="s">
        <v>93</v>
      </c>
      <c r="B66" s="12">
        <v>14522000</v>
      </c>
      <c r="C66" s="12">
        <v>1</v>
      </c>
      <c r="D66" s="12">
        <v>0</v>
      </c>
      <c r="E66" s="12">
        <v>0</v>
      </c>
      <c r="F66" s="8">
        <v>20.7</v>
      </c>
      <c r="G66" s="12">
        <v>300</v>
      </c>
      <c r="H66" s="8">
        <v>51.46</v>
      </c>
    </row>
    <row r="67" spans="1:8" x14ac:dyDescent="0.2">
      <c r="A67" s="7" t="s">
        <v>94</v>
      </c>
      <c r="B67" s="12">
        <v>14552900</v>
      </c>
      <c r="C67" s="12">
        <v>1</v>
      </c>
      <c r="D67" s="12">
        <v>0</v>
      </c>
      <c r="E67" s="12">
        <v>0</v>
      </c>
      <c r="F67" s="8">
        <v>20.7</v>
      </c>
      <c r="G67" s="12">
        <v>300</v>
      </c>
      <c r="H67" s="8">
        <v>51.46</v>
      </c>
    </row>
    <row r="68" spans="1:8" x14ac:dyDescent="0.2">
      <c r="A68" s="7" t="s">
        <v>95</v>
      </c>
      <c r="B68" s="12">
        <v>14568300</v>
      </c>
      <c r="C68" s="12">
        <v>1</v>
      </c>
      <c r="D68" s="12">
        <v>0</v>
      </c>
      <c r="E68" s="12">
        <v>0</v>
      </c>
      <c r="F68" s="8">
        <v>20.7</v>
      </c>
      <c r="G68" s="12">
        <v>300</v>
      </c>
      <c r="H68" s="8">
        <v>51.46</v>
      </c>
    </row>
    <row r="69" spans="1:8" x14ac:dyDescent="0.2">
      <c r="A69" s="7" t="s">
        <v>96</v>
      </c>
      <c r="B69" s="12">
        <v>14583800</v>
      </c>
      <c r="C69" s="12">
        <v>1</v>
      </c>
      <c r="D69" s="12">
        <v>0</v>
      </c>
      <c r="E69" s="12">
        <v>0</v>
      </c>
      <c r="F69" s="8">
        <v>20.7</v>
      </c>
      <c r="G69" s="12">
        <v>300</v>
      </c>
      <c r="H69" s="8">
        <v>51.46</v>
      </c>
    </row>
    <row r="70" spans="1:8" x14ac:dyDescent="0.2">
      <c r="A70" s="7" t="s">
        <v>97</v>
      </c>
      <c r="B70" s="12">
        <v>14613400</v>
      </c>
      <c r="C70" s="12">
        <v>1</v>
      </c>
      <c r="D70" s="12">
        <v>0</v>
      </c>
      <c r="E70" s="12">
        <v>0</v>
      </c>
      <c r="F70" s="8">
        <v>20.7</v>
      </c>
      <c r="G70" s="12">
        <v>300</v>
      </c>
      <c r="H70" s="8">
        <v>51.51</v>
      </c>
    </row>
    <row r="71" spans="1:8" x14ac:dyDescent="0.2">
      <c r="A71" s="7" t="s">
        <v>98</v>
      </c>
      <c r="B71" s="12">
        <v>14623700</v>
      </c>
      <c r="C71" s="12">
        <v>1</v>
      </c>
      <c r="D71" s="12">
        <v>0</v>
      </c>
      <c r="E71" s="12">
        <v>0</v>
      </c>
      <c r="F71" s="8">
        <v>20.7</v>
      </c>
      <c r="G71" s="12">
        <v>300</v>
      </c>
      <c r="H71" s="8">
        <v>51.51</v>
      </c>
    </row>
    <row r="72" spans="1:8" x14ac:dyDescent="0.2">
      <c r="A72" s="7" t="s">
        <v>99</v>
      </c>
      <c r="B72" s="12">
        <v>14654600</v>
      </c>
      <c r="C72" s="12">
        <v>1</v>
      </c>
      <c r="D72" s="12">
        <v>0</v>
      </c>
      <c r="E72" s="12">
        <v>0</v>
      </c>
      <c r="F72" s="8">
        <v>20.7</v>
      </c>
      <c r="G72" s="12">
        <v>300</v>
      </c>
      <c r="H72" s="8">
        <v>51.51</v>
      </c>
    </row>
    <row r="73" spans="1:8" x14ac:dyDescent="0.2">
      <c r="A73" s="7" t="s">
        <v>100</v>
      </c>
      <c r="B73" s="12">
        <v>14670000</v>
      </c>
      <c r="C73" s="12">
        <v>1</v>
      </c>
      <c r="D73" s="12">
        <v>0</v>
      </c>
      <c r="E73" s="12">
        <v>0</v>
      </c>
      <c r="F73" s="8">
        <v>20.7</v>
      </c>
      <c r="G73" s="12">
        <v>300</v>
      </c>
      <c r="H73" s="8">
        <v>51.51</v>
      </c>
    </row>
    <row r="74" spans="1:8" x14ac:dyDescent="0.2">
      <c r="A74" s="7" t="s">
        <v>101</v>
      </c>
      <c r="B74" s="12">
        <v>14670000</v>
      </c>
      <c r="C74" s="12">
        <v>1</v>
      </c>
      <c r="D74" s="12">
        <v>0</v>
      </c>
      <c r="E74" s="12">
        <v>0</v>
      </c>
      <c r="F74" s="8">
        <v>20.7</v>
      </c>
      <c r="G74" s="12">
        <v>300</v>
      </c>
      <c r="H74" s="8">
        <v>51.51</v>
      </c>
    </row>
    <row r="75" spans="1:8" x14ac:dyDescent="0.2">
      <c r="A75" s="7" t="s">
        <v>102</v>
      </c>
      <c r="B75" s="12">
        <v>14709800</v>
      </c>
      <c r="C75" s="12">
        <v>1</v>
      </c>
      <c r="D75" s="12">
        <v>0</v>
      </c>
      <c r="E75" s="12">
        <v>0</v>
      </c>
      <c r="F75" s="8">
        <v>20.8</v>
      </c>
      <c r="G75" s="12">
        <v>300</v>
      </c>
      <c r="H75" s="8">
        <v>53.49</v>
      </c>
    </row>
    <row r="76" spans="1:8" x14ac:dyDescent="0.2">
      <c r="A76" s="7" t="s">
        <v>103</v>
      </c>
      <c r="B76" s="12">
        <v>14768600</v>
      </c>
      <c r="C76" s="12">
        <v>1</v>
      </c>
      <c r="D76" s="12">
        <v>0</v>
      </c>
      <c r="E76" s="12">
        <v>0</v>
      </c>
      <c r="F76" s="8">
        <v>20.8</v>
      </c>
      <c r="G76" s="12">
        <v>300</v>
      </c>
      <c r="H76" s="8">
        <v>53.49</v>
      </c>
    </row>
    <row r="77" spans="1:8" x14ac:dyDescent="0.2">
      <c r="A77" s="7" t="s">
        <v>104</v>
      </c>
      <c r="B77" s="12">
        <v>14774800</v>
      </c>
      <c r="C77" s="12">
        <v>1</v>
      </c>
      <c r="D77" s="12">
        <v>0</v>
      </c>
      <c r="E77" s="12">
        <v>0</v>
      </c>
      <c r="F77" s="8">
        <v>20.8</v>
      </c>
      <c r="G77" s="12">
        <v>300</v>
      </c>
      <c r="H77" s="8">
        <v>53.3</v>
      </c>
    </row>
    <row r="78" spans="1:8" x14ac:dyDescent="0.2">
      <c r="A78" s="7" t="s">
        <v>105</v>
      </c>
      <c r="B78" s="12">
        <v>14831700</v>
      </c>
      <c r="C78" s="12">
        <v>1</v>
      </c>
      <c r="D78" s="12">
        <v>0</v>
      </c>
      <c r="E78" s="12">
        <v>0</v>
      </c>
      <c r="F78" s="8">
        <v>20.8</v>
      </c>
      <c r="G78" s="12">
        <v>300</v>
      </c>
      <c r="H78" s="8">
        <v>53.39</v>
      </c>
    </row>
    <row r="79" spans="1:8" x14ac:dyDescent="0.2">
      <c r="A79" s="7" t="s">
        <v>106</v>
      </c>
      <c r="B79" s="12">
        <v>14837500</v>
      </c>
      <c r="C79" s="12">
        <v>1</v>
      </c>
      <c r="D79" s="12">
        <v>0</v>
      </c>
      <c r="E79" s="12">
        <v>0</v>
      </c>
      <c r="F79" s="8">
        <v>20.8</v>
      </c>
      <c r="G79" s="12">
        <v>300</v>
      </c>
      <c r="H79" s="8">
        <v>53.2</v>
      </c>
    </row>
    <row r="80" spans="1:8" x14ac:dyDescent="0.2">
      <c r="A80" s="7" t="s">
        <v>107</v>
      </c>
      <c r="B80" s="12">
        <v>14855400</v>
      </c>
      <c r="C80" s="12">
        <v>1</v>
      </c>
      <c r="D80" s="12">
        <v>0</v>
      </c>
      <c r="E80" s="12">
        <v>0</v>
      </c>
      <c r="F80" s="8">
        <v>20.9</v>
      </c>
      <c r="G80" s="12">
        <v>300</v>
      </c>
      <c r="H80" s="8">
        <v>53.36</v>
      </c>
    </row>
    <row r="81" spans="1:8" x14ac:dyDescent="0.2">
      <c r="A81" s="7" t="s">
        <v>108</v>
      </c>
      <c r="B81" s="12">
        <v>14898100</v>
      </c>
      <c r="C81" s="12">
        <v>1</v>
      </c>
      <c r="D81" s="12">
        <v>0</v>
      </c>
      <c r="E81" s="12">
        <v>0</v>
      </c>
      <c r="F81" s="8">
        <v>20.9</v>
      </c>
      <c r="G81" s="12">
        <v>300</v>
      </c>
      <c r="H81" s="8">
        <v>53.36</v>
      </c>
    </row>
    <row r="82" spans="1:8" x14ac:dyDescent="0.2">
      <c r="A82" s="7" t="s">
        <v>109</v>
      </c>
      <c r="B82" s="12">
        <v>14930100</v>
      </c>
      <c r="C82" s="12">
        <v>1</v>
      </c>
      <c r="D82" s="12">
        <v>0</v>
      </c>
      <c r="E82" s="12">
        <v>0</v>
      </c>
      <c r="F82" s="8">
        <v>20.9</v>
      </c>
      <c r="G82" s="12">
        <v>300</v>
      </c>
      <c r="H82" s="8">
        <v>53.36</v>
      </c>
    </row>
    <row r="83" spans="1:8" x14ac:dyDescent="0.2">
      <c r="A83" s="7" t="s">
        <v>110</v>
      </c>
      <c r="B83" s="12">
        <v>14943600</v>
      </c>
      <c r="C83" s="12">
        <v>1</v>
      </c>
      <c r="D83" s="12">
        <v>0</v>
      </c>
      <c r="E83" s="12">
        <v>0</v>
      </c>
      <c r="F83" s="8">
        <v>21</v>
      </c>
      <c r="G83" s="12">
        <v>300</v>
      </c>
      <c r="H83" s="8">
        <v>53.37</v>
      </c>
    </row>
    <row r="84" spans="1:8" x14ac:dyDescent="0.2">
      <c r="A84" s="7" t="s">
        <v>111</v>
      </c>
      <c r="B84" s="12">
        <v>14956200</v>
      </c>
      <c r="C84" s="12">
        <v>1</v>
      </c>
      <c r="D84" s="12">
        <v>0</v>
      </c>
      <c r="E84" s="12">
        <v>0</v>
      </c>
      <c r="F84" s="8">
        <v>21</v>
      </c>
      <c r="G84" s="12">
        <v>300</v>
      </c>
      <c r="H84" s="8">
        <v>53.78</v>
      </c>
    </row>
    <row r="85" spans="1:8" x14ac:dyDescent="0.2">
      <c r="A85" s="7" t="s">
        <v>112</v>
      </c>
      <c r="B85" s="12">
        <v>14972800</v>
      </c>
      <c r="C85" s="12">
        <v>1</v>
      </c>
      <c r="D85" s="12">
        <v>0</v>
      </c>
      <c r="E85" s="12">
        <v>0</v>
      </c>
      <c r="F85" s="8">
        <v>20.9</v>
      </c>
      <c r="G85" s="12">
        <v>300</v>
      </c>
      <c r="H85" s="8">
        <v>53.36</v>
      </c>
    </row>
    <row r="86" spans="1:8" x14ac:dyDescent="0.2">
      <c r="A86" s="7" t="s">
        <v>113</v>
      </c>
      <c r="B86" s="12">
        <v>14991600</v>
      </c>
      <c r="C86" s="12">
        <v>1</v>
      </c>
      <c r="D86" s="12">
        <v>0</v>
      </c>
      <c r="E86" s="12">
        <v>0</v>
      </c>
      <c r="F86" s="8">
        <v>21</v>
      </c>
      <c r="G86" s="12">
        <v>300</v>
      </c>
      <c r="H86" s="8">
        <v>53.37</v>
      </c>
    </row>
    <row r="87" spans="1:8" x14ac:dyDescent="0.2">
      <c r="A87" s="7" t="s">
        <v>114</v>
      </c>
      <c r="B87" s="12">
        <v>15015500</v>
      </c>
      <c r="C87" s="12">
        <v>1</v>
      </c>
      <c r="D87" s="12">
        <v>0</v>
      </c>
      <c r="E87" s="12">
        <v>0</v>
      </c>
      <c r="F87" s="8">
        <v>20.9</v>
      </c>
      <c r="G87" s="12">
        <v>300</v>
      </c>
      <c r="H87" s="8">
        <v>53.36</v>
      </c>
    </row>
    <row r="88" spans="1:8" x14ac:dyDescent="0.2">
      <c r="A88" s="7" t="s">
        <v>115</v>
      </c>
      <c r="B88" s="12">
        <v>15070100</v>
      </c>
      <c r="C88" s="12">
        <v>1</v>
      </c>
      <c r="D88" s="12">
        <v>0</v>
      </c>
      <c r="E88" s="12">
        <v>0</v>
      </c>
      <c r="F88" s="8">
        <v>21</v>
      </c>
      <c r="G88" s="12">
        <v>300</v>
      </c>
      <c r="H88" s="8">
        <v>53.44</v>
      </c>
    </row>
    <row r="89" spans="1:8" x14ac:dyDescent="0.2">
      <c r="A89" s="7" t="s">
        <v>116</v>
      </c>
      <c r="B89" s="12">
        <v>15078900</v>
      </c>
      <c r="C89" s="12">
        <v>1</v>
      </c>
      <c r="D89" s="12">
        <v>0</v>
      </c>
      <c r="E89" s="12">
        <v>0</v>
      </c>
      <c r="F89" s="8">
        <v>20.9</v>
      </c>
      <c r="G89" s="12">
        <v>300</v>
      </c>
      <c r="H89" s="8">
        <v>53.32</v>
      </c>
    </row>
    <row r="90" spans="1:8" x14ac:dyDescent="0.2">
      <c r="A90" s="7" t="s">
        <v>117</v>
      </c>
      <c r="B90" s="12">
        <v>15099300</v>
      </c>
      <c r="C90" s="12">
        <v>1</v>
      </c>
      <c r="D90" s="12">
        <v>0</v>
      </c>
      <c r="E90" s="12">
        <v>0</v>
      </c>
      <c r="F90" s="8">
        <v>21.1</v>
      </c>
      <c r="G90" s="12">
        <v>300</v>
      </c>
      <c r="H90" s="8">
        <v>53.43</v>
      </c>
    </row>
    <row r="91" spans="1:8" x14ac:dyDescent="0.2">
      <c r="A91" s="7" t="s">
        <v>118</v>
      </c>
      <c r="B91" s="12">
        <v>15102100</v>
      </c>
      <c r="C91" s="12">
        <v>1</v>
      </c>
      <c r="D91" s="12">
        <v>0</v>
      </c>
      <c r="E91" s="12">
        <v>0</v>
      </c>
      <c r="F91" s="8">
        <v>21</v>
      </c>
      <c r="G91" s="12">
        <v>300</v>
      </c>
      <c r="H91" s="8">
        <v>53.44</v>
      </c>
    </row>
    <row r="92" spans="1:8" x14ac:dyDescent="0.2">
      <c r="A92" s="7" t="s">
        <v>119</v>
      </c>
      <c r="B92" s="12">
        <v>15126900</v>
      </c>
      <c r="C92" s="12">
        <v>1</v>
      </c>
      <c r="D92" s="12">
        <v>0</v>
      </c>
      <c r="E92" s="12">
        <v>0</v>
      </c>
      <c r="F92" s="8">
        <v>20.9</v>
      </c>
      <c r="G92" s="12">
        <v>300</v>
      </c>
      <c r="H92" s="8">
        <v>53.32</v>
      </c>
    </row>
    <row r="93" spans="1:8" x14ac:dyDescent="0.2">
      <c r="A93" s="7" t="s">
        <v>120</v>
      </c>
      <c r="B93" s="12">
        <v>15137400</v>
      </c>
      <c r="C93" s="12">
        <v>1</v>
      </c>
      <c r="D93" s="12">
        <v>0</v>
      </c>
      <c r="E93" s="12">
        <v>0</v>
      </c>
      <c r="F93" s="8">
        <v>21.1</v>
      </c>
      <c r="G93" s="12">
        <v>300</v>
      </c>
      <c r="H93" s="8">
        <v>53.47</v>
      </c>
    </row>
    <row r="94" spans="1:8" x14ac:dyDescent="0.2">
      <c r="A94" s="7" t="s">
        <v>121</v>
      </c>
      <c r="B94" s="12">
        <v>15140200</v>
      </c>
      <c r="C94" s="12">
        <v>1</v>
      </c>
      <c r="D94" s="12">
        <v>0</v>
      </c>
      <c r="E94" s="12">
        <v>0</v>
      </c>
      <c r="F94" s="8">
        <v>21.1</v>
      </c>
      <c r="G94" s="12">
        <v>300</v>
      </c>
      <c r="H94" s="8">
        <v>53.48</v>
      </c>
    </row>
    <row r="95" spans="1:8" x14ac:dyDescent="0.2">
      <c r="A95" s="7" t="s">
        <v>122</v>
      </c>
      <c r="B95" s="12">
        <v>15153500</v>
      </c>
      <c r="C95" s="12">
        <v>1</v>
      </c>
      <c r="D95" s="12">
        <v>0</v>
      </c>
      <c r="E95" s="12">
        <v>0</v>
      </c>
      <c r="F95" s="8">
        <v>20.9</v>
      </c>
      <c r="G95" s="12">
        <v>300</v>
      </c>
      <c r="H95" s="8">
        <v>53.32</v>
      </c>
    </row>
    <row r="96" spans="1:8" x14ac:dyDescent="0.2">
      <c r="A96" s="7" t="s">
        <v>123</v>
      </c>
      <c r="B96" s="12">
        <v>15185500</v>
      </c>
      <c r="C96" s="12">
        <v>1</v>
      </c>
      <c r="D96" s="12">
        <v>0</v>
      </c>
      <c r="E96" s="12">
        <v>0</v>
      </c>
      <c r="F96" s="8">
        <v>21.1</v>
      </c>
      <c r="G96" s="12">
        <v>300</v>
      </c>
      <c r="H96" s="8">
        <v>53.47</v>
      </c>
    </row>
    <row r="97" spans="1:8" x14ac:dyDescent="0.2">
      <c r="A97" s="7" t="s">
        <v>124</v>
      </c>
      <c r="B97" s="12">
        <v>15188300</v>
      </c>
      <c r="C97" s="12">
        <v>1</v>
      </c>
      <c r="D97" s="12">
        <v>0</v>
      </c>
      <c r="E97" s="12">
        <v>0</v>
      </c>
      <c r="F97" s="8">
        <v>21.1</v>
      </c>
      <c r="G97" s="12">
        <v>300</v>
      </c>
      <c r="H97" s="8">
        <v>53.48</v>
      </c>
    </row>
    <row r="98" spans="1:8" x14ac:dyDescent="0.2">
      <c r="A98" s="7" t="s">
        <v>125</v>
      </c>
      <c r="B98" s="12">
        <v>5100000</v>
      </c>
      <c r="C98" s="12">
        <v>0</v>
      </c>
      <c r="D98" s="12">
        <v>1</v>
      </c>
      <c r="E98" s="12">
        <v>0</v>
      </c>
      <c r="F98" s="8">
        <v>40.1</v>
      </c>
      <c r="G98" s="12">
        <v>600</v>
      </c>
      <c r="H98" s="8">
        <v>58.9</v>
      </c>
    </row>
    <row r="99" spans="1:8" x14ac:dyDescent="0.2">
      <c r="A99" s="7" t="s">
        <v>126</v>
      </c>
      <c r="B99" s="12">
        <v>7300000</v>
      </c>
      <c r="C99" s="12">
        <v>0</v>
      </c>
      <c r="D99" s="12">
        <v>0</v>
      </c>
      <c r="E99" s="12">
        <v>0</v>
      </c>
      <c r="F99" s="8">
        <v>35</v>
      </c>
      <c r="G99" s="12">
        <v>1100</v>
      </c>
      <c r="H99" s="8">
        <v>53.9</v>
      </c>
    </row>
    <row r="100" spans="1:8" x14ac:dyDescent="0.2">
      <c r="A100" s="7" t="s">
        <v>127</v>
      </c>
      <c r="B100" s="12">
        <v>13500000</v>
      </c>
      <c r="C100" s="12">
        <v>0</v>
      </c>
      <c r="D100" s="12">
        <v>1</v>
      </c>
      <c r="E100" s="12">
        <v>0</v>
      </c>
      <c r="F100" s="8">
        <v>28</v>
      </c>
      <c r="G100" s="12">
        <v>1300</v>
      </c>
      <c r="H100" s="8">
        <v>44</v>
      </c>
    </row>
    <row r="101" spans="1:8" x14ac:dyDescent="0.2">
      <c r="A101" s="7" t="s">
        <v>128</v>
      </c>
      <c r="B101" s="12">
        <v>14000000</v>
      </c>
      <c r="C101" s="12">
        <v>0</v>
      </c>
      <c r="D101" s="12">
        <v>1</v>
      </c>
      <c r="E101" s="12">
        <v>1</v>
      </c>
      <c r="F101" s="8">
        <v>28</v>
      </c>
      <c r="G101" s="12">
        <v>200</v>
      </c>
      <c r="H101" s="8">
        <v>43</v>
      </c>
    </row>
    <row r="102" spans="1:8" x14ac:dyDescent="0.2">
      <c r="A102" s="7" t="s">
        <v>129</v>
      </c>
      <c r="B102" s="12">
        <v>12000000</v>
      </c>
      <c r="C102" s="12">
        <v>0</v>
      </c>
      <c r="D102" s="12">
        <v>1</v>
      </c>
      <c r="E102" s="12">
        <v>0</v>
      </c>
      <c r="F102" s="8">
        <v>29</v>
      </c>
      <c r="G102" s="12">
        <v>750</v>
      </c>
      <c r="H102" s="8">
        <v>43</v>
      </c>
    </row>
    <row r="103" spans="1:8" x14ac:dyDescent="0.2">
      <c r="A103" s="7" t="s">
        <v>130</v>
      </c>
      <c r="B103" s="12">
        <v>41395000</v>
      </c>
      <c r="C103" s="12">
        <v>1</v>
      </c>
      <c r="D103" s="12">
        <v>1</v>
      </c>
      <c r="E103" s="12">
        <v>0</v>
      </c>
      <c r="F103" s="8">
        <v>31.9</v>
      </c>
      <c r="G103" s="12">
        <v>900</v>
      </c>
      <c r="H103" s="8">
        <v>97.4</v>
      </c>
    </row>
    <row r="104" spans="1:8" x14ac:dyDescent="0.2">
      <c r="A104" s="7" t="s">
        <v>131</v>
      </c>
      <c r="B104" s="12">
        <v>41407600</v>
      </c>
      <c r="C104" s="12">
        <v>1</v>
      </c>
      <c r="D104" s="12">
        <v>0</v>
      </c>
      <c r="E104" s="12">
        <v>0</v>
      </c>
      <c r="F104" s="8">
        <v>31.9</v>
      </c>
      <c r="G104" s="12">
        <v>900</v>
      </c>
      <c r="H104" s="8">
        <v>98.7</v>
      </c>
    </row>
    <row r="105" spans="1:8" x14ac:dyDescent="0.2">
      <c r="A105" s="7" t="s">
        <v>132</v>
      </c>
      <c r="B105" s="12">
        <v>9200000</v>
      </c>
      <c r="C105" s="12">
        <v>0</v>
      </c>
      <c r="D105" s="12">
        <v>1</v>
      </c>
      <c r="E105" s="12">
        <v>0</v>
      </c>
      <c r="F105" s="8">
        <v>15</v>
      </c>
      <c r="G105" s="12">
        <v>1800</v>
      </c>
      <c r="H105" s="8">
        <v>30.1</v>
      </c>
    </row>
    <row r="106" spans="1:8" x14ac:dyDescent="0.2">
      <c r="A106" s="7" t="s">
        <v>133</v>
      </c>
      <c r="B106" s="12">
        <v>18500000</v>
      </c>
      <c r="C106" s="12">
        <v>0</v>
      </c>
      <c r="D106" s="12">
        <v>1</v>
      </c>
      <c r="E106" s="12">
        <v>0</v>
      </c>
      <c r="F106" s="8">
        <v>31.2</v>
      </c>
      <c r="G106" s="12">
        <v>800</v>
      </c>
      <c r="H106" s="8">
        <v>48</v>
      </c>
    </row>
    <row r="107" spans="1:8" x14ac:dyDescent="0.2">
      <c r="A107" s="7" t="s">
        <v>134</v>
      </c>
      <c r="B107" s="12">
        <v>18000000</v>
      </c>
      <c r="C107" s="12">
        <v>0</v>
      </c>
      <c r="D107" s="12">
        <v>1</v>
      </c>
      <c r="E107" s="12">
        <v>0</v>
      </c>
      <c r="F107" s="8">
        <v>30.4</v>
      </c>
      <c r="G107" s="12">
        <v>900</v>
      </c>
      <c r="H107" s="8">
        <v>50.6</v>
      </c>
    </row>
    <row r="108" spans="1:8" x14ac:dyDescent="0.2">
      <c r="A108" s="7" t="s">
        <v>135</v>
      </c>
      <c r="B108" s="12">
        <v>15250000</v>
      </c>
      <c r="C108" s="12">
        <v>0</v>
      </c>
      <c r="D108" s="12">
        <v>1</v>
      </c>
      <c r="E108" s="12">
        <v>0</v>
      </c>
      <c r="F108" s="8">
        <v>34</v>
      </c>
      <c r="G108" s="12">
        <v>100</v>
      </c>
      <c r="H108" s="8">
        <v>52</v>
      </c>
    </row>
    <row r="109" spans="1:8" x14ac:dyDescent="0.2">
      <c r="A109" s="7" t="s">
        <v>136</v>
      </c>
      <c r="B109" s="12">
        <v>25000000</v>
      </c>
      <c r="C109" s="12">
        <v>0</v>
      </c>
      <c r="D109" s="12">
        <v>1</v>
      </c>
      <c r="E109" s="12">
        <v>0</v>
      </c>
      <c r="F109" s="8">
        <v>32.1</v>
      </c>
      <c r="G109" s="12">
        <v>450</v>
      </c>
      <c r="H109" s="8">
        <v>54.5</v>
      </c>
    </row>
    <row r="110" spans="1:8" x14ac:dyDescent="0.2">
      <c r="A110" s="7" t="s">
        <v>137</v>
      </c>
      <c r="B110" s="12">
        <v>28900000</v>
      </c>
      <c r="C110" s="12">
        <v>0</v>
      </c>
      <c r="D110" s="12">
        <v>1</v>
      </c>
      <c r="E110" s="12">
        <v>1</v>
      </c>
      <c r="F110" s="8">
        <v>49</v>
      </c>
      <c r="G110" s="12">
        <v>900</v>
      </c>
      <c r="H110" s="8">
        <v>82.2</v>
      </c>
    </row>
    <row r="111" spans="1:8" x14ac:dyDescent="0.2">
      <c r="A111" s="7" t="s">
        <v>138</v>
      </c>
      <c r="B111" s="12">
        <v>15000000</v>
      </c>
      <c r="C111" s="12">
        <v>0</v>
      </c>
      <c r="D111" s="12">
        <v>1</v>
      </c>
      <c r="E111" s="12">
        <v>0</v>
      </c>
      <c r="F111" s="8">
        <v>30</v>
      </c>
      <c r="G111" s="12">
        <v>900</v>
      </c>
      <c r="H111" s="8">
        <v>52</v>
      </c>
    </row>
    <row r="112" spans="1:8" x14ac:dyDescent="0.2">
      <c r="A112" s="7" t="s">
        <v>139</v>
      </c>
      <c r="B112" s="12">
        <v>16599000</v>
      </c>
      <c r="C112" s="12">
        <v>0</v>
      </c>
      <c r="D112" s="12">
        <v>1</v>
      </c>
      <c r="E112" s="12">
        <v>0</v>
      </c>
      <c r="F112" s="8">
        <v>31</v>
      </c>
      <c r="G112" s="12">
        <v>1800</v>
      </c>
      <c r="H112" s="8">
        <v>51</v>
      </c>
    </row>
    <row r="113" spans="1:8" x14ac:dyDescent="0.2">
      <c r="A113" s="7" t="s">
        <v>140</v>
      </c>
      <c r="B113" s="12">
        <v>11600000</v>
      </c>
      <c r="C113" s="12">
        <v>0</v>
      </c>
      <c r="D113" s="12">
        <v>1</v>
      </c>
      <c r="E113" s="12">
        <v>1</v>
      </c>
      <c r="F113" s="8">
        <v>31</v>
      </c>
      <c r="G113" s="12">
        <v>600</v>
      </c>
      <c r="H113" s="8">
        <v>51</v>
      </c>
    </row>
    <row r="114" spans="1:8" x14ac:dyDescent="0.2">
      <c r="A114" s="7" t="s">
        <v>141</v>
      </c>
      <c r="B114" s="12">
        <v>34100700</v>
      </c>
      <c r="C114" s="12">
        <v>1</v>
      </c>
      <c r="D114" s="12">
        <v>1</v>
      </c>
      <c r="E114" s="12">
        <v>0</v>
      </c>
      <c r="F114" s="8">
        <v>31.5</v>
      </c>
      <c r="G114" s="12">
        <v>1200</v>
      </c>
      <c r="H114" s="8">
        <v>67.7</v>
      </c>
    </row>
    <row r="115" spans="1:8" x14ac:dyDescent="0.2">
      <c r="A115" s="7" t="s">
        <v>142</v>
      </c>
      <c r="B115" s="12">
        <v>12574300</v>
      </c>
      <c r="C115" s="12">
        <v>1</v>
      </c>
      <c r="D115" s="12">
        <v>0</v>
      </c>
      <c r="E115" s="12">
        <v>0</v>
      </c>
      <c r="F115" s="8">
        <v>24.8</v>
      </c>
      <c r="G115" s="12">
        <v>600</v>
      </c>
      <c r="H115" s="8">
        <v>37.4</v>
      </c>
    </row>
    <row r="116" spans="1:8" x14ac:dyDescent="0.2">
      <c r="A116" s="7" t="s">
        <v>143</v>
      </c>
      <c r="B116" s="12">
        <v>55000000</v>
      </c>
      <c r="C116" s="12">
        <v>0</v>
      </c>
      <c r="D116" s="12">
        <v>0</v>
      </c>
      <c r="E116" s="12">
        <v>0</v>
      </c>
      <c r="F116" s="8">
        <v>42</v>
      </c>
      <c r="G116" s="12">
        <v>800</v>
      </c>
      <c r="H116" s="8">
        <v>70</v>
      </c>
    </row>
    <row r="117" spans="1:8" x14ac:dyDescent="0.2">
      <c r="A117" s="7" t="s">
        <v>144</v>
      </c>
      <c r="B117" s="12">
        <v>27500000</v>
      </c>
      <c r="C117" s="12">
        <v>0</v>
      </c>
      <c r="D117" s="12">
        <v>0</v>
      </c>
      <c r="E117" s="12">
        <v>0</v>
      </c>
      <c r="F117" s="8">
        <v>30</v>
      </c>
      <c r="G117" s="12">
        <v>1000</v>
      </c>
      <c r="H117" s="8">
        <v>56</v>
      </c>
    </row>
    <row r="118" spans="1:8" x14ac:dyDescent="0.2">
      <c r="A118" s="7" t="s">
        <v>145</v>
      </c>
      <c r="B118" s="12">
        <v>13900000</v>
      </c>
      <c r="C118" s="12">
        <v>0</v>
      </c>
      <c r="D118" s="12">
        <v>1</v>
      </c>
      <c r="E118" s="12">
        <v>0</v>
      </c>
      <c r="F118" s="8">
        <v>31</v>
      </c>
      <c r="G118" s="12">
        <v>650</v>
      </c>
      <c r="H118" s="8">
        <v>52</v>
      </c>
    </row>
  </sheetData>
  <hyperlinks>
    <hyperlink ref="A2" r:id="rId1" display="https://www.avito.ru/moskva/kvartiry/2-k._apartamenty_68m_1015et._2370014302" xr:uid="{50E57CC4-B08E-4037-A3CB-F9E30A5DDD0E}"/>
    <hyperlink ref="A3" r:id="rId2" display="https://www.cian.ru/sale/flat/273961930" xr:uid="{6E0A02E2-EF6B-4666-8274-361B33D8D3F5}"/>
    <hyperlink ref="A4" r:id="rId3" display="https://www.cian.ru/sale/flat/273961931" xr:uid="{99C994EA-6D2C-4D80-8E71-D93B70FC02EF}"/>
    <hyperlink ref="A5" r:id="rId4" display="https://www.cian.ru/sale/flat/273962744" xr:uid="{0487D125-D870-4D4E-9769-2ACA44EA666E}"/>
    <hyperlink ref="A6" r:id="rId5" display="https://www.avito.ru/moskva/kvartiry/2-k._kvartira_337m_1926et._2414182632" xr:uid="{37F46DFC-F930-43DF-9F8A-71EA4688E624}"/>
    <hyperlink ref="A7" r:id="rId6" display="https://www.avito.ru/moskva/kvartiry/2-k._apartamenty_597m_26et._2414439079" xr:uid="{65FAEE68-7A79-4E82-8E45-6C6E4348B350}"/>
    <hyperlink ref="A8" r:id="rId7" display="https://www.avito.ru/moskva/kvartiry/2-k._apartamenty_1621m_419et._2414568802" xr:uid="{0858913B-37A8-437D-8D89-97A82C8AD9B3}"/>
    <hyperlink ref="A9" r:id="rId8" display="https://www.avito.ru/moskva/kvartiry/2-k._apartamenty_1188m_3874et._2446258775" xr:uid="{A64BE5A8-537B-4DDD-AA21-F515840A87BD}"/>
    <hyperlink ref="A10" r:id="rId9" display="https://www.cian.ru/sale/flat/273962534" xr:uid="{DE1E5013-1B35-4A43-BAA3-FB64DADB204F}"/>
    <hyperlink ref="A11" r:id="rId10" display="https://www.avito.ru/moskva/kvartiry/2-k._kvartira_469m_19et._2398206562" xr:uid="{58C9B72F-FA74-4846-AC3C-EB36F198036C}"/>
    <hyperlink ref="A12" r:id="rId11" display="https://www.cian.ru/sale/flat/273964102" xr:uid="{7EA25050-46F3-490D-B5E7-E7852593E1AA}"/>
    <hyperlink ref="A13" r:id="rId12" display="https://www.cian.ru/sale/flat/273963436" xr:uid="{3C91496F-A5AE-4B23-A291-1794718F1E84}"/>
    <hyperlink ref="A14" r:id="rId13" display="https://www.cian.ru/sale/flat/273962500" xr:uid="{2D0A2AA8-D717-42CA-AEA0-C5DDF1866EAB}"/>
    <hyperlink ref="A15" r:id="rId14" display="https://www.avito.ru/moskva/kvartiry/2-k._kvartira_672m_214et._2459602046" xr:uid="{5021E197-C539-49B4-A21B-57756A1FD39E}"/>
    <hyperlink ref="A16" r:id="rId15" display="https://www.avito.ru/moskva/kvartiry/2-k._kvartira_677m_835et._2459256322" xr:uid="{075362A5-40DD-4CF6-A1F6-B803FFFDFC53}"/>
    <hyperlink ref="A17" r:id="rId16" display="https://www.avito.ru/moskva/kvartiry/2-k._kvartira_768m_217et._2459304636" xr:uid="{EADF1A2E-FDEE-4D81-BC1D-2210343897B4}"/>
    <hyperlink ref="A18" r:id="rId17" display="https://www.avito.ru/moskva/kvartiry/2-k._kvartira_669m_314et._2459125311" xr:uid="{54DA3D01-F6E6-40E2-9047-3AADFBB5014B}"/>
    <hyperlink ref="A19" r:id="rId18" display="https://www.avito.ru/moskva/kvartiry/2-k._kvartira_679m_1935et._2459182520" xr:uid="{223FD97D-7093-4976-9DE9-569B0BEB55E4}"/>
    <hyperlink ref="A20" r:id="rId19" display="https://www.avito.ru/moskva/kvartiry/2-k._kvartira_598m_59et._2431638234" xr:uid="{B55D02EB-A1C5-4DD8-A4DC-2570866B673A}"/>
    <hyperlink ref="A21" r:id="rId20" display="https://www.avito.ru/moskva/kvartiry/2-k._kvartira_513_m_316_et._2335544785" xr:uid="{08A8B058-929F-478D-8E72-C48F9646CB41}"/>
    <hyperlink ref="A22" r:id="rId21" display="https://www.cian.ru/sale/flat/273963911" xr:uid="{E5F09075-2D72-4B37-A95E-FAB160D7C61D}"/>
    <hyperlink ref="A23" r:id="rId22" display="https://www.cian.ru/sale/flat/273963932" xr:uid="{CE080DE6-3546-43E6-83C7-855178672758}"/>
    <hyperlink ref="A24" r:id="rId23" display="https://www.cian.ru/sale/flat/273960403" xr:uid="{1F1F7B96-6AAC-488A-95CF-DE475C5028E6}"/>
    <hyperlink ref="A25" r:id="rId24" display="https://www.cian.ru/sale/flat/273963425" xr:uid="{7F562D3A-F936-41AB-BDC1-4607A732B684}"/>
    <hyperlink ref="A26" r:id="rId25" display="https://www.avito.ru/moskva/kvartiry/2-k._kvartira_574m_523et._2379380611" xr:uid="{91F5FA36-A729-4D61-94F4-3FF1985D24B7}"/>
    <hyperlink ref="A27" r:id="rId26" display="https://www.cian.ru/sale/flat/273964118" xr:uid="{FB47616F-5D6B-45DF-A992-98B8A4EB2592}"/>
    <hyperlink ref="A28" r:id="rId27" display="https://www.cian.ru/sale/flat/273962484" xr:uid="{B888310E-3BA2-43F2-BF67-98FE97921A37}"/>
    <hyperlink ref="A29" r:id="rId28" display="https://www.cian.ru/sale/flat/273962107" xr:uid="{1B64E638-C9AA-43E9-977F-D96579CB002A}"/>
    <hyperlink ref="A30" r:id="rId29" display="https://www.cian.ru/sale/flat/273964354" xr:uid="{F818963F-FEA8-4DF1-AEB7-442AC077691A}"/>
    <hyperlink ref="A31" r:id="rId30" display="https://www.cian.ru/sale/flat/273964022" xr:uid="{D779CFDC-333A-499B-AAB1-0CCCC3FE314C}"/>
    <hyperlink ref="A32" r:id="rId31" display="https://www.cian.ru/sale/flat/273964264" xr:uid="{007BFB2A-38E0-4091-B725-78A273ED6423}"/>
    <hyperlink ref="A33" r:id="rId32" display="https://www.cian.ru/sale/flat/273961922" xr:uid="{42D22513-D63B-432F-90F7-99D04353A566}"/>
    <hyperlink ref="A34" r:id="rId33" display="https://www.cian.ru/sale/flat/273959560" xr:uid="{1D17C3FC-E81A-4206-BC15-B45EA7FD747C}"/>
    <hyperlink ref="A35" r:id="rId34" display="https://www.avito.ru/moskva/kvartiry/2-k._kvartira_51m_1017et._2373885956" xr:uid="{10C63583-168B-4862-9D8E-A431BEC934D7}"/>
    <hyperlink ref="A36" r:id="rId35" display="https://www.avito.ru/moskva/kvartiry/2-k._kvartira_652m_1218et._2406286809" xr:uid="{287734D3-BC7B-403D-B75A-1B9C5FEEE6CE}"/>
    <hyperlink ref="A37" r:id="rId36" display="https://www.avito.ru/moskva/kvartiry/2-k._kvartira_486m_79et._2411425582" xr:uid="{F2A6EBF3-3716-4BAA-8381-96308BED94BF}"/>
    <hyperlink ref="A38" r:id="rId37" display="https://www.avito.ru/moskva/kvartiry/2-k._kvartira_542m_1622et._2410883014" xr:uid="{8BCEC31C-AEFA-4F6E-B437-3CE5E629F30E}"/>
    <hyperlink ref="A39" r:id="rId38" display="https://www.avito.ru/moskva/kvartiry/2-k._kvartira_497m_58et._2444610147" xr:uid="{F29A65AE-CF3E-4AE6-BF4F-72B33C446B7E}"/>
    <hyperlink ref="A40" r:id="rId39" display="https://www.avito.ru/moskva/kvartiry/2-k._kvartira_518m_112et._2364223006" xr:uid="{2B1BA23B-3D43-49E6-BB1A-378B34B376DD}"/>
    <hyperlink ref="A41" r:id="rId40" display="https://www.avito.ru/moskva/kvartiry/2-k._kvartira_549m_1618et._2413787186" xr:uid="{3AC6CA2B-4D50-4EBB-B552-45F0E12F60D3}"/>
    <hyperlink ref="A42" r:id="rId41" display="https://www.avito.ru/moskva/kvartiry/2-k._kvartira_60m_325et._1764183031" xr:uid="{BF6C37E4-F04E-4891-85EF-BCC435AA9EC6}"/>
    <hyperlink ref="A43" r:id="rId42" display="https://www.cian.ru/sale/flat/273962746" xr:uid="{AC8FFB08-7797-4E01-AF83-2B645E6B44ED}"/>
    <hyperlink ref="A44" r:id="rId43" display="https://www.cian.ru/sale/flat/273964037" xr:uid="{EBB9C470-369B-4C41-88AF-AAB90C7BB23D}"/>
    <hyperlink ref="A45" r:id="rId44" display="https://www.avito.ru/moskva/kvartiry/2-k._kvartira_548m_211et._2371145611" xr:uid="{F584F91B-25EA-43ED-837C-0483038A189E}"/>
    <hyperlink ref="A46" r:id="rId45" display="https://www.avito.ru/moskva/kvartiry/2-k._kvartira_489m_533et._2371394416" xr:uid="{99C772B7-6126-4384-9078-BC3FFAC7C388}"/>
    <hyperlink ref="A47" r:id="rId46" display="https://www.avito.ru/moskva/kvartiry/2-k._kvartira_512m_3132et._2371583931" xr:uid="{B9828161-E548-4986-87B8-DEF5558B865C}"/>
    <hyperlink ref="A48" r:id="rId47" display="https://www.avito.ru/moskva/kvartiry/2-k._kvartira_402m_3233et._2370875300" xr:uid="{E4705B0A-8C21-49AD-813D-A6E78440494C}"/>
    <hyperlink ref="A49" r:id="rId48" display="https://www.avito.ru/moskva/kvartiry/2-k._kvartira_488m_925et._2371513776" xr:uid="{985EE659-6329-4494-923C-C6EE3BB67B76}"/>
    <hyperlink ref="A50" r:id="rId49" display="https://www.avito.ru/moskva/kvartiry/2-k._apartamenty_527m_1521et._2371309243" xr:uid="{7890D03A-E2B5-4C46-8556-ACECAA2C3D63}"/>
    <hyperlink ref="A51" r:id="rId50" display="https://www.avito.ru/moskva/kvartiry/2-k._kvartira_619m_2333et._2371551873" xr:uid="{98D967F2-FB12-46CF-90C9-5882FF9857AA}"/>
    <hyperlink ref="A52" r:id="rId51" display="https://www.avito.ru/moskva/kvartiry/2-k._kvartira_622m_3133et._2371032665" xr:uid="{8976F7F9-70FF-4843-B1E3-02D2A130F729}"/>
    <hyperlink ref="A53" r:id="rId52" display="https://www.avito.ru/moskva/kvartiry/2-k._kvartira_592m_2333et._2403478159" xr:uid="{6A0902BF-055D-4BE5-8CEA-F05053EE41F3}"/>
    <hyperlink ref="A54" r:id="rId53" display="https://www.avito.ru/moskva/kvartiry/2-k._kvartira_532m_2133et._2371137064" xr:uid="{21E9591B-444E-4F34-8167-AD76AB4A961F}"/>
    <hyperlink ref="A55" r:id="rId54" display="https://www.avito.ru/moskva/kvartiry/2-k._kvartira_638m_2533et._2402859743" xr:uid="{8FAC7B57-82E2-4780-9892-CE32A17AFFFF}"/>
    <hyperlink ref="A56" r:id="rId55" display="https://www.cian.ru/sale/flat/273955925" xr:uid="{CEFF8641-382A-41E9-9561-0AC2A4957475}"/>
    <hyperlink ref="A57" r:id="rId56" display="https://www.cian.ru/sale/flat/273955924" xr:uid="{94C3511F-9336-4107-AB70-B0A4AEA42F5D}"/>
    <hyperlink ref="A58" r:id="rId57" display="https://www.cian.ru/sale/flat/273955922" xr:uid="{321A490C-4F68-4121-916E-C397A0E662A7}"/>
    <hyperlink ref="A59" r:id="rId58" display="https://www.cian.ru/sale/flat/273955920" xr:uid="{A0541300-D714-4972-A10A-7D84F2D1939F}"/>
    <hyperlink ref="A60" r:id="rId59" display="https://www.cian.ru/sale/flat/273955918" xr:uid="{20AEE0C1-F1A7-4ACA-90C9-21EC403D59B8}"/>
    <hyperlink ref="A61" r:id="rId60" display="https://www.cian.ru/sale/flat/273955915" xr:uid="{F4BB172C-850A-4EB6-9F82-30D95E9A87D1}"/>
    <hyperlink ref="A62" r:id="rId61" display="https://www.cian.ru/sale/flat/273955913" xr:uid="{4AA4F352-E71B-44A7-81C9-44F4A310C37D}"/>
    <hyperlink ref="A63" r:id="rId62" display="https://www.cian.ru/sale/flat/273955910" xr:uid="{4880678E-6165-4761-B7E6-0993D9BF57C0}"/>
    <hyperlink ref="A64" r:id="rId63" display="https://www.cian.ru/sale/flat/273956138" xr:uid="{34938164-D49D-4B62-B8A0-296B7F601F85}"/>
    <hyperlink ref="A65" r:id="rId64" display="https://www.cian.ru/sale/flat/273956137" xr:uid="{42270A0B-AA02-4FBB-AD16-C3E70B7161D7}"/>
    <hyperlink ref="A66" r:id="rId65" display="https://www.cian.ru/sale/flat/273956136" xr:uid="{9F9AADE1-B2A0-4E35-92F4-7FC4F2E73DF7}"/>
    <hyperlink ref="A67" r:id="rId66" display="https://www.cian.ru/sale/flat/273956135" xr:uid="{ABD6D717-B338-442C-9FC5-AD737791F11F}"/>
    <hyperlink ref="A68" r:id="rId67" display="https://www.cian.ru/sale/flat/273956134" xr:uid="{9152C184-F224-4857-AA02-5A51CA9748D8}"/>
    <hyperlink ref="A69" r:id="rId68" display="https://www.cian.ru/sale/flat/273956133" xr:uid="{44FDEEC4-6820-45B9-A443-38D0C987042D}"/>
    <hyperlink ref="A70" r:id="rId69" display="https://www.cian.ru/sale/flat/273956132" xr:uid="{8386B4B7-F8CB-4EFE-A097-29ACD90E6CED}"/>
    <hyperlink ref="A71" r:id="rId70" display="https://www.cian.ru/sale/flat/273956131" xr:uid="{BBE3C60A-8C1A-45D4-A175-0E1C7BEC5AEA}"/>
    <hyperlink ref="A72" r:id="rId71" display="https://www.cian.ru/sale/flat/273956130" xr:uid="{C347C346-B9F2-4353-8E26-7F21320DB58B}"/>
    <hyperlink ref="A73" r:id="rId72" display="https://www.cian.ru/sale/flat/273956129" xr:uid="{50C0E38B-A95E-4B13-A20E-BB20A304B218}"/>
    <hyperlink ref="A74" r:id="rId73" display="https://www.cian.ru/sale/flat/273956128" xr:uid="{D1AA15FA-707E-41A2-ACC8-51A86AEC4AA3}"/>
    <hyperlink ref="A75" r:id="rId74" display="https://www.cian.ru/sale/flat/273955908" xr:uid="{AE53138A-624C-4020-B16E-B779749597F6}"/>
    <hyperlink ref="A76" r:id="rId75" display="https://www.cian.ru/sale/flat/273955907" xr:uid="{86CC6310-8890-4D9D-B094-63078F648F9E}"/>
    <hyperlink ref="A77" r:id="rId76" display="https://www.cian.ru/sale/flat/273955906" xr:uid="{4231D767-D368-4ECE-B978-C76B08914D4D}"/>
    <hyperlink ref="A78" r:id="rId77" display="https://www.cian.ru/sale/flat/273956127" xr:uid="{DC1AD111-43F3-4E7D-951E-5995EC01F98F}"/>
    <hyperlink ref="A79" r:id="rId78" display="https://www.cian.ru/sale/flat/273956125" xr:uid="{5F3F63E5-4DB4-430D-B710-19C18ACE5727}"/>
    <hyperlink ref="A80" r:id="rId79" display="https://www.cian.ru/sale/flat/273955904" xr:uid="{44129FB8-5183-49B3-97B7-22E1C135836F}"/>
    <hyperlink ref="A81" r:id="rId80" display="https://www.cian.ru/sale/flat/273955902" xr:uid="{D7878965-81F3-4BE7-A299-7FFA940076CE}"/>
    <hyperlink ref="A82" r:id="rId81" display="https://www.cian.ru/sale/flat/273955901" xr:uid="{967CD232-465A-4D1A-90EF-439B5BCC0B0A}"/>
    <hyperlink ref="A83" r:id="rId82" display="https://www.cian.ru/sale/flat/273955900" xr:uid="{318ECC04-19A4-4938-B4B2-E6921467EF55}"/>
    <hyperlink ref="A84" r:id="rId83" display="https://www.cian.ru/sale/flat/273955899" xr:uid="{98EA5A36-04DF-496F-9AEF-4D5FD3B9419D}"/>
    <hyperlink ref="A85" r:id="rId84" display="https://www.cian.ru/sale/flat/273955898" xr:uid="{98B0CD7C-4632-4AF9-9B5D-311DB79F374C}"/>
    <hyperlink ref="A86" r:id="rId85" display="https://www.cian.ru/sale/flat/273955896" xr:uid="{1242F48D-1AB6-443E-B349-C424740E1575}"/>
    <hyperlink ref="A87" r:id="rId86" display="https://www.cian.ru/sale/flat/273955892" xr:uid="{CF65EC79-9183-46F0-A9B3-1240C10025D3}"/>
    <hyperlink ref="A88" r:id="rId87" display="https://www.cian.ru/sale/flat/273955889" xr:uid="{A506A8EF-C0DA-482E-BD27-823D7C7B6372}"/>
    <hyperlink ref="A89" r:id="rId88" display="https://www.cian.ru/sale/flat/273956111" xr:uid="{B2F5E170-2BA1-4762-A672-2022FCAE2591}"/>
    <hyperlink ref="A90" r:id="rId89" display="https://www.cian.ru/sale/flat/273956110" xr:uid="{982F3643-10B9-44F9-8236-C812DED91B7E}"/>
    <hyperlink ref="A91" r:id="rId90" display="https://www.cian.ru/sale/flat/273955887" xr:uid="{B741A158-9D87-4700-BB72-611E40EE3741}"/>
    <hyperlink ref="A92" r:id="rId91" display="https://www.cian.ru/sale/flat/273956108" xr:uid="{69B8D003-2058-471F-AAB9-D8034E240180}"/>
    <hyperlink ref="A93" r:id="rId92" display="https://www.cian.ru/sale/flat/273956107" xr:uid="{E5864E85-EA83-485D-94F3-3BC57C8AF309}"/>
    <hyperlink ref="A94" r:id="rId93" display="https://www.cian.ru/sale/flat/273955884" xr:uid="{BDADBEA5-71D1-411A-8B36-3B47843F9D4D}"/>
    <hyperlink ref="A95" r:id="rId94" display="https://www.cian.ru/sale/flat/273956106" xr:uid="{1BCA4FC7-3DB9-453F-8C23-F7CC48EF3A6A}"/>
    <hyperlink ref="A96" r:id="rId95" display="https://www.cian.ru/sale/flat/273956104" xr:uid="{E38E9842-57C1-4579-B837-F9BA1DD76D70}"/>
    <hyperlink ref="A97" r:id="rId96" display="https://www.cian.ru/sale/flat/273955882" xr:uid="{71277FD4-601B-4A81-B29A-3FD9314309F7}"/>
    <hyperlink ref="A98" r:id="rId97" display="https://www.avito.ru/moskva/kvartiry/2-k._kvartira_589m_915et._2404551954" xr:uid="{4C4731EF-D650-4818-ACB2-75803A8A374A}"/>
    <hyperlink ref="A99" r:id="rId98" display="https://www.avito.ru/moskva/kvartiry/2-k._kvartira_539m_916et._2413313652" xr:uid="{2D246391-6BDA-4F3D-A22F-CD78484A058A}"/>
    <hyperlink ref="A100" r:id="rId99" display="https://www.avito.ru/moskva/kvartiry/2-k._kvartira_44m_69et._2432460081" xr:uid="{ADCF77F4-4E1F-4BC4-A8F6-FCB4A6B3CB21}"/>
    <hyperlink ref="A101" r:id="rId100" display="https://www.cian.ru/sale/flat/273963748" xr:uid="{A65509B1-D3B6-4749-91F4-160149964FB2}"/>
    <hyperlink ref="A102" r:id="rId101" display="https://www.cian.ru/sale/flat/273963931" xr:uid="{1A49AC82-6E2F-4C1C-86C7-5BEEB49E0F79}"/>
    <hyperlink ref="A103" r:id="rId102" display="https://www.avito.ru/moskva/kvartiry/2-k._kvartira_974m_1922et._2434256845" xr:uid="{814E45BE-48CA-4174-8058-2C75BCC313DC}"/>
    <hyperlink ref="A104" r:id="rId103" display="https://www.avito.ru/moskva/kvartiry/2-k._kvartira_987m_1622et._2434528922" xr:uid="{7D6C4565-1AA9-4C11-89D8-0029E957423B}"/>
    <hyperlink ref="A105" r:id="rId104" display="https://www.cian.ru/sale/flat/273962489" xr:uid="{7328BA5B-B754-4471-86FF-21CB60AEAB2D}"/>
    <hyperlink ref="A106" r:id="rId105" display="https://www.cian.ru/sale/flat/273961617" xr:uid="{4210266F-D15F-4F96-8670-0D94EFA13685}"/>
    <hyperlink ref="A107" r:id="rId106" display="https://www.cian.ru/sale/flat/273961223" xr:uid="{CAC2A154-D213-4DD9-9D3B-BAFAD26F6B69}"/>
    <hyperlink ref="A108" r:id="rId107" display="https://www.cian.ru/sale/flat/273961254" xr:uid="{1A0C8832-AD1D-4CE3-90A2-078FE2FE88EB}"/>
    <hyperlink ref="A109" r:id="rId108" display="https://www.cian.ru/sale/flat/273964307" xr:uid="{75366033-3502-46DB-9329-F86C392CEDF3}"/>
    <hyperlink ref="A110" r:id="rId109" display="https://www.avito.ru/moskva/kvartiry/2-k._kvartira_822m_77et._2439125796" xr:uid="{36AFC530-A856-4A04-9BED-6177AC788029}"/>
    <hyperlink ref="A111" r:id="rId110" display="https://www.cian.ru/sale/flat/273963340" xr:uid="{2CA3A83A-81F4-4968-BD7D-B3768DA7E629}"/>
    <hyperlink ref="A112" r:id="rId111" display="https://www.avito.ru/moskva/kvartiry/2-k._kvartira_51m_212et._2394831937" xr:uid="{7494A1A0-B6DA-4C30-99E6-416095B92C3D}"/>
    <hyperlink ref="A113" r:id="rId112" display="https://www.cian.ru/sale/flat/273961586" xr:uid="{2EFDDAC4-77F5-44BD-81EE-246FB0760FF0}"/>
    <hyperlink ref="A114" r:id="rId113" display="https://www.avito.ru/moskva/kvartiry/2-k._kvartira_677m_1427et._2444341547" xr:uid="{3AEE669F-E66B-4549-93F6-14A7277E0BE2}"/>
    <hyperlink ref="A115" r:id="rId114" display="https://www.avito.ru/moskva/kvartiry/2-k._kvartira_374m_4268et._2411938113" xr:uid="{EB9ED0F7-3C39-4110-8AAF-020330C9F796}"/>
    <hyperlink ref="A116" r:id="rId115" display="https://www.cian.ru/sale/flat/273959086" xr:uid="{D64D567C-15CF-49E1-B1E2-880BFF058B7D}"/>
    <hyperlink ref="A117" r:id="rId116" display="https://www.cian.ru/sale/flat/273964043" xr:uid="{08B6848F-D977-4053-9EA7-4B7DB8A14AC9}"/>
    <hyperlink ref="A118" r:id="rId117" display="https://www.cian.ru/sale/flat/273960328" xr:uid="{FDC5E7E9-A6F8-41F7-99D6-613065D441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F92A-9133-4AD0-813C-6A0FDBCCB000}">
  <dimension ref="A1:G23"/>
  <sheetViews>
    <sheetView topLeftCell="A10" zoomScale="145" zoomScaleNormal="145" workbookViewId="0">
      <selection activeCell="K16" sqref="K16"/>
    </sheetView>
  </sheetViews>
  <sheetFormatPr defaultRowHeight="12.75" x14ac:dyDescent="0.2"/>
  <cols>
    <col min="1" max="1" width="25.85546875" customWidth="1"/>
    <col min="2" max="2" width="14.7109375" customWidth="1"/>
    <col min="3" max="3" width="15.28515625" customWidth="1"/>
    <col min="4" max="4" width="16.85546875" customWidth="1"/>
    <col min="5" max="5" width="14.7109375" customWidth="1"/>
    <col min="6" max="6" width="16.140625" customWidth="1"/>
    <col min="7" max="7" width="17" customWidth="1"/>
  </cols>
  <sheetData>
    <row r="1" spans="1:7" x14ac:dyDescent="0.2">
      <c r="A1" t="s">
        <v>146</v>
      </c>
    </row>
    <row r="2" spans="1:7" ht="13.5" thickBot="1" x14ac:dyDescent="0.25"/>
    <row r="3" spans="1:7" x14ac:dyDescent="0.2">
      <c r="A3" s="14" t="s">
        <v>147</v>
      </c>
      <c r="B3" s="14"/>
    </row>
    <row r="4" spans="1:7" x14ac:dyDescent="0.2">
      <c r="A4" s="1" t="s">
        <v>148</v>
      </c>
      <c r="B4" s="16">
        <v>0.75085636528221811</v>
      </c>
    </row>
    <row r="5" spans="1:7" x14ac:dyDescent="0.2">
      <c r="A5" s="1" t="s">
        <v>149</v>
      </c>
      <c r="B5" s="16">
        <v>0.56378528128482375</v>
      </c>
    </row>
    <row r="6" spans="1:7" x14ac:dyDescent="0.2">
      <c r="A6" s="1" t="s">
        <v>150</v>
      </c>
      <c r="B6" s="16">
        <v>0.53999175117308684</v>
      </c>
    </row>
    <row r="7" spans="1:7" x14ac:dyDescent="0.2">
      <c r="A7" s="1" t="s">
        <v>10</v>
      </c>
      <c r="B7" s="16">
        <v>0.30829712236132789</v>
      </c>
    </row>
    <row r="8" spans="1:7" ht="13.5" thickBot="1" x14ac:dyDescent="0.25">
      <c r="A8" s="2" t="s">
        <v>151</v>
      </c>
      <c r="B8" s="2">
        <v>117</v>
      </c>
    </row>
    <row r="10" spans="1:7" ht="13.5" thickBot="1" x14ac:dyDescent="0.25">
      <c r="A10" t="s">
        <v>152</v>
      </c>
    </row>
    <row r="11" spans="1:7" x14ac:dyDescent="0.2">
      <c r="A11" s="3"/>
      <c r="B11" s="3" t="s">
        <v>157</v>
      </c>
      <c r="C11" s="3" t="s">
        <v>158</v>
      </c>
      <c r="D11" s="3" t="s">
        <v>159</v>
      </c>
      <c r="E11" s="3" t="s">
        <v>160</v>
      </c>
      <c r="F11" s="3" t="s">
        <v>161</v>
      </c>
    </row>
    <row r="12" spans="1:7" x14ac:dyDescent="0.2">
      <c r="A12" s="1" t="s">
        <v>153</v>
      </c>
      <c r="B12" s="1">
        <v>6</v>
      </c>
      <c r="C12" s="16">
        <v>13.512790557081269</v>
      </c>
      <c r="D12" s="16">
        <v>2.2521317595135448</v>
      </c>
      <c r="E12" s="16">
        <v>23.694898513891363</v>
      </c>
      <c r="F12" s="16">
        <v>7.9574560714398346E-18</v>
      </c>
    </row>
    <row r="13" spans="1:7" x14ac:dyDescent="0.2">
      <c r="A13" s="1" t="s">
        <v>154</v>
      </c>
      <c r="B13" s="1">
        <v>110</v>
      </c>
      <c r="C13" s="16">
        <v>10.455182722190314</v>
      </c>
      <c r="D13" s="16">
        <v>9.5047115656275577E-2</v>
      </c>
      <c r="E13" s="16"/>
      <c r="F13" s="16"/>
    </row>
    <row r="14" spans="1:7" ht="13.5" thickBot="1" x14ac:dyDescent="0.25">
      <c r="A14" s="2" t="s">
        <v>155</v>
      </c>
      <c r="B14" s="2">
        <v>116</v>
      </c>
      <c r="C14" s="19">
        <v>23.967973279271582</v>
      </c>
      <c r="D14" s="19"/>
      <c r="E14" s="19"/>
      <c r="F14" s="19"/>
    </row>
    <row r="15" spans="1:7" ht="13.5" thickBot="1" x14ac:dyDescent="0.25"/>
    <row r="16" spans="1:7" x14ac:dyDescent="0.2">
      <c r="A16" s="3"/>
      <c r="B16" s="3" t="s">
        <v>162</v>
      </c>
      <c r="C16" s="3" t="s">
        <v>10</v>
      </c>
      <c r="D16" s="3" t="s">
        <v>163</v>
      </c>
      <c r="E16" s="3" t="s">
        <v>164</v>
      </c>
      <c r="F16" s="3" t="s">
        <v>165</v>
      </c>
      <c r="G16" s="3" t="s">
        <v>166</v>
      </c>
    </row>
    <row r="17" spans="1:7" x14ac:dyDescent="0.2">
      <c r="A17" s="1" t="s">
        <v>156</v>
      </c>
      <c r="B17" s="16">
        <v>10.709532270523221</v>
      </c>
      <c r="C17" s="16">
        <v>0.61961644485907597</v>
      </c>
      <c r="D17" s="16">
        <v>17.284131755023015</v>
      </c>
      <c r="E17" s="16">
        <v>3.9251031886408369E-33</v>
      </c>
      <c r="F17" s="16">
        <v>9.4815979118632168</v>
      </c>
      <c r="G17" s="16">
        <v>11.937466629183225</v>
      </c>
    </row>
    <row r="18" spans="1:7" x14ac:dyDescent="0.2">
      <c r="A18" s="1" t="s">
        <v>6</v>
      </c>
      <c r="B18" s="16">
        <v>0.21618272497757013</v>
      </c>
      <c r="C18" s="16">
        <v>0.14827510933580462</v>
      </c>
      <c r="D18" s="16">
        <v>1.4579839188516286</v>
      </c>
      <c r="E18" s="17">
        <v>0.14769418968062925</v>
      </c>
      <c r="F18" s="16">
        <v>-7.766373890850925E-2</v>
      </c>
      <c r="G18" s="16">
        <v>0.51002918886364945</v>
      </c>
    </row>
    <row r="19" spans="1:7" x14ac:dyDescent="0.2">
      <c r="A19" s="1" t="s">
        <v>3</v>
      </c>
      <c r="B19" s="16">
        <v>-5.8006632593270803E-2</v>
      </c>
      <c r="C19" s="16">
        <v>4.4011451855690491E-2</v>
      </c>
      <c r="D19" s="16">
        <v>-1.3179895265320769</v>
      </c>
      <c r="E19" s="17">
        <v>0.19024528383251971</v>
      </c>
      <c r="F19" s="16">
        <v>-0.14522699989711865</v>
      </c>
      <c r="G19" s="16">
        <v>2.921373471057704E-2</v>
      </c>
    </row>
    <row r="20" spans="1:7" x14ac:dyDescent="0.2">
      <c r="A20" s="1" t="s">
        <v>4</v>
      </c>
      <c r="B20" s="16">
        <v>1.4316574586718702</v>
      </c>
      <c r="C20" s="16">
        <v>0.16664284761974588</v>
      </c>
      <c r="D20" s="16">
        <v>8.5911725532841299</v>
      </c>
      <c r="E20" s="18">
        <v>6.4462660331724289E-14</v>
      </c>
      <c r="F20" s="16">
        <v>1.1014104487433825</v>
      </c>
      <c r="G20" s="16">
        <v>1.761904468600358</v>
      </c>
    </row>
    <row r="21" spans="1:7" x14ac:dyDescent="0.2">
      <c r="A21" s="1" t="s">
        <v>22</v>
      </c>
      <c r="B21" s="16">
        <v>-0.17981881228234314</v>
      </c>
      <c r="C21" s="16">
        <v>9.2055439355568758E-2</v>
      </c>
      <c r="D21" s="16">
        <v>-1.9533752002180333</v>
      </c>
      <c r="E21" s="17">
        <v>5.3314780152424295E-2</v>
      </c>
      <c r="F21" s="16">
        <v>-0.36225108602865147</v>
      </c>
      <c r="G21" s="16">
        <v>2.6134614639651832E-3</v>
      </c>
    </row>
    <row r="22" spans="1:7" x14ac:dyDescent="0.2">
      <c r="A22" s="1" t="s">
        <v>23</v>
      </c>
      <c r="B22" s="16">
        <v>-0.10219318052158768</v>
      </c>
      <c r="C22" s="16">
        <v>8.666440388934471E-2</v>
      </c>
      <c r="D22" s="16">
        <v>-1.1791828701905169</v>
      </c>
      <c r="E22" s="16">
        <v>0.24086956754092387</v>
      </c>
      <c r="F22" s="16">
        <v>-0.27394168734618884</v>
      </c>
      <c r="G22" s="16">
        <v>6.9555326303013504E-2</v>
      </c>
    </row>
    <row r="23" spans="1:7" ht="13.5" thickBot="1" x14ac:dyDescent="0.25">
      <c r="A23" s="2" t="s">
        <v>28</v>
      </c>
      <c r="B23" s="19">
        <v>-0.2252548507678824</v>
      </c>
      <c r="C23" s="19">
        <v>0.13734829307588003</v>
      </c>
      <c r="D23" s="19">
        <v>-1.640026575673839</v>
      </c>
      <c r="E23" s="27">
        <v>0.10385635538269573</v>
      </c>
      <c r="F23" s="19">
        <v>-0.49744692954580372</v>
      </c>
      <c r="G23" s="19">
        <v>4.6937228010038884E-2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F2A0-567C-4F20-8DD3-1AD9CAD489EE}">
  <dimension ref="A1:Y118"/>
  <sheetViews>
    <sheetView topLeftCell="G1" zoomScale="85" zoomScaleNormal="85" workbookViewId="0">
      <selection activeCell="Q7" sqref="Q7:T13"/>
    </sheetView>
  </sheetViews>
  <sheetFormatPr defaultRowHeight="12.75" x14ac:dyDescent="0.2"/>
  <cols>
    <col min="2" max="2" width="12" customWidth="1"/>
    <col min="3" max="3" width="13.7109375" customWidth="1"/>
    <col min="4" max="4" width="16.140625" customWidth="1"/>
    <col min="5" max="5" width="14.5703125" customWidth="1"/>
    <col min="6" max="6" width="17.85546875" customWidth="1"/>
    <col min="7" max="7" width="9.140625" customWidth="1"/>
    <col min="9" max="9" width="25.28515625" customWidth="1"/>
    <col min="10" max="10" width="13.42578125" customWidth="1"/>
    <col min="11" max="11" width="16" customWidth="1"/>
    <col min="12" max="12" width="14.5703125" customWidth="1"/>
    <col min="13" max="13" width="22.5703125" customWidth="1"/>
    <col min="14" max="14" width="13.28515625" bestFit="1" customWidth="1"/>
    <col min="15" max="15" width="12.28515625" bestFit="1" customWidth="1"/>
    <col min="17" max="17" width="26.140625" customWidth="1"/>
    <col min="18" max="18" width="16.42578125" customWidth="1"/>
    <col min="19" max="19" width="19.140625" customWidth="1"/>
    <col min="20" max="20" width="16.42578125" customWidth="1"/>
    <col min="21" max="21" width="16.85546875" customWidth="1"/>
    <col min="22" max="22" width="14.140625" customWidth="1"/>
  </cols>
  <sheetData>
    <row r="1" spans="1:20" x14ac:dyDescent="0.2">
      <c r="A1" s="5" t="s">
        <v>1</v>
      </c>
      <c r="B1" s="5" t="s">
        <v>22</v>
      </c>
      <c r="C1" s="5" t="s">
        <v>23</v>
      </c>
      <c r="D1" s="5" t="s">
        <v>28</v>
      </c>
      <c r="E1" s="5" t="s">
        <v>6</v>
      </c>
      <c r="F1" s="5" t="s">
        <v>3</v>
      </c>
      <c r="G1" s="5" t="s">
        <v>4</v>
      </c>
      <c r="I1" t="s">
        <v>146</v>
      </c>
    </row>
    <row r="2" spans="1:20" ht="13.5" thickBot="1" x14ac:dyDescent="0.25">
      <c r="A2" s="12">
        <v>27000000</v>
      </c>
      <c r="B2" s="12">
        <v>0</v>
      </c>
      <c r="C2" s="12">
        <v>1</v>
      </c>
      <c r="D2" s="12">
        <v>0</v>
      </c>
      <c r="E2" s="8">
        <v>32</v>
      </c>
      <c r="F2" s="12">
        <v>400</v>
      </c>
      <c r="G2" s="8">
        <v>68</v>
      </c>
    </row>
    <row r="3" spans="1:20" x14ac:dyDescent="0.2">
      <c r="A3" s="12">
        <v>31500000</v>
      </c>
      <c r="B3" s="12">
        <v>0</v>
      </c>
      <c r="C3" s="12">
        <v>1</v>
      </c>
      <c r="D3" s="12">
        <v>0</v>
      </c>
      <c r="E3" s="8">
        <v>20</v>
      </c>
      <c r="F3" s="12">
        <v>900</v>
      </c>
      <c r="G3" s="8">
        <v>60</v>
      </c>
      <c r="I3" s="14" t="s">
        <v>147</v>
      </c>
      <c r="J3" s="14"/>
      <c r="Q3" s="6" t="s">
        <v>175</v>
      </c>
      <c r="R3" s="32">
        <f>(K13-(K38+S38))/6</f>
        <v>159732358718271</v>
      </c>
      <c r="S3" s="33">
        <f>R3/R4</f>
        <v>3.1618742456229012</v>
      </c>
      <c r="T3">
        <v>3.16</v>
      </c>
    </row>
    <row r="4" spans="1:20" x14ac:dyDescent="0.2">
      <c r="A4" s="12">
        <v>30000000</v>
      </c>
      <c r="B4" s="12">
        <v>0</v>
      </c>
      <c r="C4" s="12">
        <v>1</v>
      </c>
      <c r="D4" s="12">
        <v>0</v>
      </c>
      <c r="E4" s="8">
        <v>40</v>
      </c>
      <c r="F4" s="12">
        <v>600</v>
      </c>
      <c r="G4" s="8">
        <v>93.4</v>
      </c>
      <c r="I4" s="1" t="s">
        <v>148</v>
      </c>
      <c r="J4" s="16">
        <v>0.82343298868711845</v>
      </c>
      <c r="R4" s="32">
        <f>(K38+S38)/(117-10-2)</f>
        <v>50518251615918.75</v>
      </c>
    </row>
    <row r="5" spans="1:20" x14ac:dyDescent="0.2">
      <c r="A5" s="12">
        <v>18556500</v>
      </c>
      <c r="B5" s="12">
        <v>0</v>
      </c>
      <c r="C5" s="12">
        <v>0</v>
      </c>
      <c r="D5" s="12">
        <v>0</v>
      </c>
      <c r="E5" s="8">
        <v>18</v>
      </c>
      <c r="F5" s="12">
        <v>1100</v>
      </c>
      <c r="G5" s="8">
        <v>33.700000000000003</v>
      </c>
      <c r="I5" s="1" t="s">
        <v>149</v>
      </c>
      <c r="J5" s="16">
        <v>0.67804188685820022</v>
      </c>
    </row>
    <row r="6" spans="1:20" x14ac:dyDescent="0.2">
      <c r="A6" s="12">
        <v>22815000</v>
      </c>
      <c r="B6" s="12">
        <v>0</v>
      </c>
      <c r="C6" s="12">
        <v>0</v>
      </c>
      <c r="D6" s="12">
        <v>0</v>
      </c>
      <c r="E6" s="8">
        <v>20</v>
      </c>
      <c r="F6" s="12">
        <v>600</v>
      </c>
      <c r="G6" s="8">
        <v>59.7</v>
      </c>
      <c r="I6" s="1" t="s">
        <v>150</v>
      </c>
      <c r="J6" s="16">
        <v>0.66353926914911021</v>
      </c>
    </row>
    <row r="7" spans="1:20" x14ac:dyDescent="0.2">
      <c r="A7" s="12">
        <v>81870600</v>
      </c>
      <c r="B7" s="12">
        <v>0</v>
      </c>
      <c r="C7" s="12">
        <v>1</v>
      </c>
      <c r="D7" s="12">
        <v>0</v>
      </c>
      <c r="E7" s="8">
        <v>40</v>
      </c>
      <c r="F7" s="12">
        <v>500</v>
      </c>
      <c r="G7" s="8">
        <v>162.1</v>
      </c>
      <c r="I7" s="1" t="s">
        <v>10</v>
      </c>
      <c r="J7" s="16">
        <v>7511439.0674952921</v>
      </c>
      <c r="Q7" s="6" t="s">
        <v>179</v>
      </c>
    </row>
    <row r="8" spans="1:20" ht="13.5" thickBot="1" x14ac:dyDescent="0.25">
      <c r="A8" s="12">
        <v>89724000</v>
      </c>
      <c r="B8" s="12">
        <v>0</v>
      </c>
      <c r="C8" s="12">
        <v>0</v>
      </c>
      <c r="D8" s="12">
        <v>0</v>
      </c>
      <c r="E8" s="8">
        <v>60</v>
      </c>
      <c r="F8" s="12">
        <v>400</v>
      </c>
      <c r="G8" s="8">
        <v>118.8</v>
      </c>
      <c r="I8" s="2" t="s">
        <v>151</v>
      </c>
      <c r="J8" s="2">
        <v>117</v>
      </c>
      <c r="Q8" s="6" t="s">
        <v>176</v>
      </c>
      <c r="R8">
        <v>1.831</v>
      </c>
      <c r="T8" s="6" t="s">
        <v>178</v>
      </c>
    </row>
    <row r="9" spans="1:20" x14ac:dyDescent="0.2">
      <c r="A9" s="12">
        <v>35450000</v>
      </c>
      <c r="B9" s="12">
        <v>0</v>
      </c>
      <c r="C9" s="12">
        <v>1</v>
      </c>
      <c r="D9" s="12">
        <v>0</v>
      </c>
      <c r="E9" s="8">
        <v>37</v>
      </c>
      <c r="F9" s="12">
        <v>1100</v>
      </c>
      <c r="G9" s="8">
        <v>59</v>
      </c>
    </row>
    <row r="10" spans="1:20" ht="13.5" thickBot="1" x14ac:dyDescent="0.25">
      <c r="A10" s="12">
        <v>10000000</v>
      </c>
      <c r="B10" s="12">
        <v>0</v>
      </c>
      <c r="C10" s="12">
        <v>0</v>
      </c>
      <c r="D10" s="12">
        <v>1</v>
      </c>
      <c r="E10" s="8">
        <v>30.5</v>
      </c>
      <c r="F10" s="12">
        <v>1000</v>
      </c>
      <c r="G10" s="8">
        <v>46.9</v>
      </c>
      <c r="I10" t="s">
        <v>152</v>
      </c>
    </row>
    <row r="11" spans="1:20" x14ac:dyDescent="0.2">
      <c r="A11" s="12">
        <v>17400000</v>
      </c>
      <c r="B11" s="12">
        <v>0</v>
      </c>
      <c r="C11" s="12">
        <v>1</v>
      </c>
      <c r="D11" s="12">
        <v>0</v>
      </c>
      <c r="E11" s="8">
        <v>27</v>
      </c>
      <c r="F11" s="12">
        <v>800</v>
      </c>
      <c r="G11" s="8">
        <v>49.7</v>
      </c>
      <c r="I11" s="3"/>
      <c r="J11" s="3" t="s">
        <v>157</v>
      </c>
      <c r="K11" s="3" t="s">
        <v>158</v>
      </c>
      <c r="L11" s="3" t="s">
        <v>159</v>
      </c>
      <c r="M11" s="3" t="s">
        <v>160</v>
      </c>
      <c r="N11" s="3" t="s">
        <v>161</v>
      </c>
    </row>
    <row r="12" spans="1:20" x14ac:dyDescent="0.2">
      <c r="A12" s="12">
        <v>74032000</v>
      </c>
      <c r="B12" s="12">
        <v>0</v>
      </c>
      <c r="C12" s="12">
        <v>0</v>
      </c>
      <c r="D12" s="12">
        <v>0</v>
      </c>
      <c r="E12" s="8">
        <v>34.200000000000003</v>
      </c>
      <c r="F12" s="12">
        <v>300</v>
      </c>
      <c r="G12" s="8">
        <v>71.7</v>
      </c>
      <c r="I12" s="1" t="s">
        <v>153</v>
      </c>
      <c r="J12" s="1">
        <v>5</v>
      </c>
      <c r="K12" s="20">
        <v>1.3189442116624924E+16</v>
      </c>
      <c r="L12" s="20">
        <v>2637888423324985</v>
      </c>
      <c r="M12" s="20">
        <v>46.753069029269888</v>
      </c>
      <c r="N12" s="20">
        <v>8.7602180034263975E-26</v>
      </c>
      <c r="Q12" s="6" t="s">
        <v>177</v>
      </c>
    </row>
    <row r="13" spans="1:20" x14ac:dyDescent="0.2">
      <c r="A13" s="12">
        <v>24950000</v>
      </c>
      <c r="B13" s="12">
        <v>0</v>
      </c>
      <c r="C13" s="12">
        <v>1</v>
      </c>
      <c r="D13" s="12">
        <v>0</v>
      </c>
      <c r="E13" s="8">
        <v>20</v>
      </c>
      <c r="F13" s="12">
        <v>1400</v>
      </c>
      <c r="G13" s="8">
        <v>55</v>
      </c>
      <c r="I13" s="1" t="s">
        <v>154</v>
      </c>
      <c r="J13" s="1">
        <v>111</v>
      </c>
      <c r="K13" s="31">
        <v>6262810571981095</v>
      </c>
      <c r="L13" s="20">
        <v>56421716864694.547</v>
      </c>
      <c r="M13" s="20"/>
      <c r="N13" s="20"/>
    </row>
    <row r="14" spans="1:20" ht="13.5" thickBot="1" x14ac:dyDescent="0.25">
      <c r="A14" s="12">
        <v>15000000</v>
      </c>
      <c r="B14" s="12">
        <v>0</v>
      </c>
      <c r="C14" s="12">
        <v>1</v>
      </c>
      <c r="D14" s="12">
        <v>0</v>
      </c>
      <c r="E14" s="8">
        <v>28.1</v>
      </c>
      <c r="F14" s="12">
        <v>400</v>
      </c>
      <c r="G14" s="8">
        <v>51.3</v>
      </c>
      <c r="I14" s="2" t="s">
        <v>155</v>
      </c>
      <c r="J14" s="2">
        <v>116</v>
      </c>
      <c r="K14" s="21">
        <v>1.945225268860602E+16</v>
      </c>
      <c r="L14" s="21"/>
      <c r="M14" s="21"/>
      <c r="N14" s="21"/>
    </row>
    <row r="15" spans="1:20" ht="13.5" thickBot="1" x14ac:dyDescent="0.25">
      <c r="A15" s="12">
        <v>12000000</v>
      </c>
      <c r="B15" s="12">
        <v>0</v>
      </c>
      <c r="C15" s="12">
        <v>0</v>
      </c>
      <c r="D15" s="12">
        <v>0</v>
      </c>
      <c r="E15" s="8">
        <v>34</v>
      </c>
      <c r="F15" s="12">
        <v>600</v>
      </c>
      <c r="G15" s="8">
        <v>55</v>
      </c>
    </row>
    <row r="16" spans="1:20" x14ac:dyDescent="0.2">
      <c r="A16" s="12">
        <v>13250000</v>
      </c>
      <c r="B16" s="12">
        <v>0</v>
      </c>
      <c r="C16" s="12">
        <v>1</v>
      </c>
      <c r="D16" s="12">
        <v>0</v>
      </c>
      <c r="E16" s="8">
        <v>30</v>
      </c>
      <c r="F16" s="12">
        <v>4000</v>
      </c>
      <c r="G16" s="8">
        <v>59</v>
      </c>
      <c r="I16" s="3"/>
      <c r="J16" s="3" t="s">
        <v>162</v>
      </c>
      <c r="K16" s="3" t="s">
        <v>10</v>
      </c>
      <c r="L16" s="3" t="s">
        <v>163</v>
      </c>
      <c r="M16" s="3" t="s">
        <v>164</v>
      </c>
      <c r="N16" s="3" t="s">
        <v>165</v>
      </c>
      <c r="O16" s="3" t="s">
        <v>166</v>
      </c>
    </row>
    <row r="17" spans="1:18" x14ac:dyDescent="0.2">
      <c r="A17" s="12">
        <v>10200000</v>
      </c>
      <c r="B17" s="12">
        <v>0</v>
      </c>
      <c r="C17" s="12">
        <v>1</v>
      </c>
      <c r="D17" s="12">
        <v>1</v>
      </c>
      <c r="E17" s="8">
        <v>30</v>
      </c>
      <c r="F17" s="12">
        <v>2200</v>
      </c>
      <c r="G17" s="8">
        <v>45.8</v>
      </c>
      <c r="I17" s="1" t="s">
        <v>156</v>
      </c>
      <c r="J17" s="16">
        <v>-21681106.268087849</v>
      </c>
      <c r="K17" s="16">
        <v>3014923.459832279</v>
      </c>
      <c r="L17" s="16">
        <v>-7.1912625832610608</v>
      </c>
      <c r="M17" s="16">
        <v>7.9545500183656972E-11</v>
      </c>
      <c r="N17" s="16">
        <v>-27655378.371216737</v>
      </c>
      <c r="O17" s="16">
        <v>-15706834.164958959</v>
      </c>
    </row>
    <row r="18" spans="1:18" x14ac:dyDescent="0.2">
      <c r="A18" s="12">
        <v>14000000</v>
      </c>
      <c r="B18" s="12">
        <v>0</v>
      </c>
      <c r="C18" s="12">
        <v>1</v>
      </c>
      <c r="D18" s="12">
        <v>0</v>
      </c>
      <c r="E18" s="8">
        <v>23.8</v>
      </c>
      <c r="F18" s="12">
        <v>900</v>
      </c>
      <c r="G18" s="8">
        <v>51.4</v>
      </c>
      <c r="I18" s="1" t="s">
        <v>23</v>
      </c>
      <c r="J18" s="16">
        <v>-368117.4492006948</v>
      </c>
      <c r="K18" s="16">
        <v>1542354.4324741142</v>
      </c>
      <c r="L18" s="16">
        <v>-0.23867240982359159</v>
      </c>
      <c r="M18" s="16">
        <v>0.8117996951218025</v>
      </c>
      <c r="N18" s="16">
        <v>-3424395.7202185248</v>
      </c>
      <c r="O18" s="16">
        <v>2688160.821817135</v>
      </c>
    </row>
    <row r="19" spans="1:18" x14ac:dyDescent="0.2">
      <c r="A19" s="12">
        <v>16900000</v>
      </c>
      <c r="B19" s="12">
        <v>0</v>
      </c>
      <c r="C19" s="12">
        <v>0</v>
      </c>
      <c r="D19" s="12">
        <v>0</v>
      </c>
      <c r="E19" s="8">
        <v>29</v>
      </c>
      <c r="F19" s="12">
        <v>1000</v>
      </c>
      <c r="G19" s="8">
        <v>57.4</v>
      </c>
      <c r="I19" s="1" t="s">
        <v>28</v>
      </c>
      <c r="J19" s="16">
        <v>-4465435.3046263382</v>
      </c>
      <c r="K19" s="16">
        <v>3312990.1297035362</v>
      </c>
      <c r="L19" s="16">
        <v>-1.3478565072048461</v>
      </c>
      <c r="M19" s="16">
        <v>0.18044895641767225</v>
      </c>
      <c r="N19" s="16">
        <v>-11030346.412164129</v>
      </c>
      <c r="O19" s="16">
        <v>2099475.8029114529</v>
      </c>
    </row>
    <row r="20" spans="1:18" x14ac:dyDescent="0.2">
      <c r="A20" s="12">
        <v>12000000</v>
      </c>
      <c r="B20" s="12">
        <v>0</v>
      </c>
      <c r="C20" s="12">
        <v>1</v>
      </c>
      <c r="D20" s="12">
        <v>0</v>
      </c>
      <c r="E20" s="8">
        <v>21.2</v>
      </c>
      <c r="F20" s="12">
        <v>900</v>
      </c>
      <c r="G20" s="8">
        <v>44.4</v>
      </c>
      <c r="I20" s="1" t="s">
        <v>6</v>
      </c>
      <c r="J20" s="16">
        <v>385368.74434649845</v>
      </c>
      <c r="K20" s="16">
        <v>120538.42525107237</v>
      </c>
      <c r="L20" s="16">
        <v>3.1970613814126465</v>
      </c>
      <c r="M20" s="16">
        <v>1.8088913852339183E-3</v>
      </c>
      <c r="N20" s="16">
        <v>146513.80791881561</v>
      </c>
      <c r="O20" s="16">
        <v>624223.68077418127</v>
      </c>
    </row>
    <row r="21" spans="1:18" x14ac:dyDescent="0.2">
      <c r="A21" s="12">
        <v>12300000</v>
      </c>
      <c r="B21" s="12">
        <v>0</v>
      </c>
      <c r="C21" s="12">
        <v>1</v>
      </c>
      <c r="D21" s="12">
        <v>0</v>
      </c>
      <c r="E21" s="8">
        <v>13.3</v>
      </c>
      <c r="F21" s="12">
        <v>600</v>
      </c>
      <c r="G21" s="8">
        <v>44.8</v>
      </c>
      <c r="I21" s="1" t="s">
        <v>3</v>
      </c>
      <c r="J21" s="16">
        <v>-1981.0388034507932</v>
      </c>
      <c r="K21" s="16">
        <v>1157.6120808872192</v>
      </c>
      <c r="L21" s="16">
        <v>-1.711314900871181</v>
      </c>
      <c r="M21" s="16">
        <v>8.9815999250637754E-2</v>
      </c>
      <c r="N21" s="16">
        <v>-4274.924420525208</v>
      </c>
      <c r="O21" s="16">
        <v>312.84681362362153</v>
      </c>
    </row>
    <row r="22" spans="1:18" ht="13.5" thickBot="1" x14ac:dyDescent="0.25">
      <c r="A22" s="12">
        <v>21990000</v>
      </c>
      <c r="B22" s="12">
        <v>0</v>
      </c>
      <c r="C22" s="12">
        <v>1</v>
      </c>
      <c r="D22" s="12">
        <v>0</v>
      </c>
      <c r="E22" s="8">
        <v>39.799999999999997</v>
      </c>
      <c r="F22" s="12">
        <v>500</v>
      </c>
      <c r="G22" s="8">
        <v>47.3</v>
      </c>
      <c r="I22" s="2" t="s">
        <v>4</v>
      </c>
      <c r="J22" s="19">
        <v>574584.18336989393</v>
      </c>
      <c r="K22" s="19">
        <v>55090.580289375444</v>
      </c>
      <c r="L22" s="19">
        <v>10.429808151443742</v>
      </c>
      <c r="M22" s="19">
        <v>3.6489172051361864E-18</v>
      </c>
      <c r="N22" s="19">
        <v>465418.52084050176</v>
      </c>
      <c r="O22" s="19">
        <v>683749.8458992861</v>
      </c>
    </row>
    <row r="23" spans="1:18" x14ac:dyDescent="0.2">
      <c r="A23" s="12">
        <v>13450000</v>
      </c>
      <c r="B23" s="12">
        <v>0</v>
      </c>
      <c r="C23" s="12">
        <v>1</v>
      </c>
      <c r="D23" s="12">
        <v>0</v>
      </c>
      <c r="E23" s="8">
        <v>31</v>
      </c>
      <c r="F23" s="12">
        <v>700</v>
      </c>
      <c r="G23" s="8">
        <v>53</v>
      </c>
    </row>
    <row r="24" spans="1:18" x14ac:dyDescent="0.2">
      <c r="A24" s="12">
        <v>11600000</v>
      </c>
      <c r="B24" s="12">
        <v>0</v>
      </c>
      <c r="C24" s="12">
        <v>1</v>
      </c>
      <c r="D24" s="12">
        <v>0</v>
      </c>
      <c r="E24" s="8">
        <v>28.6</v>
      </c>
      <c r="F24" s="12">
        <v>1000</v>
      </c>
      <c r="G24" s="8">
        <v>44.2</v>
      </c>
    </row>
    <row r="25" spans="1:18" x14ac:dyDescent="0.2">
      <c r="A25" s="12">
        <v>13200000</v>
      </c>
      <c r="B25" s="12">
        <v>0</v>
      </c>
      <c r="C25" s="12">
        <v>1</v>
      </c>
      <c r="D25" s="12">
        <v>0</v>
      </c>
      <c r="E25" s="8">
        <v>17</v>
      </c>
      <c r="F25" s="12">
        <v>700</v>
      </c>
      <c r="G25" s="8">
        <v>43</v>
      </c>
    </row>
    <row r="26" spans="1:18" x14ac:dyDescent="0.2">
      <c r="A26" s="12">
        <v>17600000</v>
      </c>
      <c r="B26" s="12">
        <v>0</v>
      </c>
      <c r="C26" s="12">
        <v>0</v>
      </c>
      <c r="D26" s="12">
        <v>0</v>
      </c>
      <c r="E26" s="8">
        <v>36</v>
      </c>
      <c r="F26" s="12">
        <v>1000</v>
      </c>
      <c r="G26" s="8">
        <v>55.5</v>
      </c>
      <c r="I26" t="s">
        <v>146</v>
      </c>
      <c r="Q26" t="s">
        <v>146</v>
      </c>
    </row>
    <row r="27" spans="1:18" ht="13.5" thickBot="1" x14ac:dyDescent="0.25">
      <c r="A27" s="12">
        <v>16245000</v>
      </c>
      <c r="B27" s="12">
        <v>0</v>
      </c>
      <c r="C27" s="12">
        <v>1</v>
      </c>
      <c r="D27" s="12">
        <v>0</v>
      </c>
      <c r="E27" s="8">
        <v>38.5</v>
      </c>
      <c r="F27" s="12">
        <v>1300</v>
      </c>
      <c r="G27" s="8">
        <v>60</v>
      </c>
    </row>
    <row r="28" spans="1:18" x14ac:dyDescent="0.2">
      <c r="A28" s="12">
        <v>17899000</v>
      </c>
      <c r="B28" s="12">
        <v>0</v>
      </c>
      <c r="C28" s="12">
        <v>1</v>
      </c>
      <c r="D28" s="12">
        <v>0</v>
      </c>
      <c r="E28" s="8">
        <v>25.6</v>
      </c>
      <c r="F28" s="12">
        <v>400</v>
      </c>
      <c r="G28" s="8">
        <v>51</v>
      </c>
      <c r="I28" s="14" t="s">
        <v>147</v>
      </c>
      <c r="J28" s="14"/>
      <c r="Q28" s="14" t="s">
        <v>147</v>
      </c>
      <c r="R28" s="14"/>
    </row>
    <row r="29" spans="1:18" x14ac:dyDescent="0.2">
      <c r="A29" s="12">
        <v>47000000</v>
      </c>
      <c r="B29" s="12">
        <v>0</v>
      </c>
      <c r="C29" s="12">
        <v>1</v>
      </c>
      <c r="D29" s="12">
        <v>0</v>
      </c>
      <c r="E29" s="8">
        <v>26</v>
      </c>
      <c r="F29" s="12">
        <v>600</v>
      </c>
      <c r="G29" s="8">
        <v>65.2</v>
      </c>
      <c r="I29" s="1" t="s">
        <v>148</v>
      </c>
      <c r="J29" s="16">
        <v>0.83803568197705358</v>
      </c>
      <c r="Q29" s="1" t="s">
        <v>148</v>
      </c>
      <c r="R29" s="16">
        <v>0.90239034599269996</v>
      </c>
    </row>
    <row r="30" spans="1:18" x14ac:dyDescent="0.2">
      <c r="A30" s="12">
        <v>7075680</v>
      </c>
      <c r="B30" s="12">
        <v>0</v>
      </c>
      <c r="C30" s="12">
        <v>1</v>
      </c>
      <c r="D30" s="12">
        <v>0</v>
      </c>
      <c r="E30" s="8">
        <v>13</v>
      </c>
      <c r="F30" s="12">
        <v>1600</v>
      </c>
      <c r="G30" s="8">
        <v>48.6</v>
      </c>
      <c r="I30" s="1" t="s">
        <v>149</v>
      </c>
      <c r="J30" s="16">
        <v>0.70230380426674521</v>
      </c>
      <c r="Q30" s="1" t="s">
        <v>149</v>
      </c>
      <c r="R30" s="16">
        <v>0.81430833654082468</v>
      </c>
    </row>
    <row r="31" spans="1:18" x14ac:dyDescent="0.2">
      <c r="A31" s="12">
        <v>7123670</v>
      </c>
      <c r="B31" s="12">
        <v>0</v>
      </c>
      <c r="C31" s="12">
        <v>1</v>
      </c>
      <c r="D31" s="12">
        <v>0</v>
      </c>
      <c r="E31" s="8">
        <v>14.4</v>
      </c>
      <c r="F31" s="12">
        <v>1000</v>
      </c>
      <c r="G31" s="8">
        <v>54.2</v>
      </c>
      <c r="I31" s="1" t="s">
        <v>150</v>
      </c>
      <c r="J31" s="16">
        <v>0.66922644918527241</v>
      </c>
      <c r="Q31" s="1" t="s">
        <v>150</v>
      </c>
      <c r="R31" s="16">
        <v>0.79883403125256014</v>
      </c>
    </row>
    <row r="32" spans="1:18" x14ac:dyDescent="0.2">
      <c r="A32" s="12">
        <v>7969750</v>
      </c>
      <c r="B32" s="12">
        <v>0</v>
      </c>
      <c r="C32" s="12">
        <v>1</v>
      </c>
      <c r="D32" s="12">
        <v>0</v>
      </c>
      <c r="E32" s="8">
        <v>18.600000000000001</v>
      </c>
      <c r="F32" s="12">
        <v>100</v>
      </c>
      <c r="G32" s="8">
        <v>49.7</v>
      </c>
      <c r="I32" s="1" t="s">
        <v>10</v>
      </c>
      <c r="J32" s="16">
        <v>10371217.420867169</v>
      </c>
      <c r="Q32" s="1" t="s">
        <v>10</v>
      </c>
      <c r="R32" s="16">
        <v>2781245.6264565736</v>
      </c>
    </row>
    <row r="33" spans="1:25" ht="13.5" thickBot="1" x14ac:dyDescent="0.25">
      <c r="A33" s="12">
        <v>14000000</v>
      </c>
      <c r="B33" s="12">
        <v>0</v>
      </c>
      <c r="C33" s="12">
        <v>0</v>
      </c>
      <c r="D33" s="12">
        <v>1</v>
      </c>
      <c r="E33" s="8">
        <v>30.4</v>
      </c>
      <c r="F33" s="12">
        <v>2100</v>
      </c>
      <c r="G33" s="8">
        <v>51.8</v>
      </c>
      <c r="I33" s="2" t="s">
        <v>151</v>
      </c>
      <c r="J33" s="2">
        <v>51</v>
      </c>
      <c r="Q33" s="2" t="s">
        <v>151</v>
      </c>
      <c r="R33" s="2">
        <v>66</v>
      </c>
    </row>
    <row r="34" spans="1:25" x14ac:dyDescent="0.2">
      <c r="A34" s="12">
        <v>15299000</v>
      </c>
      <c r="B34" s="12">
        <v>0</v>
      </c>
      <c r="C34" s="12">
        <v>1</v>
      </c>
      <c r="D34" s="12">
        <v>0</v>
      </c>
      <c r="E34" s="8">
        <v>26.6</v>
      </c>
      <c r="F34" s="12">
        <v>900</v>
      </c>
      <c r="G34" s="8">
        <v>45</v>
      </c>
    </row>
    <row r="35" spans="1:25" ht="13.5" thickBot="1" x14ac:dyDescent="0.25">
      <c r="A35" s="12">
        <v>12500000</v>
      </c>
      <c r="B35" s="12">
        <v>0</v>
      </c>
      <c r="C35" s="12">
        <v>1</v>
      </c>
      <c r="D35" s="12">
        <v>0</v>
      </c>
      <c r="E35" s="8">
        <v>32.1</v>
      </c>
      <c r="F35" s="12">
        <v>600</v>
      </c>
      <c r="G35" s="8">
        <v>54</v>
      </c>
      <c r="I35" t="s">
        <v>152</v>
      </c>
      <c r="Q35" t="s">
        <v>152</v>
      </c>
    </row>
    <row r="36" spans="1:25" x14ac:dyDescent="0.2">
      <c r="A36" s="12">
        <v>5100000</v>
      </c>
      <c r="B36" s="12">
        <v>0</v>
      </c>
      <c r="C36" s="12">
        <v>1</v>
      </c>
      <c r="D36" s="12">
        <v>0</v>
      </c>
      <c r="E36" s="8">
        <v>40.1</v>
      </c>
      <c r="F36" s="12">
        <v>600</v>
      </c>
      <c r="G36" s="8">
        <v>58.9</v>
      </c>
      <c r="I36" s="3"/>
      <c r="J36" s="3" t="s">
        <v>157</v>
      </c>
      <c r="K36" s="3" t="s">
        <v>158</v>
      </c>
      <c r="L36" s="3" t="s">
        <v>159</v>
      </c>
      <c r="M36" s="3" t="s">
        <v>160</v>
      </c>
      <c r="N36" s="3" t="s">
        <v>161</v>
      </c>
      <c r="Q36" s="3"/>
      <c r="R36" s="3" t="s">
        <v>157</v>
      </c>
      <c r="S36" s="3" t="s">
        <v>158</v>
      </c>
      <c r="T36" s="3" t="s">
        <v>159</v>
      </c>
      <c r="U36" s="3" t="s">
        <v>160</v>
      </c>
      <c r="V36" s="3" t="s">
        <v>161</v>
      </c>
    </row>
    <row r="37" spans="1:25" x14ac:dyDescent="0.2">
      <c r="A37" s="12">
        <v>7300000</v>
      </c>
      <c r="B37" s="12">
        <v>0</v>
      </c>
      <c r="C37" s="12">
        <v>0</v>
      </c>
      <c r="D37" s="12">
        <v>0</v>
      </c>
      <c r="E37" s="8">
        <v>35</v>
      </c>
      <c r="F37" s="12">
        <v>1100</v>
      </c>
      <c r="G37" s="8">
        <v>53.9</v>
      </c>
      <c r="I37" s="1" t="s">
        <v>153</v>
      </c>
      <c r="J37" s="1">
        <v>5</v>
      </c>
      <c r="K37" s="20">
        <v>1.1418885746683162E+16</v>
      </c>
      <c r="L37" s="20">
        <v>2283777149336632.5</v>
      </c>
      <c r="M37" s="20">
        <v>21.232163289262466</v>
      </c>
      <c r="N37" s="20">
        <v>7.6063797609908398E-11</v>
      </c>
      <c r="Q37" s="1" t="s">
        <v>153</v>
      </c>
      <c r="R37" s="1">
        <v>5</v>
      </c>
      <c r="S37" s="1">
        <v>2035290546403819.5</v>
      </c>
      <c r="T37" s="1">
        <v>407058109280763.88</v>
      </c>
      <c r="U37" s="1">
        <v>52.623256512741754</v>
      </c>
      <c r="V37" s="1">
        <v>1.1306864935830945E-20</v>
      </c>
    </row>
    <row r="38" spans="1:25" x14ac:dyDescent="0.2">
      <c r="A38" s="12">
        <v>13500000</v>
      </c>
      <c r="B38" s="12">
        <v>0</v>
      </c>
      <c r="C38" s="12">
        <v>1</v>
      </c>
      <c r="D38" s="12">
        <v>0</v>
      </c>
      <c r="E38" s="8">
        <v>28</v>
      </c>
      <c r="F38" s="12">
        <v>1300</v>
      </c>
      <c r="G38" s="8">
        <v>44</v>
      </c>
      <c r="I38" s="1" t="s">
        <v>154</v>
      </c>
      <c r="J38" s="1">
        <v>45</v>
      </c>
      <c r="K38" s="31">
        <v>4840296785590440</v>
      </c>
      <c r="L38" s="20">
        <v>107562150790898.67</v>
      </c>
      <c r="M38" s="20"/>
      <c r="N38" s="20"/>
      <c r="Q38" s="1" t="s">
        <v>154</v>
      </c>
      <c r="R38" s="1">
        <v>60</v>
      </c>
      <c r="S38" s="15">
        <v>464119634081029.06</v>
      </c>
      <c r="T38" s="1">
        <v>7735327234683.8174</v>
      </c>
      <c r="U38" s="1"/>
      <c r="V38" s="1"/>
    </row>
    <row r="39" spans="1:25" ht="13.5" thickBot="1" x14ac:dyDescent="0.25">
      <c r="A39" s="12">
        <v>14000000</v>
      </c>
      <c r="B39" s="12">
        <v>0</v>
      </c>
      <c r="C39" s="12">
        <v>1</v>
      </c>
      <c r="D39" s="12">
        <v>1</v>
      </c>
      <c r="E39" s="8">
        <v>28</v>
      </c>
      <c r="F39" s="12">
        <v>200</v>
      </c>
      <c r="G39" s="8">
        <v>43</v>
      </c>
      <c r="I39" s="2" t="s">
        <v>155</v>
      </c>
      <c r="J39" s="2">
        <v>50</v>
      </c>
      <c r="K39" s="21">
        <v>1.6259182532273602E+16</v>
      </c>
      <c r="L39" s="21"/>
      <c r="M39" s="21"/>
      <c r="N39" s="21"/>
      <c r="Q39" s="2" t="s">
        <v>155</v>
      </c>
      <c r="R39" s="2">
        <v>65</v>
      </c>
      <c r="S39" s="2">
        <v>2499410180484848.5</v>
      </c>
      <c r="T39" s="2"/>
      <c r="U39" s="2"/>
      <c r="V39" s="2"/>
    </row>
    <row r="40" spans="1:25" ht="13.5" thickBot="1" x14ac:dyDescent="0.25">
      <c r="A40" s="12">
        <v>12000000</v>
      </c>
      <c r="B40" s="12">
        <v>0</v>
      </c>
      <c r="C40" s="12">
        <v>1</v>
      </c>
      <c r="D40" s="12">
        <v>0</v>
      </c>
      <c r="E40" s="8">
        <v>29</v>
      </c>
      <c r="F40" s="12">
        <v>750</v>
      </c>
      <c r="G40" s="8">
        <v>43</v>
      </c>
    </row>
    <row r="41" spans="1:25" x14ac:dyDescent="0.2">
      <c r="A41" s="12">
        <v>9200000</v>
      </c>
      <c r="B41" s="12">
        <v>0</v>
      </c>
      <c r="C41" s="12">
        <v>1</v>
      </c>
      <c r="D41" s="12">
        <v>0</v>
      </c>
      <c r="E41" s="8">
        <v>15</v>
      </c>
      <c r="F41" s="12">
        <v>1800</v>
      </c>
      <c r="G41" s="8">
        <v>30.1</v>
      </c>
      <c r="I41" s="3"/>
      <c r="J41" s="3" t="s">
        <v>162</v>
      </c>
      <c r="K41" s="3" t="s">
        <v>10</v>
      </c>
      <c r="L41" s="3" t="s">
        <v>163</v>
      </c>
      <c r="M41" s="3" t="s">
        <v>164</v>
      </c>
      <c r="N41" s="3" t="s">
        <v>165</v>
      </c>
      <c r="O41" s="3" t="s">
        <v>166</v>
      </c>
      <c r="Q41" s="3"/>
      <c r="R41" s="3" t="s">
        <v>162</v>
      </c>
      <c r="S41" s="3" t="s">
        <v>10</v>
      </c>
      <c r="T41" s="3" t="s">
        <v>163</v>
      </c>
      <c r="U41" s="3" t="s">
        <v>164</v>
      </c>
      <c r="V41" s="3" t="s">
        <v>165</v>
      </c>
      <c r="W41" s="3" t="s">
        <v>166</v>
      </c>
      <c r="X41" s="3" t="s">
        <v>167</v>
      </c>
      <c r="Y41" s="3" t="s">
        <v>168</v>
      </c>
    </row>
    <row r="42" spans="1:25" x14ac:dyDescent="0.2">
      <c r="A42" s="12">
        <v>18500000</v>
      </c>
      <c r="B42" s="12">
        <v>0</v>
      </c>
      <c r="C42" s="12">
        <v>1</v>
      </c>
      <c r="D42" s="12">
        <v>0</v>
      </c>
      <c r="E42" s="8">
        <v>31.2</v>
      </c>
      <c r="F42" s="12">
        <v>800</v>
      </c>
      <c r="G42" s="8">
        <v>48</v>
      </c>
      <c r="I42" s="1" t="s">
        <v>156</v>
      </c>
      <c r="J42" s="16">
        <v>-9039717.7287439741</v>
      </c>
      <c r="K42" s="16">
        <v>7224191.4418978505</v>
      </c>
      <c r="L42" s="16">
        <v>-1.251312039755299</v>
      </c>
      <c r="M42" s="16">
        <v>0.21728688521710912</v>
      </c>
      <c r="N42" s="16">
        <v>-23589986.193794437</v>
      </c>
      <c r="O42" s="16">
        <v>5510550.7363064904</v>
      </c>
      <c r="Q42" s="1" t="s">
        <v>156</v>
      </c>
      <c r="R42" s="1">
        <v>-15774313.773306236</v>
      </c>
      <c r="S42" s="1">
        <v>2708411.6772246906</v>
      </c>
      <c r="T42" s="1">
        <v>-5.8241935323031004</v>
      </c>
      <c r="U42" s="1">
        <v>2.4109659309694958E-7</v>
      </c>
      <c r="V42" s="1">
        <v>-21191943.752376776</v>
      </c>
      <c r="W42" s="1">
        <v>-10356683.794235695</v>
      </c>
      <c r="X42" s="1">
        <v>-21191943.752376776</v>
      </c>
      <c r="Y42" s="1">
        <v>-10356683.794235695</v>
      </c>
    </row>
    <row r="43" spans="1:25" x14ac:dyDescent="0.2">
      <c r="A43" s="12">
        <v>18000000</v>
      </c>
      <c r="B43" s="12">
        <v>0</v>
      </c>
      <c r="C43" s="12">
        <v>1</v>
      </c>
      <c r="D43" s="12">
        <v>0</v>
      </c>
      <c r="E43" s="8">
        <v>30.4</v>
      </c>
      <c r="F43" s="12">
        <v>900</v>
      </c>
      <c r="G43" s="8">
        <v>50.6</v>
      </c>
      <c r="I43" s="1" t="s">
        <v>23</v>
      </c>
      <c r="J43" s="16">
        <v>-8144440.1623833105</v>
      </c>
      <c r="K43" s="16">
        <v>3520753.2262436538</v>
      </c>
      <c r="L43" s="16">
        <v>-2.3132664060845696</v>
      </c>
      <c r="M43" s="16">
        <v>2.5334713653590676E-2</v>
      </c>
      <c r="N43" s="16">
        <v>-15235601.166773826</v>
      </c>
      <c r="O43" s="16">
        <v>-1053279.157992796</v>
      </c>
      <c r="Q43" s="1" t="s">
        <v>23</v>
      </c>
      <c r="R43" s="1">
        <v>2412468.2182346163</v>
      </c>
      <c r="S43" s="1">
        <v>1715354.0023988166</v>
      </c>
      <c r="T43" s="1">
        <v>1.4063967057883846</v>
      </c>
      <c r="U43" s="1">
        <v>0.16476463881798906</v>
      </c>
      <c r="V43" s="1">
        <v>-1018750.6567471819</v>
      </c>
      <c r="W43" s="1">
        <v>5843687.0932164146</v>
      </c>
      <c r="X43" s="1">
        <v>-1018750.6567471819</v>
      </c>
      <c r="Y43" s="1">
        <v>5843687.0932164146</v>
      </c>
    </row>
    <row r="44" spans="1:25" x14ac:dyDescent="0.2">
      <c r="A44" s="12">
        <v>15250000</v>
      </c>
      <c r="B44" s="12">
        <v>0</v>
      </c>
      <c r="C44" s="12">
        <v>1</v>
      </c>
      <c r="D44" s="12">
        <v>0</v>
      </c>
      <c r="E44" s="8">
        <v>34</v>
      </c>
      <c r="F44" s="12">
        <v>100</v>
      </c>
      <c r="G44" s="8">
        <v>52</v>
      </c>
      <c r="I44" s="1" t="s">
        <v>28</v>
      </c>
      <c r="J44" s="16">
        <v>-5865052.5942933736</v>
      </c>
      <c r="K44" s="16">
        <v>4692261.7473848527</v>
      </c>
      <c r="L44" s="16">
        <v>-1.2499414802599524</v>
      </c>
      <c r="M44" s="16">
        <v>0.21778249783502809</v>
      </c>
      <c r="N44" s="16">
        <v>-15315752.881217163</v>
      </c>
      <c r="O44" s="16">
        <v>3585647.6926304167</v>
      </c>
      <c r="Q44" s="1" t="s">
        <v>28</v>
      </c>
      <c r="R44" s="1">
        <v>0</v>
      </c>
      <c r="S44" s="1">
        <v>0</v>
      </c>
      <c r="T44" s="1">
        <v>65535</v>
      </c>
      <c r="U44" s="1" t="e">
        <v>#NUM!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2">
      <c r="A45" s="12">
        <v>25000000</v>
      </c>
      <c r="B45" s="12">
        <v>0</v>
      </c>
      <c r="C45" s="12">
        <v>1</v>
      </c>
      <c r="D45" s="12">
        <v>0</v>
      </c>
      <c r="E45" s="8">
        <v>32.1</v>
      </c>
      <c r="F45" s="12">
        <v>450</v>
      </c>
      <c r="G45" s="8">
        <v>54.5</v>
      </c>
      <c r="I45" s="1" t="s">
        <v>6</v>
      </c>
      <c r="J45" s="16">
        <v>126741.51572889531</v>
      </c>
      <c r="K45" s="16">
        <v>212961.7011474644</v>
      </c>
      <c r="L45" s="16">
        <v>0.59513760007548822</v>
      </c>
      <c r="M45" s="16">
        <v>0.55473267302426055</v>
      </c>
      <c r="N45" s="16">
        <v>-302185.36825404264</v>
      </c>
      <c r="O45" s="16">
        <v>555668.39971183322</v>
      </c>
      <c r="Q45" s="1" t="s">
        <v>6</v>
      </c>
      <c r="R45" s="1">
        <v>230194.72056527968</v>
      </c>
      <c r="S45" s="1">
        <v>107657.74156523134</v>
      </c>
      <c r="T45" s="1">
        <v>2.1382087086213066</v>
      </c>
      <c r="U45" s="1" t="e">
        <v>#NUM!</v>
      </c>
      <c r="V45" s="1">
        <v>14847.174589373288</v>
      </c>
      <c r="W45" s="1">
        <v>445542.26654118608</v>
      </c>
      <c r="X45" s="1">
        <v>14847.174589373288</v>
      </c>
      <c r="Y45" s="1">
        <v>445542.26654118608</v>
      </c>
    </row>
    <row r="46" spans="1:25" x14ac:dyDescent="0.2">
      <c r="A46" s="12">
        <v>28900000</v>
      </c>
      <c r="B46" s="12">
        <v>0</v>
      </c>
      <c r="C46" s="12">
        <v>1</v>
      </c>
      <c r="D46" s="12">
        <v>1</v>
      </c>
      <c r="E46" s="8">
        <v>49</v>
      </c>
      <c r="F46" s="12">
        <v>900</v>
      </c>
      <c r="G46" s="8">
        <v>82.2</v>
      </c>
      <c r="I46" s="1" t="s">
        <v>3</v>
      </c>
      <c r="J46" s="16">
        <v>-2544.7624941278536</v>
      </c>
      <c r="K46" s="16">
        <v>2380.8761347982654</v>
      </c>
      <c r="L46" s="16">
        <v>-1.0688344752313099</v>
      </c>
      <c r="M46" s="16">
        <v>0.29084439423730757</v>
      </c>
      <c r="N46" s="16">
        <v>-7340.0931857305695</v>
      </c>
      <c r="O46" s="16">
        <v>2250.5681974748622</v>
      </c>
      <c r="Q46" s="1" t="s">
        <v>3</v>
      </c>
      <c r="R46" s="1">
        <v>-2225.0667513714952</v>
      </c>
      <c r="S46" s="1">
        <v>661.6120680108105</v>
      </c>
      <c r="T46" s="1">
        <v>-3.3630987990611114</v>
      </c>
      <c r="U46" s="1">
        <v>1.3468849156347351E-3</v>
      </c>
      <c r="V46" s="1">
        <v>-3548.4879300318707</v>
      </c>
      <c r="W46" s="1">
        <v>-901.64557271111994</v>
      </c>
      <c r="X46" s="1">
        <v>-3548.4879300318707</v>
      </c>
      <c r="Y46" s="1">
        <v>-901.64557271111994</v>
      </c>
    </row>
    <row r="47" spans="1:25" ht="13.5" thickBot="1" x14ac:dyDescent="0.25">
      <c r="A47" s="12">
        <v>15000000</v>
      </c>
      <c r="B47" s="12">
        <v>0</v>
      </c>
      <c r="C47" s="12">
        <v>1</v>
      </c>
      <c r="D47" s="12">
        <v>0</v>
      </c>
      <c r="E47" s="8">
        <v>30</v>
      </c>
      <c r="F47" s="12">
        <v>900</v>
      </c>
      <c r="G47" s="8">
        <v>52</v>
      </c>
      <c r="I47" s="2" t="s">
        <v>4</v>
      </c>
      <c r="J47" s="19">
        <v>633959.56522661389</v>
      </c>
      <c r="K47" s="19">
        <v>90750.169186671221</v>
      </c>
      <c r="L47" s="19">
        <v>6.9857673093983133</v>
      </c>
      <c r="M47" s="19">
        <v>1.0697332259167678E-8</v>
      </c>
      <c r="N47" s="19">
        <v>451179.3419262293</v>
      </c>
      <c r="O47" s="19">
        <v>816739.78852699848</v>
      </c>
      <c r="Q47" s="2" t="s">
        <v>4</v>
      </c>
      <c r="R47" s="2">
        <v>508345.72525558382</v>
      </c>
      <c r="S47" s="2">
        <v>42992.765250922894</v>
      </c>
      <c r="T47" s="2">
        <v>11.823982995480188</v>
      </c>
      <c r="U47" s="2">
        <v>2.581562998368359E-17</v>
      </c>
      <c r="V47" s="2">
        <v>422347.39056179236</v>
      </c>
      <c r="W47" s="2">
        <v>594344.05994937522</v>
      </c>
      <c r="X47" s="2">
        <v>422347.39056179236</v>
      </c>
      <c r="Y47" s="2">
        <v>594344.05994937522</v>
      </c>
    </row>
    <row r="48" spans="1:25" x14ac:dyDescent="0.2">
      <c r="A48" s="12">
        <v>16599000</v>
      </c>
      <c r="B48" s="12">
        <v>0</v>
      </c>
      <c r="C48" s="12">
        <v>1</v>
      </c>
      <c r="D48" s="12">
        <v>0</v>
      </c>
      <c r="E48" s="8">
        <v>31</v>
      </c>
      <c r="F48" s="12">
        <v>1800</v>
      </c>
      <c r="G48" s="8">
        <v>51</v>
      </c>
    </row>
    <row r="49" spans="1:7" x14ac:dyDescent="0.2">
      <c r="A49" s="12">
        <v>11600000</v>
      </c>
      <c r="B49" s="12">
        <v>0</v>
      </c>
      <c r="C49" s="12">
        <v>1</v>
      </c>
      <c r="D49" s="12">
        <v>1</v>
      </c>
      <c r="E49" s="8">
        <v>31</v>
      </c>
      <c r="F49" s="12">
        <v>600</v>
      </c>
      <c r="G49" s="8">
        <v>51</v>
      </c>
    </row>
    <row r="50" spans="1:7" x14ac:dyDescent="0.2">
      <c r="A50" s="12">
        <v>55000000</v>
      </c>
      <c r="B50" s="12">
        <v>0</v>
      </c>
      <c r="C50" s="12">
        <v>0</v>
      </c>
      <c r="D50" s="12">
        <v>0</v>
      </c>
      <c r="E50" s="8">
        <v>42</v>
      </c>
      <c r="F50" s="12">
        <v>800</v>
      </c>
      <c r="G50" s="8">
        <v>70</v>
      </c>
    </row>
    <row r="51" spans="1:7" x14ac:dyDescent="0.2">
      <c r="A51" s="12">
        <v>27500000</v>
      </c>
      <c r="B51" s="12">
        <v>0</v>
      </c>
      <c r="C51" s="12">
        <v>0</v>
      </c>
      <c r="D51" s="12">
        <v>0</v>
      </c>
      <c r="E51" s="8">
        <v>30</v>
      </c>
      <c r="F51" s="12">
        <v>1000</v>
      </c>
      <c r="G51" s="8">
        <v>56</v>
      </c>
    </row>
    <row r="52" spans="1:7" x14ac:dyDescent="0.2">
      <c r="A52" s="12">
        <v>13900000</v>
      </c>
      <c r="B52" s="12">
        <v>0</v>
      </c>
      <c r="C52" s="12">
        <v>1</v>
      </c>
      <c r="D52" s="12">
        <v>0</v>
      </c>
      <c r="E52" s="8">
        <v>31</v>
      </c>
      <c r="F52" s="12">
        <v>650</v>
      </c>
      <c r="G52" s="8">
        <v>52</v>
      </c>
    </row>
    <row r="53" spans="1:7" x14ac:dyDescent="0.2">
      <c r="A53" s="12">
        <v>31000000</v>
      </c>
      <c r="B53" s="12">
        <v>1</v>
      </c>
      <c r="C53" s="12">
        <v>0</v>
      </c>
      <c r="D53" s="12">
        <v>0</v>
      </c>
      <c r="E53" s="8">
        <v>30</v>
      </c>
      <c r="F53" s="12">
        <v>900</v>
      </c>
      <c r="G53" s="8">
        <v>56.7</v>
      </c>
    </row>
    <row r="54" spans="1:7" x14ac:dyDescent="0.2">
      <c r="A54" s="12">
        <v>24059500</v>
      </c>
      <c r="B54" s="12">
        <v>1</v>
      </c>
      <c r="C54" s="12">
        <v>0</v>
      </c>
      <c r="D54" s="12">
        <v>0</v>
      </c>
      <c r="E54" s="8">
        <v>19.3</v>
      </c>
      <c r="F54" s="12">
        <v>400</v>
      </c>
      <c r="G54" s="8">
        <v>67.2</v>
      </c>
    </row>
    <row r="55" spans="1:7" x14ac:dyDescent="0.2">
      <c r="A55" s="12">
        <v>24672600</v>
      </c>
      <c r="B55" s="12">
        <v>1</v>
      </c>
      <c r="C55" s="12">
        <v>0</v>
      </c>
      <c r="D55" s="12">
        <v>0</v>
      </c>
      <c r="E55" s="8">
        <v>26.3</v>
      </c>
      <c r="F55" s="12">
        <v>400</v>
      </c>
      <c r="G55" s="8">
        <v>67.7</v>
      </c>
    </row>
    <row r="56" spans="1:7" x14ac:dyDescent="0.2">
      <c r="A56" s="12">
        <v>25220300</v>
      </c>
      <c r="B56" s="12">
        <v>1</v>
      </c>
      <c r="C56" s="12">
        <v>1</v>
      </c>
      <c r="D56" s="12">
        <v>0</v>
      </c>
      <c r="E56" s="8">
        <v>25.3</v>
      </c>
      <c r="F56" s="12">
        <v>1100</v>
      </c>
      <c r="G56" s="8">
        <v>76.8</v>
      </c>
    </row>
    <row r="57" spans="1:7" x14ac:dyDescent="0.2">
      <c r="A57" s="12">
        <v>25808400</v>
      </c>
      <c r="B57" s="12">
        <v>1</v>
      </c>
      <c r="C57" s="12">
        <v>0</v>
      </c>
      <c r="D57" s="12">
        <v>0</v>
      </c>
      <c r="E57" s="8">
        <v>19.8</v>
      </c>
      <c r="F57" s="12">
        <v>400</v>
      </c>
      <c r="G57" s="8">
        <v>66.900000000000006</v>
      </c>
    </row>
    <row r="58" spans="1:7" x14ac:dyDescent="0.2">
      <c r="A58" s="12">
        <v>27699100</v>
      </c>
      <c r="B58" s="12">
        <v>1</v>
      </c>
      <c r="C58" s="12">
        <v>0</v>
      </c>
      <c r="D58" s="12">
        <v>0</v>
      </c>
      <c r="E58" s="8">
        <v>25.3</v>
      </c>
      <c r="F58" s="12">
        <v>400</v>
      </c>
      <c r="G58" s="8">
        <v>67.900000000000006</v>
      </c>
    </row>
    <row r="59" spans="1:7" x14ac:dyDescent="0.2">
      <c r="A59" s="12">
        <v>13900000</v>
      </c>
      <c r="B59" s="12">
        <v>1</v>
      </c>
      <c r="C59" s="12">
        <v>0</v>
      </c>
      <c r="D59" s="12">
        <v>0</v>
      </c>
      <c r="E59" s="8">
        <v>28.2</v>
      </c>
      <c r="F59" s="12">
        <v>1100</v>
      </c>
      <c r="G59" s="8">
        <v>59.8</v>
      </c>
    </row>
    <row r="60" spans="1:7" x14ac:dyDescent="0.2">
      <c r="A60" s="12">
        <v>14470000</v>
      </c>
      <c r="B60" s="12">
        <v>1</v>
      </c>
      <c r="C60" s="12">
        <v>1</v>
      </c>
      <c r="D60" s="12">
        <v>0</v>
      </c>
      <c r="E60" s="8">
        <v>32.9</v>
      </c>
      <c r="F60" s="12">
        <v>1400</v>
      </c>
      <c r="G60" s="8">
        <v>54.9</v>
      </c>
    </row>
    <row r="61" spans="1:7" x14ac:dyDescent="0.2">
      <c r="A61" s="12">
        <v>15000000</v>
      </c>
      <c r="B61" s="12">
        <v>1</v>
      </c>
      <c r="C61" s="12">
        <v>0</v>
      </c>
      <c r="D61" s="12">
        <v>0</v>
      </c>
      <c r="E61" s="8">
        <v>45</v>
      </c>
      <c r="F61" s="12">
        <v>2000</v>
      </c>
      <c r="G61" s="8">
        <v>60</v>
      </c>
    </row>
    <row r="62" spans="1:7" x14ac:dyDescent="0.2">
      <c r="A62" s="12">
        <v>10587400</v>
      </c>
      <c r="B62" s="12">
        <v>1</v>
      </c>
      <c r="C62" s="12">
        <v>0</v>
      </c>
      <c r="D62" s="12">
        <v>0</v>
      </c>
      <c r="E62" s="8">
        <v>22.7</v>
      </c>
      <c r="F62" s="12">
        <v>4000</v>
      </c>
      <c r="G62" s="8">
        <v>54.8</v>
      </c>
    </row>
    <row r="63" spans="1:7" x14ac:dyDescent="0.2">
      <c r="A63" s="12">
        <v>11023000</v>
      </c>
      <c r="B63" s="12">
        <v>1</v>
      </c>
      <c r="C63" s="12">
        <v>0</v>
      </c>
      <c r="D63" s="12">
        <v>0</v>
      </c>
      <c r="E63" s="8">
        <v>21.7</v>
      </c>
      <c r="F63" s="12">
        <v>1600</v>
      </c>
      <c r="G63" s="8">
        <v>48.9</v>
      </c>
    </row>
    <row r="64" spans="1:7" x14ac:dyDescent="0.2">
      <c r="A64" s="12">
        <v>11447500</v>
      </c>
      <c r="B64" s="12">
        <v>1</v>
      </c>
      <c r="C64" s="12">
        <v>0</v>
      </c>
      <c r="D64" s="12">
        <v>0</v>
      </c>
      <c r="E64" s="8">
        <v>20.6</v>
      </c>
      <c r="F64" s="12">
        <v>1500</v>
      </c>
      <c r="G64" s="8">
        <v>51.2</v>
      </c>
    </row>
    <row r="65" spans="1:7" x14ac:dyDescent="0.2">
      <c r="A65" s="12">
        <v>11449000</v>
      </c>
      <c r="B65" s="12">
        <v>1</v>
      </c>
      <c r="C65" s="12">
        <v>0</v>
      </c>
      <c r="D65" s="12">
        <v>0</v>
      </c>
      <c r="E65" s="8">
        <v>24.7</v>
      </c>
      <c r="F65" s="12">
        <v>900</v>
      </c>
      <c r="G65" s="8">
        <v>40.200000000000003</v>
      </c>
    </row>
    <row r="66" spans="1:7" x14ac:dyDescent="0.2">
      <c r="A66" s="12">
        <v>11624200</v>
      </c>
      <c r="B66" s="12">
        <v>1</v>
      </c>
      <c r="C66" s="12">
        <v>0</v>
      </c>
      <c r="D66" s="12">
        <v>0</v>
      </c>
      <c r="E66" s="8">
        <v>20.5</v>
      </c>
      <c r="F66" s="12">
        <v>1200</v>
      </c>
      <c r="G66" s="8">
        <v>48.8</v>
      </c>
    </row>
    <row r="67" spans="1:7" x14ac:dyDescent="0.2">
      <c r="A67" s="12">
        <v>12528600</v>
      </c>
      <c r="B67" s="12">
        <v>1</v>
      </c>
      <c r="C67" s="12">
        <v>0</v>
      </c>
      <c r="D67" s="12">
        <v>0</v>
      </c>
      <c r="E67" s="8">
        <v>25.6</v>
      </c>
      <c r="F67" s="12">
        <v>1100</v>
      </c>
      <c r="G67" s="8">
        <v>52.7</v>
      </c>
    </row>
    <row r="68" spans="1:7" x14ac:dyDescent="0.2">
      <c r="A68" s="12">
        <v>14363400</v>
      </c>
      <c r="B68" s="12">
        <v>1</v>
      </c>
      <c r="C68" s="12">
        <v>0</v>
      </c>
      <c r="D68" s="12">
        <v>0</v>
      </c>
      <c r="E68" s="8">
        <v>21.3</v>
      </c>
      <c r="F68" s="12">
        <v>800</v>
      </c>
      <c r="G68" s="8">
        <v>61.9</v>
      </c>
    </row>
    <row r="69" spans="1:7" x14ac:dyDescent="0.2">
      <c r="A69" s="12">
        <v>15338500</v>
      </c>
      <c r="B69" s="12">
        <v>1</v>
      </c>
      <c r="C69" s="12">
        <v>0</v>
      </c>
      <c r="D69" s="12">
        <v>0</v>
      </c>
      <c r="E69" s="8">
        <v>24.3</v>
      </c>
      <c r="F69" s="12">
        <v>800</v>
      </c>
      <c r="G69" s="8">
        <v>62.2</v>
      </c>
    </row>
    <row r="70" spans="1:7" x14ac:dyDescent="0.2">
      <c r="A70" s="12">
        <v>15859700</v>
      </c>
      <c r="B70" s="12">
        <v>1</v>
      </c>
      <c r="C70" s="12">
        <v>0</v>
      </c>
      <c r="D70" s="12">
        <v>0</v>
      </c>
      <c r="E70" s="8">
        <v>24.3</v>
      </c>
      <c r="F70" s="12">
        <v>1400</v>
      </c>
      <c r="G70" s="8">
        <v>59.2</v>
      </c>
    </row>
    <row r="71" spans="1:7" x14ac:dyDescent="0.2">
      <c r="A71" s="12">
        <v>16187000</v>
      </c>
      <c r="B71" s="12">
        <v>1</v>
      </c>
      <c r="C71" s="12">
        <v>0</v>
      </c>
      <c r="D71" s="12">
        <v>0</v>
      </c>
      <c r="E71" s="8">
        <v>28.2</v>
      </c>
      <c r="F71" s="12">
        <v>1300</v>
      </c>
      <c r="G71" s="8">
        <v>53.2</v>
      </c>
    </row>
    <row r="72" spans="1:7" x14ac:dyDescent="0.2">
      <c r="A72" s="12">
        <v>17034600</v>
      </c>
      <c r="B72" s="12">
        <v>1</v>
      </c>
      <c r="C72" s="12">
        <v>0</v>
      </c>
      <c r="D72" s="12">
        <v>0</v>
      </c>
      <c r="E72" s="8">
        <v>25.8</v>
      </c>
      <c r="F72" s="12">
        <v>1400</v>
      </c>
      <c r="G72" s="8">
        <v>63.8</v>
      </c>
    </row>
    <row r="73" spans="1:7" x14ac:dyDescent="0.2">
      <c r="A73" s="12">
        <v>13980700</v>
      </c>
      <c r="B73" s="12">
        <v>1</v>
      </c>
      <c r="C73" s="12">
        <v>0</v>
      </c>
      <c r="D73" s="12">
        <v>0</v>
      </c>
      <c r="E73" s="8">
        <v>21.9</v>
      </c>
      <c r="F73" s="12">
        <v>300</v>
      </c>
      <c r="G73" s="8">
        <v>50.95</v>
      </c>
    </row>
    <row r="74" spans="1:7" x14ac:dyDescent="0.2">
      <c r="A74" s="12">
        <v>14077500</v>
      </c>
      <c r="B74" s="12">
        <v>1</v>
      </c>
      <c r="C74" s="12">
        <v>0</v>
      </c>
      <c r="D74" s="12">
        <v>0</v>
      </c>
      <c r="E74" s="8">
        <v>21.9</v>
      </c>
      <c r="F74" s="12">
        <v>300</v>
      </c>
      <c r="G74" s="8">
        <v>50.95</v>
      </c>
    </row>
    <row r="75" spans="1:7" x14ac:dyDescent="0.2">
      <c r="A75" s="12">
        <v>14085900</v>
      </c>
      <c r="B75" s="12">
        <v>1</v>
      </c>
      <c r="C75" s="12">
        <v>0</v>
      </c>
      <c r="D75" s="12">
        <v>0</v>
      </c>
      <c r="E75" s="8">
        <v>21.9</v>
      </c>
      <c r="F75" s="12">
        <v>300</v>
      </c>
      <c r="G75" s="8">
        <v>50.76</v>
      </c>
    </row>
    <row r="76" spans="1:7" x14ac:dyDescent="0.2">
      <c r="A76" s="12">
        <v>14141700</v>
      </c>
      <c r="B76" s="12">
        <v>1</v>
      </c>
      <c r="C76" s="12">
        <v>0</v>
      </c>
      <c r="D76" s="12">
        <v>0</v>
      </c>
      <c r="E76" s="8">
        <v>21.9</v>
      </c>
      <c r="F76" s="12">
        <v>300</v>
      </c>
      <c r="G76" s="8">
        <v>50.76</v>
      </c>
    </row>
    <row r="77" spans="1:7" x14ac:dyDescent="0.2">
      <c r="A77" s="12">
        <v>14169900</v>
      </c>
      <c r="B77" s="12">
        <v>1</v>
      </c>
      <c r="C77" s="12">
        <v>0</v>
      </c>
      <c r="D77" s="12">
        <v>0</v>
      </c>
      <c r="E77" s="8">
        <v>21.9</v>
      </c>
      <c r="F77" s="12">
        <v>300</v>
      </c>
      <c r="G77" s="8">
        <v>50.77</v>
      </c>
    </row>
    <row r="78" spans="1:7" x14ac:dyDescent="0.2">
      <c r="A78" s="12">
        <v>14230800</v>
      </c>
      <c r="B78" s="12">
        <v>1</v>
      </c>
      <c r="C78" s="12">
        <v>0</v>
      </c>
      <c r="D78" s="12">
        <v>0</v>
      </c>
      <c r="E78" s="8">
        <v>21.9</v>
      </c>
      <c r="F78" s="12">
        <v>300</v>
      </c>
      <c r="G78" s="8">
        <v>50.77</v>
      </c>
    </row>
    <row r="79" spans="1:7" x14ac:dyDescent="0.2">
      <c r="A79" s="12">
        <v>14256200</v>
      </c>
      <c r="B79" s="12">
        <v>1</v>
      </c>
      <c r="C79" s="12">
        <v>0</v>
      </c>
      <c r="D79" s="12">
        <v>0</v>
      </c>
      <c r="E79" s="8">
        <v>21.9</v>
      </c>
      <c r="F79" s="12">
        <v>300</v>
      </c>
      <c r="G79" s="8">
        <v>50.77</v>
      </c>
    </row>
    <row r="80" spans="1:7" x14ac:dyDescent="0.2">
      <c r="A80" s="12">
        <v>14317100</v>
      </c>
      <c r="B80" s="12">
        <v>1</v>
      </c>
      <c r="C80" s="12">
        <v>0</v>
      </c>
      <c r="D80" s="12">
        <v>0</v>
      </c>
      <c r="E80" s="8">
        <v>21.9</v>
      </c>
      <c r="F80" s="12">
        <v>300</v>
      </c>
      <c r="G80" s="8">
        <v>50.77</v>
      </c>
    </row>
    <row r="81" spans="1:7" x14ac:dyDescent="0.2">
      <c r="A81" s="12">
        <v>14466800</v>
      </c>
      <c r="B81" s="12">
        <v>1</v>
      </c>
      <c r="C81" s="12">
        <v>0</v>
      </c>
      <c r="D81" s="12">
        <v>0</v>
      </c>
      <c r="E81" s="8">
        <v>20.7</v>
      </c>
      <c r="F81" s="12">
        <v>300</v>
      </c>
      <c r="G81" s="8">
        <v>51.41</v>
      </c>
    </row>
    <row r="82" spans="1:7" x14ac:dyDescent="0.2">
      <c r="A82" s="12">
        <v>14479400</v>
      </c>
      <c r="B82" s="12">
        <v>1</v>
      </c>
      <c r="C82" s="12">
        <v>0</v>
      </c>
      <c r="D82" s="12">
        <v>0</v>
      </c>
      <c r="E82" s="8">
        <v>20.7</v>
      </c>
      <c r="F82" s="12">
        <v>300</v>
      </c>
      <c r="G82" s="8">
        <v>51.4</v>
      </c>
    </row>
    <row r="83" spans="1:7" x14ac:dyDescent="0.2">
      <c r="A83" s="12">
        <v>14522000</v>
      </c>
      <c r="B83" s="12">
        <v>1</v>
      </c>
      <c r="C83" s="12">
        <v>0</v>
      </c>
      <c r="D83" s="12">
        <v>0</v>
      </c>
      <c r="E83" s="8">
        <v>20.7</v>
      </c>
      <c r="F83" s="12">
        <v>300</v>
      </c>
      <c r="G83" s="8">
        <v>51.46</v>
      </c>
    </row>
    <row r="84" spans="1:7" x14ac:dyDescent="0.2">
      <c r="A84" s="12">
        <v>14552900</v>
      </c>
      <c r="B84" s="12">
        <v>1</v>
      </c>
      <c r="C84" s="12">
        <v>0</v>
      </c>
      <c r="D84" s="12">
        <v>0</v>
      </c>
      <c r="E84" s="8">
        <v>20.7</v>
      </c>
      <c r="F84" s="12">
        <v>300</v>
      </c>
      <c r="G84" s="8">
        <v>51.46</v>
      </c>
    </row>
    <row r="85" spans="1:7" x14ac:dyDescent="0.2">
      <c r="A85" s="12">
        <v>14568300</v>
      </c>
      <c r="B85" s="12">
        <v>1</v>
      </c>
      <c r="C85" s="12">
        <v>0</v>
      </c>
      <c r="D85" s="12">
        <v>0</v>
      </c>
      <c r="E85" s="8">
        <v>20.7</v>
      </c>
      <c r="F85" s="12">
        <v>300</v>
      </c>
      <c r="G85" s="8">
        <v>51.46</v>
      </c>
    </row>
    <row r="86" spans="1:7" x14ac:dyDescent="0.2">
      <c r="A86" s="12">
        <v>14583800</v>
      </c>
      <c r="B86" s="12">
        <v>1</v>
      </c>
      <c r="C86" s="12">
        <v>0</v>
      </c>
      <c r="D86" s="12">
        <v>0</v>
      </c>
      <c r="E86" s="8">
        <v>20.7</v>
      </c>
      <c r="F86" s="12">
        <v>300</v>
      </c>
      <c r="G86" s="8">
        <v>51.46</v>
      </c>
    </row>
    <row r="87" spans="1:7" x14ac:dyDescent="0.2">
      <c r="A87" s="12">
        <v>14613400</v>
      </c>
      <c r="B87" s="12">
        <v>1</v>
      </c>
      <c r="C87" s="12">
        <v>0</v>
      </c>
      <c r="D87" s="12">
        <v>0</v>
      </c>
      <c r="E87" s="8">
        <v>20.7</v>
      </c>
      <c r="F87" s="12">
        <v>300</v>
      </c>
      <c r="G87" s="8">
        <v>51.51</v>
      </c>
    </row>
    <row r="88" spans="1:7" x14ac:dyDescent="0.2">
      <c r="A88" s="12">
        <v>14623700</v>
      </c>
      <c r="B88" s="12">
        <v>1</v>
      </c>
      <c r="C88" s="12">
        <v>0</v>
      </c>
      <c r="D88" s="12">
        <v>0</v>
      </c>
      <c r="E88" s="8">
        <v>20.7</v>
      </c>
      <c r="F88" s="12">
        <v>300</v>
      </c>
      <c r="G88" s="8">
        <v>51.51</v>
      </c>
    </row>
    <row r="89" spans="1:7" x14ac:dyDescent="0.2">
      <c r="A89" s="12">
        <v>14654600</v>
      </c>
      <c r="B89" s="12">
        <v>1</v>
      </c>
      <c r="C89" s="12">
        <v>0</v>
      </c>
      <c r="D89" s="12">
        <v>0</v>
      </c>
      <c r="E89" s="8">
        <v>20.7</v>
      </c>
      <c r="F89" s="12">
        <v>300</v>
      </c>
      <c r="G89" s="8">
        <v>51.51</v>
      </c>
    </row>
    <row r="90" spans="1:7" x14ac:dyDescent="0.2">
      <c r="A90" s="12">
        <v>14670000</v>
      </c>
      <c r="B90" s="12">
        <v>1</v>
      </c>
      <c r="C90" s="12">
        <v>0</v>
      </c>
      <c r="D90" s="12">
        <v>0</v>
      </c>
      <c r="E90" s="8">
        <v>20.7</v>
      </c>
      <c r="F90" s="12">
        <v>300</v>
      </c>
      <c r="G90" s="8">
        <v>51.51</v>
      </c>
    </row>
    <row r="91" spans="1:7" x14ac:dyDescent="0.2">
      <c r="A91" s="12">
        <v>14670000</v>
      </c>
      <c r="B91" s="12">
        <v>1</v>
      </c>
      <c r="C91" s="12">
        <v>0</v>
      </c>
      <c r="D91" s="12">
        <v>0</v>
      </c>
      <c r="E91" s="8">
        <v>20.7</v>
      </c>
      <c r="F91" s="12">
        <v>300</v>
      </c>
      <c r="G91" s="8">
        <v>51.51</v>
      </c>
    </row>
    <row r="92" spans="1:7" x14ac:dyDescent="0.2">
      <c r="A92" s="12">
        <v>14709800</v>
      </c>
      <c r="B92" s="12">
        <v>1</v>
      </c>
      <c r="C92" s="12">
        <v>0</v>
      </c>
      <c r="D92" s="12">
        <v>0</v>
      </c>
      <c r="E92" s="8">
        <v>20.8</v>
      </c>
      <c r="F92" s="12">
        <v>300</v>
      </c>
      <c r="G92" s="8">
        <v>53.49</v>
      </c>
    </row>
    <row r="93" spans="1:7" x14ac:dyDescent="0.2">
      <c r="A93" s="12">
        <v>14768600</v>
      </c>
      <c r="B93" s="12">
        <v>1</v>
      </c>
      <c r="C93" s="12">
        <v>0</v>
      </c>
      <c r="D93" s="12">
        <v>0</v>
      </c>
      <c r="E93" s="8">
        <v>20.8</v>
      </c>
      <c r="F93" s="12">
        <v>300</v>
      </c>
      <c r="G93" s="8">
        <v>53.49</v>
      </c>
    </row>
    <row r="94" spans="1:7" x14ac:dyDescent="0.2">
      <c r="A94" s="12">
        <v>14774800</v>
      </c>
      <c r="B94" s="12">
        <v>1</v>
      </c>
      <c r="C94" s="12">
        <v>0</v>
      </c>
      <c r="D94" s="12">
        <v>0</v>
      </c>
      <c r="E94" s="8">
        <v>20.8</v>
      </c>
      <c r="F94" s="12">
        <v>300</v>
      </c>
      <c r="G94" s="8">
        <v>53.3</v>
      </c>
    </row>
    <row r="95" spans="1:7" x14ac:dyDescent="0.2">
      <c r="A95" s="12">
        <v>14831700</v>
      </c>
      <c r="B95" s="12">
        <v>1</v>
      </c>
      <c r="C95" s="12">
        <v>0</v>
      </c>
      <c r="D95" s="12">
        <v>0</v>
      </c>
      <c r="E95" s="8">
        <v>20.8</v>
      </c>
      <c r="F95" s="12">
        <v>300</v>
      </c>
      <c r="G95" s="8">
        <v>53.39</v>
      </c>
    </row>
    <row r="96" spans="1:7" x14ac:dyDescent="0.2">
      <c r="A96" s="12">
        <v>14837500</v>
      </c>
      <c r="B96" s="12">
        <v>1</v>
      </c>
      <c r="C96" s="12">
        <v>0</v>
      </c>
      <c r="D96" s="12">
        <v>0</v>
      </c>
      <c r="E96" s="8">
        <v>20.8</v>
      </c>
      <c r="F96" s="12">
        <v>300</v>
      </c>
      <c r="G96" s="8">
        <v>53.2</v>
      </c>
    </row>
    <row r="97" spans="1:7" x14ac:dyDescent="0.2">
      <c r="A97" s="12">
        <v>14855400</v>
      </c>
      <c r="B97" s="12">
        <v>1</v>
      </c>
      <c r="C97" s="12">
        <v>0</v>
      </c>
      <c r="D97" s="12">
        <v>0</v>
      </c>
      <c r="E97" s="8">
        <v>20.9</v>
      </c>
      <c r="F97" s="12">
        <v>300</v>
      </c>
      <c r="G97" s="8">
        <v>53.36</v>
      </c>
    </row>
    <row r="98" spans="1:7" x14ac:dyDescent="0.2">
      <c r="A98" s="12">
        <v>14898100</v>
      </c>
      <c r="B98" s="12">
        <v>1</v>
      </c>
      <c r="C98" s="12">
        <v>0</v>
      </c>
      <c r="D98" s="12">
        <v>0</v>
      </c>
      <c r="E98" s="8">
        <v>20.9</v>
      </c>
      <c r="F98" s="12">
        <v>300</v>
      </c>
      <c r="G98" s="8">
        <v>53.36</v>
      </c>
    </row>
    <row r="99" spans="1:7" x14ac:dyDescent="0.2">
      <c r="A99" s="12">
        <v>14930100</v>
      </c>
      <c r="B99" s="12">
        <v>1</v>
      </c>
      <c r="C99" s="12">
        <v>0</v>
      </c>
      <c r="D99" s="12">
        <v>0</v>
      </c>
      <c r="E99" s="8">
        <v>20.9</v>
      </c>
      <c r="F99" s="12">
        <v>300</v>
      </c>
      <c r="G99" s="8">
        <v>53.36</v>
      </c>
    </row>
    <row r="100" spans="1:7" x14ac:dyDescent="0.2">
      <c r="A100" s="12">
        <v>14943600</v>
      </c>
      <c r="B100" s="12">
        <v>1</v>
      </c>
      <c r="C100" s="12">
        <v>0</v>
      </c>
      <c r="D100" s="12">
        <v>0</v>
      </c>
      <c r="E100" s="8">
        <v>21</v>
      </c>
      <c r="F100" s="12">
        <v>300</v>
      </c>
      <c r="G100" s="8">
        <v>53.37</v>
      </c>
    </row>
    <row r="101" spans="1:7" x14ac:dyDescent="0.2">
      <c r="A101" s="12">
        <v>14956200</v>
      </c>
      <c r="B101" s="12">
        <v>1</v>
      </c>
      <c r="C101" s="12">
        <v>0</v>
      </c>
      <c r="D101" s="12">
        <v>0</v>
      </c>
      <c r="E101" s="8">
        <v>21</v>
      </c>
      <c r="F101" s="12">
        <v>300</v>
      </c>
      <c r="G101" s="8">
        <v>53.78</v>
      </c>
    </row>
    <row r="102" spans="1:7" x14ac:dyDescent="0.2">
      <c r="A102" s="12">
        <v>14972800</v>
      </c>
      <c r="B102" s="12">
        <v>1</v>
      </c>
      <c r="C102" s="12">
        <v>0</v>
      </c>
      <c r="D102" s="12">
        <v>0</v>
      </c>
      <c r="E102" s="8">
        <v>20.9</v>
      </c>
      <c r="F102" s="12">
        <v>300</v>
      </c>
      <c r="G102" s="8">
        <v>53.36</v>
      </c>
    </row>
    <row r="103" spans="1:7" x14ac:dyDescent="0.2">
      <c r="A103" s="12">
        <v>14991600</v>
      </c>
      <c r="B103" s="12">
        <v>1</v>
      </c>
      <c r="C103" s="12">
        <v>0</v>
      </c>
      <c r="D103" s="12">
        <v>0</v>
      </c>
      <c r="E103" s="8">
        <v>21</v>
      </c>
      <c r="F103" s="12">
        <v>300</v>
      </c>
      <c r="G103" s="8">
        <v>53.37</v>
      </c>
    </row>
    <row r="104" spans="1:7" x14ac:dyDescent="0.2">
      <c r="A104" s="12">
        <v>15015500</v>
      </c>
      <c r="B104" s="12">
        <v>1</v>
      </c>
      <c r="C104" s="12">
        <v>0</v>
      </c>
      <c r="D104" s="12">
        <v>0</v>
      </c>
      <c r="E104" s="8">
        <v>20.9</v>
      </c>
      <c r="F104" s="12">
        <v>300</v>
      </c>
      <c r="G104" s="8">
        <v>53.36</v>
      </c>
    </row>
    <row r="105" spans="1:7" x14ac:dyDescent="0.2">
      <c r="A105" s="12">
        <v>15070100</v>
      </c>
      <c r="B105" s="12">
        <v>1</v>
      </c>
      <c r="C105" s="12">
        <v>0</v>
      </c>
      <c r="D105" s="12">
        <v>0</v>
      </c>
      <c r="E105" s="8">
        <v>21</v>
      </c>
      <c r="F105" s="12">
        <v>300</v>
      </c>
      <c r="G105" s="8">
        <v>53.44</v>
      </c>
    </row>
    <row r="106" spans="1:7" x14ac:dyDescent="0.2">
      <c r="A106" s="12">
        <v>15078900</v>
      </c>
      <c r="B106" s="12">
        <v>1</v>
      </c>
      <c r="C106" s="12">
        <v>0</v>
      </c>
      <c r="D106" s="12">
        <v>0</v>
      </c>
      <c r="E106" s="8">
        <v>20.9</v>
      </c>
      <c r="F106" s="12">
        <v>300</v>
      </c>
      <c r="G106" s="8">
        <v>53.32</v>
      </c>
    </row>
    <row r="107" spans="1:7" x14ac:dyDescent="0.2">
      <c r="A107" s="12">
        <v>15099300</v>
      </c>
      <c r="B107" s="12">
        <v>1</v>
      </c>
      <c r="C107" s="12">
        <v>0</v>
      </c>
      <c r="D107" s="12">
        <v>0</v>
      </c>
      <c r="E107" s="8">
        <v>21.1</v>
      </c>
      <c r="F107" s="12">
        <v>300</v>
      </c>
      <c r="G107" s="8">
        <v>53.43</v>
      </c>
    </row>
    <row r="108" spans="1:7" x14ac:dyDescent="0.2">
      <c r="A108" s="12">
        <v>15102100</v>
      </c>
      <c r="B108" s="12">
        <v>1</v>
      </c>
      <c r="C108" s="12">
        <v>0</v>
      </c>
      <c r="D108" s="12">
        <v>0</v>
      </c>
      <c r="E108" s="8">
        <v>21</v>
      </c>
      <c r="F108" s="12">
        <v>300</v>
      </c>
      <c r="G108" s="8">
        <v>53.44</v>
      </c>
    </row>
    <row r="109" spans="1:7" x14ac:dyDescent="0.2">
      <c r="A109" s="12">
        <v>15126900</v>
      </c>
      <c r="B109" s="12">
        <v>1</v>
      </c>
      <c r="C109" s="12">
        <v>0</v>
      </c>
      <c r="D109" s="12">
        <v>0</v>
      </c>
      <c r="E109" s="8">
        <v>20.9</v>
      </c>
      <c r="F109" s="12">
        <v>300</v>
      </c>
      <c r="G109" s="8">
        <v>53.32</v>
      </c>
    </row>
    <row r="110" spans="1:7" x14ac:dyDescent="0.2">
      <c r="A110" s="12">
        <v>15137400</v>
      </c>
      <c r="B110" s="12">
        <v>1</v>
      </c>
      <c r="C110" s="12">
        <v>0</v>
      </c>
      <c r="D110" s="12">
        <v>0</v>
      </c>
      <c r="E110" s="8">
        <v>21.1</v>
      </c>
      <c r="F110" s="12">
        <v>300</v>
      </c>
      <c r="G110" s="8">
        <v>53.47</v>
      </c>
    </row>
    <row r="111" spans="1:7" x14ac:dyDescent="0.2">
      <c r="A111" s="12">
        <v>15140200</v>
      </c>
      <c r="B111" s="12">
        <v>1</v>
      </c>
      <c r="C111" s="12">
        <v>0</v>
      </c>
      <c r="D111" s="12">
        <v>0</v>
      </c>
      <c r="E111" s="8">
        <v>21.1</v>
      </c>
      <c r="F111" s="12">
        <v>300</v>
      </c>
      <c r="G111" s="8">
        <v>53.48</v>
      </c>
    </row>
    <row r="112" spans="1:7" x14ac:dyDescent="0.2">
      <c r="A112" s="12">
        <v>15153500</v>
      </c>
      <c r="B112" s="12">
        <v>1</v>
      </c>
      <c r="C112" s="12">
        <v>0</v>
      </c>
      <c r="D112" s="12">
        <v>0</v>
      </c>
      <c r="E112" s="8">
        <v>20.9</v>
      </c>
      <c r="F112" s="12">
        <v>300</v>
      </c>
      <c r="G112" s="8">
        <v>53.32</v>
      </c>
    </row>
    <row r="113" spans="1:7" x14ac:dyDescent="0.2">
      <c r="A113" s="12">
        <v>15185500</v>
      </c>
      <c r="B113" s="12">
        <v>1</v>
      </c>
      <c r="C113" s="12">
        <v>0</v>
      </c>
      <c r="D113" s="12">
        <v>0</v>
      </c>
      <c r="E113" s="8">
        <v>21.1</v>
      </c>
      <c r="F113" s="12">
        <v>300</v>
      </c>
      <c r="G113" s="8">
        <v>53.47</v>
      </c>
    </row>
    <row r="114" spans="1:7" x14ac:dyDescent="0.2">
      <c r="A114" s="12">
        <v>15188300</v>
      </c>
      <c r="B114" s="12">
        <v>1</v>
      </c>
      <c r="C114" s="12">
        <v>0</v>
      </c>
      <c r="D114" s="12">
        <v>0</v>
      </c>
      <c r="E114" s="8">
        <v>21.1</v>
      </c>
      <c r="F114" s="12">
        <v>300</v>
      </c>
      <c r="G114" s="8">
        <v>53.48</v>
      </c>
    </row>
    <row r="115" spans="1:7" x14ac:dyDescent="0.2">
      <c r="A115" s="12">
        <v>41395000</v>
      </c>
      <c r="B115" s="12">
        <v>1</v>
      </c>
      <c r="C115" s="12">
        <v>1</v>
      </c>
      <c r="D115" s="12">
        <v>0</v>
      </c>
      <c r="E115" s="8">
        <v>31.9</v>
      </c>
      <c r="F115" s="12">
        <v>900</v>
      </c>
      <c r="G115" s="8">
        <v>97.4</v>
      </c>
    </row>
    <row r="116" spans="1:7" x14ac:dyDescent="0.2">
      <c r="A116" s="12">
        <v>41407600</v>
      </c>
      <c r="B116" s="12">
        <v>1</v>
      </c>
      <c r="C116" s="12">
        <v>0</v>
      </c>
      <c r="D116" s="12">
        <v>0</v>
      </c>
      <c r="E116" s="8">
        <v>31.9</v>
      </c>
      <c r="F116" s="12">
        <v>900</v>
      </c>
      <c r="G116" s="8">
        <v>98.7</v>
      </c>
    </row>
    <row r="117" spans="1:7" x14ac:dyDescent="0.2">
      <c r="A117" s="12">
        <v>34100700</v>
      </c>
      <c r="B117" s="12">
        <v>1</v>
      </c>
      <c r="C117" s="12">
        <v>1</v>
      </c>
      <c r="D117" s="12">
        <v>0</v>
      </c>
      <c r="E117" s="8">
        <v>31.5</v>
      </c>
      <c r="F117" s="12">
        <v>1200</v>
      </c>
      <c r="G117" s="8">
        <v>67.7</v>
      </c>
    </row>
    <row r="118" spans="1:7" x14ac:dyDescent="0.2">
      <c r="A118" s="12">
        <v>12574300</v>
      </c>
      <c r="B118" s="12">
        <v>1</v>
      </c>
      <c r="C118" s="12">
        <v>0</v>
      </c>
      <c r="D118" s="12">
        <v>0</v>
      </c>
      <c r="E118" s="8">
        <v>24.8</v>
      </c>
      <c r="F118" s="12">
        <v>600</v>
      </c>
      <c r="G118" s="8">
        <v>37.4</v>
      </c>
    </row>
  </sheetData>
  <sortState xmlns:xlrd2="http://schemas.microsoft.com/office/spreadsheetml/2017/richdata2" ref="A2:G118">
    <sortCondition ref="B6:B11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9606-8360-4BE5-88F2-F50269540B7A}">
  <dimension ref="A1:Z118"/>
  <sheetViews>
    <sheetView topLeftCell="G1" zoomScale="85" zoomScaleNormal="85" workbookViewId="0">
      <selection activeCell="AA42" sqref="AA42"/>
    </sheetView>
  </sheetViews>
  <sheetFormatPr defaultRowHeight="12.75" x14ac:dyDescent="0.2"/>
  <cols>
    <col min="2" max="2" width="12" customWidth="1"/>
    <col min="3" max="3" width="13.7109375" customWidth="1"/>
    <col min="4" max="4" width="16.140625" customWidth="1"/>
    <col min="5" max="5" width="14.5703125" customWidth="1"/>
    <col min="6" max="6" width="17.85546875" customWidth="1"/>
    <col min="9" max="9" width="25.28515625" customWidth="1"/>
    <col min="10" max="10" width="13.42578125" customWidth="1"/>
    <col min="11" max="11" width="16" customWidth="1"/>
    <col min="12" max="12" width="14.5703125" customWidth="1"/>
    <col min="13" max="13" width="22.5703125" customWidth="1"/>
    <col min="14" max="14" width="13.42578125" bestFit="1" customWidth="1"/>
    <col min="15" max="16" width="13.28515625" bestFit="1" customWidth="1"/>
    <col min="17" max="17" width="26.140625" customWidth="1"/>
    <col min="18" max="18" width="16.42578125" customWidth="1"/>
    <col min="19" max="19" width="19.140625" customWidth="1"/>
    <col min="20" max="20" width="16.42578125" customWidth="1"/>
    <col min="21" max="21" width="16.85546875" customWidth="1"/>
    <col min="22" max="22" width="14.140625" customWidth="1"/>
    <col min="23" max="23" width="12.140625" bestFit="1" customWidth="1"/>
    <col min="24" max="24" width="10.5703125" bestFit="1" customWidth="1"/>
    <col min="25" max="25" width="12.140625" bestFit="1" customWidth="1"/>
    <col min="26" max="26" width="10.5703125" bestFit="1" customWidth="1"/>
  </cols>
  <sheetData>
    <row r="1" spans="1:20" x14ac:dyDescent="0.2">
      <c r="A1" s="5" t="s">
        <v>1</v>
      </c>
      <c r="B1" s="5" t="s">
        <v>23</v>
      </c>
      <c r="C1" s="5" t="s">
        <v>22</v>
      </c>
      <c r="D1" s="5" t="s">
        <v>28</v>
      </c>
      <c r="E1" s="5" t="s">
        <v>6</v>
      </c>
      <c r="F1" s="5" t="s">
        <v>3</v>
      </c>
      <c r="G1" s="5" t="s">
        <v>4</v>
      </c>
      <c r="H1" s="5"/>
      <c r="I1" t="s">
        <v>146</v>
      </c>
    </row>
    <row r="2" spans="1:20" ht="13.5" thickBot="1" x14ac:dyDescent="0.25">
      <c r="A2" s="12">
        <v>18556500</v>
      </c>
      <c r="B2" s="12">
        <v>0</v>
      </c>
      <c r="C2" s="12">
        <v>0</v>
      </c>
      <c r="D2" s="12">
        <v>0</v>
      </c>
      <c r="E2" s="8">
        <v>18</v>
      </c>
      <c r="F2" s="12">
        <v>1100</v>
      </c>
      <c r="G2" s="8">
        <v>33.700000000000003</v>
      </c>
      <c r="H2" s="12"/>
    </row>
    <row r="3" spans="1:20" x14ac:dyDescent="0.2">
      <c r="A3" s="12">
        <v>22815000</v>
      </c>
      <c r="B3" s="12">
        <v>0</v>
      </c>
      <c r="C3" s="12">
        <v>0</v>
      </c>
      <c r="D3" s="12">
        <v>0</v>
      </c>
      <c r="E3" s="8">
        <v>20</v>
      </c>
      <c r="F3" s="12">
        <v>600</v>
      </c>
      <c r="G3" s="8">
        <v>59.7</v>
      </c>
      <c r="H3" s="12"/>
      <c r="I3" s="14" t="s">
        <v>147</v>
      </c>
      <c r="J3" s="14"/>
      <c r="Q3" s="6" t="s">
        <v>175</v>
      </c>
      <c r="R3" s="32">
        <f>(K13-(K38+S38))/6</f>
        <v>509032305516271.69</v>
      </c>
      <c r="S3" s="33">
        <f>R3/R4</f>
        <v>18.521195046687243</v>
      </c>
      <c r="T3">
        <v>18.5</v>
      </c>
    </row>
    <row r="4" spans="1:20" x14ac:dyDescent="0.2">
      <c r="A4" s="12">
        <v>89724000</v>
      </c>
      <c r="B4" s="12">
        <v>0</v>
      </c>
      <c r="C4" s="12">
        <v>0</v>
      </c>
      <c r="D4" s="12">
        <v>0</v>
      </c>
      <c r="E4" s="8">
        <v>60</v>
      </c>
      <c r="F4" s="12">
        <v>400</v>
      </c>
      <c r="G4" s="8">
        <v>118.8</v>
      </c>
      <c r="H4" s="12"/>
      <c r="I4" s="1" t="s">
        <v>148</v>
      </c>
      <c r="J4" s="1">
        <v>0.83344911536769639</v>
      </c>
      <c r="R4" s="32">
        <f>(K38+S38)/(117-10-2)</f>
        <v>27483772198993.105</v>
      </c>
    </row>
    <row r="5" spans="1:20" x14ac:dyDescent="0.2">
      <c r="A5" s="12">
        <v>10000000</v>
      </c>
      <c r="B5" s="12">
        <v>0</v>
      </c>
      <c r="C5" s="12">
        <v>0</v>
      </c>
      <c r="D5" s="12">
        <v>1</v>
      </c>
      <c r="E5" s="8">
        <v>30.5</v>
      </c>
      <c r="F5" s="12">
        <v>1000</v>
      </c>
      <c r="G5" s="8">
        <v>46.9</v>
      </c>
      <c r="H5" s="12"/>
      <c r="I5" s="1" t="s">
        <v>149</v>
      </c>
      <c r="J5" s="1">
        <v>0.69463742790719563</v>
      </c>
    </row>
    <row r="6" spans="1:20" x14ac:dyDescent="0.2">
      <c r="A6" s="12">
        <v>74032000</v>
      </c>
      <c r="B6" s="12">
        <v>0</v>
      </c>
      <c r="C6" s="12">
        <v>0</v>
      </c>
      <c r="D6" s="12">
        <v>0</v>
      </c>
      <c r="E6" s="8">
        <v>34.200000000000003</v>
      </c>
      <c r="F6" s="12">
        <v>300</v>
      </c>
      <c r="G6" s="8">
        <v>71.7</v>
      </c>
      <c r="H6" s="12"/>
      <c r="I6" s="1" t="s">
        <v>150</v>
      </c>
      <c r="J6" s="1">
        <v>0.68088235709220435</v>
      </c>
    </row>
    <row r="7" spans="1:20" x14ac:dyDescent="0.2">
      <c r="A7" s="12">
        <v>12000000</v>
      </c>
      <c r="B7" s="12">
        <v>0</v>
      </c>
      <c r="C7" s="12">
        <v>0</v>
      </c>
      <c r="D7" s="12">
        <v>0</v>
      </c>
      <c r="E7" s="8">
        <v>34</v>
      </c>
      <c r="F7" s="12">
        <v>600</v>
      </c>
      <c r="G7" s="8">
        <v>55</v>
      </c>
      <c r="H7" s="12"/>
      <c r="I7" s="1" t="s">
        <v>10</v>
      </c>
      <c r="J7" s="1">
        <v>7315286.9149867063</v>
      </c>
      <c r="Q7" s="6" t="s">
        <v>179</v>
      </c>
    </row>
    <row r="8" spans="1:20" ht="13.5" thickBot="1" x14ac:dyDescent="0.25">
      <c r="A8" s="12">
        <v>16900000</v>
      </c>
      <c r="B8" s="12">
        <v>0</v>
      </c>
      <c r="C8" s="12">
        <v>0</v>
      </c>
      <c r="D8" s="12">
        <v>0</v>
      </c>
      <c r="E8" s="8">
        <v>29</v>
      </c>
      <c r="F8" s="12">
        <v>1000</v>
      </c>
      <c r="G8" s="8">
        <v>57.4</v>
      </c>
      <c r="H8" s="12"/>
      <c r="I8" s="2" t="s">
        <v>151</v>
      </c>
      <c r="J8" s="2">
        <v>117</v>
      </c>
      <c r="Q8" s="6" t="s">
        <v>176</v>
      </c>
      <c r="R8">
        <v>1.831</v>
      </c>
      <c r="T8" s="6" t="s">
        <v>178</v>
      </c>
    </row>
    <row r="9" spans="1:20" x14ac:dyDescent="0.2">
      <c r="A9" s="12">
        <v>17600000</v>
      </c>
      <c r="B9" s="12">
        <v>0</v>
      </c>
      <c r="C9" s="12">
        <v>0</v>
      </c>
      <c r="D9" s="12">
        <v>0</v>
      </c>
      <c r="E9" s="8">
        <v>36</v>
      </c>
      <c r="F9" s="12">
        <v>1000</v>
      </c>
      <c r="G9" s="8">
        <v>55.5</v>
      </c>
      <c r="H9" s="12"/>
    </row>
    <row r="10" spans="1:20" ht="13.5" thickBot="1" x14ac:dyDescent="0.25">
      <c r="A10" s="12">
        <v>14000000</v>
      </c>
      <c r="B10" s="12">
        <v>0</v>
      </c>
      <c r="C10" s="12">
        <v>0</v>
      </c>
      <c r="D10" s="12">
        <v>1</v>
      </c>
      <c r="E10" s="8">
        <v>30.4</v>
      </c>
      <c r="F10" s="12">
        <v>2100</v>
      </c>
      <c r="G10" s="8">
        <v>51.8</v>
      </c>
      <c r="H10" s="12"/>
      <c r="I10" t="s">
        <v>152</v>
      </c>
    </row>
    <row r="11" spans="1:20" x14ac:dyDescent="0.2">
      <c r="A11" s="12">
        <v>7300000</v>
      </c>
      <c r="B11" s="12">
        <v>0</v>
      </c>
      <c r="C11" s="12">
        <v>0</v>
      </c>
      <c r="D11" s="12">
        <v>0</v>
      </c>
      <c r="E11" s="8">
        <v>35</v>
      </c>
      <c r="F11" s="12">
        <v>1100</v>
      </c>
      <c r="G11" s="8">
        <v>53.9</v>
      </c>
      <c r="H11" s="12"/>
      <c r="I11" s="3"/>
      <c r="J11" s="3" t="s">
        <v>157</v>
      </c>
      <c r="K11" s="3" t="s">
        <v>158</v>
      </c>
      <c r="L11" s="3" t="s">
        <v>159</v>
      </c>
      <c r="M11" s="3" t="s">
        <v>160</v>
      </c>
      <c r="N11" s="3" t="s">
        <v>161</v>
      </c>
    </row>
    <row r="12" spans="1:20" x14ac:dyDescent="0.2">
      <c r="A12" s="12">
        <v>55000000</v>
      </c>
      <c r="B12" s="12">
        <v>0</v>
      </c>
      <c r="C12" s="12">
        <v>0</v>
      </c>
      <c r="D12" s="12">
        <v>0</v>
      </c>
      <c r="E12" s="8">
        <v>42</v>
      </c>
      <c r="F12" s="12">
        <v>800</v>
      </c>
      <c r="G12" s="8">
        <v>70</v>
      </c>
      <c r="H12" s="12"/>
      <c r="I12" s="1" t="s">
        <v>153</v>
      </c>
      <c r="J12" s="1">
        <v>5</v>
      </c>
      <c r="K12" s="1">
        <v>1.3512262774614122E+16</v>
      </c>
      <c r="L12" s="1">
        <v>2702452554922824.5</v>
      </c>
      <c r="M12" s="1">
        <v>50.500461775168311</v>
      </c>
      <c r="N12" s="1">
        <v>4.8114370385903261E-27</v>
      </c>
      <c r="Q12" s="6" t="s">
        <v>177</v>
      </c>
    </row>
    <row r="13" spans="1:20" x14ac:dyDescent="0.2">
      <c r="A13" s="12">
        <v>27500000</v>
      </c>
      <c r="B13" s="12">
        <v>0</v>
      </c>
      <c r="C13" s="12">
        <v>0</v>
      </c>
      <c r="D13" s="12">
        <v>0</v>
      </c>
      <c r="E13" s="8">
        <v>30</v>
      </c>
      <c r="F13" s="12">
        <v>1000</v>
      </c>
      <c r="G13" s="8">
        <v>56</v>
      </c>
      <c r="H13" s="12"/>
      <c r="I13" s="1" t="s">
        <v>154</v>
      </c>
      <c r="J13" s="1">
        <v>111</v>
      </c>
      <c r="K13" s="15">
        <v>5939989913991906</v>
      </c>
      <c r="L13" s="1">
        <v>53513422648575.727</v>
      </c>
      <c r="M13" s="1"/>
      <c r="N13" s="1"/>
    </row>
    <row r="14" spans="1:20" ht="13.5" thickBot="1" x14ac:dyDescent="0.25">
      <c r="A14" s="12">
        <v>31000000</v>
      </c>
      <c r="B14" s="12">
        <v>0</v>
      </c>
      <c r="C14" s="12">
        <v>1</v>
      </c>
      <c r="D14" s="12">
        <v>0</v>
      </c>
      <c r="E14" s="8">
        <v>30</v>
      </c>
      <c r="F14" s="12">
        <v>900</v>
      </c>
      <c r="G14" s="8">
        <v>56.7</v>
      </c>
      <c r="H14" s="12"/>
      <c r="I14" s="2" t="s">
        <v>155</v>
      </c>
      <c r="J14" s="2">
        <v>116</v>
      </c>
      <c r="K14" s="2">
        <v>1.9452252688606028E+16</v>
      </c>
      <c r="L14" s="2"/>
      <c r="M14" s="2"/>
      <c r="N14" s="2"/>
    </row>
    <row r="15" spans="1:20" ht="13.5" thickBot="1" x14ac:dyDescent="0.25">
      <c r="A15" s="12">
        <v>24059500</v>
      </c>
      <c r="B15" s="12">
        <v>0</v>
      </c>
      <c r="C15" s="12">
        <v>1</v>
      </c>
      <c r="D15" s="12">
        <v>0</v>
      </c>
      <c r="E15" s="8">
        <v>19.3</v>
      </c>
      <c r="F15" s="12">
        <v>400</v>
      </c>
      <c r="G15" s="8">
        <v>67.2</v>
      </c>
      <c r="H15" s="12"/>
    </row>
    <row r="16" spans="1:20" x14ac:dyDescent="0.2">
      <c r="A16" s="12">
        <v>24672600</v>
      </c>
      <c r="B16" s="12">
        <v>0</v>
      </c>
      <c r="C16" s="12">
        <v>1</v>
      </c>
      <c r="D16" s="12">
        <v>0</v>
      </c>
      <c r="E16" s="8">
        <v>26.3</v>
      </c>
      <c r="F16" s="12">
        <v>400</v>
      </c>
      <c r="G16" s="8">
        <v>67.7</v>
      </c>
      <c r="H16" s="12"/>
      <c r="I16" s="3"/>
      <c r="J16" s="3" t="s">
        <v>162</v>
      </c>
      <c r="K16" s="3" t="s">
        <v>10</v>
      </c>
      <c r="L16" s="3" t="s">
        <v>163</v>
      </c>
      <c r="M16" s="3" t="s">
        <v>164</v>
      </c>
      <c r="N16" s="3" t="s">
        <v>165</v>
      </c>
      <c r="O16" s="3" t="s">
        <v>166</v>
      </c>
      <c r="P16" s="3" t="s">
        <v>167</v>
      </c>
      <c r="Q16" s="3" t="s">
        <v>168</v>
      </c>
    </row>
    <row r="17" spans="1:19" x14ac:dyDescent="0.2">
      <c r="A17" s="12">
        <v>25808400</v>
      </c>
      <c r="B17" s="12">
        <v>0</v>
      </c>
      <c r="C17" s="12">
        <v>1</v>
      </c>
      <c r="D17" s="12">
        <v>0</v>
      </c>
      <c r="E17" s="8">
        <v>19.8</v>
      </c>
      <c r="F17" s="12">
        <v>400</v>
      </c>
      <c r="G17" s="8">
        <v>66.900000000000006</v>
      </c>
      <c r="H17" s="12"/>
      <c r="I17" s="1" t="s">
        <v>156</v>
      </c>
      <c r="J17" s="16">
        <v>-17162326.265237369</v>
      </c>
      <c r="K17" s="16">
        <v>3452371.0725346319</v>
      </c>
      <c r="L17" s="16">
        <v>-4.9711707996201229</v>
      </c>
      <c r="M17" s="16">
        <v>2.4396788150497696E-6</v>
      </c>
      <c r="N17" s="16">
        <v>-24003430.015659016</v>
      </c>
      <c r="O17" s="16">
        <v>-10321222.514815722</v>
      </c>
      <c r="P17" s="16">
        <v>-24003430.015659016</v>
      </c>
      <c r="Q17" s="16">
        <v>-10321222.514815722</v>
      </c>
    </row>
    <row r="18" spans="1:19" x14ac:dyDescent="0.2">
      <c r="A18" s="12">
        <v>27699100</v>
      </c>
      <c r="B18" s="12">
        <v>0</v>
      </c>
      <c r="C18" s="12">
        <v>1</v>
      </c>
      <c r="D18" s="12">
        <v>0</v>
      </c>
      <c r="E18" s="8">
        <v>25.3</v>
      </c>
      <c r="F18" s="12">
        <v>400</v>
      </c>
      <c r="G18" s="8">
        <v>67.900000000000006</v>
      </c>
      <c r="H18" s="12"/>
      <c r="I18" s="1" t="s">
        <v>22</v>
      </c>
      <c r="J18" s="16">
        <v>-3968169.2305778856</v>
      </c>
      <c r="K18" s="16">
        <v>1607643.1016742866</v>
      </c>
      <c r="L18" s="16">
        <v>-2.468314781088675</v>
      </c>
      <c r="M18" s="16">
        <v>1.5100434216540162E-2</v>
      </c>
      <c r="N18" s="16">
        <v>-7153821.3580964375</v>
      </c>
      <c r="O18" s="16">
        <v>-782517.10305933421</v>
      </c>
      <c r="P18" s="16">
        <v>-7153821.3580964375</v>
      </c>
      <c r="Q18" s="16">
        <v>-782517.10305933421</v>
      </c>
    </row>
    <row r="19" spans="1:19" x14ac:dyDescent="0.2">
      <c r="A19" s="12">
        <v>13900000</v>
      </c>
      <c r="B19" s="12">
        <v>0</v>
      </c>
      <c r="C19" s="12">
        <v>1</v>
      </c>
      <c r="D19" s="12">
        <v>0</v>
      </c>
      <c r="E19" s="8">
        <v>28.2</v>
      </c>
      <c r="F19" s="12">
        <v>1100</v>
      </c>
      <c r="G19" s="8">
        <v>59.8</v>
      </c>
      <c r="H19" s="12"/>
      <c r="I19" s="1" t="s">
        <v>28</v>
      </c>
      <c r="J19" s="16">
        <v>-5577390.8099530041</v>
      </c>
      <c r="K19" s="16">
        <v>3252017.2987637259</v>
      </c>
      <c r="L19" s="16">
        <v>-1.7150557016019821</v>
      </c>
      <c r="M19" s="16">
        <v>8.9125422104814042E-2</v>
      </c>
      <c r="N19" s="16">
        <v>-12021480.18261572</v>
      </c>
      <c r="O19" s="16">
        <v>866698.56270971149</v>
      </c>
      <c r="P19" s="16">
        <v>-12021480.18261572</v>
      </c>
      <c r="Q19" s="16">
        <v>866698.56270971149</v>
      </c>
    </row>
    <row r="20" spans="1:19" x14ac:dyDescent="0.2">
      <c r="A20" s="12">
        <v>15000000</v>
      </c>
      <c r="B20" s="12">
        <v>0</v>
      </c>
      <c r="C20" s="12">
        <v>1</v>
      </c>
      <c r="D20" s="12">
        <v>0</v>
      </c>
      <c r="E20" s="8">
        <v>45</v>
      </c>
      <c r="F20" s="12">
        <v>2000</v>
      </c>
      <c r="G20" s="8">
        <v>60</v>
      </c>
      <c r="H20" s="12"/>
      <c r="I20" s="1" t="s">
        <v>6</v>
      </c>
      <c r="J20" s="16">
        <v>243505.39975974985</v>
      </c>
      <c r="K20" s="16">
        <v>126291.7941870537</v>
      </c>
      <c r="L20" s="16">
        <v>1.9281173517820831</v>
      </c>
      <c r="M20" s="16">
        <v>5.6395168414109222E-2</v>
      </c>
      <c r="N20" s="16">
        <v>-6750.2212926609791</v>
      </c>
      <c r="O20" s="16">
        <v>493761.02081216068</v>
      </c>
      <c r="P20" s="16">
        <v>-6750.2212926609791</v>
      </c>
      <c r="Q20" s="16">
        <v>493761.02081216068</v>
      </c>
    </row>
    <row r="21" spans="1:19" x14ac:dyDescent="0.2">
      <c r="A21" s="12">
        <v>10587400</v>
      </c>
      <c r="B21" s="12">
        <v>0</v>
      </c>
      <c r="C21" s="12">
        <v>1</v>
      </c>
      <c r="D21" s="12">
        <v>0</v>
      </c>
      <c r="E21" s="8">
        <v>22.7</v>
      </c>
      <c r="F21" s="12">
        <v>4000</v>
      </c>
      <c r="G21" s="8">
        <v>54.8</v>
      </c>
      <c r="H21" s="12"/>
      <c r="I21" s="1" t="s">
        <v>3</v>
      </c>
      <c r="J21" s="16">
        <v>-2414.0776925507939</v>
      </c>
      <c r="K21" s="16">
        <v>1120.5655685062075</v>
      </c>
      <c r="L21" s="16">
        <v>-2.1543386307763579</v>
      </c>
      <c r="M21" s="16">
        <v>3.3375688201369408E-2</v>
      </c>
      <c r="N21" s="16">
        <v>-4634.5531722254327</v>
      </c>
      <c r="O21" s="16">
        <v>-193.60221287615559</v>
      </c>
      <c r="P21" s="16">
        <v>-4634.5531722254327</v>
      </c>
      <c r="Q21" s="16">
        <v>-193.60221287615559</v>
      </c>
    </row>
    <row r="22" spans="1:19" ht="13.5" thickBot="1" x14ac:dyDescent="0.25">
      <c r="A22" s="12">
        <v>11023000</v>
      </c>
      <c r="B22" s="12">
        <v>0</v>
      </c>
      <c r="C22" s="12">
        <v>1</v>
      </c>
      <c r="D22" s="12">
        <v>0</v>
      </c>
      <c r="E22" s="8">
        <v>21.7</v>
      </c>
      <c r="F22" s="12">
        <v>1600</v>
      </c>
      <c r="G22" s="8">
        <v>48.9</v>
      </c>
      <c r="H22" s="12"/>
      <c r="I22" s="2" t="s">
        <v>4</v>
      </c>
      <c r="J22" s="19">
        <v>603690.74613901949</v>
      </c>
      <c r="K22" s="19">
        <v>54693.395071569706</v>
      </c>
      <c r="L22" s="19">
        <v>11.037726682519025</v>
      </c>
      <c r="M22" s="19">
        <v>1.4458552701129257E-19</v>
      </c>
      <c r="N22" s="19">
        <v>495312.13263363275</v>
      </c>
      <c r="O22" s="19">
        <v>712069.35964440624</v>
      </c>
      <c r="P22" s="19">
        <v>495312.13263363275</v>
      </c>
      <c r="Q22" s="19">
        <v>712069.35964440624</v>
      </c>
    </row>
    <row r="23" spans="1:19" x14ac:dyDescent="0.2">
      <c r="A23" s="12">
        <v>11447500</v>
      </c>
      <c r="B23" s="12">
        <v>0</v>
      </c>
      <c r="C23" s="12">
        <v>1</v>
      </c>
      <c r="D23" s="12">
        <v>0</v>
      </c>
      <c r="E23" s="8">
        <v>20.6</v>
      </c>
      <c r="F23" s="12">
        <v>1500</v>
      </c>
      <c r="G23" s="8">
        <v>51.2</v>
      </c>
      <c r="H23" s="12"/>
    </row>
    <row r="24" spans="1:19" x14ac:dyDescent="0.2">
      <c r="A24" s="12">
        <v>11449000</v>
      </c>
      <c r="B24" s="12">
        <v>0</v>
      </c>
      <c r="C24" s="12">
        <v>1</v>
      </c>
      <c r="D24" s="12">
        <v>0</v>
      </c>
      <c r="E24" s="8">
        <v>24.7</v>
      </c>
      <c r="F24" s="12">
        <v>900</v>
      </c>
      <c r="G24" s="8">
        <v>40.200000000000003</v>
      </c>
      <c r="H24" s="12"/>
    </row>
    <row r="25" spans="1:19" x14ac:dyDescent="0.2">
      <c r="A25" s="12">
        <v>11624200</v>
      </c>
      <c r="B25" s="12">
        <v>0</v>
      </c>
      <c r="C25" s="12">
        <v>1</v>
      </c>
      <c r="D25" s="12">
        <v>0</v>
      </c>
      <c r="E25" s="8">
        <v>20.5</v>
      </c>
      <c r="F25" s="12">
        <v>1200</v>
      </c>
      <c r="G25" s="8">
        <v>48.8</v>
      </c>
      <c r="H25" s="12"/>
    </row>
    <row r="26" spans="1:19" x14ac:dyDescent="0.2">
      <c r="A26" s="12">
        <v>12528600</v>
      </c>
      <c r="B26" s="12">
        <v>0</v>
      </c>
      <c r="C26" s="12">
        <v>1</v>
      </c>
      <c r="D26" s="12">
        <v>0</v>
      </c>
      <c r="E26" s="8">
        <v>25.6</v>
      </c>
      <c r="F26" s="12">
        <v>1100</v>
      </c>
      <c r="G26" s="8">
        <v>52.7</v>
      </c>
      <c r="H26" s="12"/>
      <c r="I26" t="s">
        <v>146</v>
      </c>
      <c r="R26" t="s">
        <v>146</v>
      </c>
    </row>
    <row r="27" spans="1:19" ht="13.5" thickBot="1" x14ac:dyDescent="0.25">
      <c r="A27" s="12">
        <v>14363400</v>
      </c>
      <c r="B27" s="12">
        <v>0</v>
      </c>
      <c r="C27" s="12">
        <v>1</v>
      </c>
      <c r="D27" s="12">
        <v>0</v>
      </c>
      <c r="E27" s="8">
        <v>21.3</v>
      </c>
      <c r="F27" s="12">
        <v>800</v>
      </c>
      <c r="G27" s="8">
        <v>61.9</v>
      </c>
      <c r="H27" s="12"/>
    </row>
    <row r="28" spans="1:19" x14ac:dyDescent="0.2">
      <c r="A28" s="12">
        <v>15338500</v>
      </c>
      <c r="B28" s="12">
        <v>0</v>
      </c>
      <c r="C28" s="12">
        <v>1</v>
      </c>
      <c r="D28" s="12">
        <v>0</v>
      </c>
      <c r="E28" s="8">
        <v>24.3</v>
      </c>
      <c r="F28" s="12">
        <v>800</v>
      </c>
      <c r="G28" s="8">
        <v>62.2</v>
      </c>
      <c r="H28" s="12"/>
      <c r="I28" s="14" t="s">
        <v>147</v>
      </c>
      <c r="J28" s="14"/>
      <c r="R28" s="14" t="s">
        <v>147</v>
      </c>
      <c r="S28" s="14"/>
    </row>
    <row r="29" spans="1:19" x14ac:dyDescent="0.2">
      <c r="A29" s="12">
        <v>15859700</v>
      </c>
      <c r="B29" s="12">
        <v>0</v>
      </c>
      <c r="C29" s="12">
        <v>1</v>
      </c>
      <c r="D29" s="12">
        <v>0</v>
      </c>
      <c r="E29" s="8">
        <v>24.3</v>
      </c>
      <c r="F29" s="12">
        <v>1400</v>
      </c>
      <c r="G29" s="8">
        <v>59.2</v>
      </c>
      <c r="H29" s="12"/>
      <c r="I29" s="1" t="s">
        <v>148</v>
      </c>
      <c r="J29" s="1">
        <v>0.86854452689747563</v>
      </c>
      <c r="R29" s="1" t="s">
        <v>148</v>
      </c>
      <c r="S29" s="16">
        <v>0.86619393008052181</v>
      </c>
    </row>
    <row r="30" spans="1:19" x14ac:dyDescent="0.2">
      <c r="A30" s="12">
        <v>16187000</v>
      </c>
      <c r="B30" s="12">
        <v>0</v>
      </c>
      <c r="C30" s="12">
        <v>1</v>
      </c>
      <c r="D30" s="12">
        <v>0</v>
      </c>
      <c r="E30" s="8">
        <v>28.2</v>
      </c>
      <c r="F30" s="12">
        <v>1300</v>
      </c>
      <c r="G30" s="8">
        <v>53.2</v>
      </c>
      <c r="H30" s="12"/>
      <c r="I30" s="1" t="s">
        <v>149</v>
      </c>
      <c r="J30" s="1">
        <v>0.75436959520355973</v>
      </c>
      <c r="R30" s="1" t="s">
        <v>149</v>
      </c>
      <c r="S30" s="16">
        <v>0.75029192450833992</v>
      </c>
    </row>
    <row r="31" spans="1:19" x14ac:dyDescent="0.2">
      <c r="A31" s="12">
        <v>17034600</v>
      </c>
      <c r="B31" s="12">
        <v>0</v>
      </c>
      <c r="C31" s="12">
        <v>1</v>
      </c>
      <c r="D31" s="12">
        <v>0</v>
      </c>
      <c r="E31" s="8">
        <v>25.8</v>
      </c>
      <c r="F31" s="12">
        <v>1400</v>
      </c>
      <c r="G31" s="8">
        <v>63.8</v>
      </c>
      <c r="H31" s="12"/>
      <c r="I31" s="1" t="s">
        <v>150</v>
      </c>
      <c r="J31" s="1">
        <v>0.7363085360273508</v>
      </c>
      <c r="R31" s="1" t="s">
        <v>150</v>
      </c>
      <c r="S31" s="16">
        <v>0.71654758998243984</v>
      </c>
    </row>
    <row r="32" spans="1:19" x14ac:dyDescent="0.2">
      <c r="A32" s="12">
        <v>13980700</v>
      </c>
      <c r="B32" s="12">
        <v>0</v>
      </c>
      <c r="C32" s="12">
        <v>1</v>
      </c>
      <c r="D32" s="12">
        <v>0</v>
      </c>
      <c r="E32" s="8">
        <v>21.9</v>
      </c>
      <c r="F32" s="12">
        <v>300</v>
      </c>
      <c r="G32" s="8">
        <v>50.95</v>
      </c>
      <c r="H32" s="12"/>
      <c r="I32" s="1" t="s">
        <v>10</v>
      </c>
      <c r="J32" s="1">
        <v>6514459.1226140484</v>
      </c>
      <c r="R32" s="1" t="s">
        <v>10</v>
      </c>
      <c r="S32" s="16">
        <v>7181324.1786267264</v>
      </c>
    </row>
    <row r="33" spans="1:26" ht="13.5" thickBot="1" x14ac:dyDescent="0.25">
      <c r="A33" s="12">
        <v>14077500</v>
      </c>
      <c r="B33" s="12">
        <v>0</v>
      </c>
      <c r="C33" s="12">
        <v>1</v>
      </c>
      <c r="D33" s="12">
        <v>0</v>
      </c>
      <c r="E33" s="8">
        <v>21.9</v>
      </c>
      <c r="F33" s="12">
        <v>300</v>
      </c>
      <c r="G33" s="8">
        <v>50.95</v>
      </c>
      <c r="H33" s="12"/>
      <c r="I33" s="2" t="s">
        <v>151</v>
      </c>
      <c r="J33" s="2">
        <v>74</v>
      </c>
      <c r="R33" s="2" t="s">
        <v>151</v>
      </c>
      <c r="S33" s="2">
        <v>43</v>
      </c>
    </row>
    <row r="34" spans="1:26" x14ac:dyDescent="0.2">
      <c r="A34" s="12">
        <v>14085900</v>
      </c>
      <c r="B34" s="12">
        <v>0</v>
      </c>
      <c r="C34" s="12">
        <v>1</v>
      </c>
      <c r="D34" s="12">
        <v>0</v>
      </c>
      <c r="E34" s="8">
        <v>21.9</v>
      </c>
      <c r="F34" s="12">
        <v>300</v>
      </c>
      <c r="G34" s="8">
        <v>50.76</v>
      </c>
      <c r="H34" s="12"/>
    </row>
    <row r="35" spans="1:26" ht="13.5" thickBot="1" x14ac:dyDescent="0.25">
      <c r="A35" s="12">
        <v>14141700</v>
      </c>
      <c r="B35" s="12">
        <v>0</v>
      </c>
      <c r="C35" s="12">
        <v>1</v>
      </c>
      <c r="D35" s="12">
        <v>0</v>
      </c>
      <c r="E35" s="8">
        <v>21.9</v>
      </c>
      <c r="F35" s="12">
        <v>300</v>
      </c>
      <c r="G35" s="8">
        <v>50.76</v>
      </c>
      <c r="H35" s="12"/>
      <c r="I35" t="s">
        <v>152</v>
      </c>
      <c r="R35" t="s">
        <v>152</v>
      </c>
    </row>
    <row r="36" spans="1:26" x14ac:dyDescent="0.2">
      <c r="A36" s="12">
        <v>14169900</v>
      </c>
      <c r="B36" s="12">
        <v>0</v>
      </c>
      <c r="C36" s="12">
        <v>1</v>
      </c>
      <c r="D36" s="12">
        <v>0</v>
      </c>
      <c r="E36" s="8">
        <v>21.9</v>
      </c>
      <c r="F36" s="12">
        <v>300</v>
      </c>
      <c r="G36" s="8">
        <v>50.77</v>
      </c>
      <c r="H36" s="12"/>
      <c r="I36" s="3"/>
      <c r="J36" s="3" t="s">
        <v>157</v>
      </c>
      <c r="K36" s="3" t="s">
        <v>158</v>
      </c>
      <c r="L36" s="3" t="s">
        <v>159</v>
      </c>
      <c r="M36" s="3" t="s">
        <v>160</v>
      </c>
      <c r="N36" s="3" t="s">
        <v>161</v>
      </c>
      <c r="R36" s="3"/>
      <c r="S36" s="3" t="s">
        <v>157</v>
      </c>
      <c r="T36" s="3" t="s">
        <v>158</v>
      </c>
      <c r="U36" s="3" t="s">
        <v>159</v>
      </c>
      <c r="V36" s="3" t="s">
        <v>160</v>
      </c>
      <c r="W36" s="3" t="s">
        <v>161</v>
      </c>
    </row>
    <row r="37" spans="1:26" x14ac:dyDescent="0.2">
      <c r="A37" s="12">
        <v>14230800</v>
      </c>
      <c r="B37" s="12">
        <v>0</v>
      </c>
      <c r="C37" s="12">
        <v>1</v>
      </c>
      <c r="D37" s="12">
        <v>0</v>
      </c>
      <c r="E37" s="8">
        <v>21.9</v>
      </c>
      <c r="F37" s="12">
        <v>300</v>
      </c>
      <c r="G37" s="8">
        <v>50.77</v>
      </c>
      <c r="H37" s="12"/>
      <c r="I37" s="1" t="s">
        <v>153</v>
      </c>
      <c r="J37" s="1">
        <v>5</v>
      </c>
      <c r="K37" s="1">
        <v>8862733517002105</v>
      </c>
      <c r="L37" s="1">
        <v>1772546703400421</v>
      </c>
      <c r="M37" s="1">
        <v>41.767738416873271</v>
      </c>
      <c r="N37" s="1">
        <v>1.9457593598048613E-19</v>
      </c>
      <c r="R37" s="1" t="s">
        <v>153</v>
      </c>
      <c r="S37" s="1">
        <v>5</v>
      </c>
      <c r="T37" s="1">
        <v>5733350238354512</v>
      </c>
      <c r="U37" s="1">
        <v>1146670047670902.5</v>
      </c>
      <c r="V37" s="1">
        <v>22.234604269124457</v>
      </c>
      <c r="W37" s="1">
        <v>3.1335855537399955E-10</v>
      </c>
    </row>
    <row r="38" spans="1:26" x14ac:dyDescent="0.2">
      <c r="A38" s="12">
        <v>14256200</v>
      </c>
      <c r="B38" s="12">
        <v>0</v>
      </c>
      <c r="C38" s="12">
        <v>1</v>
      </c>
      <c r="D38" s="12">
        <v>0</v>
      </c>
      <c r="E38" s="8">
        <v>21.9</v>
      </c>
      <c r="F38" s="12">
        <v>300</v>
      </c>
      <c r="G38" s="8">
        <v>50.77</v>
      </c>
      <c r="H38" s="12"/>
      <c r="I38" s="1" t="s">
        <v>154</v>
      </c>
      <c r="J38" s="1">
        <v>68</v>
      </c>
      <c r="K38" s="15">
        <v>2885796080894239</v>
      </c>
      <c r="L38" s="1">
        <v>42438177660209.398</v>
      </c>
      <c r="M38" s="1"/>
      <c r="N38" s="1"/>
      <c r="R38" s="1" t="s">
        <v>154</v>
      </c>
      <c r="S38" s="1">
        <v>37</v>
      </c>
      <c r="T38" s="15">
        <v>1908142427465566.5</v>
      </c>
      <c r="U38" s="1">
        <v>51571416958528.828</v>
      </c>
      <c r="V38" s="1"/>
      <c r="W38" s="1"/>
    </row>
    <row r="39" spans="1:26" ht="13.5" thickBot="1" x14ac:dyDescent="0.25">
      <c r="A39" s="12">
        <v>14317100</v>
      </c>
      <c r="B39" s="12">
        <v>0</v>
      </c>
      <c r="C39" s="12">
        <v>1</v>
      </c>
      <c r="D39" s="12">
        <v>0</v>
      </c>
      <c r="E39" s="8">
        <v>21.9</v>
      </c>
      <c r="F39" s="12">
        <v>300</v>
      </c>
      <c r="G39" s="8">
        <v>50.77</v>
      </c>
      <c r="H39" s="12"/>
      <c r="I39" s="2" t="s">
        <v>155</v>
      </c>
      <c r="J39" s="2">
        <v>73</v>
      </c>
      <c r="K39" s="2">
        <v>1.1748529597896344E+16</v>
      </c>
      <c r="L39" s="2"/>
      <c r="M39" s="2"/>
      <c r="N39" s="2"/>
      <c r="R39" s="2" t="s">
        <v>155</v>
      </c>
      <c r="S39" s="2">
        <v>42</v>
      </c>
      <c r="T39" s="2">
        <v>7641492665820078</v>
      </c>
      <c r="U39" s="2"/>
      <c r="V39" s="2"/>
      <c r="W39" s="2"/>
    </row>
    <row r="40" spans="1:26" ht="13.5" thickBot="1" x14ac:dyDescent="0.25">
      <c r="A40" s="12">
        <v>14466800</v>
      </c>
      <c r="B40" s="12">
        <v>0</v>
      </c>
      <c r="C40" s="12">
        <v>1</v>
      </c>
      <c r="D40" s="12">
        <v>0</v>
      </c>
      <c r="E40" s="8">
        <v>20.7</v>
      </c>
      <c r="F40" s="12">
        <v>300</v>
      </c>
      <c r="G40" s="8">
        <v>51.41</v>
      </c>
      <c r="H40" s="12"/>
    </row>
    <row r="41" spans="1:26" x14ac:dyDescent="0.2">
      <c r="A41" s="12">
        <v>14479400</v>
      </c>
      <c r="B41" s="12">
        <v>0</v>
      </c>
      <c r="C41" s="12">
        <v>1</v>
      </c>
      <c r="D41" s="12">
        <v>0</v>
      </c>
      <c r="E41" s="8">
        <v>20.7</v>
      </c>
      <c r="F41" s="12">
        <v>300</v>
      </c>
      <c r="G41" s="8">
        <v>51.4</v>
      </c>
      <c r="H41" s="12"/>
      <c r="I41" s="3"/>
      <c r="J41" s="3" t="s">
        <v>162</v>
      </c>
      <c r="K41" s="3" t="s">
        <v>10</v>
      </c>
      <c r="L41" s="3" t="s">
        <v>163</v>
      </c>
      <c r="M41" s="3" t="s">
        <v>164</v>
      </c>
      <c r="N41" s="3" t="s">
        <v>165</v>
      </c>
      <c r="O41" s="3" t="s">
        <v>166</v>
      </c>
      <c r="P41" s="3"/>
      <c r="Q41" s="3"/>
      <c r="R41" s="3"/>
      <c r="S41" s="3" t="s">
        <v>162</v>
      </c>
      <c r="T41" s="3" t="s">
        <v>10</v>
      </c>
      <c r="U41" s="3" t="s">
        <v>163</v>
      </c>
      <c r="V41" s="3" t="s">
        <v>164</v>
      </c>
      <c r="W41" s="3" t="s">
        <v>165</v>
      </c>
      <c r="X41" s="3" t="s">
        <v>166</v>
      </c>
      <c r="Y41" s="3" t="s">
        <v>167</v>
      </c>
      <c r="Z41" s="3" t="s">
        <v>168</v>
      </c>
    </row>
    <row r="42" spans="1:26" x14ac:dyDescent="0.2">
      <c r="A42" s="12">
        <v>14522000</v>
      </c>
      <c r="B42" s="12">
        <v>0</v>
      </c>
      <c r="C42" s="12">
        <v>1</v>
      </c>
      <c r="D42" s="12">
        <v>0</v>
      </c>
      <c r="E42" s="8">
        <v>20.7</v>
      </c>
      <c r="F42" s="12">
        <v>300</v>
      </c>
      <c r="G42" s="8">
        <v>51.46</v>
      </c>
      <c r="H42" s="12"/>
      <c r="I42" s="1" t="s">
        <v>156</v>
      </c>
      <c r="J42" s="1">
        <v>-19321031.579496909</v>
      </c>
      <c r="K42" s="1">
        <v>5537070.8206089474</v>
      </c>
      <c r="L42" s="1">
        <v>-3.4893957844252479</v>
      </c>
      <c r="M42" s="1">
        <v>8.5415555134617021E-4</v>
      </c>
      <c r="N42" s="1">
        <v>-30370084.373148806</v>
      </c>
      <c r="O42" s="1">
        <v>-8271978.7858450115</v>
      </c>
      <c r="P42" s="1"/>
      <c r="Q42" s="1"/>
      <c r="R42" s="1" t="s">
        <v>156</v>
      </c>
      <c r="S42" s="16">
        <v>-9968803.2812515348</v>
      </c>
      <c r="T42" s="16">
        <v>4933575.1857452886</v>
      </c>
      <c r="U42" s="16">
        <v>-2.02060430943764</v>
      </c>
      <c r="V42" s="16">
        <v>5.0602962654136018E-2</v>
      </c>
      <c r="W42" s="16">
        <v>-19965176.138396084</v>
      </c>
      <c r="X42" s="16">
        <v>27569.575893014669</v>
      </c>
      <c r="Y42" s="16">
        <v>-19965176.138396084</v>
      </c>
      <c r="Z42" s="16">
        <v>27569.575893014669</v>
      </c>
    </row>
    <row r="43" spans="1:26" x14ac:dyDescent="0.2">
      <c r="A43" s="12">
        <v>14552900</v>
      </c>
      <c r="B43" s="12">
        <v>0</v>
      </c>
      <c r="C43" s="12">
        <v>1</v>
      </c>
      <c r="D43" s="12">
        <v>0</v>
      </c>
      <c r="E43" s="8">
        <v>20.7</v>
      </c>
      <c r="F43" s="12">
        <v>300</v>
      </c>
      <c r="G43" s="8">
        <v>51.46</v>
      </c>
      <c r="H43" s="12"/>
      <c r="I43" s="1" t="s">
        <v>22</v>
      </c>
      <c r="J43" s="1">
        <v>-9239363.8154153544</v>
      </c>
      <c r="K43" s="1">
        <v>2801123.2199330805</v>
      </c>
      <c r="L43" s="1">
        <v>-3.2984496182342471</v>
      </c>
      <c r="M43" s="1">
        <v>1.5490448883743342E-3</v>
      </c>
      <c r="N43" s="1">
        <v>-14828918.173898537</v>
      </c>
      <c r="O43" s="1">
        <v>-3649809.4569321712</v>
      </c>
      <c r="P43" s="1"/>
      <c r="Q43" s="1"/>
      <c r="R43" s="1" t="s">
        <v>170</v>
      </c>
      <c r="S43" s="16">
        <v>-240775.41354461518</v>
      </c>
      <c r="T43" s="16">
        <v>3964046.4313670867</v>
      </c>
      <c r="U43" s="16">
        <v>-6.0739806587376072E-2</v>
      </c>
      <c r="V43" s="16">
        <v>0.95189333849933599</v>
      </c>
      <c r="W43" s="16">
        <v>-8272696.41587805</v>
      </c>
      <c r="X43" s="16">
        <v>7791145.5887888204</v>
      </c>
      <c r="Y43" s="16">
        <v>-8272696.41587805</v>
      </c>
      <c r="Z43" s="16">
        <v>7791145.5887888204</v>
      </c>
    </row>
    <row r="44" spans="1:26" x14ac:dyDescent="0.2">
      <c r="A44" s="12">
        <v>14568300</v>
      </c>
      <c r="B44" s="12">
        <v>0</v>
      </c>
      <c r="C44" s="12">
        <v>1</v>
      </c>
      <c r="D44" s="12">
        <v>0</v>
      </c>
      <c r="E44" s="8">
        <v>20.7</v>
      </c>
      <c r="F44" s="12">
        <v>300</v>
      </c>
      <c r="G44" s="8">
        <v>51.46</v>
      </c>
      <c r="H44" s="12"/>
      <c r="I44" s="1" t="s">
        <v>28</v>
      </c>
      <c r="J44" s="1">
        <v>-8349382.266777982</v>
      </c>
      <c r="K44" s="1">
        <v>5244440.4676324939</v>
      </c>
      <c r="L44" s="1">
        <v>-1.5920444360668198</v>
      </c>
      <c r="M44" s="1">
        <v>0.11601311078866622</v>
      </c>
      <c r="N44" s="1">
        <v>-18814500.282672018</v>
      </c>
      <c r="O44" s="1">
        <v>2115735.7491160529</v>
      </c>
      <c r="P44" s="1"/>
      <c r="Q44" s="1"/>
      <c r="R44" s="1" t="s">
        <v>171</v>
      </c>
      <c r="S44" s="16">
        <v>-2517302.6883691014</v>
      </c>
      <c r="T44" s="16">
        <v>3951384.301931547</v>
      </c>
      <c r="U44" s="16">
        <v>-0.63706855522470274</v>
      </c>
      <c r="V44" s="16">
        <v>0.52800261647451818</v>
      </c>
      <c r="W44" s="16">
        <v>-10523567.779474348</v>
      </c>
      <c r="X44" s="16">
        <v>5488962.4027361441</v>
      </c>
      <c r="Y44" s="16">
        <v>-10523567.779474348</v>
      </c>
      <c r="Z44" s="16">
        <v>5488962.4027361441</v>
      </c>
    </row>
    <row r="45" spans="1:26" x14ac:dyDescent="0.2">
      <c r="A45" s="12">
        <v>14583800</v>
      </c>
      <c r="B45" s="12">
        <v>0</v>
      </c>
      <c r="C45" s="12">
        <v>1</v>
      </c>
      <c r="D45" s="12">
        <v>0</v>
      </c>
      <c r="E45" s="8">
        <v>20.7</v>
      </c>
      <c r="F45" s="12">
        <v>300</v>
      </c>
      <c r="G45" s="8">
        <v>51.46</v>
      </c>
      <c r="H45" s="12"/>
      <c r="I45" s="1" t="s">
        <v>6</v>
      </c>
      <c r="J45" s="1">
        <v>318059.03160844557</v>
      </c>
      <c r="K45" s="1">
        <v>197250.45833668637</v>
      </c>
      <c r="L45" s="1">
        <v>1.6124628266543812</v>
      </c>
      <c r="M45" s="1">
        <v>0.11149318795222002</v>
      </c>
      <c r="N45" s="1">
        <v>-75548.129712708644</v>
      </c>
      <c r="O45" s="1">
        <v>711666.19292959978</v>
      </c>
      <c r="P45" s="1"/>
      <c r="Q45" s="1"/>
      <c r="R45" s="1" t="s">
        <v>172</v>
      </c>
      <c r="S45" s="16">
        <v>-31202.235355332599</v>
      </c>
      <c r="T45" s="16">
        <v>165801.57829583273</v>
      </c>
      <c r="U45" s="16">
        <v>-0.18819021915255699</v>
      </c>
      <c r="V45" s="16">
        <v>0.85175589757514891</v>
      </c>
      <c r="W45" s="16">
        <v>-367148.14365667995</v>
      </c>
      <c r="X45" s="16">
        <v>304743.67294601473</v>
      </c>
      <c r="Y45" s="16">
        <v>-367148.14365667995</v>
      </c>
      <c r="Z45" s="16">
        <v>304743.67294601473</v>
      </c>
    </row>
    <row r="46" spans="1:26" x14ac:dyDescent="0.2">
      <c r="A46" s="12">
        <v>14613400</v>
      </c>
      <c r="B46" s="12">
        <v>0</v>
      </c>
      <c r="C46" s="12">
        <v>1</v>
      </c>
      <c r="D46" s="12">
        <v>0</v>
      </c>
      <c r="E46" s="8">
        <v>20.7</v>
      </c>
      <c r="F46" s="12">
        <v>300</v>
      </c>
      <c r="G46" s="8">
        <v>51.51</v>
      </c>
      <c r="H46" s="12"/>
      <c r="I46" s="1" t="s">
        <v>3</v>
      </c>
      <c r="J46" s="1">
        <v>-3621.542304616507</v>
      </c>
      <c r="K46" s="1">
        <v>1406.8691490516317</v>
      </c>
      <c r="L46" s="1">
        <v>-2.5741856000309502</v>
      </c>
      <c r="M46" s="1">
        <v>1.2230407580182354E-2</v>
      </c>
      <c r="N46" s="1">
        <v>-6428.905982136178</v>
      </c>
      <c r="O46" s="1">
        <v>-814.17862709683595</v>
      </c>
      <c r="P46" s="1"/>
      <c r="Q46" s="1"/>
      <c r="R46" s="1" t="s">
        <v>173</v>
      </c>
      <c r="S46" s="16">
        <v>-1285.5767395230223</v>
      </c>
      <c r="T46" s="16">
        <v>1716.4532554096093</v>
      </c>
      <c r="U46" s="16">
        <v>-0.74897276431581938</v>
      </c>
      <c r="V46" s="16">
        <v>0.4586089247671683</v>
      </c>
      <c r="W46" s="16">
        <v>-4763.4413887757546</v>
      </c>
      <c r="X46" s="16">
        <v>2192.2879097297096</v>
      </c>
      <c r="Y46" s="16">
        <v>-4763.4413887757546</v>
      </c>
      <c r="Z46" s="16">
        <v>2192.2879097297096</v>
      </c>
    </row>
    <row r="47" spans="1:26" ht="13.5" thickBot="1" x14ac:dyDescent="0.25">
      <c r="A47" s="12">
        <v>14623700</v>
      </c>
      <c r="B47" s="12">
        <v>0</v>
      </c>
      <c r="C47" s="12">
        <v>1</v>
      </c>
      <c r="D47" s="12">
        <v>0</v>
      </c>
      <c r="E47" s="8">
        <v>20.7</v>
      </c>
      <c r="F47" s="12">
        <v>300</v>
      </c>
      <c r="G47" s="8">
        <v>51.51</v>
      </c>
      <c r="H47" s="12"/>
      <c r="I47" s="2" t="s">
        <v>4</v>
      </c>
      <c r="J47" s="2">
        <v>721355.76303856738</v>
      </c>
      <c r="K47" s="2">
        <v>98451.043048314226</v>
      </c>
      <c r="L47" s="2">
        <v>7.327050488277373</v>
      </c>
      <c r="M47" s="2">
        <v>3.6425133135300184E-10</v>
      </c>
      <c r="N47" s="2">
        <v>524899.76536879432</v>
      </c>
      <c r="O47" s="2">
        <v>917811.76070834044</v>
      </c>
      <c r="P47" s="2"/>
      <c r="Q47" s="2"/>
      <c r="R47" s="2" t="s">
        <v>174</v>
      </c>
      <c r="S47" s="19">
        <v>558396.76415161369</v>
      </c>
      <c r="T47" s="19">
        <v>62834.576292285441</v>
      </c>
      <c r="U47" s="19">
        <v>8.8867753568375889</v>
      </c>
      <c r="V47" s="19">
        <v>1.0334086662839755E-10</v>
      </c>
      <c r="W47" s="19">
        <v>431081.81925055728</v>
      </c>
      <c r="X47" s="19">
        <v>685711.70905267016</v>
      </c>
      <c r="Y47" s="19">
        <v>431081.81925055728</v>
      </c>
      <c r="Z47" s="19">
        <v>685711.70905267016</v>
      </c>
    </row>
    <row r="48" spans="1:26" x14ac:dyDescent="0.2">
      <c r="A48" s="12">
        <v>14654600</v>
      </c>
      <c r="B48" s="12">
        <v>0</v>
      </c>
      <c r="C48" s="12">
        <v>1</v>
      </c>
      <c r="D48" s="12">
        <v>0</v>
      </c>
      <c r="E48" s="8">
        <v>20.7</v>
      </c>
      <c r="F48" s="12">
        <v>300</v>
      </c>
      <c r="G48" s="8">
        <v>51.51</v>
      </c>
      <c r="H48" s="12"/>
    </row>
    <row r="49" spans="1:8" x14ac:dyDescent="0.2">
      <c r="A49" s="12">
        <v>14670000</v>
      </c>
      <c r="B49" s="12">
        <v>0</v>
      </c>
      <c r="C49" s="12">
        <v>1</v>
      </c>
      <c r="D49" s="12">
        <v>0</v>
      </c>
      <c r="E49" s="8">
        <v>20.7</v>
      </c>
      <c r="F49" s="12">
        <v>300</v>
      </c>
      <c r="G49" s="8">
        <v>51.51</v>
      </c>
      <c r="H49" s="12"/>
    </row>
    <row r="50" spans="1:8" x14ac:dyDescent="0.2">
      <c r="A50" s="12">
        <v>14670000</v>
      </c>
      <c r="B50" s="12">
        <v>0</v>
      </c>
      <c r="C50" s="12">
        <v>1</v>
      </c>
      <c r="D50" s="12">
        <v>0</v>
      </c>
      <c r="E50" s="8">
        <v>20.7</v>
      </c>
      <c r="F50" s="12">
        <v>300</v>
      </c>
      <c r="G50" s="8">
        <v>51.51</v>
      </c>
      <c r="H50" s="12"/>
    </row>
    <row r="51" spans="1:8" x14ac:dyDescent="0.2">
      <c r="A51" s="12">
        <v>14709800</v>
      </c>
      <c r="B51" s="12">
        <v>0</v>
      </c>
      <c r="C51" s="12">
        <v>1</v>
      </c>
      <c r="D51" s="12">
        <v>0</v>
      </c>
      <c r="E51" s="8">
        <v>20.8</v>
      </c>
      <c r="F51" s="12">
        <v>300</v>
      </c>
      <c r="G51" s="8">
        <v>53.49</v>
      </c>
      <c r="H51" s="12"/>
    </row>
    <row r="52" spans="1:8" x14ac:dyDescent="0.2">
      <c r="A52" s="12">
        <v>14768600</v>
      </c>
      <c r="B52" s="12">
        <v>0</v>
      </c>
      <c r="C52" s="12">
        <v>1</v>
      </c>
      <c r="D52" s="12">
        <v>0</v>
      </c>
      <c r="E52" s="8">
        <v>20.8</v>
      </c>
      <c r="F52" s="12">
        <v>300</v>
      </c>
      <c r="G52" s="8">
        <v>53.49</v>
      </c>
      <c r="H52" s="12"/>
    </row>
    <row r="53" spans="1:8" x14ac:dyDescent="0.2">
      <c r="A53" s="12">
        <v>14774800</v>
      </c>
      <c r="B53" s="12">
        <v>0</v>
      </c>
      <c r="C53" s="12">
        <v>1</v>
      </c>
      <c r="D53" s="12">
        <v>0</v>
      </c>
      <c r="E53" s="8">
        <v>20.8</v>
      </c>
      <c r="F53" s="12">
        <v>300</v>
      </c>
      <c r="G53" s="8">
        <v>53.3</v>
      </c>
      <c r="H53" s="12"/>
    </row>
    <row r="54" spans="1:8" x14ac:dyDescent="0.2">
      <c r="A54" s="12">
        <v>14831700</v>
      </c>
      <c r="B54" s="12">
        <v>0</v>
      </c>
      <c r="C54" s="12">
        <v>1</v>
      </c>
      <c r="D54" s="12">
        <v>0</v>
      </c>
      <c r="E54" s="8">
        <v>20.8</v>
      </c>
      <c r="F54" s="12">
        <v>300</v>
      </c>
      <c r="G54" s="8">
        <v>53.39</v>
      </c>
      <c r="H54" s="12"/>
    </row>
    <row r="55" spans="1:8" x14ac:dyDescent="0.2">
      <c r="A55" s="12">
        <v>14837500</v>
      </c>
      <c r="B55" s="12">
        <v>0</v>
      </c>
      <c r="C55" s="12">
        <v>1</v>
      </c>
      <c r="D55" s="12">
        <v>0</v>
      </c>
      <c r="E55" s="8">
        <v>20.8</v>
      </c>
      <c r="F55" s="12">
        <v>300</v>
      </c>
      <c r="G55" s="8">
        <v>53.2</v>
      </c>
      <c r="H55" s="12"/>
    </row>
    <row r="56" spans="1:8" x14ac:dyDescent="0.2">
      <c r="A56" s="12">
        <v>14855400</v>
      </c>
      <c r="B56" s="12">
        <v>0</v>
      </c>
      <c r="C56" s="12">
        <v>1</v>
      </c>
      <c r="D56" s="12">
        <v>0</v>
      </c>
      <c r="E56" s="8">
        <v>20.9</v>
      </c>
      <c r="F56" s="12">
        <v>300</v>
      </c>
      <c r="G56" s="8">
        <v>53.36</v>
      </c>
      <c r="H56" s="12"/>
    </row>
    <row r="57" spans="1:8" x14ac:dyDescent="0.2">
      <c r="A57" s="12">
        <v>14898100</v>
      </c>
      <c r="B57" s="12">
        <v>0</v>
      </c>
      <c r="C57" s="12">
        <v>1</v>
      </c>
      <c r="D57" s="12">
        <v>0</v>
      </c>
      <c r="E57" s="8">
        <v>20.9</v>
      </c>
      <c r="F57" s="12">
        <v>300</v>
      </c>
      <c r="G57" s="8">
        <v>53.36</v>
      </c>
      <c r="H57" s="12"/>
    </row>
    <row r="58" spans="1:8" x14ac:dyDescent="0.2">
      <c r="A58" s="12">
        <v>14930100</v>
      </c>
      <c r="B58" s="12">
        <v>0</v>
      </c>
      <c r="C58" s="12">
        <v>1</v>
      </c>
      <c r="D58" s="12">
        <v>0</v>
      </c>
      <c r="E58" s="8">
        <v>20.9</v>
      </c>
      <c r="F58" s="12">
        <v>300</v>
      </c>
      <c r="G58" s="8">
        <v>53.36</v>
      </c>
      <c r="H58" s="12"/>
    </row>
    <row r="59" spans="1:8" x14ac:dyDescent="0.2">
      <c r="A59" s="12">
        <v>14943600</v>
      </c>
      <c r="B59" s="12">
        <v>0</v>
      </c>
      <c r="C59" s="12">
        <v>1</v>
      </c>
      <c r="D59" s="12">
        <v>0</v>
      </c>
      <c r="E59" s="8">
        <v>21</v>
      </c>
      <c r="F59" s="12">
        <v>300</v>
      </c>
      <c r="G59" s="8">
        <v>53.37</v>
      </c>
      <c r="H59" s="12"/>
    </row>
    <row r="60" spans="1:8" x14ac:dyDescent="0.2">
      <c r="A60" s="12">
        <v>14956200</v>
      </c>
      <c r="B60" s="12">
        <v>0</v>
      </c>
      <c r="C60" s="12">
        <v>1</v>
      </c>
      <c r="D60" s="12">
        <v>0</v>
      </c>
      <c r="E60" s="8">
        <v>21</v>
      </c>
      <c r="F60" s="12">
        <v>300</v>
      </c>
      <c r="G60" s="8">
        <v>53.78</v>
      </c>
      <c r="H60" s="12"/>
    </row>
    <row r="61" spans="1:8" x14ac:dyDescent="0.2">
      <c r="A61" s="12">
        <v>14972800</v>
      </c>
      <c r="B61" s="12">
        <v>0</v>
      </c>
      <c r="C61" s="12">
        <v>1</v>
      </c>
      <c r="D61" s="12">
        <v>0</v>
      </c>
      <c r="E61" s="8">
        <v>20.9</v>
      </c>
      <c r="F61" s="12">
        <v>300</v>
      </c>
      <c r="G61" s="8">
        <v>53.36</v>
      </c>
      <c r="H61" s="12"/>
    </row>
    <row r="62" spans="1:8" x14ac:dyDescent="0.2">
      <c r="A62" s="12">
        <v>14991600</v>
      </c>
      <c r="B62" s="12">
        <v>0</v>
      </c>
      <c r="C62" s="12">
        <v>1</v>
      </c>
      <c r="D62" s="12">
        <v>0</v>
      </c>
      <c r="E62" s="8">
        <v>21</v>
      </c>
      <c r="F62" s="12">
        <v>300</v>
      </c>
      <c r="G62" s="8">
        <v>53.37</v>
      </c>
      <c r="H62" s="12"/>
    </row>
    <row r="63" spans="1:8" x14ac:dyDescent="0.2">
      <c r="A63" s="12">
        <v>15015500</v>
      </c>
      <c r="B63" s="12">
        <v>0</v>
      </c>
      <c r="C63" s="12">
        <v>1</v>
      </c>
      <c r="D63" s="12">
        <v>0</v>
      </c>
      <c r="E63" s="8">
        <v>20.9</v>
      </c>
      <c r="F63" s="12">
        <v>300</v>
      </c>
      <c r="G63" s="8">
        <v>53.36</v>
      </c>
      <c r="H63" s="12"/>
    </row>
    <row r="64" spans="1:8" x14ac:dyDescent="0.2">
      <c r="A64" s="12">
        <v>15070100</v>
      </c>
      <c r="B64" s="12">
        <v>0</v>
      </c>
      <c r="C64" s="12">
        <v>1</v>
      </c>
      <c r="D64" s="12">
        <v>0</v>
      </c>
      <c r="E64" s="8">
        <v>21</v>
      </c>
      <c r="F64" s="12">
        <v>300</v>
      </c>
      <c r="G64" s="8">
        <v>53.44</v>
      </c>
      <c r="H64" s="12"/>
    </row>
    <row r="65" spans="1:8" x14ac:dyDescent="0.2">
      <c r="A65" s="12">
        <v>15078900</v>
      </c>
      <c r="B65" s="12">
        <v>0</v>
      </c>
      <c r="C65" s="12">
        <v>1</v>
      </c>
      <c r="D65" s="12">
        <v>0</v>
      </c>
      <c r="E65" s="8">
        <v>20.9</v>
      </c>
      <c r="F65" s="12">
        <v>300</v>
      </c>
      <c r="G65" s="8">
        <v>53.32</v>
      </c>
      <c r="H65" s="12"/>
    </row>
    <row r="66" spans="1:8" x14ac:dyDescent="0.2">
      <c r="A66" s="12">
        <v>15099300</v>
      </c>
      <c r="B66" s="12">
        <v>0</v>
      </c>
      <c r="C66" s="12">
        <v>1</v>
      </c>
      <c r="D66" s="12">
        <v>0</v>
      </c>
      <c r="E66" s="8">
        <v>21.1</v>
      </c>
      <c r="F66" s="12">
        <v>300</v>
      </c>
      <c r="G66" s="8">
        <v>53.43</v>
      </c>
      <c r="H66" s="12"/>
    </row>
    <row r="67" spans="1:8" x14ac:dyDescent="0.2">
      <c r="A67" s="12">
        <v>15102100</v>
      </c>
      <c r="B67" s="12">
        <v>0</v>
      </c>
      <c r="C67" s="12">
        <v>1</v>
      </c>
      <c r="D67" s="12">
        <v>0</v>
      </c>
      <c r="E67" s="8">
        <v>21</v>
      </c>
      <c r="F67" s="12">
        <v>300</v>
      </c>
      <c r="G67" s="8">
        <v>53.44</v>
      </c>
      <c r="H67" s="12"/>
    </row>
    <row r="68" spans="1:8" x14ac:dyDescent="0.2">
      <c r="A68" s="12">
        <v>15126900</v>
      </c>
      <c r="B68" s="12">
        <v>0</v>
      </c>
      <c r="C68" s="12">
        <v>1</v>
      </c>
      <c r="D68" s="12">
        <v>0</v>
      </c>
      <c r="E68" s="8">
        <v>20.9</v>
      </c>
      <c r="F68" s="12">
        <v>300</v>
      </c>
      <c r="G68" s="8">
        <v>53.32</v>
      </c>
      <c r="H68" s="12"/>
    </row>
    <row r="69" spans="1:8" x14ac:dyDescent="0.2">
      <c r="A69" s="12">
        <v>15137400</v>
      </c>
      <c r="B69" s="12">
        <v>0</v>
      </c>
      <c r="C69" s="12">
        <v>1</v>
      </c>
      <c r="D69" s="12">
        <v>0</v>
      </c>
      <c r="E69" s="8">
        <v>21.1</v>
      </c>
      <c r="F69" s="12">
        <v>300</v>
      </c>
      <c r="G69" s="8">
        <v>53.47</v>
      </c>
      <c r="H69" s="12"/>
    </row>
    <row r="70" spans="1:8" x14ac:dyDescent="0.2">
      <c r="A70" s="12">
        <v>15140200</v>
      </c>
      <c r="B70" s="12">
        <v>0</v>
      </c>
      <c r="C70" s="12">
        <v>1</v>
      </c>
      <c r="D70" s="12">
        <v>0</v>
      </c>
      <c r="E70" s="8">
        <v>21.1</v>
      </c>
      <c r="F70" s="12">
        <v>300</v>
      </c>
      <c r="G70" s="8">
        <v>53.48</v>
      </c>
      <c r="H70" s="12"/>
    </row>
    <row r="71" spans="1:8" x14ac:dyDescent="0.2">
      <c r="A71" s="12">
        <v>15153500</v>
      </c>
      <c r="B71" s="12">
        <v>0</v>
      </c>
      <c r="C71" s="12">
        <v>1</v>
      </c>
      <c r="D71" s="12">
        <v>0</v>
      </c>
      <c r="E71" s="8">
        <v>20.9</v>
      </c>
      <c r="F71" s="12">
        <v>300</v>
      </c>
      <c r="G71" s="8">
        <v>53.32</v>
      </c>
      <c r="H71" s="12"/>
    </row>
    <row r="72" spans="1:8" x14ac:dyDescent="0.2">
      <c r="A72" s="12">
        <v>15185500</v>
      </c>
      <c r="B72" s="12">
        <v>0</v>
      </c>
      <c r="C72" s="12">
        <v>1</v>
      </c>
      <c r="D72" s="12">
        <v>0</v>
      </c>
      <c r="E72" s="8">
        <v>21.1</v>
      </c>
      <c r="F72" s="12">
        <v>300</v>
      </c>
      <c r="G72" s="8">
        <v>53.47</v>
      </c>
      <c r="H72" s="12"/>
    </row>
    <row r="73" spans="1:8" x14ac:dyDescent="0.2">
      <c r="A73" s="12">
        <v>15188300</v>
      </c>
      <c r="B73" s="12">
        <v>0</v>
      </c>
      <c r="C73" s="12">
        <v>1</v>
      </c>
      <c r="D73" s="12">
        <v>0</v>
      </c>
      <c r="E73" s="8">
        <v>21.1</v>
      </c>
      <c r="F73" s="12">
        <v>300</v>
      </c>
      <c r="G73" s="8">
        <v>53.48</v>
      </c>
      <c r="H73" s="12"/>
    </row>
    <row r="74" spans="1:8" x14ac:dyDescent="0.2">
      <c r="A74" s="12">
        <v>41407600</v>
      </c>
      <c r="B74" s="12">
        <v>0</v>
      </c>
      <c r="C74" s="12">
        <v>1</v>
      </c>
      <c r="D74" s="12">
        <v>0</v>
      </c>
      <c r="E74" s="8">
        <v>31.9</v>
      </c>
      <c r="F74" s="12">
        <v>900</v>
      </c>
      <c r="G74" s="8">
        <v>98.7</v>
      </c>
      <c r="H74" s="12"/>
    </row>
    <row r="75" spans="1:8" x14ac:dyDescent="0.2">
      <c r="A75" s="12">
        <v>12574300</v>
      </c>
      <c r="B75" s="12">
        <v>0</v>
      </c>
      <c r="C75" s="12">
        <v>1</v>
      </c>
      <c r="D75" s="12">
        <v>0</v>
      </c>
      <c r="E75" s="8">
        <v>24.8</v>
      </c>
      <c r="F75" s="12">
        <v>600</v>
      </c>
      <c r="G75" s="8">
        <v>37.4</v>
      </c>
      <c r="H75" s="12"/>
    </row>
    <row r="76" spans="1:8" x14ac:dyDescent="0.2">
      <c r="A76" s="12">
        <v>27000000</v>
      </c>
      <c r="B76" s="12">
        <v>1</v>
      </c>
      <c r="C76" s="12">
        <v>0</v>
      </c>
      <c r="D76" s="12">
        <v>0</v>
      </c>
      <c r="E76" s="8">
        <v>32</v>
      </c>
      <c r="F76" s="12">
        <v>400</v>
      </c>
      <c r="G76" s="8">
        <v>68</v>
      </c>
      <c r="H76" s="12"/>
    </row>
    <row r="77" spans="1:8" x14ac:dyDescent="0.2">
      <c r="A77" s="12">
        <v>31500000</v>
      </c>
      <c r="B77" s="12">
        <v>1</v>
      </c>
      <c r="C77" s="12">
        <v>0</v>
      </c>
      <c r="D77" s="12">
        <v>0</v>
      </c>
      <c r="E77" s="8">
        <v>20</v>
      </c>
      <c r="F77" s="12">
        <v>900</v>
      </c>
      <c r="G77" s="8">
        <v>60</v>
      </c>
      <c r="H77" s="12"/>
    </row>
    <row r="78" spans="1:8" x14ac:dyDescent="0.2">
      <c r="A78" s="12">
        <v>30000000</v>
      </c>
      <c r="B78" s="12">
        <v>1</v>
      </c>
      <c r="C78" s="12">
        <v>0</v>
      </c>
      <c r="D78" s="12">
        <v>0</v>
      </c>
      <c r="E78" s="8">
        <v>40</v>
      </c>
      <c r="F78" s="12">
        <v>600</v>
      </c>
      <c r="G78" s="8">
        <v>93.4</v>
      </c>
      <c r="H78" s="12"/>
    </row>
    <row r="79" spans="1:8" x14ac:dyDescent="0.2">
      <c r="A79" s="12">
        <v>81870600</v>
      </c>
      <c r="B79" s="12">
        <v>1</v>
      </c>
      <c r="C79" s="12">
        <v>0</v>
      </c>
      <c r="D79" s="12">
        <v>0</v>
      </c>
      <c r="E79" s="8">
        <v>40</v>
      </c>
      <c r="F79" s="12">
        <v>500</v>
      </c>
      <c r="G79" s="8">
        <v>162.1</v>
      </c>
      <c r="H79" s="12"/>
    </row>
    <row r="80" spans="1:8" x14ac:dyDescent="0.2">
      <c r="A80" s="12">
        <v>35450000</v>
      </c>
      <c r="B80" s="12">
        <v>1</v>
      </c>
      <c r="C80" s="12">
        <v>0</v>
      </c>
      <c r="D80" s="12">
        <v>0</v>
      </c>
      <c r="E80" s="8">
        <v>37</v>
      </c>
      <c r="F80" s="12">
        <v>1100</v>
      </c>
      <c r="G80" s="8">
        <v>59</v>
      </c>
      <c r="H80" s="12"/>
    </row>
    <row r="81" spans="1:8" x14ac:dyDescent="0.2">
      <c r="A81" s="12">
        <v>17400000</v>
      </c>
      <c r="B81" s="12">
        <v>1</v>
      </c>
      <c r="C81" s="12">
        <v>0</v>
      </c>
      <c r="D81" s="12">
        <v>0</v>
      </c>
      <c r="E81" s="8">
        <v>27</v>
      </c>
      <c r="F81" s="12">
        <v>800</v>
      </c>
      <c r="G81" s="8">
        <v>49.7</v>
      </c>
      <c r="H81" s="12"/>
    </row>
    <row r="82" spans="1:8" x14ac:dyDescent="0.2">
      <c r="A82" s="12">
        <v>24950000</v>
      </c>
      <c r="B82" s="12">
        <v>1</v>
      </c>
      <c r="C82" s="12">
        <v>0</v>
      </c>
      <c r="D82" s="12">
        <v>0</v>
      </c>
      <c r="E82" s="8">
        <v>20</v>
      </c>
      <c r="F82" s="12">
        <v>1400</v>
      </c>
      <c r="G82" s="8">
        <v>55</v>
      </c>
      <c r="H82" s="12"/>
    </row>
    <row r="83" spans="1:8" x14ac:dyDescent="0.2">
      <c r="A83" s="12">
        <v>15000000</v>
      </c>
      <c r="B83" s="12">
        <v>1</v>
      </c>
      <c r="C83" s="12">
        <v>0</v>
      </c>
      <c r="D83" s="12">
        <v>0</v>
      </c>
      <c r="E83" s="8">
        <v>28.1</v>
      </c>
      <c r="F83" s="12">
        <v>400</v>
      </c>
      <c r="G83" s="8">
        <v>51.3</v>
      </c>
      <c r="H83" s="12"/>
    </row>
    <row r="84" spans="1:8" x14ac:dyDescent="0.2">
      <c r="A84" s="12">
        <v>13250000</v>
      </c>
      <c r="B84" s="12">
        <v>1</v>
      </c>
      <c r="C84" s="12">
        <v>0</v>
      </c>
      <c r="D84" s="12">
        <v>0</v>
      </c>
      <c r="E84" s="8">
        <v>30</v>
      </c>
      <c r="F84" s="12">
        <v>4000</v>
      </c>
      <c r="G84" s="8">
        <v>59</v>
      </c>
      <c r="H84" s="12"/>
    </row>
    <row r="85" spans="1:8" x14ac:dyDescent="0.2">
      <c r="A85" s="12">
        <v>10200000</v>
      </c>
      <c r="B85" s="12">
        <v>1</v>
      </c>
      <c r="C85" s="12">
        <v>0</v>
      </c>
      <c r="D85" s="12">
        <v>1</v>
      </c>
      <c r="E85" s="8">
        <v>30</v>
      </c>
      <c r="F85" s="12">
        <v>2200</v>
      </c>
      <c r="G85" s="8">
        <v>45.8</v>
      </c>
      <c r="H85" s="12"/>
    </row>
    <row r="86" spans="1:8" x14ac:dyDescent="0.2">
      <c r="A86" s="12">
        <v>14000000</v>
      </c>
      <c r="B86" s="12">
        <v>1</v>
      </c>
      <c r="C86" s="12">
        <v>0</v>
      </c>
      <c r="D86" s="12">
        <v>0</v>
      </c>
      <c r="E86" s="8">
        <v>23.8</v>
      </c>
      <c r="F86" s="12">
        <v>900</v>
      </c>
      <c r="G86" s="8">
        <v>51.4</v>
      </c>
      <c r="H86" s="12"/>
    </row>
    <row r="87" spans="1:8" x14ac:dyDescent="0.2">
      <c r="A87" s="12">
        <v>12000000</v>
      </c>
      <c r="B87" s="12">
        <v>1</v>
      </c>
      <c r="C87" s="12">
        <v>0</v>
      </c>
      <c r="D87" s="12">
        <v>0</v>
      </c>
      <c r="E87" s="8">
        <v>21.2</v>
      </c>
      <c r="F87" s="12">
        <v>900</v>
      </c>
      <c r="G87" s="8">
        <v>44.4</v>
      </c>
      <c r="H87" s="12"/>
    </row>
    <row r="88" spans="1:8" x14ac:dyDescent="0.2">
      <c r="A88" s="12">
        <v>12300000</v>
      </c>
      <c r="B88" s="12">
        <v>1</v>
      </c>
      <c r="C88" s="12">
        <v>0</v>
      </c>
      <c r="D88" s="12">
        <v>0</v>
      </c>
      <c r="E88" s="8">
        <v>13.3</v>
      </c>
      <c r="F88" s="12">
        <v>600</v>
      </c>
      <c r="G88" s="8">
        <v>44.8</v>
      </c>
      <c r="H88" s="12"/>
    </row>
    <row r="89" spans="1:8" x14ac:dyDescent="0.2">
      <c r="A89" s="12">
        <v>21990000</v>
      </c>
      <c r="B89" s="12">
        <v>1</v>
      </c>
      <c r="C89" s="12">
        <v>0</v>
      </c>
      <c r="D89" s="12">
        <v>0</v>
      </c>
      <c r="E89" s="8">
        <v>39.799999999999997</v>
      </c>
      <c r="F89" s="12">
        <v>500</v>
      </c>
      <c r="G89" s="8">
        <v>47.3</v>
      </c>
      <c r="H89" s="12"/>
    </row>
    <row r="90" spans="1:8" x14ac:dyDescent="0.2">
      <c r="A90" s="12">
        <v>13450000</v>
      </c>
      <c r="B90" s="12">
        <v>1</v>
      </c>
      <c r="C90" s="12">
        <v>0</v>
      </c>
      <c r="D90" s="12">
        <v>0</v>
      </c>
      <c r="E90" s="8">
        <v>31</v>
      </c>
      <c r="F90" s="12">
        <v>700</v>
      </c>
      <c r="G90" s="8">
        <v>53</v>
      </c>
      <c r="H90" s="12"/>
    </row>
    <row r="91" spans="1:8" x14ac:dyDescent="0.2">
      <c r="A91" s="12">
        <v>11600000</v>
      </c>
      <c r="B91" s="12">
        <v>1</v>
      </c>
      <c r="C91" s="12">
        <v>0</v>
      </c>
      <c r="D91" s="12">
        <v>0</v>
      </c>
      <c r="E91" s="8">
        <v>28.6</v>
      </c>
      <c r="F91" s="12">
        <v>1000</v>
      </c>
      <c r="G91" s="8">
        <v>44.2</v>
      </c>
      <c r="H91" s="12"/>
    </row>
    <row r="92" spans="1:8" x14ac:dyDescent="0.2">
      <c r="A92" s="12">
        <v>13200000</v>
      </c>
      <c r="B92" s="12">
        <v>1</v>
      </c>
      <c r="C92" s="12">
        <v>0</v>
      </c>
      <c r="D92" s="12">
        <v>0</v>
      </c>
      <c r="E92" s="8">
        <v>17</v>
      </c>
      <c r="F92" s="12">
        <v>700</v>
      </c>
      <c r="G92" s="8">
        <v>43</v>
      </c>
      <c r="H92" s="12"/>
    </row>
    <row r="93" spans="1:8" x14ac:dyDescent="0.2">
      <c r="A93" s="12">
        <v>16245000</v>
      </c>
      <c r="B93" s="12">
        <v>1</v>
      </c>
      <c r="C93" s="12">
        <v>0</v>
      </c>
      <c r="D93" s="12">
        <v>0</v>
      </c>
      <c r="E93" s="8">
        <v>38.5</v>
      </c>
      <c r="F93" s="12">
        <v>1300</v>
      </c>
      <c r="G93" s="8">
        <v>60</v>
      </c>
      <c r="H93" s="12"/>
    </row>
    <row r="94" spans="1:8" x14ac:dyDescent="0.2">
      <c r="A94" s="12">
        <v>17899000</v>
      </c>
      <c r="B94" s="12">
        <v>1</v>
      </c>
      <c r="C94" s="12">
        <v>0</v>
      </c>
      <c r="D94" s="12">
        <v>0</v>
      </c>
      <c r="E94" s="8">
        <v>25.6</v>
      </c>
      <c r="F94" s="12">
        <v>400</v>
      </c>
      <c r="G94" s="8">
        <v>51</v>
      </c>
      <c r="H94" s="12"/>
    </row>
    <row r="95" spans="1:8" x14ac:dyDescent="0.2">
      <c r="A95" s="12">
        <v>47000000</v>
      </c>
      <c r="B95" s="12">
        <v>1</v>
      </c>
      <c r="C95" s="12">
        <v>0</v>
      </c>
      <c r="D95" s="12">
        <v>0</v>
      </c>
      <c r="E95" s="8">
        <v>26</v>
      </c>
      <c r="F95" s="12">
        <v>600</v>
      </c>
      <c r="G95" s="8">
        <v>65.2</v>
      </c>
      <c r="H95" s="12"/>
    </row>
    <row r="96" spans="1:8" x14ac:dyDescent="0.2">
      <c r="A96" s="12">
        <v>7075680</v>
      </c>
      <c r="B96" s="12">
        <v>1</v>
      </c>
      <c r="C96" s="12">
        <v>0</v>
      </c>
      <c r="D96" s="12">
        <v>0</v>
      </c>
      <c r="E96" s="8">
        <v>13</v>
      </c>
      <c r="F96" s="12">
        <v>1600</v>
      </c>
      <c r="G96" s="8">
        <v>48.6</v>
      </c>
      <c r="H96" s="12"/>
    </row>
    <row r="97" spans="1:8" x14ac:dyDescent="0.2">
      <c r="A97" s="12">
        <v>7123670</v>
      </c>
      <c r="B97" s="12">
        <v>1</v>
      </c>
      <c r="C97" s="12">
        <v>0</v>
      </c>
      <c r="D97" s="12">
        <v>0</v>
      </c>
      <c r="E97" s="8">
        <v>14.4</v>
      </c>
      <c r="F97" s="12">
        <v>1000</v>
      </c>
      <c r="G97" s="8">
        <v>54.2</v>
      </c>
      <c r="H97" s="12"/>
    </row>
    <row r="98" spans="1:8" x14ac:dyDescent="0.2">
      <c r="A98" s="12">
        <v>7969750</v>
      </c>
      <c r="B98" s="12">
        <v>1</v>
      </c>
      <c r="C98" s="12">
        <v>0</v>
      </c>
      <c r="D98" s="12">
        <v>0</v>
      </c>
      <c r="E98" s="8">
        <v>18.600000000000001</v>
      </c>
      <c r="F98" s="12">
        <v>100</v>
      </c>
      <c r="G98" s="8">
        <v>49.7</v>
      </c>
      <c r="H98" s="12"/>
    </row>
    <row r="99" spans="1:8" x14ac:dyDescent="0.2">
      <c r="A99" s="12">
        <v>15299000</v>
      </c>
      <c r="B99" s="12">
        <v>1</v>
      </c>
      <c r="C99" s="12">
        <v>0</v>
      </c>
      <c r="D99" s="12">
        <v>0</v>
      </c>
      <c r="E99" s="8">
        <v>26.6</v>
      </c>
      <c r="F99" s="12">
        <v>900</v>
      </c>
      <c r="G99" s="8">
        <v>45</v>
      </c>
      <c r="H99" s="12"/>
    </row>
    <row r="100" spans="1:8" x14ac:dyDescent="0.2">
      <c r="A100" s="12">
        <v>12500000</v>
      </c>
      <c r="B100" s="12">
        <v>1</v>
      </c>
      <c r="C100" s="12">
        <v>0</v>
      </c>
      <c r="D100" s="12">
        <v>0</v>
      </c>
      <c r="E100" s="8">
        <v>32.1</v>
      </c>
      <c r="F100" s="12">
        <v>600</v>
      </c>
      <c r="G100" s="8">
        <v>54</v>
      </c>
      <c r="H100" s="12"/>
    </row>
    <row r="101" spans="1:8" x14ac:dyDescent="0.2">
      <c r="A101" s="12">
        <v>5100000</v>
      </c>
      <c r="B101" s="12">
        <v>1</v>
      </c>
      <c r="C101" s="12">
        <v>0</v>
      </c>
      <c r="D101" s="12">
        <v>0</v>
      </c>
      <c r="E101" s="8">
        <v>40.1</v>
      </c>
      <c r="F101" s="12">
        <v>600</v>
      </c>
      <c r="G101" s="8">
        <v>58.9</v>
      </c>
      <c r="H101" s="12"/>
    </row>
    <row r="102" spans="1:8" x14ac:dyDescent="0.2">
      <c r="A102" s="12">
        <v>13500000</v>
      </c>
      <c r="B102" s="12">
        <v>1</v>
      </c>
      <c r="C102" s="12">
        <v>0</v>
      </c>
      <c r="D102" s="12">
        <v>0</v>
      </c>
      <c r="E102" s="8">
        <v>28</v>
      </c>
      <c r="F102" s="12">
        <v>1300</v>
      </c>
      <c r="G102" s="8">
        <v>44</v>
      </c>
      <c r="H102" s="12"/>
    </row>
    <row r="103" spans="1:8" x14ac:dyDescent="0.2">
      <c r="A103" s="12">
        <v>14000000</v>
      </c>
      <c r="B103" s="12">
        <v>1</v>
      </c>
      <c r="C103" s="12">
        <v>0</v>
      </c>
      <c r="D103" s="12">
        <v>1</v>
      </c>
      <c r="E103" s="8">
        <v>28</v>
      </c>
      <c r="F103" s="12">
        <v>200</v>
      </c>
      <c r="G103" s="8">
        <v>43</v>
      </c>
      <c r="H103" s="12"/>
    </row>
    <row r="104" spans="1:8" x14ac:dyDescent="0.2">
      <c r="A104" s="12">
        <v>12000000</v>
      </c>
      <c r="B104" s="12">
        <v>1</v>
      </c>
      <c r="C104" s="12">
        <v>0</v>
      </c>
      <c r="D104" s="12">
        <v>0</v>
      </c>
      <c r="E104" s="8">
        <v>29</v>
      </c>
      <c r="F104" s="12">
        <v>750</v>
      </c>
      <c r="G104" s="8">
        <v>43</v>
      </c>
      <c r="H104" s="12"/>
    </row>
    <row r="105" spans="1:8" x14ac:dyDescent="0.2">
      <c r="A105" s="12">
        <v>9200000</v>
      </c>
      <c r="B105" s="12">
        <v>1</v>
      </c>
      <c r="C105" s="12">
        <v>0</v>
      </c>
      <c r="D105" s="12">
        <v>0</v>
      </c>
      <c r="E105" s="8">
        <v>15</v>
      </c>
      <c r="F105" s="12">
        <v>1800</v>
      </c>
      <c r="G105" s="8">
        <v>30.1</v>
      </c>
      <c r="H105" s="12"/>
    </row>
    <row r="106" spans="1:8" x14ac:dyDescent="0.2">
      <c r="A106" s="12">
        <v>18500000</v>
      </c>
      <c r="B106" s="12">
        <v>1</v>
      </c>
      <c r="C106" s="12">
        <v>0</v>
      </c>
      <c r="D106" s="12">
        <v>0</v>
      </c>
      <c r="E106" s="8">
        <v>31.2</v>
      </c>
      <c r="F106" s="12">
        <v>800</v>
      </c>
      <c r="G106" s="8">
        <v>48</v>
      </c>
      <c r="H106" s="12"/>
    </row>
    <row r="107" spans="1:8" x14ac:dyDescent="0.2">
      <c r="A107" s="12">
        <v>18000000</v>
      </c>
      <c r="B107" s="12">
        <v>1</v>
      </c>
      <c r="C107" s="12">
        <v>0</v>
      </c>
      <c r="D107" s="12">
        <v>0</v>
      </c>
      <c r="E107" s="8">
        <v>30.4</v>
      </c>
      <c r="F107" s="12">
        <v>900</v>
      </c>
      <c r="G107" s="8">
        <v>50.6</v>
      </c>
      <c r="H107" s="12"/>
    </row>
    <row r="108" spans="1:8" x14ac:dyDescent="0.2">
      <c r="A108" s="12">
        <v>15250000</v>
      </c>
      <c r="B108" s="12">
        <v>1</v>
      </c>
      <c r="C108" s="12">
        <v>0</v>
      </c>
      <c r="D108" s="12">
        <v>0</v>
      </c>
      <c r="E108" s="8">
        <v>34</v>
      </c>
      <c r="F108" s="12">
        <v>100</v>
      </c>
      <c r="G108" s="8">
        <v>52</v>
      </c>
      <c r="H108" s="12"/>
    </row>
    <row r="109" spans="1:8" x14ac:dyDescent="0.2">
      <c r="A109" s="12">
        <v>25000000</v>
      </c>
      <c r="B109" s="12">
        <v>1</v>
      </c>
      <c r="C109" s="12">
        <v>0</v>
      </c>
      <c r="D109" s="12">
        <v>0</v>
      </c>
      <c r="E109" s="8">
        <v>32.1</v>
      </c>
      <c r="F109" s="12">
        <v>450</v>
      </c>
      <c r="G109" s="8">
        <v>54.5</v>
      </c>
      <c r="H109" s="12"/>
    </row>
    <row r="110" spans="1:8" x14ac:dyDescent="0.2">
      <c r="A110" s="12">
        <v>28900000</v>
      </c>
      <c r="B110" s="12">
        <v>1</v>
      </c>
      <c r="C110" s="12">
        <v>0</v>
      </c>
      <c r="D110" s="12">
        <v>1</v>
      </c>
      <c r="E110" s="8">
        <v>49</v>
      </c>
      <c r="F110" s="12">
        <v>900</v>
      </c>
      <c r="G110" s="8">
        <v>82.2</v>
      </c>
      <c r="H110" s="12"/>
    </row>
    <row r="111" spans="1:8" x14ac:dyDescent="0.2">
      <c r="A111" s="12">
        <v>15000000</v>
      </c>
      <c r="B111" s="12">
        <v>1</v>
      </c>
      <c r="C111" s="12">
        <v>0</v>
      </c>
      <c r="D111" s="12">
        <v>0</v>
      </c>
      <c r="E111" s="8">
        <v>30</v>
      </c>
      <c r="F111" s="12">
        <v>900</v>
      </c>
      <c r="G111" s="8">
        <v>52</v>
      </c>
      <c r="H111" s="12"/>
    </row>
    <row r="112" spans="1:8" x14ac:dyDescent="0.2">
      <c r="A112" s="12">
        <v>16599000</v>
      </c>
      <c r="B112" s="12">
        <v>1</v>
      </c>
      <c r="C112" s="12">
        <v>0</v>
      </c>
      <c r="D112" s="12">
        <v>0</v>
      </c>
      <c r="E112" s="8">
        <v>31</v>
      </c>
      <c r="F112" s="12">
        <v>1800</v>
      </c>
      <c r="G112" s="8">
        <v>51</v>
      </c>
      <c r="H112" s="12"/>
    </row>
    <row r="113" spans="1:8" x14ac:dyDescent="0.2">
      <c r="A113" s="12">
        <v>11600000</v>
      </c>
      <c r="B113" s="12">
        <v>1</v>
      </c>
      <c r="C113" s="12">
        <v>0</v>
      </c>
      <c r="D113" s="12">
        <v>1</v>
      </c>
      <c r="E113" s="8">
        <v>31</v>
      </c>
      <c r="F113" s="12">
        <v>600</v>
      </c>
      <c r="G113" s="8">
        <v>51</v>
      </c>
      <c r="H113" s="12"/>
    </row>
    <row r="114" spans="1:8" x14ac:dyDescent="0.2">
      <c r="A114" s="12">
        <v>13900000</v>
      </c>
      <c r="B114" s="12">
        <v>1</v>
      </c>
      <c r="C114" s="12">
        <v>0</v>
      </c>
      <c r="D114" s="12">
        <v>0</v>
      </c>
      <c r="E114" s="8">
        <v>31</v>
      </c>
      <c r="F114" s="12">
        <v>650</v>
      </c>
      <c r="G114" s="8">
        <v>52</v>
      </c>
      <c r="H114" s="12"/>
    </row>
    <row r="115" spans="1:8" x14ac:dyDescent="0.2">
      <c r="A115" s="12">
        <v>25220300</v>
      </c>
      <c r="B115" s="12">
        <v>1</v>
      </c>
      <c r="C115" s="12">
        <v>1</v>
      </c>
      <c r="D115" s="12">
        <v>0</v>
      </c>
      <c r="E115" s="8">
        <v>25.3</v>
      </c>
      <c r="F115" s="12">
        <v>1100</v>
      </c>
      <c r="G115" s="8">
        <v>76.8</v>
      </c>
      <c r="H115" s="12"/>
    </row>
    <row r="116" spans="1:8" x14ac:dyDescent="0.2">
      <c r="A116" s="12">
        <v>14470000</v>
      </c>
      <c r="B116" s="12">
        <v>1</v>
      </c>
      <c r="C116" s="12">
        <v>1</v>
      </c>
      <c r="D116" s="12">
        <v>0</v>
      </c>
      <c r="E116" s="8">
        <v>32.9</v>
      </c>
      <c r="F116" s="12">
        <v>1400</v>
      </c>
      <c r="G116" s="8">
        <v>54.9</v>
      </c>
      <c r="H116" s="12"/>
    </row>
    <row r="117" spans="1:8" x14ac:dyDescent="0.2">
      <c r="A117" s="12">
        <v>41395000</v>
      </c>
      <c r="B117" s="12">
        <v>1</v>
      </c>
      <c r="C117" s="12">
        <v>1</v>
      </c>
      <c r="D117" s="12">
        <v>0</v>
      </c>
      <c r="E117" s="8">
        <v>31.9</v>
      </c>
      <c r="F117" s="12">
        <v>900</v>
      </c>
      <c r="G117" s="8">
        <v>97.4</v>
      </c>
      <c r="H117" s="12"/>
    </row>
    <row r="118" spans="1:8" x14ac:dyDescent="0.2">
      <c r="A118" s="12">
        <v>34100700</v>
      </c>
      <c r="B118" s="12">
        <v>1</v>
      </c>
      <c r="C118" s="12">
        <v>1</v>
      </c>
      <c r="D118" s="12">
        <v>0</v>
      </c>
      <c r="E118" s="8">
        <v>31.5</v>
      </c>
      <c r="F118" s="12">
        <v>1200</v>
      </c>
      <c r="G118" s="8">
        <v>67.7</v>
      </c>
      <c r="H118" s="12"/>
    </row>
  </sheetData>
  <sortState xmlns:xlrd2="http://schemas.microsoft.com/office/spreadsheetml/2017/richdata2" ref="A2:G118">
    <sortCondition ref="C13:C1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Данные</vt:lpstr>
      <vt:lpstr>Описательная статистика</vt:lpstr>
      <vt:lpstr>Корреляция</vt:lpstr>
      <vt:lpstr>Линейная 1</vt:lpstr>
      <vt:lpstr>Линейная 2</vt:lpstr>
      <vt:lpstr>Линейная 3</vt:lpstr>
      <vt:lpstr>Логарифмическая</vt:lpstr>
      <vt:lpstr>Тест Чоу 1</vt:lpstr>
      <vt:lpstr>Тест Чоу 2</vt:lpstr>
      <vt:lpstr>Тест Чоу 3</vt:lpstr>
      <vt:lpstr>Тест Бокса-Кокса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nasyk</cp:lastModifiedBy>
  <dcterms:modified xsi:type="dcterms:W3CDTF">2022-06-02T23:32:13Z</dcterms:modified>
</cp:coreProperties>
</file>