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!ВУЗ\7 семестр\!Моделирование [Э] - 13\УИР 3 - готово\"/>
    </mc:Choice>
  </mc:AlternateContent>
  <xr:revisionPtr revIDLastSave="0" documentId="13_ncr:1_{B7DE3FA9-ACEC-4B30-938E-1D772F6465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10" r:id="rId9"/>
    <sheet name="Сравнение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6" l="1"/>
  <c r="J11" i="9"/>
  <c r="I11" i="9"/>
  <c r="H11" i="9"/>
  <c r="G11" i="9"/>
  <c r="F11" i="9"/>
  <c r="E11" i="9"/>
  <c r="J8" i="9"/>
  <c r="I8" i="9"/>
  <c r="H8" i="9"/>
  <c r="G8" i="9"/>
  <c r="F8" i="9"/>
  <c r="E8" i="9"/>
  <c r="J5" i="9"/>
  <c r="I5" i="9"/>
  <c r="H5" i="9"/>
  <c r="G5" i="9"/>
  <c r="F5" i="9"/>
  <c r="E5" i="9"/>
  <c r="J16" i="10"/>
  <c r="K16" i="10" s="1"/>
  <c r="H16" i="10"/>
  <c r="C16" i="10"/>
  <c r="J15" i="10"/>
  <c r="K15" i="10" s="1"/>
  <c r="H15" i="10"/>
  <c r="C15" i="10"/>
  <c r="J14" i="10"/>
  <c r="K14" i="10" s="1"/>
  <c r="H14" i="10"/>
  <c r="C14" i="10"/>
  <c r="J13" i="10"/>
  <c r="K13" i="10" s="1"/>
  <c r="H13" i="10"/>
  <c r="C13" i="10"/>
  <c r="J12" i="10"/>
  <c r="K12" i="10" s="1"/>
  <c r="H12" i="10"/>
  <c r="C12" i="10"/>
  <c r="J11" i="10"/>
  <c r="K11" i="10" s="1"/>
  <c r="H11" i="10"/>
  <c r="C11" i="10"/>
  <c r="J10" i="10"/>
  <c r="K10" i="10" s="1"/>
  <c r="H10" i="10"/>
  <c r="C10" i="10"/>
  <c r="J9" i="10"/>
  <c r="K9" i="10" s="1"/>
  <c r="H9" i="10"/>
  <c r="C9" i="10"/>
  <c r="J8" i="10"/>
  <c r="K8" i="10" s="1"/>
  <c r="H8" i="10"/>
  <c r="C8" i="10"/>
  <c r="J7" i="10"/>
  <c r="K7" i="10" s="1"/>
  <c r="H7" i="10"/>
  <c r="C7" i="10"/>
  <c r="J6" i="10"/>
  <c r="K6" i="10" s="1"/>
  <c r="H6" i="10"/>
  <c r="C6" i="10"/>
  <c r="J5" i="10"/>
  <c r="K5" i="10" s="1"/>
  <c r="H5" i="10"/>
  <c r="C5" i="10"/>
  <c r="J4" i="10"/>
  <c r="K4" i="10" s="1"/>
  <c r="C4" i="10"/>
  <c r="D16" i="10" l="1"/>
  <c r="D14" i="10"/>
  <c r="D12" i="10"/>
  <c r="D9" i="10"/>
  <c r="D7" i="10"/>
  <c r="D6" i="10"/>
  <c r="J2" i="9"/>
  <c r="D5" i="10"/>
  <c r="D10" i="10"/>
  <c r="D8" i="10"/>
  <c r="D13" i="10"/>
  <c r="D15" i="10"/>
  <c r="D11" i="10"/>
  <c r="J4" i="1"/>
  <c r="K4" i="1" s="1"/>
  <c r="C4" i="1"/>
  <c r="D11" i="9"/>
  <c r="C11" i="9"/>
  <c r="B11" i="9"/>
  <c r="D8" i="9"/>
  <c r="C8" i="9"/>
  <c r="B8" i="9"/>
  <c r="D5" i="9"/>
  <c r="C5" i="9"/>
  <c r="B5" i="9"/>
  <c r="J16" i="8"/>
  <c r="K16" i="8" s="1"/>
  <c r="H16" i="8"/>
  <c r="C16" i="8"/>
  <c r="I2" i="9" s="1"/>
  <c r="J15" i="8"/>
  <c r="K15" i="8" s="1"/>
  <c r="H15" i="8"/>
  <c r="C15" i="8"/>
  <c r="J14" i="8"/>
  <c r="K14" i="8" s="1"/>
  <c r="H14" i="8"/>
  <c r="C14" i="8"/>
  <c r="J13" i="8"/>
  <c r="K13" i="8" s="1"/>
  <c r="H13" i="8"/>
  <c r="C13" i="8"/>
  <c r="J12" i="8"/>
  <c r="K12" i="8" s="1"/>
  <c r="H12" i="8"/>
  <c r="C12" i="8"/>
  <c r="J11" i="8"/>
  <c r="K11" i="8" s="1"/>
  <c r="H11" i="8"/>
  <c r="C11" i="8"/>
  <c r="D11" i="8" s="1"/>
  <c r="J10" i="8"/>
  <c r="K10" i="8" s="1"/>
  <c r="H10" i="8"/>
  <c r="C10" i="8"/>
  <c r="D10" i="8" s="1"/>
  <c r="J9" i="8"/>
  <c r="K9" i="8" s="1"/>
  <c r="H9" i="8"/>
  <c r="D9" i="8"/>
  <c r="C9" i="8"/>
  <c r="J8" i="8"/>
  <c r="K8" i="8" s="1"/>
  <c r="H8" i="8"/>
  <c r="C8" i="8"/>
  <c r="J7" i="8"/>
  <c r="K7" i="8" s="1"/>
  <c r="H7" i="8"/>
  <c r="C7" i="8"/>
  <c r="D8" i="8" s="1"/>
  <c r="J6" i="8"/>
  <c r="K6" i="8" s="1"/>
  <c r="H6" i="8"/>
  <c r="C6" i="8"/>
  <c r="J5" i="8"/>
  <c r="K5" i="8" s="1"/>
  <c r="H5" i="8"/>
  <c r="C5" i="8"/>
  <c r="J4" i="8"/>
  <c r="K4" i="8" s="1"/>
  <c r="C4" i="8"/>
  <c r="J16" i="7"/>
  <c r="K16" i="7" s="1"/>
  <c r="H16" i="7"/>
  <c r="C16" i="7"/>
  <c r="J15" i="7"/>
  <c r="K15" i="7" s="1"/>
  <c r="H15" i="7"/>
  <c r="C15" i="7"/>
  <c r="J14" i="7"/>
  <c r="K14" i="7" s="1"/>
  <c r="H14" i="7"/>
  <c r="C14" i="7"/>
  <c r="J13" i="7"/>
  <c r="K13" i="7" s="1"/>
  <c r="H13" i="7"/>
  <c r="C13" i="7"/>
  <c r="J12" i="7"/>
  <c r="K12" i="7" s="1"/>
  <c r="H12" i="7"/>
  <c r="C12" i="7"/>
  <c r="J11" i="7"/>
  <c r="K11" i="7" s="1"/>
  <c r="H11" i="7"/>
  <c r="C11" i="7"/>
  <c r="J10" i="7"/>
  <c r="K10" i="7" s="1"/>
  <c r="H10" i="7"/>
  <c r="C10" i="7"/>
  <c r="D10" i="7" s="1"/>
  <c r="J9" i="7"/>
  <c r="K9" i="7" s="1"/>
  <c r="H9" i="7"/>
  <c r="D9" i="7"/>
  <c r="C9" i="7"/>
  <c r="J8" i="7"/>
  <c r="K8" i="7" s="1"/>
  <c r="H8" i="7"/>
  <c r="C8" i="7"/>
  <c r="J7" i="7"/>
  <c r="K7" i="7" s="1"/>
  <c r="H7" i="7"/>
  <c r="C7" i="7"/>
  <c r="J6" i="7"/>
  <c r="K6" i="7" s="1"/>
  <c r="H6" i="7"/>
  <c r="C6" i="7"/>
  <c r="J5" i="7"/>
  <c r="K5" i="7" s="1"/>
  <c r="H5" i="7"/>
  <c r="C5" i="7"/>
  <c r="J4" i="7"/>
  <c r="K4" i="7" s="1"/>
  <c r="C4" i="7"/>
  <c r="J16" i="6"/>
  <c r="K16" i="6" s="1"/>
  <c r="H16" i="6"/>
  <c r="C16" i="6"/>
  <c r="G2" i="9" s="1"/>
  <c r="J15" i="6"/>
  <c r="K15" i="6" s="1"/>
  <c r="H15" i="6"/>
  <c r="C15" i="6"/>
  <c r="J14" i="6"/>
  <c r="K14" i="6" s="1"/>
  <c r="H14" i="6"/>
  <c r="C14" i="6"/>
  <c r="J13" i="6"/>
  <c r="K13" i="6" s="1"/>
  <c r="H13" i="6"/>
  <c r="C13" i="6"/>
  <c r="J12" i="6"/>
  <c r="K12" i="6" s="1"/>
  <c r="H12" i="6"/>
  <c r="C12" i="6"/>
  <c r="J11" i="6"/>
  <c r="K11" i="6" s="1"/>
  <c r="H11" i="6"/>
  <c r="C11" i="6"/>
  <c r="J10" i="6"/>
  <c r="K10" i="6" s="1"/>
  <c r="H10" i="6"/>
  <c r="C10" i="6"/>
  <c r="J9" i="6"/>
  <c r="K9" i="6" s="1"/>
  <c r="H9" i="6"/>
  <c r="C9" i="6"/>
  <c r="J8" i="6"/>
  <c r="K8" i="6" s="1"/>
  <c r="H8" i="6"/>
  <c r="C8" i="6"/>
  <c r="J7" i="6"/>
  <c r="K7" i="6" s="1"/>
  <c r="H7" i="6"/>
  <c r="C7" i="6"/>
  <c r="J6" i="6"/>
  <c r="K6" i="6" s="1"/>
  <c r="H6" i="6"/>
  <c r="C6" i="6"/>
  <c r="J5" i="6"/>
  <c r="K5" i="6" s="1"/>
  <c r="H5" i="6"/>
  <c r="C5" i="6"/>
  <c r="J4" i="6"/>
  <c r="K4" i="6" s="1"/>
  <c r="C4" i="6"/>
  <c r="J16" i="5"/>
  <c r="K16" i="5" s="1"/>
  <c r="H16" i="5"/>
  <c r="C16" i="5"/>
  <c r="F2" i="9" s="1"/>
  <c r="J15" i="5"/>
  <c r="K15" i="5" s="1"/>
  <c r="H15" i="5"/>
  <c r="C15" i="5"/>
  <c r="J14" i="5"/>
  <c r="K14" i="5" s="1"/>
  <c r="H14" i="5"/>
  <c r="C14" i="5"/>
  <c r="D14" i="5" s="1"/>
  <c r="J13" i="5"/>
  <c r="K13" i="5" s="1"/>
  <c r="H13" i="5"/>
  <c r="C13" i="5"/>
  <c r="J12" i="5"/>
  <c r="K12" i="5" s="1"/>
  <c r="H12" i="5"/>
  <c r="C12" i="5"/>
  <c r="J11" i="5"/>
  <c r="K11" i="5" s="1"/>
  <c r="H11" i="5"/>
  <c r="C11" i="5"/>
  <c r="J10" i="5"/>
  <c r="K10" i="5" s="1"/>
  <c r="H10" i="5"/>
  <c r="C10" i="5"/>
  <c r="J9" i="5"/>
  <c r="K9" i="5" s="1"/>
  <c r="H9" i="5"/>
  <c r="C9" i="5"/>
  <c r="D9" i="5" s="1"/>
  <c r="J8" i="5"/>
  <c r="K8" i="5" s="1"/>
  <c r="H8" i="5"/>
  <c r="C8" i="5"/>
  <c r="D8" i="5" s="1"/>
  <c r="J7" i="5"/>
  <c r="K7" i="5" s="1"/>
  <c r="H7" i="5"/>
  <c r="C7" i="5"/>
  <c r="D7" i="5" s="1"/>
  <c r="J6" i="5"/>
  <c r="K6" i="5" s="1"/>
  <c r="H6" i="5"/>
  <c r="C6" i="5"/>
  <c r="D6" i="5" s="1"/>
  <c r="J5" i="5"/>
  <c r="K5" i="5" s="1"/>
  <c r="H5" i="5"/>
  <c r="C5" i="5"/>
  <c r="J4" i="5"/>
  <c r="K4" i="5" s="1"/>
  <c r="C4" i="5"/>
  <c r="J16" i="4"/>
  <c r="K16" i="4" s="1"/>
  <c r="H16" i="4"/>
  <c r="C16" i="4"/>
  <c r="E2" i="9" s="1"/>
  <c r="J15" i="4"/>
  <c r="K15" i="4" s="1"/>
  <c r="H15" i="4"/>
  <c r="C15" i="4"/>
  <c r="J14" i="4"/>
  <c r="K14" i="4" s="1"/>
  <c r="H14" i="4"/>
  <c r="C14" i="4"/>
  <c r="J13" i="4"/>
  <c r="K13" i="4" s="1"/>
  <c r="H13" i="4"/>
  <c r="C13" i="4"/>
  <c r="J12" i="4"/>
  <c r="K12" i="4" s="1"/>
  <c r="H12" i="4"/>
  <c r="C12" i="4"/>
  <c r="J11" i="4"/>
  <c r="K11" i="4" s="1"/>
  <c r="H11" i="4"/>
  <c r="C11" i="4"/>
  <c r="D11" i="4" s="1"/>
  <c r="J10" i="4"/>
  <c r="K10" i="4" s="1"/>
  <c r="H10" i="4"/>
  <c r="C10" i="4"/>
  <c r="J9" i="4"/>
  <c r="K9" i="4" s="1"/>
  <c r="H9" i="4"/>
  <c r="C9" i="4"/>
  <c r="J8" i="4"/>
  <c r="K8" i="4" s="1"/>
  <c r="H8" i="4"/>
  <c r="C8" i="4"/>
  <c r="J7" i="4"/>
  <c r="K7" i="4" s="1"/>
  <c r="H7" i="4"/>
  <c r="C7" i="4"/>
  <c r="J6" i="4"/>
  <c r="K6" i="4" s="1"/>
  <c r="H6" i="4"/>
  <c r="C6" i="4"/>
  <c r="J5" i="4"/>
  <c r="K5" i="4" s="1"/>
  <c r="H5" i="4"/>
  <c r="C5" i="4"/>
  <c r="J4" i="4"/>
  <c r="K4" i="4" s="1"/>
  <c r="C4" i="4"/>
  <c r="J23" i="3"/>
  <c r="K23" i="3" s="1"/>
  <c r="H23" i="3"/>
  <c r="C23" i="3"/>
  <c r="D2" i="9" s="1"/>
  <c r="J22" i="3"/>
  <c r="K22" i="3" s="1"/>
  <c r="H22" i="3"/>
  <c r="C22" i="3"/>
  <c r="D22" i="3" s="1"/>
  <c r="K21" i="3"/>
  <c r="J21" i="3"/>
  <c r="H21" i="3"/>
  <c r="C21" i="3"/>
  <c r="K20" i="3"/>
  <c r="J20" i="3"/>
  <c r="H20" i="3"/>
  <c r="C20" i="3"/>
  <c r="D21" i="3" s="1"/>
  <c r="J19" i="3"/>
  <c r="K19" i="3" s="1"/>
  <c r="H19" i="3"/>
  <c r="C19" i="3"/>
  <c r="J18" i="3"/>
  <c r="K18" i="3" s="1"/>
  <c r="H18" i="3"/>
  <c r="C18" i="3"/>
  <c r="D18" i="3" s="1"/>
  <c r="J17" i="3"/>
  <c r="K17" i="3" s="1"/>
  <c r="H17" i="3"/>
  <c r="C17" i="3"/>
  <c r="J16" i="3"/>
  <c r="K16" i="3" s="1"/>
  <c r="H16" i="3"/>
  <c r="C16" i="3"/>
  <c r="J15" i="3"/>
  <c r="K15" i="3" s="1"/>
  <c r="H15" i="3"/>
  <c r="C15" i="3"/>
  <c r="D15" i="3" s="1"/>
  <c r="K14" i="3"/>
  <c r="J14" i="3"/>
  <c r="H14" i="3"/>
  <c r="C14" i="3"/>
  <c r="K13" i="3"/>
  <c r="J13" i="3"/>
  <c r="H13" i="3"/>
  <c r="C13" i="3"/>
  <c r="K12" i="3"/>
  <c r="J12" i="3"/>
  <c r="H12" i="3"/>
  <c r="C12" i="3"/>
  <c r="D12" i="3" s="1"/>
  <c r="J11" i="3"/>
  <c r="K11" i="3" s="1"/>
  <c r="H11" i="3"/>
  <c r="C11" i="3"/>
  <c r="D11" i="3" s="1"/>
  <c r="J10" i="3"/>
  <c r="K10" i="3" s="1"/>
  <c r="H10" i="3"/>
  <c r="C10" i="3"/>
  <c r="J9" i="3"/>
  <c r="K9" i="3" s="1"/>
  <c r="H9" i="3"/>
  <c r="C9" i="3"/>
  <c r="J8" i="3"/>
  <c r="K8" i="3" s="1"/>
  <c r="H8" i="3"/>
  <c r="C8" i="3"/>
  <c r="J7" i="3"/>
  <c r="K7" i="3" s="1"/>
  <c r="H7" i="3"/>
  <c r="C7" i="3"/>
  <c r="K6" i="3"/>
  <c r="J6" i="3"/>
  <c r="H6" i="3"/>
  <c r="C6" i="3"/>
  <c r="K5" i="3"/>
  <c r="J5" i="3"/>
  <c r="H5" i="3"/>
  <c r="C5" i="3"/>
  <c r="J4" i="3"/>
  <c r="K4" i="3" s="1"/>
  <c r="C4" i="3"/>
  <c r="J23" i="2"/>
  <c r="K23" i="2" s="1"/>
  <c r="H23" i="2"/>
  <c r="C23" i="2"/>
  <c r="C2" i="9" s="1"/>
  <c r="J22" i="2"/>
  <c r="K22" i="2" s="1"/>
  <c r="H22" i="2"/>
  <c r="C22" i="2"/>
  <c r="J21" i="2"/>
  <c r="K21" i="2" s="1"/>
  <c r="H21" i="2"/>
  <c r="C21" i="2"/>
  <c r="D21" i="2" s="1"/>
  <c r="J20" i="2"/>
  <c r="K20" i="2" s="1"/>
  <c r="H20" i="2"/>
  <c r="C20" i="2"/>
  <c r="J19" i="2"/>
  <c r="K19" i="2" s="1"/>
  <c r="H19" i="2"/>
  <c r="C19" i="2"/>
  <c r="J18" i="2"/>
  <c r="K18" i="2" s="1"/>
  <c r="H18" i="2"/>
  <c r="C18" i="2"/>
  <c r="J17" i="2"/>
  <c r="K17" i="2" s="1"/>
  <c r="H17" i="2"/>
  <c r="C17" i="2"/>
  <c r="J16" i="2"/>
  <c r="K16" i="2" s="1"/>
  <c r="H16" i="2"/>
  <c r="C16" i="2"/>
  <c r="D16" i="2" s="1"/>
  <c r="J15" i="2"/>
  <c r="K15" i="2" s="1"/>
  <c r="H15" i="2"/>
  <c r="C15" i="2"/>
  <c r="D15" i="2" s="1"/>
  <c r="J14" i="2"/>
  <c r="K14" i="2" s="1"/>
  <c r="H14" i="2"/>
  <c r="C14" i="2"/>
  <c r="J13" i="2"/>
  <c r="K13" i="2" s="1"/>
  <c r="H13" i="2"/>
  <c r="C13" i="2"/>
  <c r="J12" i="2"/>
  <c r="K12" i="2" s="1"/>
  <c r="H12" i="2"/>
  <c r="C12" i="2"/>
  <c r="J11" i="2"/>
  <c r="K11" i="2" s="1"/>
  <c r="H11" i="2"/>
  <c r="C11" i="2"/>
  <c r="J10" i="2"/>
  <c r="K10" i="2" s="1"/>
  <c r="H10" i="2"/>
  <c r="C10" i="2"/>
  <c r="D10" i="2" s="1"/>
  <c r="J9" i="2"/>
  <c r="K9" i="2" s="1"/>
  <c r="H9" i="2"/>
  <c r="C9" i="2"/>
  <c r="J8" i="2"/>
  <c r="K8" i="2" s="1"/>
  <c r="H8" i="2"/>
  <c r="C8" i="2"/>
  <c r="D8" i="2" s="1"/>
  <c r="J7" i="2"/>
  <c r="K7" i="2" s="1"/>
  <c r="H7" i="2"/>
  <c r="C7" i="2"/>
  <c r="J6" i="2"/>
  <c r="K6" i="2" s="1"/>
  <c r="H6" i="2"/>
  <c r="C6" i="2"/>
  <c r="D7" i="2" s="1"/>
  <c r="J5" i="2"/>
  <c r="K5" i="2" s="1"/>
  <c r="H5" i="2"/>
  <c r="C5" i="2"/>
  <c r="J4" i="2"/>
  <c r="K4" i="2" s="1"/>
  <c r="C4" i="2"/>
  <c r="J23" i="1"/>
  <c r="K23" i="1" s="1"/>
  <c r="H23" i="1"/>
  <c r="C23" i="1"/>
  <c r="B2" i="9" s="1"/>
  <c r="J22" i="1"/>
  <c r="K22" i="1" s="1"/>
  <c r="H22" i="1"/>
  <c r="C22" i="1"/>
  <c r="D22" i="1" s="1"/>
  <c r="J21" i="1"/>
  <c r="K21" i="1" s="1"/>
  <c r="H21" i="1"/>
  <c r="C21" i="1"/>
  <c r="D21" i="1" s="1"/>
  <c r="J20" i="1"/>
  <c r="K20" i="1" s="1"/>
  <c r="H20" i="1"/>
  <c r="C20" i="1"/>
  <c r="D20" i="1" s="1"/>
  <c r="J19" i="1"/>
  <c r="K19" i="1" s="1"/>
  <c r="H19" i="1"/>
  <c r="C19" i="1"/>
  <c r="J18" i="1"/>
  <c r="K18" i="1" s="1"/>
  <c r="H18" i="1"/>
  <c r="C18" i="1"/>
  <c r="J17" i="1"/>
  <c r="K17" i="1" s="1"/>
  <c r="H17" i="1"/>
  <c r="C17" i="1"/>
  <c r="D17" i="1" s="1"/>
  <c r="J16" i="1"/>
  <c r="K16" i="1" s="1"/>
  <c r="H16" i="1"/>
  <c r="C16" i="1"/>
  <c r="D16" i="1" s="1"/>
  <c r="J15" i="1"/>
  <c r="K15" i="1" s="1"/>
  <c r="H15" i="1"/>
  <c r="C15" i="1"/>
  <c r="D15" i="1" s="1"/>
  <c r="K14" i="1"/>
  <c r="J14" i="1"/>
  <c r="H14" i="1"/>
  <c r="C14" i="1"/>
  <c r="J13" i="1"/>
  <c r="K13" i="1" s="1"/>
  <c r="H13" i="1"/>
  <c r="C13" i="1"/>
  <c r="D13" i="1" s="1"/>
  <c r="J12" i="1"/>
  <c r="K12" i="1" s="1"/>
  <c r="H12" i="1"/>
  <c r="C12" i="1"/>
  <c r="J11" i="1"/>
  <c r="K11" i="1" s="1"/>
  <c r="H11" i="1"/>
  <c r="C11" i="1"/>
  <c r="J10" i="1"/>
  <c r="K10" i="1" s="1"/>
  <c r="H10" i="1"/>
  <c r="C10" i="1"/>
  <c r="J9" i="1"/>
  <c r="K9" i="1" s="1"/>
  <c r="H9" i="1"/>
  <c r="C9" i="1"/>
  <c r="J8" i="1"/>
  <c r="K8" i="1" s="1"/>
  <c r="H8" i="1"/>
  <c r="C8" i="1"/>
  <c r="D8" i="1" s="1"/>
  <c r="J7" i="1"/>
  <c r="K7" i="1" s="1"/>
  <c r="H7" i="1"/>
  <c r="C7" i="1"/>
  <c r="D7" i="1" s="1"/>
  <c r="J6" i="1"/>
  <c r="K6" i="1" s="1"/>
  <c r="H6" i="1"/>
  <c r="C6" i="1"/>
  <c r="D6" i="1" s="1"/>
  <c r="J5" i="1"/>
  <c r="K5" i="1" s="1"/>
  <c r="H5" i="1"/>
  <c r="C5" i="1"/>
  <c r="D5" i="1" s="1"/>
  <c r="D13" i="8" l="1"/>
  <c r="D5" i="8"/>
  <c r="D11" i="7"/>
  <c r="D16" i="7"/>
  <c r="H2" i="9"/>
  <c r="D15" i="5"/>
  <c r="D5" i="5"/>
  <c r="D12" i="4"/>
  <c r="D9" i="4"/>
  <c r="D12" i="8"/>
  <c r="D16" i="8"/>
  <c r="D14" i="7"/>
  <c r="D5" i="7"/>
  <c r="D8" i="6"/>
  <c r="D10" i="6"/>
  <c r="D16" i="6"/>
  <c r="D11" i="5"/>
  <c r="D16" i="5"/>
  <c r="D6" i="4"/>
  <c r="D12" i="5"/>
  <c r="D10" i="5"/>
  <c r="D9" i="6"/>
  <c r="D5" i="6"/>
  <c r="D8" i="7"/>
  <c r="D12" i="7"/>
  <c r="D6" i="7"/>
  <c r="D13" i="7"/>
  <c r="D7" i="8"/>
  <c r="D15" i="8"/>
  <c r="D6" i="8"/>
  <c r="D14" i="8"/>
  <c r="D11" i="6"/>
  <c r="D15" i="6"/>
  <c r="D7" i="6"/>
  <c r="D13" i="6"/>
  <c r="D10" i="4"/>
  <c r="D14" i="4"/>
  <c r="D5" i="4"/>
  <c r="D16" i="4"/>
  <c r="D13" i="4"/>
  <c r="D8" i="4"/>
  <c r="D20" i="3"/>
  <c r="D13" i="3"/>
  <c r="D7" i="3"/>
  <c r="D10" i="3"/>
  <c r="D8" i="3"/>
  <c r="D14" i="3"/>
  <c r="D16" i="3"/>
  <c r="D6" i="3"/>
  <c r="D5" i="3"/>
  <c r="D19" i="3"/>
  <c r="D22" i="2"/>
  <c r="D14" i="2"/>
  <c r="D13" i="2"/>
  <c r="D6" i="2"/>
  <c r="D5" i="2"/>
  <c r="D23" i="2"/>
  <c r="D17" i="2"/>
  <c r="D9" i="2"/>
  <c r="D20" i="2"/>
  <c r="D12" i="2"/>
  <c r="D18" i="2"/>
  <c r="D18" i="1"/>
  <c r="D14" i="1"/>
  <c r="D12" i="1"/>
  <c r="D10" i="1"/>
  <c r="D9" i="1"/>
  <c r="D23" i="1"/>
  <c r="D11" i="1"/>
  <c r="D19" i="1"/>
  <c r="D23" i="3"/>
  <c r="D11" i="2"/>
  <c r="D19" i="2"/>
  <c r="D9" i="3"/>
  <c r="D17" i="3"/>
  <c r="D7" i="4"/>
  <c r="D15" i="4"/>
  <c r="D13" i="5"/>
  <c r="D6" i="6"/>
  <c r="D14" i="6"/>
  <c r="D7" i="7"/>
  <c r="D1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5000000}">
      <text>
        <r>
          <rPr>
            <sz val="10"/>
            <color rgb="FF000000"/>
            <rFont val="Arial"/>
            <scheme val="minor"/>
          </rPr>
          <t>ZYX TERMINATE</t>
        </r>
      </text>
    </comment>
    <comment ref="E3" authorId="0" shapeId="0" xr:uid="{00000000-0006-0000-0000-000004000000}">
      <text>
        <r>
          <rPr>
            <sz val="10"/>
            <color rgb="FF000000"/>
            <rFont val="Arial"/>
            <scheme val="minor"/>
          </rPr>
          <t>QUEUE - AVE. CONT.</t>
        </r>
      </text>
    </comment>
    <comment ref="F3" authorId="0" shapeId="0" xr:uid="{00000000-0006-0000-0000-000002000000}">
      <text>
        <r>
          <rPr>
            <sz val="10"/>
            <color rgb="FF000000"/>
            <rFont val="Arial"/>
            <scheme val="minor"/>
          </rPr>
          <t>STORAGE - UTIL.</t>
        </r>
      </text>
    </comment>
    <comment ref="G3" authorId="0" shapeId="0" xr:uid="{00000000-0006-0000-0000-000003000000}">
      <text>
        <r>
          <rPr>
            <sz val="10"/>
            <color rgb="FF000000"/>
            <rFont val="Arial"/>
            <scheme val="minor"/>
          </rPr>
          <t>QUEUE - AVE. TIME.</t>
        </r>
      </text>
    </comment>
    <comment ref="I3" authorId="0" shapeId="0" xr:uid="{00000000-0006-0000-0000-000001000000}">
      <text>
        <r>
          <rPr>
            <sz val="10"/>
            <color rgb="FF000000"/>
            <rFont val="Arial"/>
            <scheme val="minor"/>
          </rPr>
          <t>TU_BUF - STD.DEV.</t>
        </r>
      </text>
    </comment>
  </commentList>
</comments>
</file>

<file path=xl/sharedStrings.xml><?xml version="1.0" encoding="utf-8"?>
<sst xmlns="http://schemas.openxmlformats.org/spreadsheetml/2006/main" count="238" uniqueCount="43">
  <si>
    <t>Исх. Данные
(вариант 1)</t>
  </si>
  <si>
    <t>K</t>
  </si>
  <si>
    <t>E</t>
  </si>
  <si>
    <t>поток</t>
  </si>
  <si>
    <t>a</t>
  </si>
  <si>
    <t>b</t>
  </si>
  <si>
    <t>КВ</t>
  </si>
  <si>
    <t>трасса</t>
  </si>
  <si>
    <t>Заявок</t>
  </si>
  <si>
    <t>Потери</t>
  </si>
  <si>
    <t>Вер-ть потери</t>
  </si>
  <si>
    <t>П (%)</t>
  </si>
  <si>
    <t>Длина очер.</t>
  </si>
  <si>
    <t>Загрузка</t>
  </si>
  <si>
    <t>Ср.вр. ож.</t>
  </si>
  <si>
    <t>О (%)</t>
  </si>
  <si>
    <t>СКО
вр. ож.</t>
  </si>
  <si>
    <t>Дов. инт.</t>
  </si>
  <si>
    <t>Д (%)</t>
  </si>
  <si>
    <t>-</t>
  </si>
  <si>
    <t>Вариант 1</t>
  </si>
  <si>
    <t>Вариант 2</t>
  </si>
  <si>
    <t>Вариант 3</t>
  </si>
  <si>
    <t>Вариант 4</t>
  </si>
  <si>
    <t>Вариант 5</t>
  </si>
  <si>
    <t>Вариант 6</t>
  </si>
  <si>
    <t>Вариант 7</t>
  </si>
  <si>
    <t>Вариант 8</t>
  </si>
  <si>
    <t>Вероятность потери</t>
  </si>
  <si>
    <t>Длина очереди</t>
  </si>
  <si>
    <t>Среднее время ожидания</t>
  </si>
  <si>
    <t>0/1</t>
  </si>
  <si>
    <t>прост</t>
  </si>
  <si>
    <t>Исх. Данные
(вариант 2)</t>
  </si>
  <si>
    <t>Исх. Данные
(вариант 3)</t>
  </si>
  <si>
    <t>Исх. Данные
(вариант 4)</t>
  </si>
  <si>
    <t>Исх. Данные
(вариант 5)</t>
  </si>
  <si>
    <t>Исх. Данные
(вариант 6)</t>
  </si>
  <si>
    <t>Исх. Данные
(вариант 7)</t>
  </si>
  <si>
    <t>аппр.</t>
  </si>
  <si>
    <t>Исх. Данные
(вариант 8)</t>
  </si>
  <si>
    <t>Исх. Данные
(вариант 9)</t>
  </si>
  <si>
    <t>Вариант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</si>
</sst>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0"/>
    <numFmt numFmtId="165" formatCode="\±##0.000"/>
  </numFmts>
  <fonts count="7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b/>
      <sz val="10"/>
      <color theme="1"/>
      <name val="Arial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3F3F3"/>
      </right>
      <top style="thin">
        <color rgb="FFF3F3F3"/>
      </top>
      <bottom style="thin">
        <color rgb="FF000000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4" fillId="0" borderId="3" xfId="0" applyFont="1" applyBorder="1" applyAlignment="1">
      <alignment horizontal="center" wrapText="1"/>
    </xf>
    <xf numFmtId="0" fontId="3" fillId="2" borderId="8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3" fillId="0" borderId="3" xfId="0" applyFont="1" applyBorder="1" applyAlignment="1">
      <alignment horizontal="center" vertical="top" wrapText="1"/>
    </xf>
    <xf numFmtId="10" fontId="3" fillId="3" borderId="3" xfId="0" applyNumberFormat="1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164" fontId="3" fillId="0" borderId="3" xfId="0" applyNumberFormat="1" applyFont="1" applyBorder="1" applyAlignment="1">
      <alignment horizontal="center" vertical="top" wrapText="1"/>
    </xf>
    <xf numFmtId="165" fontId="3" fillId="3" borderId="3" xfId="0" applyNumberFormat="1" applyFont="1" applyFill="1" applyBorder="1" applyAlignment="1">
      <alignment horizontal="center" vertical="top" wrapText="1"/>
    </xf>
    <xf numFmtId="0" fontId="3" fillId="4" borderId="3" xfId="0" applyFont="1" applyFill="1" applyBorder="1"/>
    <xf numFmtId="0" fontId="5" fillId="5" borderId="3" xfId="0" applyFont="1" applyFill="1" applyBorder="1"/>
    <xf numFmtId="0" fontId="3" fillId="0" borderId="0" xfId="0" applyFont="1"/>
    <xf numFmtId="10" fontId="3" fillId="0" borderId="3" xfId="0" applyNumberFormat="1" applyFont="1" applyBorder="1"/>
    <xf numFmtId="164" fontId="3" fillId="0" borderId="3" xfId="0" applyNumberFormat="1" applyFont="1" applyBorder="1"/>
    <xf numFmtId="10" fontId="3" fillId="0" borderId="0" xfId="0" applyNumberFormat="1" applyFont="1"/>
    <xf numFmtId="49" fontId="4" fillId="0" borderId="3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Длина очереди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Сравнение!$A$5</c:f>
              <c:strCache>
                <c:ptCount val="1"/>
                <c:pt idx="0">
                  <c:v>Длина очереди</c:v>
                </c:pt>
              </c:strCache>
            </c:strRef>
          </c:tx>
          <c:spPr>
            <a:solidFill>
              <a:srgbClr val="E06666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Сравнение!$B$4:$J$4</c:f>
              <c:strCache>
                <c:ptCount val="9"/>
                <c:pt idx="0">
                  <c:v>Вариант 1</c:v>
                </c:pt>
                <c:pt idx="1">
                  <c:v>Вариант 2</c:v>
                </c:pt>
                <c:pt idx="2">
                  <c:v>Вариант 3</c:v>
                </c:pt>
                <c:pt idx="3">
                  <c:v>Вариант 4</c:v>
                </c:pt>
                <c:pt idx="4">
                  <c:v>Вариант 5</c:v>
                </c:pt>
                <c:pt idx="5">
                  <c:v>Вариант 6</c:v>
                </c:pt>
                <c:pt idx="6">
                  <c:v>Вариант 7</c:v>
                </c:pt>
                <c:pt idx="7">
                  <c:v>Вариант 8</c:v>
                </c:pt>
                <c:pt idx="8">
                  <c:v>Вариант 9</c:v>
                </c:pt>
              </c:strCache>
            </c:strRef>
          </c:cat>
          <c:val>
            <c:numRef>
              <c:f>Сравнение!$B$5:$J$5</c:f>
              <c:numCache>
                <c:formatCode>##0.000</c:formatCode>
                <c:ptCount val="9"/>
                <c:pt idx="0">
                  <c:v>5.6000000000000001E-2</c:v>
                </c:pt>
                <c:pt idx="1">
                  <c:v>0.185</c:v>
                </c:pt>
                <c:pt idx="2">
                  <c:v>0.42499999999999999</c:v>
                </c:pt>
                <c:pt idx="3">
                  <c:v>3.9E-2</c:v>
                </c:pt>
                <c:pt idx="4">
                  <c:v>0.17299999999999999</c:v>
                </c:pt>
                <c:pt idx="5">
                  <c:v>0.40899999999999997</c:v>
                </c:pt>
                <c:pt idx="6">
                  <c:v>4.2000000000000003E-2</c:v>
                </c:pt>
                <c:pt idx="7">
                  <c:v>0.17599999999999999</c:v>
                </c:pt>
                <c:pt idx="8">
                  <c:v>0.41199999999999998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78B-4BD8-8682-25347FE4D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1156352"/>
        <c:axId val="1764131765"/>
      </c:barChart>
      <c:catAx>
        <c:axId val="731156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764131765"/>
        <c:crosses val="autoZero"/>
        <c:auto val="1"/>
        <c:lblAlgn val="ctr"/>
        <c:lblOffset val="100"/>
        <c:noMultiLvlLbl val="1"/>
      </c:catAx>
      <c:valAx>
        <c:axId val="17641317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Длина очереди</a:t>
                </a:r>
              </a:p>
            </c:rich>
          </c:tx>
          <c:overlay val="0"/>
        </c:title>
        <c:numFmt formatCode="##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3115635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Вероятность потери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Сравнение!$B$1:$J$1</c:f>
              <c:strCache>
                <c:ptCount val="9"/>
                <c:pt idx="0">
                  <c:v>Вариант 1</c:v>
                </c:pt>
                <c:pt idx="1">
                  <c:v>Вариант 2</c:v>
                </c:pt>
                <c:pt idx="2">
                  <c:v>Вариант 3</c:v>
                </c:pt>
                <c:pt idx="3">
                  <c:v>Вариант 4</c:v>
                </c:pt>
                <c:pt idx="4">
                  <c:v>Вариант 5</c:v>
                </c:pt>
                <c:pt idx="5">
                  <c:v>Вариант 6</c:v>
                </c:pt>
                <c:pt idx="6">
                  <c:v>Вариант 7</c:v>
                </c:pt>
                <c:pt idx="7">
                  <c:v>Вариант 8</c:v>
                </c:pt>
                <c:pt idx="8">
                  <c:v>Вариант 9</c:v>
                </c:pt>
              </c:strCache>
            </c:strRef>
          </c:cat>
          <c:val>
            <c:numRef>
              <c:f>Сравнение!$B$2:$J$2</c:f>
              <c:numCache>
                <c:formatCode>0.00%</c:formatCode>
                <c:ptCount val="9"/>
                <c:pt idx="0">
                  <c:v>2.7698E-2</c:v>
                </c:pt>
                <c:pt idx="1">
                  <c:v>9.2211000000000001E-2</c:v>
                </c:pt>
                <c:pt idx="2">
                  <c:v>0.247001</c:v>
                </c:pt>
                <c:pt idx="3">
                  <c:v>1.1209999999999999E-2</c:v>
                </c:pt>
                <c:pt idx="4">
                  <c:v>6.6390000000000005E-2</c:v>
                </c:pt>
                <c:pt idx="5">
                  <c:v>0.19921</c:v>
                </c:pt>
                <c:pt idx="6">
                  <c:v>1.464E-2</c:v>
                </c:pt>
                <c:pt idx="7">
                  <c:v>7.2309999999999999E-2</c:v>
                </c:pt>
                <c:pt idx="8">
                  <c:v>0.20763000000000001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008-4112-8993-CEC3BCB65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8185188"/>
        <c:axId val="1387482176"/>
      </c:barChart>
      <c:catAx>
        <c:axId val="508185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387482176"/>
        <c:crosses val="autoZero"/>
        <c:auto val="1"/>
        <c:lblAlgn val="ctr"/>
        <c:lblOffset val="100"/>
        <c:noMultiLvlLbl val="1"/>
      </c:catAx>
      <c:valAx>
        <c:axId val="1387482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Вероятность потери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0818518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Загрузка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Сравнение!$A$8</c:f>
              <c:strCache>
                <c:ptCount val="1"/>
                <c:pt idx="0">
                  <c:v>Загрузка</c:v>
                </c:pt>
              </c:strCache>
            </c:strRef>
          </c:tx>
          <c:spPr>
            <a:solidFill>
              <a:srgbClr val="E69138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Сравнение!$B$7:$J$7</c:f>
              <c:strCache>
                <c:ptCount val="9"/>
                <c:pt idx="0">
                  <c:v>Вариант 1</c:v>
                </c:pt>
                <c:pt idx="1">
                  <c:v>Вариант 2</c:v>
                </c:pt>
                <c:pt idx="2">
                  <c:v>Вариант 3</c:v>
                </c:pt>
                <c:pt idx="3">
                  <c:v>Вариант 4</c:v>
                </c:pt>
                <c:pt idx="4">
                  <c:v>Вариант 5</c:v>
                </c:pt>
                <c:pt idx="5">
                  <c:v>Вариант 6</c:v>
                </c:pt>
                <c:pt idx="6">
                  <c:v>Вариант 7</c:v>
                </c:pt>
                <c:pt idx="7">
                  <c:v>Вариант 8</c:v>
                </c:pt>
                <c:pt idx="8">
                  <c:v>Вариант 9</c:v>
                </c:pt>
              </c:strCache>
            </c:strRef>
          </c:cat>
          <c:val>
            <c:numRef>
              <c:f>Сравнение!$B$8:$J$8</c:f>
              <c:numCache>
                <c:formatCode>##0.000</c:formatCode>
                <c:ptCount val="9"/>
                <c:pt idx="0">
                  <c:v>0.29899999999999999</c:v>
                </c:pt>
                <c:pt idx="1">
                  <c:v>0.6</c:v>
                </c:pt>
                <c:pt idx="2">
                  <c:v>0.9</c:v>
                </c:pt>
                <c:pt idx="3">
                  <c:v>0.29899999999999999</c:v>
                </c:pt>
                <c:pt idx="4">
                  <c:v>0.6</c:v>
                </c:pt>
                <c:pt idx="5">
                  <c:v>0.9</c:v>
                </c:pt>
                <c:pt idx="6">
                  <c:v>0.3</c:v>
                </c:pt>
                <c:pt idx="7">
                  <c:v>0.60099999999999998</c:v>
                </c:pt>
                <c:pt idx="8">
                  <c:v>0.9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184-45AA-A9B9-BC37191B0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5836032"/>
        <c:axId val="422084726"/>
      </c:barChart>
      <c:catAx>
        <c:axId val="1125836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22084726"/>
        <c:crosses val="autoZero"/>
        <c:auto val="1"/>
        <c:lblAlgn val="ctr"/>
        <c:lblOffset val="100"/>
        <c:noMultiLvlLbl val="1"/>
      </c:catAx>
      <c:valAx>
        <c:axId val="4220847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Загрузка</a:t>
                </a:r>
              </a:p>
            </c:rich>
          </c:tx>
          <c:overlay val="0"/>
        </c:title>
        <c:numFmt formatCode="##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2583603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Среднее время ожидания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Сравнение!$A$11</c:f>
              <c:strCache>
                <c:ptCount val="1"/>
                <c:pt idx="0">
                  <c:v>Среднее время ожидания</c:v>
                </c:pt>
              </c:strCache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Сравнение!$B$10:$J$10</c:f>
              <c:strCache>
                <c:ptCount val="9"/>
                <c:pt idx="0">
                  <c:v>Вариант 1</c:v>
                </c:pt>
                <c:pt idx="1">
                  <c:v>Вариант 2</c:v>
                </c:pt>
                <c:pt idx="2">
                  <c:v>Вариант 3</c:v>
                </c:pt>
                <c:pt idx="3">
                  <c:v>Вариант 4</c:v>
                </c:pt>
                <c:pt idx="4">
                  <c:v>Вариант 5</c:v>
                </c:pt>
                <c:pt idx="5">
                  <c:v>Вариант 6</c:v>
                </c:pt>
                <c:pt idx="6">
                  <c:v>Вариант 7</c:v>
                </c:pt>
                <c:pt idx="7">
                  <c:v>Вариант 8</c:v>
                </c:pt>
                <c:pt idx="8">
                  <c:v>Вариант 9</c:v>
                </c:pt>
              </c:strCache>
            </c:strRef>
          </c:cat>
          <c:val>
            <c:numRef>
              <c:f>Сравнение!$B$11:$J$11</c:f>
              <c:numCache>
                <c:formatCode>##0.000</c:formatCode>
                <c:ptCount val="9"/>
                <c:pt idx="0">
                  <c:v>20.658000000000001</c:v>
                </c:pt>
                <c:pt idx="1">
                  <c:v>79.504999999999995</c:v>
                </c:pt>
                <c:pt idx="2">
                  <c:v>258.93400000000003</c:v>
                </c:pt>
                <c:pt idx="3">
                  <c:v>13.904</c:v>
                </c:pt>
                <c:pt idx="4">
                  <c:v>69.778999999999996</c:v>
                </c:pt>
                <c:pt idx="5">
                  <c:v>222.749</c:v>
                </c:pt>
                <c:pt idx="6">
                  <c:v>12.516</c:v>
                </c:pt>
                <c:pt idx="7">
                  <c:v>59.521999999999998</c:v>
                </c:pt>
                <c:pt idx="8">
                  <c:v>189.54400000000001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2C9-426F-ADF1-E298AAFB5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8505183"/>
        <c:axId val="1784637176"/>
      </c:barChart>
      <c:catAx>
        <c:axId val="1578505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784637176"/>
        <c:crosses val="autoZero"/>
        <c:auto val="1"/>
        <c:lblAlgn val="ctr"/>
        <c:lblOffset val="100"/>
        <c:noMultiLvlLbl val="1"/>
      </c:catAx>
      <c:valAx>
        <c:axId val="1784637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Среднее время ожидания</a:t>
                </a:r>
              </a:p>
            </c:rich>
          </c:tx>
          <c:overlay val="0"/>
        </c:title>
        <c:numFmt formatCode="##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57850518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13</xdr:row>
      <xdr:rowOff>171450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13</xdr:row>
      <xdr:rowOff>171450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32</xdr:row>
      <xdr:rowOff>180975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5</xdr:col>
      <xdr:colOff>228600</xdr:colOff>
      <xdr:row>32</xdr:row>
      <xdr:rowOff>180975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"/>
  <sheetViews>
    <sheetView tabSelected="1" workbookViewId="0">
      <selection activeCell="L14" sqref="L14"/>
    </sheetView>
  </sheetViews>
  <sheetFormatPr defaultColWidth="12.5703125" defaultRowHeight="15.75" customHeight="1" x14ac:dyDescent="0.2"/>
  <sheetData>
    <row r="1" spans="1:11" ht="15.75" customHeight="1" x14ac:dyDescent="0.25">
      <c r="A1" s="19" t="s">
        <v>0</v>
      </c>
      <c r="B1" s="2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3"/>
      <c r="K1" s="3"/>
    </row>
    <row r="2" spans="1:11" ht="14.25" x14ac:dyDescent="0.2">
      <c r="A2" s="21"/>
      <c r="B2" s="22"/>
      <c r="C2" s="4">
        <v>2</v>
      </c>
      <c r="D2" s="18" t="s">
        <v>31</v>
      </c>
      <c r="E2" s="4" t="s">
        <v>32</v>
      </c>
      <c r="F2" s="4">
        <v>175.35</v>
      </c>
      <c r="G2" s="4">
        <v>108</v>
      </c>
      <c r="H2" s="4">
        <v>1</v>
      </c>
      <c r="I2" s="5"/>
      <c r="J2" s="6"/>
      <c r="K2" s="6"/>
    </row>
    <row r="3" spans="1:11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ht="14.25" x14ac:dyDescent="0.2">
      <c r="A4" s="4">
        <v>10</v>
      </c>
      <c r="B4" s="7">
        <v>0</v>
      </c>
      <c r="C4" s="8">
        <f>ROUND(B4/A4,4)</f>
        <v>0</v>
      </c>
      <c r="D4" s="9" t="s">
        <v>19</v>
      </c>
      <c r="E4" s="10">
        <v>6.0999999999999999E-2</v>
      </c>
      <c r="F4" s="10">
        <v>0.33900000000000002</v>
      </c>
      <c r="G4" s="10">
        <v>19.780999999999999</v>
      </c>
      <c r="H4" s="9" t="s">
        <v>19</v>
      </c>
      <c r="I4" s="10">
        <v>44.231999999999999</v>
      </c>
      <c r="J4" s="11">
        <f>ROUND(2.576*I4/SQRT(A4),3)</f>
        <v>36.031999999999996</v>
      </c>
      <c r="K4" s="8">
        <f t="shared" ref="K4:K23" si="0">J4/G4</f>
        <v>1.8215459279106212</v>
      </c>
    </row>
    <row r="5" spans="1:11" ht="14.25" x14ac:dyDescent="0.2">
      <c r="A5" s="4">
        <v>20</v>
      </c>
      <c r="B5" s="7">
        <v>0</v>
      </c>
      <c r="C5" s="8">
        <f t="shared" ref="C5:C6" si="1">ROUND(B5/A5,2)</f>
        <v>0</v>
      </c>
      <c r="D5" s="8" t="str">
        <f t="shared" ref="D5:D23" si="2">IFERROR(ABS(C5/C4-1), "-")</f>
        <v>-</v>
      </c>
      <c r="E5" s="10">
        <v>0.109</v>
      </c>
      <c r="F5" s="10">
        <v>0.28399999999999997</v>
      </c>
      <c r="G5" s="10">
        <v>45.664999999999999</v>
      </c>
      <c r="H5" s="8">
        <f t="shared" ref="H5:H23" si="3">ABS(G5/G4-1)</f>
        <v>1.3085283858247814</v>
      </c>
      <c r="I5" s="10">
        <v>105.123</v>
      </c>
      <c r="J5" s="11">
        <f t="shared" ref="J5:J23" si="4">ROUND(2.576*I5/SQRT(A5),3)</f>
        <v>60.552</v>
      </c>
      <c r="K5" s="8">
        <f t="shared" si="0"/>
        <v>1.326004598707982</v>
      </c>
    </row>
    <row r="6" spans="1:11" ht="14.25" x14ac:dyDescent="0.2">
      <c r="A6" s="4">
        <v>50</v>
      </c>
      <c r="B6" s="7">
        <v>0</v>
      </c>
      <c r="C6" s="8">
        <f t="shared" si="1"/>
        <v>0</v>
      </c>
      <c r="D6" s="8" t="str">
        <f t="shared" si="2"/>
        <v>-</v>
      </c>
      <c r="E6" s="10">
        <v>8.8999999999999996E-2</v>
      </c>
      <c r="F6" s="10">
        <v>0.32400000000000001</v>
      </c>
      <c r="G6" s="10">
        <v>28.818999999999999</v>
      </c>
      <c r="H6" s="8">
        <f t="shared" si="3"/>
        <v>0.36890397459761304</v>
      </c>
      <c r="I6" s="10">
        <v>68.525000000000006</v>
      </c>
      <c r="J6" s="11">
        <f t="shared" si="4"/>
        <v>24.963999999999999</v>
      </c>
      <c r="K6" s="8">
        <f t="shared" si="0"/>
        <v>0.86623408168222349</v>
      </c>
    </row>
    <row r="7" spans="1:11" ht="14.25" x14ac:dyDescent="0.2">
      <c r="A7" s="4">
        <v>100</v>
      </c>
      <c r="B7" s="7">
        <v>3</v>
      </c>
      <c r="C7" s="8">
        <f t="shared" ref="C7:C23" si="5">B7/A7</f>
        <v>0.03</v>
      </c>
      <c r="D7" s="8" t="str">
        <f t="shared" si="2"/>
        <v>-</v>
      </c>
      <c r="E7" s="10">
        <v>4.5999999999999999E-2</v>
      </c>
      <c r="F7" s="10">
        <v>0.27</v>
      </c>
      <c r="G7" s="10">
        <v>18.053000000000001</v>
      </c>
      <c r="H7" s="8">
        <f t="shared" si="3"/>
        <v>0.37357299004129219</v>
      </c>
      <c r="I7" s="10">
        <v>47.954000000000001</v>
      </c>
      <c r="J7" s="11">
        <f t="shared" si="4"/>
        <v>12.353</v>
      </c>
      <c r="K7" s="8">
        <f t="shared" si="0"/>
        <v>0.68426300337893975</v>
      </c>
    </row>
    <row r="8" spans="1:11" ht="14.25" x14ac:dyDescent="0.2">
      <c r="A8" s="4">
        <v>200</v>
      </c>
      <c r="B8" s="7">
        <v>8</v>
      </c>
      <c r="C8" s="8">
        <f t="shared" si="5"/>
        <v>0.04</v>
      </c>
      <c r="D8" s="8">
        <f t="shared" si="2"/>
        <v>0.33333333333333348</v>
      </c>
      <c r="E8" s="10">
        <v>4.7E-2</v>
      </c>
      <c r="F8" s="10">
        <v>0.27100000000000002</v>
      </c>
      <c r="G8" s="10">
        <v>17.751999999999999</v>
      </c>
      <c r="H8" s="8">
        <f t="shared" si="3"/>
        <v>1.6673129119814001E-2</v>
      </c>
      <c r="I8" s="10">
        <v>42.582999999999998</v>
      </c>
      <c r="J8" s="11">
        <f t="shared" si="4"/>
        <v>7.7569999999999997</v>
      </c>
      <c r="K8" s="8">
        <f t="shared" si="0"/>
        <v>0.43696484903109511</v>
      </c>
    </row>
    <row r="9" spans="1:11" ht="14.25" x14ac:dyDescent="0.2">
      <c r="A9" s="4">
        <v>500</v>
      </c>
      <c r="B9" s="7">
        <v>13</v>
      </c>
      <c r="C9" s="8">
        <f t="shared" si="5"/>
        <v>2.5999999999999999E-2</v>
      </c>
      <c r="D9" s="8">
        <f t="shared" si="2"/>
        <v>0.35000000000000009</v>
      </c>
      <c r="E9" s="10">
        <v>4.9000000000000002E-2</v>
      </c>
      <c r="F9" s="10">
        <v>0.26700000000000002</v>
      </c>
      <c r="G9" s="10">
        <v>18.843</v>
      </c>
      <c r="H9" s="8">
        <f t="shared" si="3"/>
        <v>6.1457863902658838E-2</v>
      </c>
      <c r="I9" s="10">
        <v>45.414999999999999</v>
      </c>
      <c r="J9" s="11">
        <f t="shared" si="4"/>
        <v>5.2320000000000002</v>
      </c>
      <c r="K9" s="8">
        <f t="shared" si="0"/>
        <v>0.2776627925489572</v>
      </c>
    </row>
    <row r="10" spans="1:11" ht="14.25" x14ac:dyDescent="0.2">
      <c r="A10" s="4">
        <v>1000</v>
      </c>
      <c r="B10" s="7">
        <v>22</v>
      </c>
      <c r="C10" s="8">
        <f t="shared" si="5"/>
        <v>2.1999999999999999E-2</v>
      </c>
      <c r="D10" s="8">
        <f t="shared" si="2"/>
        <v>0.15384615384615385</v>
      </c>
      <c r="E10" s="10">
        <v>4.9000000000000002E-2</v>
      </c>
      <c r="F10" s="10">
        <v>0.29599999999999999</v>
      </c>
      <c r="G10" s="10">
        <v>17.774999999999999</v>
      </c>
      <c r="H10" s="8">
        <f t="shared" si="3"/>
        <v>5.6678872790956958E-2</v>
      </c>
      <c r="I10" s="10">
        <v>44.201999999999998</v>
      </c>
      <c r="J10" s="11">
        <f t="shared" si="4"/>
        <v>3.601</v>
      </c>
      <c r="K10" s="8">
        <f t="shared" si="0"/>
        <v>0.20258790436005628</v>
      </c>
    </row>
    <row r="11" spans="1:11" ht="14.25" x14ac:dyDescent="0.2">
      <c r="A11" s="4">
        <v>2000</v>
      </c>
      <c r="B11" s="7">
        <v>59</v>
      </c>
      <c r="C11" s="8">
        <f t="shared" si="5"/>
        <v>2.9499999999999998E-2</v>
      </c>
      <c r="D11" s="8">
        <f t="shared" si="2"/>
        <v>0.34090909090909083</v>
      </c>
      <c r="E11" s="10">
        <v>5.5E-2</v>
      </c>
      <c r="F11" s="10">
        <v>0.29799999999999999</v>
      </c>
      <c r="G11" s="10">
        <v>20.513000000000002</v>
      </c>
      <c r="H11" s="8">
        <f t="shared" si="3"/>
        <v>0.15403656821378364</v>
      </c>
      <c r="I11" s="10">
        <v>49.966999999999999</v>
      </c>
      <c r="J11" s="11">
        <f t="shared" si="4"/>
        <v>2.8780000000000001</v>
      </c>
      <c r="K11" s="8">
        <f t="shared" si="0"/>
        <v>0.1403012723638668</v>
      </c>
    </row>
    <row r="12" spans="1:11" ht="14.25" x14ac:dyDescent="0.2">
      <c r="A12" s="4">
        <v>5000</v>
      </c>
      <c r="B12" s="7">
        <v>152</v>
      </c>
      <c r="C12" s="8">
        <f t="shared" si="5"/>
        <v>3.04E-2</v>
      </c>
      <c r="D12" s="8">
        <f t="shared" si="2"/>
        <v>3.050847457627115E-2</v>
      </c>
      <c r="E12" s="10">
        <v>5.5E-2</v>
      </c>
      <c r="F12" s="10">
        <v>0.30499999999999999</v>
      </c>
      <c r="G12" s="10">
        <v>20.998000000000001</v>
      </c>
      <c r="H12" s="8">
        <f t="shared" si="3"/>
        <v>2.3643543118997634E-2</v>
      </c>
      <c r="I12" s="10">
        <v>50.780999999999999</v>
      </c>
      <c r="J12" s="11">
        <f t="shared" si="4"/>
        <v>1.85</v>
      </c>
      <c r="K12" s="8">
        <f t="shared" si="0"/>
        <v>8.8103628917039711E-2</v>
      </c>
    </row>
    <row r="13" spans="1:11" ht="14.25" x14ac:dyDescent="0.2">
      <c r="A13" s="4">
        <v>10000</v>
      </c>
      <c r="B13" s="7">
        <v>268</v>
      </c>
      <c r="C13" s="8">
        <f t="shared" si="5"/>
        <v>2.6800000000000001E-2</v>
      </c>
      <c r="D13" s="8">
        <f t="shared" si="2"/>
        <v>0.11842105263157887</v>
      </c>
      <c r="E13" s="10">
        <v>5.7000000000000002E-2</v>
      </c>
      <c r="F13" s="10">
        <v>0.29699999999999999</v>
      </c>
      <c r="G13" s="10">
        <v>21.04</v>
      </c>
      <c r="H13" s="8">
        <f t="shared" si="3"/>
        <v>2.0001904943327542E-3</v>
      </c>
      <c r="I13" s="10">
        <v>51.927999999999997</v>
      </c>
      <c r="J13" s="11">
        <f t="shared" si="4"/>
        <v>1.3380000000000001</v>
      </c>
      <c r="K13" s="8">
        <f t="shared" si="0"/>
        <v>6.3593155893536132E-2</v>
      </c>
    </row>
    <row r="14" spans="1:11" ht="14.25" x14ac:dyDescent="0.2">
      <c r="A14" s="4">
        <v>20000</v>
      </c>
      <c r="B14" s="7">
        <v>604</v>
      </c>
      <c r="C14" s="8">
        <f t="shared" si="5"/>
        <v>3.0200000000000001E-2</v>
      </c>
      <c r="D14" s="8">
        <f t="shared" si="2"/>
        <v>0.12686567164179108</v>
      </c>
      <c r="E14" s="10">
        <v>6.0999999999999999E-2</v>
      </c>
      <c r="F14" s="10">
        <v>0.30599999999999999</v>
      </c>
      <c r="G14" s="10">
        <v>22.228999999999999</v>
      </c>
      <c r="H14" s="8">
        <f t="shared" si="3"/>
        <v>5.6511406844106382E-2</v>
      </c>
      <c r="I14" s="10">
        <v>55.609000000000002</v>
      </c>
      <c r="J14" s="11">
        <f t="shared" si="4"/>
        <v>1.0129999999999999</v>
      </c>
      <c r="K14" s="8">
        <f t="shared" si="0"/>
        <v>4.5571100814251649E-2</v>
      </c>
    </row>
    <row r="15" spans="1:11" ht="14.25" x14ac:dyDescent="0.2">
      <c r="A15" s="4">
        <v>50000</v>
      </c>
      <c r="B15" s="7">
        <v>1369</v>
      </c>
      <c r="C15" s="8">
        <f t="shared" si="5"/>
        <v>2.7380000000000002E-2</v>
      </c>
      <c r="D15" s="8">
        <f t="shared" si="2"/>
        <v>9.3377483443708553E-2</v>
      </c>
      <c r="E15" s="10">
        <v>5.6000000000000001E-2</v>
      </c>
      <c r="F15" s="10">
        <v>0.30199999999999999</v>
      </c>
      <c r="G15" s="10">
        <v>20.893999999999998</v>
      </c>
      <c r="H15" s="8">
        <f t="shared" si="3"/>
        <v>6.0056682711773002E-2</v>
      </c>
      <c r="I15" s="10">
        <v>50.841999999999999</v>
      </c>
      <c r="J15" s="11">
        <f t="shared" si="4"/>
        <v>0.58599999999999997</v>
      </c>
      <c r="K15" s="8">
        <f t="shared" si="0"/>
        <v>2.8046329089690823E-2</v>
      </c>
    </row>
    <row r="16" spans="1:11" ht="14.25" x14ac:dyDescent="0.2">
      <c r="A16" s="4">
        <v>100000</v>
      </c>
      <c r="B16" s="7">
        <v>2736</v>
      </c>
      <c r="C16" s="8">
        <f t="shared" si="5"/>
        <v>2.7359999999999999E-2</v>
      </c>
      <c r="D16" s="8">
        <f t="shared" si="2"/>
        <v>7.3046018991973494E-4</v>
      </c>
      <c r="E16" s="10">
        <v>5.5E-2</v>
      </c>
      <c r="F16" s="10">
        <v>0.29899999999999999</v>
      </c>
      <c r="G16" s="10">
        <v>20.274999999999999</v>
      </c>
      <c r="H16" s="8">
        <f t="shared" si="3"/>
        <v>2.96257298746051E-2</v>
      </c>
      <c r="I16" s="10">
        <v>50.338000000000001</v>
      </c>
      <c r="J16" s="11">
        <f t="shared" si="4"/>
        <v>0.41</v>
      </c>
      <c r="K16" s="8">
        <f t="shared" si="0"/>
        <v>2.0221948212083847E-2</v>
      </c>
    </row>
    <row r="17" spans="1:11" ht="14.25" x14ac:dyDescent="0.2">
      <c r="A17" s="4">
        <v>150000</v>
      </c>
      <c r="B17" s="7">
        <v>4244</v>
      </c>
      <c r="C17" s="8">
        <f t="shared" si="5"/>
        <v>2.8293333333333334E-2</v>
      </c>
      <c r="D17" s="8">
        <f t="shared" si="2"/>
        <v>3.4113060428849984E-2</v>
      </c>
      <c r="E17" s="10">
        <v>5.6000000000000001E-2</v>
      </c>
      <c r="F17" s="10">
        <v>0.3</v>
      </c>
      <c r="G17" s="10">
        <v>20.9</v>
      </c>
      <c r="H17" s="8">
        <f t="shared" si="3"/>
        <v>3.082614056720101E-2</v>
      </c>
      <c r="I17" s="10">
        <v>51.936999999999998</v>
      </c>
      <c r="J17" s="11">
        <f t="shared" si="4"/>
        <v>0.34499999999999997</v>
      </c>
      <c r="K17" s="8">
        <f t="shared" si="0"/>
        <v>1.6507177033492824E-2</v>
      </c>
    </row>
    <row r="18" spans="1:11" ht="14.25" x14ac:dyDescent="0.2">
      <c r="A18" s="4">
        <v>200000</v>
      </c>
      <c r="B18" s="7">
        <v>5669</v>
      </c>
      <c r="C18" s="8">
        <f t="shared" si="5"/>
        <v>2.8344999999999999E-2</v>
      </c>
      <c r="D18" s="8">
        <f t="shared" si="2"/>
        <v>1.8261074458056914E-3</v>
      </c>
      <c r="E18" s="10">
        <v>5.5E-2</v>
      </c>
      <c r="F18" s="10">
        <v>0.29799999999999999</v>
      </c>
      <c r="G18" s="10">
        <v>20.582999999999998</v>
      </c>
      <c r="H18" s="8">
        <f t="shared" si="3"/>
        <v>1.5167464114832496E-2</v>
      </c>
      <c r="I18" s="10">
        <v>50.517000000000003</v>
      </c>
      <c r="J18" s="11">
        <f t="shared" si="4"/>
        <v>0.29099999999999998</v>
      </c>
      <c r="K18" s="8">
        <f t="shared" si="0"/>
        <v>1.4137880775397172E-2</v>
      </c>
    </row>
    <row r="19" spans="1:11" ht="14.25" x14ac:dyDescent="0.2">
      <c r="A19" s="4">
        <v>300000</v>
      </c>
      <c r="B19" s="7">
        <v>8381</v>
      </c>
      <c r="C19" s="8">
        <f t="shared" si="5"/>
        <v>2.7936666666666665E-2</v>
      </c>
      <c r="D19" s="8">
        <f t="shared" si="2"/>
        <v>1.4405832892338433E-2</v>
      </c>
      <c r="E19" s="10">
        <v>5.5E-2</v>
      </c>
      <c r="F19" s="10">
        <v>0.29899999999999999</v>
      </c>
      <c r="G19" s="10">
        <v>20.672999999999998</v>
      </c>
      <c r="H19" s="8">
        <f t="shared" si="3"/>
        <v>4.3725404459991069E-3</v>
      </c>
      <c r="I19" s="10">
        <v>50.69</v>
      </c>
      <c r="J19" s="11">
        <f t="shared" si="4"/>
        <v>0.23799999999999999</v>
      </c>
      <c r="K19" s="8">
        <f t="shared" si="0"/>
        <v>1.1512600977119916E-2</v>
      </c>
    </row>
    <row r="20" spans="1:11" ht="14.25" x14ac:dyDescent="0.2">
      <c r="A20" s="4">
        <v>350000</v>
      </c>
      <c r="B20" s="7">
        <v>9714</v>
      </c>
      <c r="C20" s="8">
        <f t="shared" si="5"/>
        <v>2.7754285714285714E-2</v>
      </c>
      <c r="D20" s="8">
        <f t="shared" si="2"/>
        <v>6.5283719978863619E-3</v>
      </c>
      <c r="E20" s="10">
        <v>5.5E-2</v>
      </c>
      <c r="F20" s="10">
        <v>0.29799999999999999</v>
      </c>
      <c r="G20" s="10">
        <v>20.614000000000001</v>
      </c>
      <c r="H20" s="8">
        <f t="shared" si="3"/>
        <v>2.8539641077732769E-3</v>
      </c>
      <c r="I20" s="10">
        <v>50.947000000000003</v>
      </c>
      <c r="J20" s="11">
        <f t="shared" si="4"/>
        <v>0.222</v>
      </c>
      <c r="K20" s="8">
        <f t="shared" si="0"/>
        <v>1.076938003298729E-2</v>
      </c>
    </row>
    <row r="21" spans="1:11" ht="14.25" x14ac:dyDescent="0.2">
      <c r="A21" s="4">
        <v>400000</v>
      </c>
      <c r="B21" s="7">
        <v>11194</v>
      </c>
      <c r="C21" s="8">
        <f t="shared" si="5"/>
        <v>2.7984999999999999E-2</v>
      </c>
      <c r="D21" s="8">
        <f t="shared" si="2"/>
        <v>8.3127444924850913E-3</v>
      </c>
      <c r="E21" s="10">
        <v>5.6000000000000001E-2</v>
      </c>
      <c r="F21" s="10">
        <v>0.3</v>
      </c>
      <c r="G21" s="10">
        <v>20.631</v>
      </c>
      <c r="H21" s="8">
        <f t="shared" si="3"/>
        <v>8.2468225477838608E-4</v>
      </c>
      <c r="I21" s="10">
        <v>50.965000000000003</v>
      </c>
      <c r="J21" s="11">
        <f t="shared" si="4"/>
        <v>0.20799999999999999</v>
      </c>
      <c r="K21" s="8">
        <f t="shared" si="0"/>
        <v>1.0081915563957152E-2</v>
      </c>
    </row>
    <row r="22" spans="1:11" ht="14.25" x14ac:dyDescent="0.2">
      <c r="A22" s="4">
        <v>500000</v>
      </c>
      <c r="B22" s="7">
        <v>13831</v>
      </c>
      <c r="C22" s="8">
        <f t="shared" si="5"/>
        <v>2.7661999999999999E-2</v>
      </c>
      <c r="D22" s="8">
        <f t="shared" si="2"/>
        <v>1.1541897445059845E-2</v>
      </c>
      <c r="E22" s="10">
        <v>5.5E-2</v>
      </c>
      <c r="F22" s="10">
        <v>0.3</v>
      </c>
      <c r="G22" s="10">
        <v>20.542000000000002</v>
      </c>
      <c r="H22" s="8">
        <f t="shared" si="3"/>
        <v>4.3138965634239579E-3</v>
      </c>
      <c r="I22" s="10">
        <v>50.48</v>
      </c>
      <c r="J22" s="11">
        <f t="shared" si="4"/>
        <v>0.184</v>
      </c>
      <c r="K22" s="8">
        <f t="shared" si="0"/>
        <v>8.9572583000681518E-3</v>
      </c>
    </row>
    <row r="23" spans="1:11" ht="14.25" x14ac:dyDescent="0.2">
      <c r="A23" s="4">
        <v>1000000</v>
      </c>
      <c r="B23" s="7">
        <v>27698</v>
      </c>
      <c r="C23" s="8">
        <f t="shared" si="5"/>
        <v>2.7698E-2</v>
      </c>
      <c r="D23" s="8">
        <f t="shared" si="2"/>
        <v>1.3014243366351597E-3</v>
      </c>
      <c r="E23" s="10">
        <v>5.6000000000000001E-2</v>
      </c>
      <c r="F23" s="10">
        <v>0.29899999999999999</v>
      </c>
      <c r="G23" s="10">
        <v>20.658000000000001</v>
      </c>
      <c r="H23" s="8">
        <f t="shared" si="3"/>
        <v>5.6469671891734574E-3</v>
      </c>
      <c r="I23" s="10">
        <v>50.859000000000002</v>
      </c>
      <c r="J23" s="11">
        <f t="shared" si="4"/>
        <v>0.13100000000000001</v>
      </c>
      <c r="K23" s="8">
        <f t="shared" si="0"/>
        <v>6.341368961177268E-3</v>
      </c>
    </row>
  </sheetData>
  <mergeCells count="1">
    <mergeCell ref="A1:B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3"/>
  <sheetViews>
    <sheetView workbookViewId="0">
      <selection activeCell="J28" sqref="J28"/>
    </sheetView>
  </sheetViews>
  <sheetFormatPr defaultColWidth="12.5703125" defaultRowHeight="15.75" customHeight="1" x14ac:dyDescent="0.2"/>
  <sheetData>
    <row r="1" spans="1:11" ht="15.75" customHeight="1" x14ac:dyDescent="0.25">
      <c r="A1" s="19" t="s">
        <v>33</v>
      </c>
      <c r="B1" s="2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3"/>
      <c r="K1" s="3"/>
    </row>
    <row r="2" spans="1:11" ht="14.25" x14ac:dyDescent="0.2">
      <c r="A2" s="21"/>
      <c r="B2" s="22"/>
      <c r="C2" s="4">
        <v>2</v>
      </c>
      <c r="D2" s="18" t="s">
        <v>31</v>
      </c>
      <c r="E2" s="4" t="s">
        <v>32</v>
      </c>
      <c r="F2" s="4">
        <v>175.35</v>
      </c>
      <c r="G2" s="4">
        <v>232</v>
      </c>
      <c r="H2" s="4">
        <v>1</v>
      </c>
      <c r="I2" s="5"/>
      <c r="J2" s="6"/>
      <c r="K2" s="6"/>
    </row>
    <row r="3" spans="1:11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ht="14.25" x14ac:dyDescent="0.2">
      <c r="A4" s="4">
        <v>10</v>
      </c>
      <c r="B4" s="7">
        <v>0</v>
      </c>
      <c r="C4" s="8">
        <f t="shared" ref="C4:C23" si="0">B4/A4</f>
        <v>0</v>
      </c>
      <c r="D4" s="9" t="s">
        <v>19</v>
      </c>
      <c r="E4" s="10">
        <v>0.46400000000000002</v>
      </c>
      <c r="F4" s="10">
        <v>0.61399999999999999</v>
      </c>
      <c r="G4" s="10">
        <v>169.011</v>
      </c>
      <c r="H4" s="9" t="s">
        <v>19</v>
      </c>
      <c r="I4" s="10">
        <v>159.19300000000001</v>
      </c>
      <c r="J4" s="11">
        <f t="shared" ref="J4:J23" si="1">ROUND(2.576*I4/SQRT(A4),3)</f>
        <v>129.679</v>
      </c>
      <c r="K4" s="8">
        <f t="shared" ref="K4:K23" si="2">J4/G4</f>
        <v>0.76728141955257356</v>
      </c>
    </row>
    <row r="5" spans="1:11" ht="14.25" x14ac:dyDescent="0.2">
      <c r="A5" s="4">
        <v>20</v>
      </c>
      <c r="B5" s="7">
        <v>0</v>
      </c>
      <c r="C5" s="8">
        <f t="shared" si="0"/>
        <v>0</v>
      </c>
      <c r="D5" s="8" t="str">
        <f t="shared" ref="D5:D23" si="3">IFERROR(ABS(C5/C4-1), "-")</f>
        <v>-</v>
      </c>
      <c r="E5" s="10">
        <v>0.39</v>
      </c>
      <c r="F5" s="10">
        <v>0.61299999999999999</v>
      </c>
      <c r="G5" s="10">
        <v>128.52199999999999</v>
      </c>
      <c r="H5" s="8">
        <f t="shared" ref="H5:H23" si="4">ABS(G5/G4-1)</f>
        <v>0.23956428871493574</v>
      </c>
      <c r="I5" s="10">
        <v>225.47800000000001</v>
      </c>
      <c r="J5" s="11">
        <f t="shared" si="1"/>
        <v>129.87799999999999</v>
      </c>
      <c r="K5" s="8">
        <f t="shared" si="2"/>
        <v>1.0105507228334447</v>
      </c>
    </row>
    <row r="6" spans="1:11" ht="14.25" x14ac:dyDescent="0.2">
      <c r="A6" s="4">
        <v>50</v>
      </c>
      <c r="B6" s="7">
        <v>3</v>
      </c>
      <c r="C6" s="8">
        <f t="shared" si="0"/>
        <v>0.06</v>
      </c>
      <c r="D6" s="8" t="str">
        <f t="shared" si="3"/>
        <v>-</v>
      </c>
      <c r="E6" s="10">
        <v>7.6999999999999999E-2</v>
      </c>
      <c r="F6" s="10">
        <v>0.50600000000000001</v>
      </c>
      <c r="G6" s="10">
        <v>33.347000000000001</v>
      </c>
      <c r="H6" s="8">
        <f t="shared" si="4"/>
        <v>0.74053469444919928</v>
      </c>
      <c r="I6" s="10">
        <v>58.572000000000003</v>
      </c>
      <c r="J6" s="11">
        <f t="shared" si="1"/>
        <v>21.338000000000001</v>
      </c>
      <c r="K6" s="8">
        <f t="shared" si="2"/>
        <v>0.63987765016343301</v>
      </c>
    </row>
    <row r="7" spans="1:11" ht="14.25" x14ac:dyDescent="0.2">
      <c r="A7" s="4">
        <v>100</v>
      </c>
      <c r="B7" s="7">
        <v>7</v>
      </c>
      <c r="C7" s="8">
        <f t="shared" si="0"/>
        <v>7.0000000000000007E-2</v>
      </c>
      <c r="D7" s="8">
        <f t="shared" si="3"/>
        <v>0.16666666666666674</v>
      </c>
      <c r="E7" s="10">
        <v>9.8000000000000004E-2</v>
      </c>
      <c r="F7" s="10">
        <v>0.44400000000000001</v>
      </c>
      <c r="G7" s="10">
        <v>47.884</v>
      </c>
      <c r="H7" s="8">
        <f t="shared" si="4"/>
        <v>0.43593126818004624</v>
      </c>
      <c r="I7" s="10">
        <v>100.35899999999999</v>
      </c>
      <c r="J7" s="11">
        <f t="shared" si="1"/>
        <v>25.852</v>
      </c>
      <c r="K7" s="8">
        <f t="shared" si="2"/>
        <v>0.53988806281847801</v>
      </c>
    </row>
    <row r="8" spans="1:11" ht="14.25" x14ac:dyDescent="0.2">
      <c r="A8" s="4">
        <v>200</v>
      </c>
      <c r="B8" s="7">
        <v>20</v>
      </c>
      <c r="C8" s="8">
        <f t="shared" si="0"/>
        <v>0.1</v>
      </c>
      <c r="D8" s="8">
        <f t="shared" si="3"/>
        <v>0.4285714285714286</v>
      </c>
      <c r="E8" s="10">
        <v>0.17599999999999999</v>
      </c>
      <c r="F8" s="10">
        <v>0.54300000000000004</v>
      </c>
      <c r="G8" s="10">
        <v>66.370999999999995</v>
      </c>
      <c r="H8" s="8">
        <f t="shared" si="4"/>
        <v>0.3860788572383258</v>
      </c>
      <c r="I8" s="10">
        <v>97.396000000000001</v>
      </c>
      <c r="J8" s="11">
        <f t="shared" si="1"/>
        <v>17.741</v>
      </c>
      <c r="K8" s="8">
        <f t="shared" si="2"/>
        <v>0.26730047761823689</v>
      </c>
    </row>
    <row r="9" spans="1:11" ht="14.25" x14ac:dyDescent="0.2">
      <c r="A9" s="4">
        <v>500</v>
      </c>
      <c r="B9" s="7">
        <v>52</v>
      </c>
      <c r="C9" s="8">
        <f t="shared" si="0"/>
        <v>0.104</v>
      </c>
      <c r="D9" s="8">
        <f t="shared" si="3"/>
        <v>3.9999999999999813E-2</v>
      </c>
      <c r="E9" s="10">
        <v>0.20599999999999999</v>
      </c>
      <c r="F9" s="10">
        <v>0.59099999999999997</v>
      </c>
      <c r="G9" s="10">
        <v>84.986999999999995</v>
      </c>
      <c r="H9" s="8">
        <f t="shared" si="4"/>
        <v>0.2804839463018487</v>
      </c>
      <c r="I9" s="10">
        <v>152.52600000000001</v>
      </c>
      <c r="J9" s="11">
        <f t="shared" si="1"/>
        <v>17.571000000000002</v>
      </c>
      <c r="K9" s="8">
        <f t="shared" si="2"/>
        <v>0.20674926753503481</v>
      </c>
    </row>
    <row r="10" spans="1:11" ht="14.25" x14ac:dyDescent="0.2">
      <c r="A10" s="4">
        <v>1000</v>
      </c>
      <c r="B10" s="7">
        <v>92</v>
      </c>
      <c r="C10" s="8">
        <f t="shared" si="0"/>
        <v>9.1999999999999998E-2</v>
      </c>
      <c r="D10" s="8">
        <f t="shared" si="3"/>
        <v>0.11538461538461531</v>
      </c>
      <c r="E10" s="10">
        <v>0.18099999999999999</v>
      </c>
      <c r="F10" s="10">
        <v>0.61799999999999999</v>
      </c>
      <c r="G10" s="10">
        <v>76.369</v>
      </c>
      <c r="H10" s="8">
        <f t="shared" si="4"/>
        <v>0.10140374410203912</v>
      </c>
      <c r="I10" s="10">
        <v>133.316</v>
      </c>
      <c r="J10" s="11">
        <f t="shared" si="1"/>
        <v>10.86</v>
      </c>
      <c r="K10" s="8">
        <f t="shared" si="2"/>
        <v>0.14220429755529077</v>
      </c>
    </row>
    <row r="11" spans="1:11" ht="14.25" x14ac:dyDescent="0.2">
      <c r="A11" s="4">
        <v>2000</v>
      </c>
      <c r="B11" s="7">
        <v>183</v>
      </c>
      <c r="C11" s="8">
        <f t="shared" si="0"/>
        <v>9.1499999999999998E-2</v>
      </c>
      <c r="D11" s="8">
        <f t="shared" si="3"/>
        <v>5.4347826086956763E-3</v>
      </c>
      <c r="E11" s="10">
        <v>0.182</v>
      </c>
      <c r="F11" s="10">
        <v>0.59099999999999997</v>
      </c>
      <c r="G11" s="10">
        <v>78.971000000000004</v>
      </c>
      <c r="H11" s="8">
        <f t="shared" si="4"/>
        <v>3.4071416412418731E-2</v>
      </c>
      <c r="I11" s="10">
        <v>135.28</v>
      </c>
      <c r="J11" s="11">
        <f t="shared" si="1"/>
        <v>7.7919999999999998</v>
      </c>
      <c r="K11" s="8">
        <f t="shared" si="2"/>
        <v>9.8669131706575819E-2</v>
      </c>
    </row>
    <row r="12" spans="1:11" ht="14.25" x14ac:dyDescent="0.2">
      <c r="A12" s="4">
        <v>5000</v>
      </c>
      <c r="B12" s="7">
        <v>466</v>
      </c>
      <c r="C12" s="8">
        <f t="shared" si="0"/>
        <v>9.3200000000000005E-2</v>
      </c>
      <c r="D12" s="8">
        <f t="shared" si="3"/>
        <v>1.8579234972677661E-2</v>
      </c>
      <c r="E12" s="10">
        <v>0.188</v>
      </c>
      <c r="F12" s="10">
        <v>0.624</v>
      </c>
      <c r="G12" s="10">
        <v>80.619</v>
      </c>
      <c r="H12" s="8">
        <f t="shared" si="4"/>
        <v>2.086842005293077E-2</v>
      </c>
      <c r="I12" s="10">
        <v>139.31700000000001</v>
      </c>
      <c r="J12" s="11">
        <f t="shared" si="1"/>
        <v>5.0750000000000002</v>
      </c>
      <c r="K12" s="8">
        <f t="shared" si="2"/>
        <v>6.2950421116610228E-2</v>
      </c>
    </row>
    <row r="13" spans="1:11" ht="14.25" x14ac:dyDescent="0.2">
      <c r="A13" s="4">
        <v>10000</v>
      </c>
      <c r="B13" s="7">
        <v>932</v>
      </c>
      <c r="C13" s="8">
        <f t="shared" si="0"/>
        <v>9.3200000000000005E-2</v>
      </c>
      <c r="D13" s="8">
        <f t="shared" si="3"/>
        <v>0</v>
      </c>
      <c r="E13" s="10">
        <v>0.187</v>
      </c>
      <c r="F13" s="10">
        <v>0.60099999999999998</v>
      </c>
      <c r="G13" s="10">
        <v>80.037999999999997</v>
      </c>
      <c r="H13" s="8">
        <f t="shared" si="4"/>
        <v>7.2067378657636461E-3</v>
      </c>
      <c r="I13" s="10">
        <v>134.91399999999999</v>
      </c>
      <c r="J13" s="11">
        <f t="shared" si="1"/>
        <v>3.4750000000000001</v>
      </c>
      <c r="K13" s="8">
        <f t="shared" si="2"/>
        <v>4.341687698343287E-2</v>
      </c>
    </row>
    <row r="14" spans="1:11" ht="14.25" x14ac:dyDescent="0.2">
      <c r="A14" s="4">
        <v>20000</v>
      </c>
      <c r="B14" s="7">
        <v>1969</v>
      </c>
      <c r="C14" s="8">
        <f t="shared" si="0"/>
        <v>9.8449999999999996E-2</v>
      </c>
      <c r="D14" s="8">
        <f t="shared" si="3"/>
        <v>5.6330472103004237E-2</v>
      </c>
      <c r="E14" s="10">
        <v>0.191</v>
      </c>
      <c r="F14" s="10">
        <v>0.60499999999999998</v>
      </c>
      <c r="G14" s="10">
        <v>82.015000000000001</v>
      </c>
      <c r="H14" s="8">
        <f t="shared" si="4"/>
        <v>2.4700767135610535E-2</v>
      </c>
      <c r="I14" s="10">
        <v>142.46100000000001</v>
      </c>
      <c r="J14" s="11">
        <f t="shared" si="1"/>
        <v>2.5950000000000002</v>
      </c>
      <c r="K14" s="8">
        <f t="shared" si="2"/>
        <v>3.1640553557276109E-2</v>
      </c>
    </row>
    <row r="15" spans="1:11" ht="14.25" x14ac:dyDescent="0.2">
      <c r="A15" s="4">
        <v>50000</v>
      </c>
      <c r="B15" s="7">
        <v>4605</v>
      </c>
      <c r="C15" s="8">
        <f t="shared" si="0"/>
        <v>9.2100000000000001E-2</v>
      </c>
      <c r="D15" s="8">
        <f t="shared" si="3"/>
        <v>6.4499746063991781E-2</v>
      </c>
      <c r="E15" s="10">
        <v>0.184</v>
      </c>
      <c r="F15" s="10">
        <v>0.60499999999999998</v>
      </c>
      <c r="G15" s="10">
        <v>78.896000000000001</v>
      </c>
      <c r="H15" s="8">
        <f t="shared" si="4"/>
        <v>3.8029628726452436E-2</v>
      </c>
      <c r="I15" s="10">
        <v>137.17400000000001</v>
      </c>
      <c r="J15" s="11">
        <f t="shared" si="1"/>
        <v>1.58</v>
      </c>
      <c r="K15" s="8">
        <f t="shared" si="2"/>
        <v>2.002636382072602E-2</v>
      </c>
    </row>
    <row r="16" spans="1:11" ht="14.25" x14ac:dyDescent="0.2">
      <c r="A16" s="4">
        <v>100000</v>
      </c>
      <c r="B16" s="7">
        <v>9191</v>
      </c>
      <c r="C16" s="8">
        <f t="shared" si="0"/>
        <v>9.1910000000000006E-2</v>
      </c>
      <c r="D16" s="8">
        <f t="shared" si="3"/>
        <v>2.0629750271443648E-3</v>
      </c>
      <c r="E16" s="10">
        <v>0.184</v>
      </c>
      <c r="F16" s="10">
        <v>0.59899999999999998</v>
      </c>
      <c r="G16" s="10">
        <v>79.040999999999997</v>
      </c>
      <c r="H16" s="8">
        <f t="shared" si="4"/>
        <v>1.837862502535037E-3</v>
      </c>
      <c r="I16" s="10">
        <v>136.024</v>
      </c>
      <c r="J16" s="11">
        <f t="shared" si="1"/>
        <v>1.1080000000000001</v>
      </c>
      <c r="K16" s="8">
        <f t="shared" si="2"/>
        <v>1.4018041269720779E-2</v>
      </c>
    </row>
    <row r="17" spans="1:11" ht="14.25" x14ac:dyDescent="0.2">
      <c r="A17" s="4">
        <v>150000</v>
      </c>
      <c r="B17" s="7">
        <v>14002</v>
      </c>
      <c r="C17" s="8">
        <f t="shared" si="0"/>
        <v>9.3346666666666661E-2</v>
      </c>
      <c r="D17" s="8">
        <f t="shared" si="3"/>
        <v>1.5631233453015536E-2</v>
      </c>
      <c r="E17" s="10">
        <v>0.187</v>
      </c>
      <c r="F17" s="10">
        <v>0.60099999999999998</v>
      </c>
      <c r="G17" s="10">
        <v>80.706999999999994</v>
      </c>
      <c r="H17" s="8">
        <f t="shared" si="4"/>
        <v>2.1077668551764184E-2</v>
      </c>
      <c r="I17" s="10">
        <v>139.63900000000001</v>
      </c>
      <c r="J17" s="11">
        <f t="shared" si="1"/>
        <v>0.92900000000000005</v>
      </c>
      <c r="K17" s="8">
        <f t="shared" si="2"/>
        <v>1.1510773538850411E-2</v>
      </c>
    </row>
    <row r="18" spans="1:11" ht="14.25" x14ac:dyDescent="0.2">
      <c r="A18" s="4">
        <v>200000</v>
      </c>
      <c r="B18" s="7">
        <v>18461</v>
      </c>
      <c r="C18" s="8">
        <f t="shared" si="0"/>
        <v>9.2304999999999998E-2</v>
      </c>
      <c r="D18" s="8">
        <f t="shared" si="3"/>
        <v>1.1159120125696309E-2</v>
      </c>
      <c r="E18" s="10">
        <v>0.184</v>
      </c>
      <c r="F18" s="10">
        <v>0.59799999999999998</v>
      </c>
      <c r="G18" s="10">
        <v>79.216999999999999</v>
      </c>
      <c r="H18" s="8">
        <f t="shared" si="4"/>
        <v>1.8461843458436045E-2</v>
      </c>
      <c r="I18" s="10">
        <v>136.721</v>
      </c>
      <c r="J18" s="11">
        <f t="shared" si="1"/>
        <v>0.78800000000000003</v>
      </c>
      <c r="K18" s="8">
        <f t="shared" si="2"/>
        <v>9.9473597838847724E-3</v>
      </c>
    </row>
    <row r="19" spans="1:11" ht="14.25" x14ac:dyDescent="0.2">
      <c r="A19" s="4">
        <v>300000</v>
      </c>
      <c r="B19" s="7">
        <v>27654</v>
      </c>
      <c r="C19" s="8">
        <f t="shared" si="0"/>
        <v>9.2179999999999998E-2</v>
      </c>
      <c r="D19" s="8">
        <f t="shared" si="3"/>
        <v>1.3542061643464498E-3</v>
      </c>
      <c r="E19" s="10">
        <v>0.184</v>
      </c>
      <c r="F19" s="10">
        <v>0.6</v>
      </c>
      <c r="G19" s="10">
        <v>79.534999999999997</v>
      </c>
      <c r="H19" s="8">
        <f t="shared" si="4"/>
        <v>4.0142898620245671E-3</v>
      </c>
      <c r="I19" s="10">
        <v>137.06299999999999</v>
      </c>
      <c r="J19" s="11">
        <f t="shared" si="1"/>
        <v>0.64500000000000002</v>
      </c>
      <c r="K19" s="8">
        <f t="shared" si="2"/>
        <v>8.1096372666121831E-3</v>
      </c>
    </row>
    <row r="20" spans="1:11" ht="14.25" x14ac:dyDescent="0.2">
      <c r="A20" s="4">
        <v>350000</v>
      </c>
      <c r="B20" s="7">
        <v>32312</v>
      </c>
      <c r="C20" s="8">
        <f t="shared" si="0"/>
        <v>9.2319999999999999E-2</v>
      </c>
      <c r="D20" s="8">
        <f t="shared" si="3"/>
        <v>1.5187676285528529E-3</v>
      </c>
      <c r="E20" s="10">
        <v>0.184</v>
      </c>
      <c r="F20" s="10">
        <v>0.59799999999999998</v>
      </c>
      <c r="G20" s="10">
        <v>79.453999999999994</v>
      </c>
      <c r="H20" s="8">
        <f t="shared" si="4"/>
        <v>1.0184195637141791E-3</v>
      </c>
      <c r="I20" s="10">
        <v>137.494</v>
      </c>
      <c r="J20" s="11">
        <f t="shared" si="1"/>
        <v>0.59899999999999998</v>
      </c>
      <c r="K20" s="8">
        <f t="shared" si="2"/>
        <v>7.5389533566591997E-3</v>
      </c>
    </row>
    <row r="21" spans="1:11" ht="14.25" x14ac:dyDescent="0.2">
      <c r="A21" s="4">
        <v>400000</v>
      </c>
      <c r="B21" s="7">
        <v>37063</v>
      </c>
      <c r="C21" s="8">
        <f t="shared" si="0"/>
        <v>9.2657500000000004E-2</v>
      </c>
      <c r="D21" s="8">
        <f t="shared" si="3"/>
        <v>3.6557625649913383E-3</v>
      </c>
      <c r="E21" s="10">
        <v>0.184</v>
      </c>
      <c r="F21" s="10">
        <v>0.60099999999999998</v>
      </c>
      <c r="G21" s="10">
        <v>78.945999999999998</v>
      </c>
      <c r="H21" s="8">
        <f t="shared" si="4"/>
        <v>6.3936365695873576E-3</v>
      </c>
      <c r="I21" s="10">
        <v>136.81899999999999</v>
      </c>
      <c r="J21" s="11">
        <f t="shared" si="1"/>
        <v>0.55700000000000005</v>
      </c>
      <c r="K21" s="8">
        <f t="shared" si="2"/>
        <v>7.0554556278975512E-3</v>
      </c>
    </row>
    <row r="22" spans="1:11" ht="14.25" x14ac:dyDescent="0.2">
      <c r="A22" s="4">
        <v>500000</v>
      </c>
      <c r="B22" s="7">
        <v>45907</v>
      </c>
      <c r="C22" s="8">
        <f t="shared" si="0"/>
        <v>9.1814000000000007E-2</v>
      </c>
      <c r="D22" s="8">
        <f t="shared" si="3"/>
        <v>9.1034185036289461E-3</v>
      </c>
      <c r="E22" s="10">
        <v>0.184</v>
      </c>
      <c r="F22" s="10">
        <v>0.60099999999999998</v>
      </c>
      <c r="G22" s="10">
        <v>78.998999999999995</v>
      </c>
      <c r="H22" s="8">
        <f t="shared" si="4"/>
        <v>6.7134496997933724E-4</v>
      </c>
      <c r="I22" s="10">
        <v>136.74299999999999</v>
      </c>
      <c r="J22" s="11">
        <f t="shared" si="1"/>
        <v>0.498</v>
      </c>
      <c r="K22" s="8">
        <f t="shared" si="2"/>
        <v>6.3038772642691684E-3</v>
      </c>
    </row>
    <row r="23" spans="1:11" ht="14.25" x14ac:dyDescent="0.2">
      <c r="A23" s="4">
        <v>1000000</v>
      </c>
      <c r="B23" s="7">
        <v>92211</v>
      </c>
      <c r="C23" s="8">
        <f t="shared" si="0"/>
        <v>9.2211000000000001E-2</v>
      </c>
      <c r="D23" s="8">
        <f t="shared" si="3"/>
        <v>4.3239593090378392E-3</v>
      </c>
      <c r="E23" s="10">
        <v>0.185</v>
      </c>
      <c r="F23" s="10">
        <v>0.6</v>
      </c>
      <c r="G23" s="10">
        <v>79.504999999999995</v>
      </c>
      <c r="H23" s="8">
        <f t="shared" si="4"/>
        <v>6.4051443689161491E-3</v>
      </c>
      <c r="I23" s="10">
        <v>137.50399999999999</v>
      </c>
      <c r="J23" s="11">
        <f t="shared" si="1"/>
        <v>0.35399999999999998</v>
      </c>
      <c r="K23" s="8">
        <f t="shared" si="2"/>
        <v>4.4525501540783599E-3</v>
      </c>
    </row>
  </sheetData>
  <mergeCells count="1">
    <mergeCell ref="A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3"/>
  <sheetViews>
    <sheetView workbookViewId="0">
      <selection activeCell="G29" sqref="G29"/>
    </sheetView>
  </sheetViews>
  <sheetFormatPr defaultColWidth="12.5703125" defaultRowHeight="15.75" customHeight="1" x14ac:dyDescent="0.2"/>
  <sheetData>
    <row r="1" spans="1:11" ht="15.75" customHeight="1" x14ac:dyDescent="0.25">
      <c r="A1" s="19" t="s">
        <v>34</v>
      </c>
      <c r="B1" s="2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3"/>
      <c r="K1" s="3"/>
    </row>
    <row r="2" spans="1:11" ht="14.25" x14ac:dyDescent="0.2">
      <c r="A2" s="21"/>
      <c r="B2" s="22"/>
      <c r="C2" s="4">
        <v>2</v>
      </c>
      <c r="D2" s="18" t="s">
        <v>31</v>
      </c>
      <c r="E2" s="4" t="s">
        <v>32</v>
      </c>
      <c r="F2" s="4">
        <v>175.35</v>
      </c>
      <c r="G2" s="4">
        <v>488</v>
      </c>
      <c r="H2" s="4">
        <v>1</v>
      </c>
      <c r="I2" s="5"/>
      <c r="J2" s="6"/>
      <c r="K2" s="6"/>
    </row>
    <row r="3" spans="1:11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ht="14.25" x14ac:dyDescent="0.2">
      <c r="A4" s="4">
        <v>10</v>
      </c>
      <c r="B4" s="7">
        <v>3</v>
      </c>
      <c r="C4" s="8">
        <f t="shared" ref="C4:C23" si="0">B4/A4</f>
        <v>0.3</v>
      </c>
      <c r="D4" s="9" t="s">
        <v>19</v>
      </c>
      <c r="E4" s="10">
        <v>0.497</v>
      </c>
      <c r="F4" s="10">
        <v>0.79100000000000004</v>
      </c>
      <c r="G4" s="10">
        <v>283.97699999999998</v>
      </c>
      <c r="H4" s="9" t="s">
        <v>19</v>
      </c>
      <c r="I4" s="10">
        <v>128.471</v>
      </c>
      <c r="J4" s="11">
        <f t="shared" ref="J4:J23" si="1">ROUND(2.576*I4/SQRT(A4),3)</f>
        <v>104.65300000000001</v>
      </c>
      <c r="K4" s="8">
        <f t="shared" ref="K4:K23" si="2">J4/G4</f>
        <v>0.36852632431499738</v>
      </c>
    </row>
    <row r="5" spans="1:11" ht="14.25" x14ac:dyDescent="0.2">
      <c r="A5" s="4">
        <v>20</v>
      </c>
      <c r="B5" s="7">
        <v>5</v>
      </c>
      <c r="C5" s="8">
        <f t="shared" si="0"/>
        <v>0.25</v>
      </c>
      <c r="D5" s="8">
        <f t="shared" ref="D5:D23" si="3">IFERROR(ABS(C5/C4-1), "-")</f>
        <v>0.16666666666666663</v>
      </c>
      <c r="E5" s="10">
        <v>0.498</v>
      </c>
      <c r="F5" s="10">
        <v>0.84299999999999997</v>
      </c>
      <c r="G5" s="10">
        <v>456.61799999999999</v>
      </c>
      <c r="H5" s="8">
        <f t="shared" ref="H5:H23" si="4">ABS(G5/G4-1)</f>
        <v>0.60794007965433838</v>
      </c>
      <c r="I5" s="10">
        <v>664.125</v>
      </c>
      <c r="J5" s="11">
        <f t="shared" si="1"/>
        <v>382.54300000000001</v>
      </c>
      <c r="K5" s="8">
        <f t="shared" si="2"/>
        <v>0.83777468255741128</v>
      </c>
    </row>
    <row r="6" spans="1:11" ht="14.25" x14ac:dyDescent="0.2">
      <c r="A6" s="4">
        <v>50</v>
      </c>
      <c r="B6" s="7">
        <v>11</v>
      </c>
      <c r="C6" s="8">
        <f t="shared" si="0"/>
        <v>0.22</v>
      </c>
      <c r="D6" s="8">
        <f t="shared" si="3"/>
        <v>0.12</v>
      </c>
      <c r="E6" s="10">
        <v>0.308</v>
      </c>
      <c r="F6" s="10">
        <v>0.88400000000000001</v>
      </c>
      <c r="G6" s="10">
        <v>159.71700000000001</v>
      </c>
      <c r="H6" s="8">
        <f t="shared" si="4"/>
        <v>0.6502174684309423</v>
      </c>
      <c r="I6" s="10">
        <v>255.33</v>
      </c>
      <c r="J6" s="11">
        <f t="shared" si="1"/>
        <v>93.016999999999996</v>
      </c>
      <c r="K6" s="8">
        <f t="shared" si="2"/>
        <v>0.58238634584922078</v>
      </c>
    </row>
    <row r="7" spans="1:11" ht="14.25" x14ac:dyDescent="0.2">
      <c r="A7" s="4">
        <v>100</v>
      </c>
      <c r="B7" s="7">
        <v>15</v>
      </c>
      <c r="C7" s="8">
        <f t="shared" si="0"/>
        <v>0.15</v>
      </c>
      <c r="D7" s="8">
        <f t="shared" si="3"/>
        <v>0.31818181818181823</v>
      </c>
      <c r="E7" s="10">
        <v>0.32900000000000001</v>
      </c>
      <c r="F7" s="10">
        <v>0.86599999999999999</v>
      </c>
      <c r="G7" s="10">
        <v>181.96199999999999</v>
      </c>
      <c r="H7" s="8">
        <f t="shared" si="4"/>
        <v>0.13927759725013611</v>
      </c>
      <c r="I7" s="10">
        <v>302.46899999999999</v>
      </c>
      <c r="J7" s="11">
        <f t="shared" si="1"/>
        <v>77.915999999999997</v>
      </c>
      <c r="K7" s="8">
        <f t="shared" si="2"/>
        <v>0.42819929435816267</v>
      </c>
    </row>
    <row r="8" spans="1:11" ht="14.25" x14ac:dyDescent="0.2">
      <c r="A8" s="4">
        <v>200</v>
      </c>
      <c r="B8" s="7">
        <v>46</v>
      </c>
      <c r="C8" s="8">
        <f t="shared" si="0"/>
        <v>0.23</v>
      </c>
      <c r="D8" s="8">
        <f t="shared" si="3"/>
        <v>0.53333333333333344</v>
      </c>
      <c r="E8" s="10">
        <v>0.44700000000000001</v>
      </c>
      <c r="F8" s="10">
        <v>0.92500000000000004</v>
      </c>
      <c r="G8" s="10">
        <v>247.233</v>
      </c>
      <c r="H8" s="8">
        <f t="shared" si="4"/>
        <v>0.3587067629505063</v>
      </c>
      <c r="I8" s="10">
        <v>251.804</v>
      </c>
      <c r="J8" s="11">
        <f t="shared" si="1"/>
        <v>45.866</v>
      </c>
      <c r="K8" s="8">
        <f t="shared" si="2"/>
        <v>0.18551730553769116</v>
      </c>
    </row>
    <row r="9" spans="1:11" ht="14.25" x14ac:dyDescent="0.2">
      <c r="A9" s="4">
        <v>500</v>
      </c>
      <c r="B9" s="7">
        <v>117</v>
      </c>
      <c r="C9" s="8">
        <f t="shared" si="0"/>
        <v>0.23400000000000001</v>
      </c>
      <c r="D9" s="8">
        <f t="shared" si="3"/>
        <v>1.7391304347826209E-2</v>
      </c>
      <c r="E9" s="10">
        <v>0.44700000000000001</v>
      </c>
      <c r="F9" s="10">
        <v>0.90400000000000003</v>
      </c>
      <c r="G9" s="10">
        <v>276.03500000000003</v>
      </c>
      <c r="H9" s="8">
        <f t="shared" si="4"/>
        <v>0.11649739314735497</v>
      </c>
      <c r="I9" s="10">
        <v>327.93299999999999</v>
      </c>
      <c r="J9" s="11">
        <f t="shared" si="1"/>
        <v>37.779000000000003</v>
      </c>
      <c r="K9" s="8">
        <f t="shared" si="2"/>
        <v>0.13686307895737859</v>
      </c>
    </row>
    <row r="10" spans="1:11" ht="14.25" x14ac:dyDescent="0.2">
      <c r="A10" s="4">
        <v>1000</v>
      </c>
      <c r="B10" s="7">
        <v>231</v>
      </c>
      <c r="C10" s="8">
        <f t="shared" si="0"/>
        <v>0.23100000000000001</v>
      </c>
      <c r="D10" s="8">
        <f t="shared" si="3"/>
        <v>1.2820512820512886E-2</v>
      </c>
      <c r="E10" s="10">
        <v>0.41799999999999998</v>
      </c>
      <c r="F10" s="10">
        <v>0.89700000000000002</v>
      </c>
      <c r="G10" s="10">
        <v>246.47399999999999</v>
      </c>
      <c r="H10" s="8">
        <f t="shared" si="4"/>
        <v>0.10709149202093948</v>
      </c>
      <c r="I10" s="10">
        <v>332.072</v>
      </c>
      <c r="J10" s="11">
        <f t="shared" si="1"/>
        <v>27.050999999999998</v>
      </c>
      <c r="K10" s="8">
        <f t="shared" si="2"/>
        <v>0.10975194138124102</v>
      </c>
    </row>
    <row r="11" spans="1:11" ht="14.25" x14ac:dyDescent="0.2">
      <c r="A11" s="4">
        <v>2000</v>
      </c>
      <c r="B11" s="7">
        <v>497</v>
      </c>
      <c r="C11" s="8">
        <f t="shared" si="0"/>
        <v>0.2485</v>
      </c>
      <c r="D11" s="8">
        <f t="shared" si="3"/>
        <v>7.575757575757569E-2</v>
      </c>
      <c r="E11" s="10">
        <v>0.42899999999999999</v>
      </c>
      <c r="F11" s="10">
        <v>0.89700000000000002</v>
      </c>
      <c r="G11" s="10">
        <v>263.23099999999999</v>
      </c>
      <c r="H11" s="8">
        <f t="shared" si="4"/>
        <v>6.7986887055023981E-2</v>
      </c>
      <c r="I11" s="10">
        <v>319.39699999999999</v>
      </c>
      <c r="J11" s="11">
        <f t="shared" si="1"/>
        <v>18.398</v>
      </c>
      <c r="K11" s="8">
        <f t="shared" si="2"/>
        <v>6.9892983729120048E-2</v>
      </c>
    </row>
    <row r="12" spans="1:11" ht="14.25" x14ac:dyDescent="0.2">
      <c r="A12" s="4">
        <v>5000</v>
      </c>
      <c r="B12" s="7">
        <v>1260</v>
      </c>
      <c r="C12" s="8">
        <f t="shared" si="0"/>
        <v>0.252</v>
      </c>
      <c r="D12" s="8">
        <f t="shared" si="3"/>
        <v>1.4084507042253502E-2</v>
      </c>
      <c r="E12" s="10">
        <v>0.42399999999999999</v>
      </c>
      <c r="F12" s="10">
        <v>0.90300000000000002</v>
      </c>
      <c r="G12" s="10">
        <v>258.89600000000002</v>
      </c>
      <c r="H12" s="8">
        <f t="shared" si="4"/>
        <v>1.6468425071515025E-2</v>
      </c>
      <c r="I12" s="10">
        <v>329.17700000000002</v>
      </c>
      <c r="J12" s="11">
        <f t="shared" si="1"/>
        <v>11.992000000000001</v>
      </c>
      <c r="K12" s="8">
        <f t="shared" si="2"/>
        <v>4.6319757740559915E-2</v>
      </c>
    </row>
    <row r="13" spans="1:11" ht="14.25" x14ac:dyDescent="0.2">
      <c r="A13" s="4">
        <v>10000</v>
      </c>
      <c r="B13" s="7">
        <v>2554</v>
      </c>
      <c r="C13" s="8">
        <f t="shared" si="0"/>
        <v>0.25540000000000002</v>
      </c>
      <c r="D13" s="8">
        <f t="shared" si="3"/>
        <v>1.3492063492063444E-2</v>
      </c>
      <c r="E13" s="10">
        <v>0.435</v>
      </c>
      <c r="F13" s="10">
        <v>0.90500000000000003</v>
      </c>
      <c r="G13" s="10">
        <v>265.72699999999998</v>
      </c>
      <c r="H13" s="8">
        <f t="shared" si="4"/>
        <v>2.6385112168592739E-2</v>
      </c>
      <c r="I13" s="10">
        <v>329.483</v>
      </c>
      <c r="J13" s="11">
        <f t="shared" si="1"/>
        <v>8.4870000000000001</v>
      </c>
      <c r="K13" s="8">
        <f t="shared" si="2"/>
        <v>3.1938794326508035E-2</v>
      </c>
    </row>
    <row r="14" spans="1:11" ht="14.25" x14ac:dyDescent="0.2">
      <c r="A14" s="4">
        <v>20000</v>
      </c>
      <c r="B14" s="7">
        <v>5031</v>
      </c>
      <c r="C14" s="8">
        <f t="shared" si="0"/>
        <v>0.25155</v>
      </c>
      <c r="D14" s="8">
        <f t="shared" si="3"/>
        <v>1.5074393108848949E-2</v>
      </c>
      <c r="E14" s="10">
        <v>0.432</v>
      </c>
      <c r="F14" s="10">
        <v>0.90400000000000003</v>
      </c>
      <c r="G14" s="10">
        <v>262.07100000000003</v>
      </c>
      <c r="H14" s="8">
        <f t="shared" si="4"/>
        <v>1.3758481449005711E-2</v>
      </c>
      <c r="I14" s="10">
        <v>331.47199999999998</v>
      </c>
      <c r="J14" s="11">
        <f t="shared" si="1"/>
        <v>6.0380000000000003</v>
      </c>
      <c r="K14" s="8">
        <f t="shared" si="2"/>
        <v>2.3039557982378819E-2</v>
      </c>
    </row>
    <row r="15" spans="1:11" ht="14.25" x14ac:dyDescent="0.2">
      <c r="A15" s="4">
        <v>50000</v>
      </c>
      <c r="B15" s="7">
        <v>12506</v>
      </c>
      <c r="C15" s="8">
        <f t="shared" si="0"/>
        <v>0.25012000000000001</v>
      </c>
      <c r="D15" s="8">
        <f t="shared" si="3"/>
        <v>5.6847545219638196E-3</v>
      </c>
      <c r="E15" s="10">
        <v>0.42899999999999999</v>
      </c>
      <c r="F15" s="10">
        <v>0.90100000000000002</v>
      </c>
      <c r="G15" s="10">
        <v>264.58499999999998</v>
      </c>
      <c r="H15" s="8">
        <f t="shared" si="4"/>
        <v>9.5928202662636242E-3</v>
      </c>
      <c r="I15" s="10">
        <v>335.149</v>
      </c>
      <c r="J15" s="11">
        <f t="shared" si="1"/>
        <v>3.8610000000000002</v>
      </c>
      <c r="K15" s="8">
        <f t="shared" si="2"/>
        <v>1.4592663983219005E-2</v>
      </c>
    </row>
    <row r="16" spans="1:11" ht="14.25" x14ac:dyDescent="0.2">
      <c r="A16" s="4">
        <v>100000</v>
      </c>
      <c r="B16" s="7">
        <v>24848</v>
      </c>
      <c r="C16" s="8">
        <f t="shared" si="0"/>
        <v>0.24848000000000001</v>
      </c>
      <c r="D16" s="8">
        <f t="shared" si="3"/>
        <v>6.556852710698835E-3</v>
      </c>
      <c r="E16" s="10">
        <v>0.42699999999999999</v>
      </c>
      <c r="F16" s="10">
        <v>0.9</v>
      </c>
      <c r="G16" s="10">
        <v>259.88499999999999</v>
      </c>
      <c r="H16" s="8">
        <f t="shared" si="4"/>
        <v>1.7763667630440128E-2</v>
      </c>
      <c r="I16" s="10">
        <v>327.06</v>
      </c>
      <c r="J16" s="11">
        <f t="shared" si="1"/>
        <v>2.6640000000000001</v>
      </c>
      <c r="K16" s="8">
        <f t="shared" si="2"/>
        <v>1.0250687804221099E-2</v>
      </c>
    </row>
    <row r="17" spans="1:11" ht="14.25" x14ac:dyDescent="0.2">
      <c r="A17" s="4">
        <v>150000</v>
      </c>
      <c r="B17" s="7">
        <v>37051</v>
      </c>
      <c r="C17" s="8">
        <f t="shared" si="0"/>
        <v>0.24700666666666668</v>
      </c>
      <c r="D17" s="8">
        <f t="shared" si="3"/>
        <v>5.9293839879802634E-3</v>
      </c>
      <c r="E17" s="10">
        <v>0.42499999999999999</v>
      </c>
      <c r="F17" s="10">
        <v>0.89900000000000002</v>
      </c>
      <c r="G17" s="10">
        <v>260.01600000000002</v>
      </c>
      <c r="H17" s="8">
        <f t="shared" si="4"/>
        <v>5.0406910749001277E-4</v>
      </c>
      <c r="I17" s="10">
        <v>332.19600000000003</v>
      </c>
      <c r="J17" s="11">
        <f t="shared" si="1"/>
        <v>2.21</v>
      </c>
      <c r="K17" s="8">
        <f t="shared" si="2"/>
        <v>8.4994769552642901E-3</v>
      </c>
    </row>
    <row r="18" spans="1:11" ht="14.25" x14ac:dyDescent="0.2">
      <c r="A18" s="4">
        <v>200000</v>
      </c>
      <c r="B18" s="7">
        <v>49493</v>
      </c>
      <c r="C18" s="8">
        <f t="shared" si="0"/>
        <v>0.24746499999999999</v>
      </c>
      <c r="D18" s="8">
        <f t="shared" si="3"/>
        <v>1.8555504574775394E-3</v>
      </c>
      <c r="E18" s="10">
        <v>0.42399999999999999</v>
      </c>
      <c r="F18" s="10">
        <v>0.9</v>
      </c>
      <c r="G18" s="10">
        <v>259.892</v>
      </c>
      <c r="H18" s="8">
        <f t="shared" si="4"/>
        <v>4.7689372961667864E-4</v>
      </c>
      <c r="I18" s="10">
        <v>330.733</v>
      </c>
      <c r="J18" s="11">
        <f t="shared" si="1"/>
        <v>1.905</v>
      </c>
      <c r="K18" s="8">
        <f t="shared" si="2"/>
        <v>7.3299678327920833E-3</v>
      </c>
    </row>
    <row r="19" spans="1:11" ht="14.25" x14ac:dyDescent="0.2">
      <c r="A19" s="4">
        <v>300000</v>
      </c>
      <c r="B19" s="7">
        <v>74026</v>
      </c>
      <c r="C19" s="8">
        <f t="shared" si="0"/>
        <v>0.24675333333333332</v>
      </c>
      <c r="D19" s="8">
        <f t="shared" si="3"/>
        <v>2.8758275581058923E-3</v>
      </c>
      <c r="E19" s="10">
        <v>0.42399999999999999</v>
      </c>
      <c r="F19" s="10">
        <v>0.9</v>
      </c>
      <c r="G19" s="10">
        <v>259.88600000000002</v>
      </c>
      <c r="H19" s="8">
        <f t="shared" si="4"/>
        <v>2.3086512859094022E-5</v>
      </c>
      <c r="I19" s="10">
        <v>328.72899999999998</v>
      </c>
      <c r="J19" s="11">
        <f t="shared" si="1"/>
        <v>1.546</v>
      </c>
      <c r="K19" s="8">
        <f t="shared" si="2"/>
        <v>5.9487621495578824E-3</v>
      </c>
    </row>
    <row r="20" spans="1:11" ht="14.25" x14ac:dyDescent="0.2">
      <c r="A20" s="4">
        <v>350000</v>
      </c>
      <c r="B20" s="7">
        <v>86887</v>
      </c>
      <c r="C20" s="8">
        <f t="shared" si="0"/>
        <v>0.24824857142857143</v>
      </c>
      <c r="D20" s="8">
        <f t="shared" si="3"/>
        <v>6.0596469966152089E-3</v>
      </c>
      <c r="E20" s="10">
        <v>0.42799999999999999</v>
      </c>
      <c r="F20" s="10">
        <v>0.90100000000000002</v>
      </c>
      <c r="G20" s="10">
        <v>261.488</v>
      </c>
      <c r="H20" s="8">
        <f t="shared" si="4"/>
        <v>6.1642412442377559E-3</v>
      </c>
      <c r="I20" s="10">
        <v>330.00400000000002</v>
      </c>
      <c r="J20" s="11">
        <f t="shared" si="1"/>
        <v>1.4370000000000001</v>
      </c>
      <c r="K20" s="8">
        <f t="shared" si="2"/>
        <v>5.4954720675518577E-3</v>
      </c>
    </row>
    <row r="21" spans="1:11" ht="14.25" x14ac:dyDescent="0.2">
      <c r="A21" s="4">
        <v>400000</v>
      </c>
      <c r="B21" s="7">
        <v>99095</v>
      </c>
      <c r="C21" s="8">
        <f t="shared" si="0"/>
        <v>0.2477375</v>
      </c>
      <c r="D21" s="8">
        <f t="shared" si="3"/>
        <v>2.0587084373957509E-3</v>
      </c>
      <c r="E21" s="10">
        <v>0.42599999999999999</v>
      </c>
      <c r="F21" s="10">
        <v>0.9</v>
      </c>
      <c r="G21" s="10">
        <v>258.64999999999998</v>
      </c>
      <c r="H21" s="8">
        <f t="shared" si="4"/>
        <v>1.0853270513369706E-2</v>
      </c>
      <c r="I21" s="10">
        <v>329.98399999999998</v>
      </c>
      <c r="J21" s="11">
        <f t="shared" si="1"/>
        <v>1.3440000000000001</v>
      </c>
      <c r="K21" s="8">
        <f t="shared" si="2"/>
        <v>5.1962110960757785E-3</v>
      </c>
    </row>
    <row r="22" spans="1:11" ht="14.25" x14ac:dyDescent="0.2">
      <c r="A22" s="4">
        <v>500000</v>
      </c>
      <c r="B22" s="7">
        <v>123692</v>
      </c>
      <c r="C22" s="8">
        <f t="shared" si="0"/>
        <v>0.24738399999999999</v>
      </c>
      <c r="D22" s="8">
        <f t="shared" si="3"/>
        <v>1.426913567788457E-3</v>
      </c>
      <c r="E22" s="10">
        <v>0.42599999999999999</v>
      </c>
      <c r="F22" s="10">
        <v>0.9</v>
      </c>
      <c r="G22" s="10">
        <v>259.77800000000002</v>
      </c>
      <c r="H22" s="8">
        <f t="shared" si="4"/>
        <v>4.3611057413495136E-3</v>
      </c>
      <c r="I22" s="10">
        <v>329.91800000000001</v>
      </c>
      <c r="J22" s="11">
        <f t="shared" si="1"/>
        <v>1.202</v>
      </c>
      <c r="K22" s="8">
        <f t="shared" si="2"/>
        <v>4.6270276928762248E-3</v>
      </c>
    </row>
    <row r="23" spans="1:11" ht="14.25" x14ac:dyDescent="0.2">
      <c r="A23" s="4">
        <v>1000000</v>
      </c>
      <c r="B23" s="7">
        <v>247001</v>
      </c>
      <c r="C23" s="8">
        <f t="shared" si="0"/>
        <v>0.247001</v>
      </c>
      <c r="D23" s="8">
        <f t="shared" si="3"/>
        <v>1.5482003686576595E-3</v>
      </c>
      <c r="E23" s="10">
        <v>0.42499999999999999</v>
      </c>
      <c r="F23" s="10">
        <v>0.9</v>
      </c>
      <c r="G23" s="10">
        <v>258.93400000000003</v>
      </c>
      <c r="H23" s="8">
        <f t="shared" si="4"/>
        <v>3.2489279307715835E-3</v>
      </c>
      <c r="I23" s="10">
        <v>328.63099999999997</v>
      </c>
      <c r="J23" s="11">
        <f t="shared" si="1"/>
        <v>0.84699999999999998</v>
      </c>
      <c r="K23" s="8">
        <f t="shared" si="2"/>
        <v>3.2711038334092852E-3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6"/>
  <sheetViews>
    <sheetView workbookViewId="0">
      <selection activeCell="G22" sqref="G22"/>
    </sheetView>
  </sheetViews>
  <sheetFormatPr defaultColWidth="12.5703125" defaultRowHeight="15.75" customHeight="1" x14ac:dyDescent="0.2"/>
  <sheetData>
    <row r="1" spans="1:11" ht="15.75" customHeight="1" x14ac:dyDescent="0.25">
      <c r="A1" s="19" t="s">
        <v>35</v>
      </c>
      <c r="B1" s="2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3"/>
      <c r="K1" s="3"/>
    </row>
    <row r="2" spans="1:11" ht="14.25" x14ac:dyDescent="0.2">
      <c r="A2" s="21"/>
      <c r="B2" s="22"/>
      <c r="C2" s="4">
        <v>2</v>
      </c>
      <c r="D2" s="18" t="s">
        <v>31</v>
      </c>
      <c r="E2" s="4" t="s">
        <v>7</v>
      </c>
      <c r="F2" s="4">
        <v>175.35</v>
      </c>
      <c r="G2" s="4">
        <v>106</v>
      </c>
      <c r="H2" s="4">
        <v>0.7</v>
      </c>
      <c r="I2" s="5"/>
      <c r="J2" s="6"/>
      <c r="K2" s="6"/>
    </row>
    <row r="3" spans="1:11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ht="14.25" x14ac:dyDescent="0.2">
      <c r="A4" s="4">
        <v>10</v>
      </c>
      <c r="B4" s="7">
        <v>0</v>
      </c>
      <c r="C4" s="8">
        <f t="shared" ref="C4:C16" si="0">B4/A4</f>
        <v>0</v>
      </c>
      <c r="D4" s="9" t="s">
        <v>19</v>
      </c>
      <c r="E4" s="10">
        <v>5.2999999999999999E-2</v>
      </c>
      <c r="F4" s="10">
        <v>0.38800000000000001</v>
      </c>
      <c r="G4" s="10">
        <v>18.213999999999999</v>
      </c>
      <c r="H4" s="9" t="s">
        <v>19</v>
      </c>
      <c r="I4" s="10">
        <v>0</v>
      </c>
      <c r="J4" s="11">
        <f t="shared" ref="J4:J16" si="1">ROUND(2.576*I4/SQRT(A4),3)</f>
        <v>0</v>
      </c>
      <c r="K4" s="8">
        <f t="shared" ref="K4:K16" si="2">J4/G4</f>
        <v>0</v>
      </c>
    </row>
    <row r="5" spans="1:11" ht="14.25" x14ac:dyDescent="0.2">
      <c r="A5" s="4">
        <v>20</v>
      </c>
      <c r="B5" s="7">
        <v>0</v>
      </c>
      <c r="C5" s="8">
        <f t="shared" si="0"/>
        <v>0</v>
      </c>
      <c r="D5" s="8" t="str">
        <f t="shared" ref="D5:D16" si="3">IFERROR(ABS(C5/C4-1), "-")</f>
        <v>-</v>
      </c>
      <c r="E5" s="10">
        <v>8.8999999999999996E-2</v>
      </c>
      <c r="F5" s="10">
        <v>0.49399999999999999</v>
      </c>
      <c r="G5" s="10">
        <v>40.125</v>
      </c>
      <c r="H5" s="8">
        <f t="shared" ref="H5:H16" si="4">ABS(G5/G4-1)</f>
        <v>1.202975732952674</v>
      </c>
      <c r="I5" s="10">
        <v>98.131</v>
      </c>
      <c r="J5" s="11">
        <f t="shared" si="1"/>
        <v>56.524999999999999</v>
      </c>
      <c r="K5" s="8">
        <f t="shared" si="2"/>
        <v>1.4087227414330217</v>
      </c>
    </row>
    <row r="6" spans="1:11" ht="14.25" x14ac:dyDescent="0.2">
      <c r="A6" s="4">
        <v>50</v>
      </c>
      <c r="B6" s="7">
        <v>0</v>
      </c>
      <c r="C6" s="8">
        <f t="shared" si="0"/>
        <v>0</v>
      </c>
      <c r="D6" s="8" t="str">
        <f t="shared" si="3"/>
        <v>-</v>
      </c>
      <c r="E6" s="10">
        <v>2.8000000000000001E-2</v>
      </c>
      <c r="F6" s="10">
        <v>0.26300000000000001</v>
      </c>
      <c r="G6" s="10">
        <v>10.574</v>
      </c>
      <c r="H6" s="8">
        <f t="shared" si="4"/>
        <v>0.73647352024922119</v>
      </c>
      <c r="I6" s="10">
        <v>45.311999999999998</v>
      </c>
      <c r="J6" s="11">
        <f t="shared" si="1"/>
        <v>16.507000000000001</v>
      </c>
      <c r="K6" s="8">
        <f t="shared" si="2"/>
        <v>1.5610932475884245</v>
      </c>
    </row>
    <row r="7" spans="1:11" ht="14.25" x14ac:dyDescent="0.2">
      <c r="A7" s="4">
        <v>100</v>
      </c>
      <c r="B7" s="7">
        <v>0</v>
      </c>
      <c r="C7" s="8">
        <f t="shared" si="0"/>
        <v>0</v>
      </c>
      <c r="D7" s="8" t="str">
        <f t="shared" si="3"/>
        <v>-</v>
      </c>
      <c r="E7" s="10">
        <v>1.2E-2</v>
      </c>
      <c r="F7" s="10">
        <v>0.25</v>
      </c>
      <c r="G7" s="10">
        <v>4.452</v>
      </c>
      <c r="H7" s="8">
        <f t="shared" si="4"/>
        <v>0.5789672782296198</v>
      </c>
      <c r="I7" s="10">
        <v>20.965</v>
      </c>
      <c r="J7" s="11">
        <f t="shared" si="1"/>
        <v>5.4009999999999998</v>
      </c>
      <c r="K7" s="8">
        <f t="shared" si="2"/>
        <v>1.2131626235399819</v>
      </c>
    </row>
    <row r="8" spans="1:11" ht="14.25" x14ac:dyDescent="0.2">
      <c r="A8" s="4">
        <v>200</v>
      </c>
      <c r="B8" s="7">
        <v>2</v>
      </c>
      <c r="C8" s="8">
        <f t="shared" si="0"/>
        <v>0.01</v>
      </c>
      <c r="D8" s="8" t="str">
        <f t="shared" si="3"/>
        <v>-</v>
      </c>
      <c r="E8" s="10">
        <v>4.2000000000000003E-2</v>
      </c>
      <c r="F8" s="10">
        <v>0.29399999999999998</v>
      </c>
      <c r="G8" s="10">
        <v>15.356</v>
      </c>
      <c r="H8" s="8">
        <f t="shared" si="4"/>
        <v>2.4492362982929019</v>
      </c>
      <c r="I8" s="10">
        <v>38.597000000000001</v>
      </c>
      <c r="J8" s="11">
        <f t="shared" si="1"/>
        <v>7.03</v>
      </c>
      <c r="K8" s="8">
        <f t="shared" si="2"/>
        <v>0.45780151081010684</v>
      </c>
    </row>
    <row r="9" spans="1:11" ht="14.25" x14ac:dyDescent="0.2">
      <c r="A9" s="4">
        <v>500</v>
      </c>
      <c r="B9" s="7">
        <v>4</v>
      </c>
      <c r="C9" s="8">
        <f t="shared" si="0"/>
        <v>8.0000000000000002E-3</v>
      </c>
      <c r="D9" s="8">
        <f t="shared" si="3"/>
        <v>0.19999999999999996</v>
      </c>
      <c r="E9" s="10">
        <v>3.3000000000000002E-2</v>
      </c>
      <c r="F9" s="10">
        <v>0.29399999999999998</v>
      </c>
      <c r="G9" s="10">
        <v>12.074</v>
      </c>
      <c r="H9" s="8">
        <f t="shared" si="4"/>
        <v>0.21372753321177396</v>
      </c>
      <c r="I9" s="10">
        <v>40.061999999999998</v>
      </c>
      <c r="J9" s="11">
        <f t="shared" si="1"/>
        <v>4.6150000000000002</v>
      </c>
      <c r="K9" s="8">
        <f t="shared" si="2"/>
        <v>0.38222627132681797</v>
      </c>
    </row>
    <row r="10" spans="1:11" ht="14.25" x14ac:dyDescent="0.2">
      <c r="A10" s="4">
        <v>1000</v>
      </c>
      <c r="B10" s="7">
        <v>7</v>
      </c>
      <c r="C10" s="8">
        <f t="shared" si="0"/>
        <v>7.0000000000000001E-3</v>
      </c>
      <c r="D10" s="8">
        <f t="shared" si="3"/>
        <v>0.125</v>
      </c>
      <c r="E10" s="10">
        <v>3.6999999999999998E-2</v>
      </c>
      <c r="F10" s="10">
        <v>0.28999999999999998</v>
      </c>
      <c r="G10" s="10">
        <v>12.683999999999999</v>
      </c>
      <c r="H10" s="8">
        <f t="shared" si="4"/>
        <v>5.0521782342222821E-2</v>
      </c>
      <c r="I10" s="10">
        <v>37.454000000000001</v>
      </c>
      <c r="J10" s="11">
        <f t="shared" si="1"/>
        <v>3.0510000000000002</v>
      </c>
      <c r="K10" s="8">
        <f t="shared" si="2"/>
        <v>0.24053926206244089</v>
      </c>
    </row>
    <row r="11" spans="1:11" ht="14.25" x14ac:dyDescent="0.2">
      <c r="A11" s="4">
        <v>2000</v>
      </c>
      <c r="B11" s="7">
        <v>15</v>
      </c>
      <c r="C11" s="8">
        <f t="shared" si="0"/>
        <v>7.4999999999999997E-3</v>
      </c>
      <c r="D11" s="8">
        <f t="shared" si="3"/>
        <v>7.1428571428571397E-2</v>
      </c>
      <c r="E11" s="10">
        <v>3.7999999999999999E-2</v>
      </c>
      <c r="F11" s="10">
        <v>0.30299999999999999</v>
      </c>
      <c r="G11" s="10">
        <v>13.548999999999999</v>
      </c>
      <c r="H11" s="8">
        <f t="shared" si="4"/>
        <v>6.8196152633238638E-2</v>
      </c>
      <c r="I11" s="10">
        <v>39.389000000000003</v>
      </c>
      <c r="J11" s="11">
        <f t="shared" si="1"/>
        <v>2.2690000000000001</v>
      </c>
      <c r="K11" s="8">
        <f t="shared" si="2"/>
        <v>0.1674662336703816</v>
      </c>
    </row>
    <row r="12" spans="1:11" ht="14.25" x14ac:dyDescent="0.2">
      <c r="A12" s="4">
        <v>5000</v>
      </c>
      <c r="B12" s="7">
        <v>55</v>
      </c>
      <c r="C12" s="8">
        <f t="shared" si="0"/>
        <v>1.0999999999999999E-2</v>
      </c>
      <c r="D12" s="8">
        <f t="shared" si="3"/>
        <v>0.46666666666666656</v>
      </c>
      <c r="E12" s="10">
        <v>3.9E-2</v>
      </c>
      <c r="F12" s="10">
        <v>0.309</v>
      </c>
      <c r="G12" s="10">
        <v>14.157</v>
      </c>
      <c r="H12" s="8">
        <f t="shared" si="4"/>
        <v>4.4874160454646095E-2</v>
      </c>
      <c r="I12" s="10">
        <v>42.655999999999999</v>
      </c>
      <c r="J12" s="11">
        <f t="shared" si="1"/>
        <v>1.554</v>
      </c>
      <c r="K12" s="8">
        <f t="shared" si="2"/>
        <v>0.10976901885992796</v>
      </c>
    </row>
    <row r="13" spans="1:11" ht="14.25" x14ac:dyDescent="0.2">
      <c r="A13" s="4">
        <v>10000</v>
      </c>
      <c r="B13" s="7">
        <v>116</v>
      </c>
      <c r="C13" s="8">
        <f t="shared" si="0"/>
        <v>1.1599999999999999E-2</v>
      </c>
      <c r="D13" s="8">
        <f t="shared" si="3"/>
        <v>5.4545454545454453E-2</v>
      </c>
      <c r="E13" s="10">
        <v>3.9E-2</v>
      </c>
      <c r="F13" s="10">
        <v>0.29699999999999999</v>
      </c>
      <c r="G13" s="10">
        <v>14.058999999999999</v>
      </c>
      <c r="H13" s="8">
        <f t="shared" si="4"/>
        <v>6.9223705587342366E-3</v>
      </c>
      <c r="I13" s="10">
        <v>41.206000000000003</v>
      </c>
      <c r="J13" s="11">
        <f t="shared" si="1"/>
        <v>1.0609999999999999</v>
      </c>
      <c r="K13" s="8">
        <f t="shared" si="2"/>
        <v>7.5467671953908522E-2</v>
      </c>
    </row>
    <row r="14" spans="1:11" ht="14.25" x14ac:dyDescent="0.2">
      <c r="A14" s="4">
        <v>20000</v>
      </c>
      <c r="B14" s="7">
        <v>247</v>
      </c>
      <c r="C14" s="8">
        <f t="shared" si="0"/>
        <v>1.235E-2</v>
      </c>
      <c r="D14" s="8">
        <f t="shared" si="3"/>
        <v>6.4655172413793149E-2</v>
      </c>
      <c r="E14" s="10">
        <v>4.2999999999999997E-2</v>
      </c>
      <c r="F14" s="10">
        <v>0.30499999999999999</v>
      </c>
      <c r="G14" s="10">
        <v>15.042999999999999</v>
      </c>
      <c r="H14" s="8">
        <f t="shared" si="4"/>
        <v>6.9990753254143279E-2</v>
      </c>
      <c r="I14" s="10">
        <v>44.470999999999997</v>
      </c>
      <c r="J14" s="11">
        <f t="shared" si="1"/>
        <v>0.81</v>
      </c>
      <c r="K14" s="8">
        <f t="shared" si="2"/>
        <v>5.3845642491524306E-2</v>
      </c>
    </row>
    <row r="15" spans="1:11" ht="14.25" x14ac:dyDescent="0.2">
      <c r="A15" s="4">
        <v>50000</v>
      </c>
      <c r="B15" s="7">
        <v>563</v>
      </c>
      <c r="C15" s="8">
        <f t="shared" si="0"/>
        <v>1.1259999999999999E-2</v>
      </c>
      <c r="D15" s="8">
        <f t="shared" si="3"/>
        <v>8.8259109311740969E-2</v>
      </c>
      <c r="E15" s="10">
        <v>3.7999999999999999E-2</v>
      </c>
      <c r="F15" s="10">
        <v>0.3</v>
      </c>
      <c r="G15" s="10">
        <v>13.760999999999999</v>
      </c>
      <c r="H15" s="8">
        <f t="shared" si="4"/>
        <v>8.5222362560659404E-2</v>
      </c>
      <c r="I15" s="10">
        <v>41</v>
      </c>
      <c r="J15" s="11">
        <f t="shared" si="1"/>
        <v>0.47199999999999998</v>
      </c>
      <c r="K15" s="8">
        <f t="shared" si="2"/>
        <v>3.4299832860983939E-2</v>
      </c>
    </row>
    <row r="16" spans="1:11" ht="14.25" x14ac:dyDescent="0.2">
      <c r="A16" s="4">
        <v>100000</v>
      </c>
      <c r="B16" s="7">
        <v>1121</v>
      </c>
      <c r="C16" s="8">
        <f t="shared" si="0"/>
        <v>1.1209999999999999E-2</v>
      </c>
      <c r="D16" s="8">
        <f t="shared" si="3"/>
        <v>4.4404973357016209E-3</v>
      </c>
      <c r="E16" s="10">
        <v>3.9E-2</v>
      </c>
      <c r="F16" s="10">
        <v>0.29899999999999999</v>
      </c>
      <c r="G16" s="10">
        <v>13.904</v>
      </c>
      <c r="H16" s="8">
        <f t="shared" si="4"/>
        <v>1.0391686650679466E-2</v>
      </c>
      <c r="I16" s="10">
        <v>41.545000000000002</v>
      </c>
      <c r="J16" s="11">
        <f t="shared" si="1"/>
        <v>0.33800000000000002</v>
      </c>
      <c r="K16" s="8">
        <f t="shared" si="2"/>
        <v>2.4309551208285388E-2</v>
      </c>
    </row>
  </sheetData>
  <mergeCells count="1"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6"/>
  <sheetViews>
    <sheetView workbookViewId="0">
      <selection activeCell="G19" sqref="G19"/>
    </sheetView>
  </sheetViews>
  <sheetFormatPr defaultColWidth="12.5703125" defaultRowHeight="15.75" customHeight="1" x14ac:dyDescent="0.2"/>
  <sheetData>
    <row r="1" spans="1:11" ht="15.75" customHeight="1" x14ac:dyDescent="0.25">
      <c r="A1" s="19" t="s">
        <v>36</v>
      </c>
      <c r="B1" s="2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3"/>
      <c r="K1" s="3"/>
    </row>
    <row r="2" spans="1:11" ht="14.25" x14ac:dyDescent="0.2">
      <c r="A2" s="21"/>
      <c r="B2" s="22"/>
      <c r="C2" s="4">
        <v>2</v>
      </c>
      <c r="D2" s="18" t="s">
        <v>31</v>
      </c>
      <c r="E2" s="4" t="s">
        <v>7</v>
      </c>
      <c r="F2" s="4">
        <v>175.35</v>
      </c>
      <c r="G2" s="4">
        <v>224</v>
      </c>
      <c r="H2" s="4">
        <v>0.7</v>
      </c>
      <c r="I2" s="5"/>
      <c r="J2" s="6"/>
      <c r="K2" s="6"/>
    </row>
    <row r="3" spans="1:11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ht="14.25" x14ac:dyDescent="0.2">
      <c r="A4" s="4">
        <v>10</v>
      </c>
      <c r="B4" s="7">
        <v>0</v>
      </c>
      <c r="C4" s="8">
        <f t="shared" ref="C4:C16" si="0">B4/A4</f>
        <v>0</v>
      </c>
      <c r="D4" s="9" t="s">
        <v>19</v>
      </c>
      <c r="E4" s="10">
        <v>1.7999999999999999E-2</v>
      </c>
      <c r="F4" s="10">
        <v>0.51900000000000002</v>
      </c>
      <c r="G4" s="10">
        <v>11.39</v>
      </c>
      <c r="H4" s="9" t="s">
        <v>19</v>
      </c>
      <c r="I4" s="10">
        <v>133.887</v>
      </c>
      <c r="J4" s="11">
        <f t="shared" ref="J4:J16" si="1">ROUND(2.576*I4/SQRT(A4),3)</f>
        <v>109.065</v>
      </c>
      <c r="K4" s="8">
        <f t="shared" ref="K4:K16" si="2">J4/G4</f>
        <v>9.5755048287971896</v>
      </c>
    </row>
    <row r="5" spans="1:11" ht="14.25" x14ac:dyDescent="0.2">
      <c r="A5" s="4">
        <v>20</v>
      </c>
      <c r="B5" s="7">
        <v>0</v>
      </c>
      <c r="C5" s="8">
        <f t="shared" si="0"/>
        <v>0</v>
      </c>
      <c r="D5" s="8" t="str">
        <f t="shared" ref="D5:D16" si="3">IFERROR(ABS(C5/C4-1), "-")</f>
        <v>-</v>
      </c>
      <c r="E5" s="10">
        <v>7.5999999999999998E-2</v>
      </c>
      <c r="F5" s="10">
        <v>0.71499999999999997</v>
      </c>
      <c r="G5" s="10">
        <v>44.578000000000003</v>
      </c>
      <c r="H5" s="8">
        <f t="shared" ref="H5:H16" si="4">ABS(G5/G4-1)</f>
        <v>2.9137840210711152</v>
      </c>
      <c r="I5" s="10">
        <v>45.575000000000003</v>
      </c>
      <c r="J5" s="11">
        <f t="shared" si="1"/>
        <v>26.251999999999999</v>
      </c>
      <c r="K5" s="8">
        <f t="shared" si="2"/>
        <v>0.58890035443492295</v>
      </c>
    </row>
    <row r="6" spans="1:11" ht="14.25" x14ac:dyDescent="0.2">
      <c r="A6" s="4">
        <v>50</v>
      </c>
      <c r="B6" s="7">
        <v>0</v>
      </c>
      <c r="C6" s="8">
        <f t="shared" si="0"/>
        <v>0</v>
      </c>
      <c r="D6" s="8" t="str">
        <f t="shared" si="3"/>
        <v>-</v>
      </c>
      <c r="E6" s="10">
        <v>5.8000000000000003E-2</v>
      </c>
      <c r="F6" s="10">
        <v>0.53800000000000003</v>
      </c>
      <c r="G6" s="10">
        <v>28.077000000000002</v>
      </c>
      <c r="H6" s="8">
        <f t="shared" si="4"/>
        <v>0.37016016869307733</v>
      </c>
      <c r="I6" s="10">
        <v>79.575999999999993</v>
      </c>
      <c r="J6" s="11">
        <f t="shared" si="1"/>
        <v>28.99</v>
      </c>
      <c r="K6" s="8">
        <f t="shared" si="2"/>
        <v>1.0325177191295365</v>
      </c>
    </row>
    <row r="7" spans="1:11" ht="14.25" x14ac:dyDescent="0.2">
      <c r="A7" s="4">
        <v>100</v>
      </c>
      <c r="B7" s="7">
        <v>1</v>
      </c>
      <c r="C7" s="8">
        <f t="shared" si="0"/>
        <v>0.01</v>
      </c>
      <c r="D7" s="8" t="str">
        <f t="shared" si="3"/>
        <v>-</v>
      </c>
      <c r="E7" s="10">
        <v>0.1</v>
      </c>
      <c r="F7" s="10">
        <v>0.72199999999999998</v>
      </c>
      <c r="G7" s="10">
        <v>47.25</v>
      </c>
      <c r="H7" s="8">
        <f t="shared" si="4"/>
        <v>0.68287210172026924</v>
      </c>
      <c r="I7" s="10">
        <v>111.881</v>
      </c>
      <c r="J7" s="11">
        <f t="shared" si="1"/>
        <v>28.821000000000002</v>
      </c>
      <c r="K7" s="8">
        <f t="shared" si="2"/>
        <v>0.60996825396825405</v>
      </c>
    </row>
    <row r="8" spans="1:11" ht="14.25" x14ac:dyDescent="0.2">
      <c r="A8" s="4">
        <v>200</v>
      </c>
      <c r="B8" s="7">
        <v>11</v>
      </c>
      <c r="C8" s="8">
        <f t="shared" si="0"/>
        <v>5.5E-2</v>
      </c>
      <c r="D8" s="8">
        <f t="shared" si="3"/>
        <v>4.5</v>
      </c>
      <c r="E8" s="10">
        <v>0.124</v>
      </c>
      <c r="F8" s="10">
        <v>0.58599999999999997</v>
      </c>
      <c r="G8" s="10">
        <v>56.81</v>
      </c>
      <c r="H8" s="8">
        <f t="shared" si="4"/>
        <v>0.20232804232804247</v>
      </c>
      <c r="I8" s="10">
        <v>110.673</v>
      </c>
      <c r="J8" s="11">
        <f t="shared" si="1"/>
        <v>20.158999999999999</v>
      </c>
      <c r="K8" s="8">
        <f t="shared" si="2"/>
        <v>0.35484949832775914</v>
      </c>
    </row>
    <row r="9" spans="1:11" ht="14.25" x14ac:dyDescent="0.2">
      <c r="A9" s="4">
        <v>500</v>
      </c>
      <c r="B9" s="7">
        <v>31</v>
      </c>
      <c r="C9" s="8">
        <f t="shared" si="0"/>
        <v>6.2E-2</v>
      </c>
      <c r="D9" s="8">
        <f t="shared" si="3"/>
        <v>0.1272727272727272</v>
      </c>
      <c r="E9" s="10">
        <v>0.14000000000000001</v>
      </c>
      <c r="F9" s="10">
        <v>0.56899999999999995</v>
      </c>
      <c r="G9" s="10">
        <v>55.609000000000002</v>
      </c>
      <c r="H9" s="8">
        <f t="shared" si="4"/>
        <v>2.11406442527724E-2</v>
      </c>
      <c r="I9" s="10">
        <v>110.94799999999999</v>
      </c>
      <c r="J9" s="11">
        <f t="shared" si="1"/>
        <v>12.781000000000001</v>
      </c>
      <c r="K9" s="8">
        <f t="shared" si="2"/>
        <v>0.22983689690517722</v>
      </c>
    </row>
    <row r="10" spans="1:11" ht="14.25" x14ac:dyDescent="0.2">
      <c r="A10" s="4">
        <v>1000</v>
      </c>
      <c r="B10" s="7">
        <v>70</v>
      </c>
      <c r="C10" s="8">
        <f t="shared" si="0"/>
        <v>7.0000000000000007E-2</v>
      </c>
      <c r="D10" s="8">
        <f t="shared" si="3"/>
        <v>0.12903225806451624</v>
      </c>
      <c r="E10" s="10">
        <v>0.19600000000000001</v>
      </c>
      <c r="F10" s="10">
        <v>0.59099999999999997</v>
      </c>
      <c r="G10" s="10">
        <v>80.396000000000001</v>
      </c>
      <c r="H10" s="8">
        <f t="shared" si="4"/>
        <v>0.44573720081281798</v>
      </c>
      <c r="I10" s="10">
        <v>136.74</v>
      </c>
      <c r="J10" s="11">
        <f t="shared" si="1"/>
        <v>11.138999999999999</v>
      </c>
      <c r="K10" s="8">
        <f t="shared" si="2"/>
        <v>0.13855166923727547</v>
      </c>
    </row>
    <row r="11" spans="1:11" ht="14.25" x14ac:dyDescent="0.2">
      <c r="A11" s="4">
        <v>2000</v>
      </c>
      <c r="B11" s="7">
        <v>114</v>
      </c>
      <c r="C11" s="8">
        <f t="shared" si="0"/>
        <v>5.7000000000000002E-2</v>
      </c>
      <c r="D11" s="8">
        <f t="shared" si="3"/>
        <v>0.18571428571428572</v>
      </c>
      <c r="E11" s="10">
        <v>0.15</v>
      </c>
      <c r="F11" s="10">
        <v>0.60299999999999998</v>
      </c>
      <c r="G11" s="10">
        <v>61.185000000000002</v>
      </c>
      <c r="H11" s="8">
        <f t="shared" si="4"/>
        <v>0.23895467436190854</v>
      </c>
      <c r="I11" s="10">
        <v>115.327</v>
      </c>
      <c r="J11" s="11">
        <f t="shared" si="1"/>
        <v>6.6429999999999998</v>
      </c>
      <c r="K11" s="8">
        <f t="shared" si="2"/>
        <v>0.10857236250715044</v>
      </c>
    </row>
    <row r="12" spans="1:11" ht="14.25" x14ac:dyDescent="0.2">
      <c r="A12" s="4">
        <v>5000</v>
      </c>
      <c r="B12" s="7">
        <v>335</v>
      </c>
      <c r="C12" s="8">
        <f t="shared" si="0"/>
        <v>6.7000000000000004E-2</v>
      </c>
      <c r="D12" s="8">
        <f t="shared" si="3"/>
        <v>0.17543859649122817</v>
      </c>
      <c r="E12" s="10">
        <v>0.182</v>
      </c>
      <c r="F12" s="10">
        <v>0.59899999999999998</v>
      </c>
      <c r="G12" s="10">
        <v>71.120999999999995</v>
      </c>
      <c r="H12" s="8">
        <f t="shared" si="4"/>
        <v>0.16239274331944098</v>
      </c>
      <c r="I12" s="10">
        <v>128.83799999999999</v>
      </c>
      <c r="J12" s="11">
        <f t="shared" si="1"/>
        <v>4.694</v>
      </c>
      <c r="K12" s="8">
        <f t="shared" si="2"/>
        <v>6.6000196847625883E-2</v>
      </c>
    </row>
    <row r="13" spans="1:11" ht="14.25" x14ac:dyDescent="0.2">
      <c r="A13" s="4">
        <v>10000</v>
      </c>
      <c r="B13" s="7">
        <v>712</v>
      </c>
      <c r="C13" s="8">
        <f t="shared" si="0"/>
        <v>7.1199999999999999E-2</v>
      </c>
      <c r="D13" s="8">
        <f t="shared" si="3"/>
        <v>6.2686567164178975E-2</v>
      </c>
      <c r="E13" s="10">
        <v>0.17399999999999999</v>
      </c>
      <c r="F13" s="10">
        <v>0.6</v>
      </c>
      <c r="G13" s="10">
        <v>70.784999999999997</v>
      </c>
      <c r="H13" s="8">
        <f t="shared" si="4"/>
        <v>4.724343021048627E-3</v>
      </c>
      <c r="I13" s="10">
        <v>125.363</v>
      </c>
      <c r="J13" s="11">
        <f t="shared" si="1"/>
        <v>3.2290000000000001</v>
      </c>
      <c r="K13" s="8">
        <f t="shared" si="2"/>
        <v>4.5617009253372892E-2</v>
      </c>
    </row>
    <row r="14" spans="1:11" ht="14.25" x14ac:dyDescent="0.2">
      <c r="A14" s="4">
        <v>20000</v>
      </c>
      <c r="B14" s="7">
        <v>1357</v>
      </c>
      <c r="C14" s="8">
        <f t="shared" si="0"/>
        <v>6.7849999999999994E-2</v>
      </c>
      <c r="D14" s="8">
        <f t="shared" si="3"/>
        <v>4.705056179775291E-2</v>
      </c>
      <c r="E14" s="10">
        <v>0.17199999999999999</v>
      </c>
      <c r="F14" s="10">
        <v>0.59899999999999998</v>
      </c>
      <c r="G14" s="10">
        <v>69.275999999999996</v>
      </c>
      <c r="H14" s="8">
        <f t="shared" si="4"/>
        <v>2.1318075863530406E-2</v>
      </c>
      <c r="I14" s="10">
        <v>127.435</v>
      </c>
      <c r="J14" s="11">
        <f t="shared" si="1"/>
        <v>2.3210000000000002</v>
      </c>
      <c r="K14" s="8">
        <f t="shared" si="2"/>
        <v>3.3503666493446507E-2</v>
      </c>
    </row>
    <row r="15" spans="1:11" ht="14.25" x14ac:dyDescent="0.2">
      <c r="A15" s="4">
        <v>50000</v>
      </c>
      <c r="B15" s="7">
        <v>3177</v>
      </c>
      <c r="C15" s="8">
        <f t="shared" si="0"/>
        <v>6.3539999999999999E-2</v>
      </c>
      <c r="D15" s="8">
        <f t="shared" si="3"/>
        <v>6.352247605011041E-2</v>
      </c>
      <c r="E15" s="10">
        <v>0.16900000000000001</v>
      </c>
      <c r="F15" s="10">
        <v>0.59299999999999997</v>
      </c>
      <c r="G15" s="10">
        <v>67.847999999999999</v>
      </c>
      <c r="H15" s="8">
        <f t="shared" si="4"/>
        <v>2.0613199376407376E-2</v>
      </c>
      <c r="I15" s="10">
        <v>124.55200000000001</v>
      </c>
      <c r="J15" s="11">
        <f t="shared" si="1"/>
        <v>1.4350000000000001</v>
      </c>
      <c r="K15" s="8">
        <f t="shared" si="2"/>
        <v>2.1150218134653932E-2</v>
      </c>
    </row>
    <row r="16" spans="1:11" ht="14.25" x14ac:dyDescent="0.2">
      <c r="A16" s="4">
        <v>100000</v>
      </c>
      <c r="B16" s="7">
        <v>6639</v>
      </c>
      <c r="C16" s="8">
        <f t="shared" si="0"/>
        <v>6.6390000000000005E-2</v>
      </c>
      <c r="D16" s="8">
        <f t="shared" si="3"/>
        <v>4.4853635505193612E-2</v>
      </c>
      <c r="E16" s="10">
        <v>0.17299999999999999</v>
      </c>
      <c r="F16" s="10">
        <v>0.6</v>
      </c>
      <c r="G16" s="10">
        <v>69.778999999999996</v>
      </c>
      <c r="H16" s="8">
        <f t="shared" si="4"/>
        <v>2.8460676806980167E-2</v>
      </c>
      <c r="I16" s="10">
        <v>126.11</v>
      </c>
      <c r="J16" s="11">
        <f t="shared" si="1"/>
        <v>1.0269999999999999</v>
      </c>
      <c r="K16" s="8">
        <f t="shared" si="2"/>
        <v>1.4717895068716949E-2</v>
      </c>
    </row>
  </sheetData>
  <mergeCells count="1">
    <mergeCell ref="A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6"/>
  <sheetViews>
    <sheetView workbookViewId="0">
      <selection activeCell="G21" sqref="G21"/>
    </sheetView>
  </sheetViews>
  <sheetFormatPr defaultColWidth="12.5703125" defaultRowHeight="15.75" customHeight="1" x14ac:dyDescent="0.2"/>
  <sheetData>
    <row r="1" spans="1:11" ht="15.75" customHeight="1" x14ac:dyDescent="0.25">
      <c r="A1" s="19" t="s">
        <v>37</v>
      </c>
      <c r="B1" s="2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3"/>
      <c r="K1" s="3"/>
    </row>
    <row r="2" spans="1:11" ht="14.25" x14ac:dyDescent="0.2">
      <c r="A2" s="21"/>
      <c r="B2" s="22"/>
      <c r="C2" s="4">
        <v>2</v>
      </c>
      <c r="D2" s="18" t="s">
        <v>31</v>
      </c>
      <c r="E2" s="4" t="s">
        <v>7</v>
      </c>
      <c r="F2" s="4">
        <v>175.35</v>
      </c>
      <c r="G2" s="4">
        <v>433</v>
      </c>
      <c r="H2" s="4">
        <v>0.7</v>
      </c>
      <c r="I2" s="5"/>
      <c r="J2" s="6"/>
      <c r="K2" s="6"/>
    </row>
    <row r="3" spans="1:11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ht="14.25" x14ac:dyDescent="0.2">
      <c r="A4" s="4">
        <v>10</v>
      </c>
      <c r="B4" s="7">
        <v>2</v>
      </c>
      <c r="C4" s="8">
        <f t="shared" ref="C4:C16" si="0">B4/A4</f>
        <v>0.2</v>
      </c>
      <c r="D4" s="9" t="s">
        <v>19</v>
      </c>
      <c r="E4" s="10">
        <v>0.32900000000000001</v>
      </c>
      <c r="F4" s="10">
        <v>0.93700000000000006</v>
      </c>
      <c r="G4" s="10">
        <v>106.563</v>
      </c>
      <c r="H4" s="9" t="s">
        <v>19</v>
      </c>
      <c r="I4" s="10">
        <v>215.98699999999999</v>
      </c>
      <c r="J4" s="11">
        <f t="shared" ref="J4:J16" si="1">ROUND(2.576*I4/SQRT(A4),3)</f>
        <v>175.94399999999999</v>
      </c>
      <c r="K4" s="8">
        <f t="shared" ref="K4:K16" si="2">J4/G4</f>
        <v>1.6510796430280679</v>
      </c>
    </row>
    <row r="5" spans="1:11" ht="14.25" x14ac:dyDescent="0.2">
      <c r="A5" s="4">
        <v>20</v>
      </c>
      <c r="B5" s="7">
        <v>4</v>
      </c>
      <c r="C5" s="8">
        <f t="shared" si="0"/>
        <v>0.2</v>
      </c>
      <c r="D5" s="8">
        <f t="shared" ref="D5:D16" si="3">IFERROR(ABS(C5/C4-1), "-")</f>
        <v>0</v>
      </c>
      <c r="E5" s="10">
        <v>0.40400000000000003</v>
      </c>
      <c r="F5" s="10">
        <v>0.95099999999999996</v>
      </c>
      <c r="G5" s="10">
        <v>206.292</v>
      </c>
      <c r="H5" s="8">
        <f t="shared" ref="H5:H16" si="4">ABS(G5/G4-1)</f>
        <v>0.93586892260916077</v>
      </c>
      <c r="I5" s="10">
        <v>240.79300000000001</v>
      </c>
      <c r="J5" s="11">
        <f t="shared" si="1"/>
        <v>138.69900000000001</v>
      </c>
      <c r="K5" s="8">
        <f t="shared" si="2"/>
        <v>0.67234308649874941</v>
      </c>
    </row>
    <row r="6" spans="1:11" ht="14.25" x14ac:dyDescent="0.2">
      <c r="A6" s="4">
        <v>50</v>
      </c>
      <c r="B6" s="7">
        <v>7</v>
      </c>
      <c r="C6" s="8">
        <f t="shared" si="0"/>
        <v>0.14000000000000001</v>
      </c>
      <c r="D6" s="8">
        <f t="shared" si="3"/>
        <v>0.29999999999999993</v>
      </c>
      <c r="E6" s="10">
        <v>0.42099999999999999</v>
      </c>
      <c r="F6" s="10">
        <v>0.93700000000000006</v>
      </c>
      <c r="G6" s="10">
        <v>173.50899999999999</v>
      </c>
      <c r="H6" s="8">
        <f t="shared" si="4"/>
        <v>0.1589155178097067</v>
      </c>
      <c r="I6" s="10">
        <v>243.36600000000001</v>
      </c>
      <c r="J6" s="11">
        <f t="shared" si="1"/>
        <v>88.659000000000006</v>
      </c>
      <c r="K6" s="8">
        <f t="shared" si="2"/>
        <v>0.51097637586522893</v>
      </c>
    </row>
    <row r="7" spans="1:11" ht="14.25" x14ac:dyDescent="0.2">
      <c r="A7" s="4">
        <v>100</v>
      </c>
      <c r="B7" s="7">
        <v>25</v>
      </c>
      <c r="C7" s="8">
        <f t="shared" si="0"/>
        <v>0.25</v>
      </c>
      <c r="D7" s="8">
        <f t="shared" si="3"/>
        <v>0.78571428571428559</v>
      </c>
      <c r="E7" s="10">
        <v>0.40300000000000002</v>
      </c>
      <c r="F7" s="10">
        <v>0.89300000000000002</v>
      </c>
      <c r="G7" s="10">
        <v>298.50200000000001</v>
      </c>
      <c r="H7" s="8">
        <f t="shared" si="4"/>
        <v>0.72038338068918639</v>
      </c>
      <c r="I7" s="10">
        <v>326.95</v>
      </c>
      <c r="J7" s="11">
        <f t="shared" si="1"/>
        <v>84.221999999999994</v>
      </c>
      <c r="K7" s="8">
        <f t="shared" si="2"/>
        <v>0.28214886332419881</v>
      </c>
    </row>
    <row r="8" spans="1:11" ht="14.25" x14ac:dyDescent="0.2">
      <c r="A8" s="4">
        <v>200</v>
      </c>
      <c r="B8" s="7">
        <v>35</v>
      </c>
      <c r="C8" s="8">
        <f t="shared" si="0"/>
        <v>0.17499999999999999</v>
      </c>
      <c r="D8" s="8">
        <f t="shared" si="3"/>
        <v>0.30000000000000004</v>
      </c>
      <c r="E8" s="10">
        <v>0.41099999999999998</v>
      </c>
      <c r="F8" s="10">
        <v>0.92100000000000004</v>
      </c>
      <c r="G8" s="10">
        <v>203.48599999999999</v>
      </c>
      <c r="H8" s="8">
        <f t="shared" si="4"/>
        <v>0.31830942506247872</v>
      </c>
      <c r="I8" s="10">
        <v>229.19499999999999</v>
      </c>
      <c r="J8" s="11">
        <f t="shared" si="1"/>
        <v>41.747999999999998</v>
      </c>
      <c r="K8" s="8">
        <f t="shared" si="2"/>
        <v>0.20516399162595952</v>
      </c>
    </row>
    <row r="9" spans="1:11" ht="14.25" x14ac:dyDescent="0.2">
      <c r="A9" s="4">
        <v>500</v>
      </c>
      <c r="B9" s="7">
        <v>103</v>
      </c>
      <c r="C9" s="8">
        <f t="shared" si="0"/>
        <v>0.20599999999999999</v>
      </c>
      <c r="D9" s="8">
        <f t="shared" si="3"/>
        <v>0.17714285714285705</v>
      </c>
      <c r="E9" s="10">
        <v>0.36699999999999999</v>
      </c>
      <c r="F9" s="10">
        <v>0.875</v>
      </c>
      <c r="G9" s="10">
        <v>198.548</v>
      </c>
      <c r="H9" s="8">
        <f t="shared" si="4"/>
        <v>2.4267025741328552E-2</v>
      </c>
      <c r="I9" s="10">
        <v>264.09899999999999</v>
      </c>
      <c r="J9" s="11">
        <f t="shared" si="1"/>
        <v>30.425000000000001</v>
      </c>
      <c r="K9" s="8">
        <f t="shared" si="2"/>
        <v>0.15323750428108066</v>
      </c>
    </row>
    <row r="10" spans="1:11" ht="14.25" x14ac:dyDescent="0.2">
      <c r="A10" s="4">
        <v>1000</v>
      </c>
      <c r="B10" s="7">
        <v>184</v>
      </c>
      <c r="C10" s="8">
        <f t="shared" si="0"/>
        <v>0.184</v>
      </c>
      <c r="D10" s="8">
        <f t="shared" si="3"/>
        <v>0.10679611650485432</v>
      </c>
      <c r="E10" s="10">
        <v>0.39200000000000002</v>
      </c>
      <c r="F10" s="10">
        <v>0.89200000000000002</v>
      </c>
      <c r="G10" s="10">
        <v>209.154</v>
      </c>
      <c r="H10" s="8">
        <f t="shared" si="4"/>
        <v>5.3417813324737606E-2</v>
      </c>
      <c r="I10" s="10">
        <v>255.458</v>
      </c>
      <c r="J10" s="11">
        <f t="shared" si="1"/>
        <v>20.81</v>
      </c>
      <c r="K10" s="8">
        <f t="shared" si="2"/>
        <v>9.9496065100356676E-2</v>
      </c>
    </row>
    <row r="11" spans="1:11" ht="14.25" x14ac:dyDescent="0.2">
      <c r="A11" s="4">
        <v>2000</v>
      </c>
      <c r="B11" s="7">
        <v>380</v>
      </c>
      <c r="C11" s="8">
        <f t="shared" si="0"/>
        <v>0.19</v>
      </c>
      <c r="D11" s="8">
        <f t="shared" si="3"/>
        <v>3.2608695652173836E-2</v>
      </c>
      <c r="E11" s="10">
        <v>0.375</v>
      </c>
      <c r="F11" s="10">
        <v>0.89300000000000002</v>
      </c>
      <c r="G11" s="10">
        <v>198.59899999999999</v>
      </c>
      <c r="H11" s="8">
        <f t="shared" si="4"/>
        <v>5.0465207454794103E-2</v>
      </c>
      <c r="I11" s="10">
        <v>267.59199999999998</v>
      </c>
      <c r="J11" s="11">
        <f t="shared" si="1"/>
        <v>15.414</v>
      </c>
      <c r="K11" s="8">
        <f t="shared" si="2"/>
        <v>7.7613683855407123E-2</v>
      </c>
    </row>
    <row r="12" spans="1:11" ht="14.25" x14ac:dyDescent="0.2">
      <c r="A12" s="4">
        <v>5000</v>
      </c>
      <c r="B12" s="7">
        <v>986</v>
      </c>
      <c r="C12" s="8">
        <f t="shared" si="0"/>
        <v>0.19719999999999999</v>
      </c>
      <c r="D12" s="8">
        <f t="shared" si="3"/>
        <v>3.7894736842105203E-2</v>
      </c>
      <c r="E12" s="10">
        <v>0.40899999999999997</v>
      </c>
      <c r="F12" s="10">
        <v>0.90200000000000002</v>
      </c>
      <c r="G12" s="10">
        <v>223.79300000000001</v>
      </c>
      <c r="H12" s="8">
        <f t="shared" si="4"/>
        <v>0.12685864480687226</v>
      </c>
      <c r="I12" s="10">
        <v>291.72500000000002</v>
      </c>
      <c r="J12" s="11">
        <f t="shared" si="1"/>
        <v>10.628</v>
      </c>
      <c r="K12" s="8">
        <f t="shared" si="2"/>
        <v>4.749031471046905E-2</v>
      </c>
    </row>
    <row r="13" spans="1:11" ht="14.25" x14ac:dyDescent="0.2">
      <c r="A13" s="4">
        <v>10000</v>
      </c>
      <c r="B13" s="7">
        <v>1995</v>
      </c>
      <c r="C13" s="8">
        <f t="shared" si="0"/>
        <v>0.19950000000000001</v>
      </c>
      <c r="D13" s="8">
        <f t="shared" si="3"/>
        <v>1.1663286004056861E-2</v>
      </c>
      <c r="E13" s="10">
        <v>0.40500000000000003</v>
      </c>
      <c r="F13" s="10">
        <v>0.89900000000000002</v>
      </c>
      <c r="G13" s="10">
        <v>218.84299999999999</v>
      </c>
      <c r="H13" s="8">
        <f t="shared" si="4"/>
        <v>2.2118654292136108E-2</v>
      </c>
      <c r="I13" s="10">
        <v>285.83699999999999</v>
      </c>
      <c r="J13" s="11">
        <f t="shared" si="1"/>
        <v>7.3630000000000004</v>
      </c>
      <c r="K13" s="8">
        <f t="shared" si="2"/>
        <v>3.364512458703272E-2</v>
      </c>
    </row>
    <row r="14" spans="1:11" ht="14.25" x14ac:dyDescent="0.2">
      <c r="A14" s="4">
        <v>20000</v>
      </c>
      <c r="B14" s="7">
        <v>3919</v>
      </c>
      <c r="C14" s="8">
        <f t="shared" si="0"/>
        <v>0.19595000000000001</v>
      </c>
      <c r="D14" s="8">
        <f t="shared" si="3"/>
        <v>1.7794486215538807E-2</v>
      </c>
      <c r="E14" s="10">
        <v>0.40300000000000002</v>
      </c>
      <c r="F14" s="10">
        <v>0.9</v>
      </c>
      <c r="G14" s="10">
        <v>216.24199999999999</v>
      </c>
      <c r="H14" s="8">
        <f t="shared" si="4"/>
        <v>1.1885232792458567E-2</v>
      </c>
      <c r="I14" s="10">
        <v>278.16899999999998</v>
      </c>
      <c r="J14" s="11">
        <f t="shared" si="1"/>
        <v>5.0670000000000002</v>
      </c>
      <c r="K14" s="8">
        <f t="shared" si="2"/>
        <v>2.3432080724373621E-2</v>
      </c>
    </row>
    <row r="15" spans="1:11" ht="14.25" x14ac:dyDescent="0.2">
      <c r="A15" s="4">
        <v>50000</v>
      </c>
      <c r="B15" s="7">
        <v>9770</v>
      </c>
      <c r="C15" s="8">
        <f t="shared" si="0"/>
        <v>0.19539999999999999</v>
      </c>
      <c r="D15" s="8">
        <f t="shared" si="3"/>
        <v>2.8068384792040435E-3</v>
      </c>
      <c r="E15" s="10">
        <v>0.4</v>
      </c>
      <c r="F15" s="10">
        <v>0.89700000000000002</v>
      </c>
      <c r="G15" s="10">
        <v>217.73</v>
      </c>
      <c r="H15" s="8">
        <f t="shared" si="4"/>
        <v>6.8811794193541775E-3</v>
      </c>
      <c r="I15" s="10">
        <v>286.399</v>
      </c>
      <c r="J15" s="11">
        <f t="shared" si="1"/>
        <v>3.2989999999999999</v>
      </c>
      <c r="K15" s="8">
        <f t="shared" si="2"/>
        <v>1.5151793505718091E-2</v>
      </c>
    </row>
    <row r="16" spans="1:11" ht="14.25" x14ac:dyDescent="0.2">
      <c r="A16" s="4">
        <v>100000</v>
      </c>
      <c r="B16" s="7">
        <v>19921</v>
      </c>
      <c r="C16" s="8">
        <f t="shared" si="0"/>
        <v>0.19921</v>
      </c>
      <c r="D16" s="8">
        <f t="shared" si="3"/>
        <v>1.9498464687819794E-2</v>
      </c>
      <c r="E16" s="10">
        <v>0.40899999999999997</v>
      </c>
      <c r="F16" s="10">
        <v>0.9</v>
      </c>
      <c r="G16" s="10">
        <v>222.749</v>
      </c>
      <c r="H16" s="8">
        <f t="shared" si="4"/>
        <v>2.3051485785146708E-2</v>
      </c>
      <c r="I16" s="10">
        <v>289.94799999999998</v>
      </c>
      <c r="J16" s="11">
        <f t="shared" si="1"/>
        <v>2.3620000000000001</v>
      </c>
      <c r="K16" s="8">
        <f t="shared" si="2"/>
        <v>1.0603863541474934E-2</v>
      </c>
    </row>
  </sheetData>
  <mergeCells count="1">
    <mergeCell ref="A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6"/>
  <sheetViews>
    <sheetView workbookViewId="0">
      <selection activeCell="G21" sqref="G21"/>
    </sheetView>
  </sheetViews>
  <sheetFormatPr defaultColWidth="12.5703125" defaultRowHeight="15.75" customHeight="1" x14ac:dyDescent="0.2"/>
  <sheetData>
    <row r="1" spans="1:11" ht="15.75" customHeight="1" x14ac:dyDescent="0.25">
      <c r="A1" s="19" t="s">
        <v>38</v>
      </c>
      <c r="B1" s="2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3"/>
      <c r="K1" s="3"/>
    </row>
    <row r="2" spans="1:11" ht="14.25" x14ac:dyDescent="0.2">
      <c r="A2" s="21"/>
      <c r="B2" s="22"/>
      <c r="C2" s="4">
        <v>2</v>
      </c>
      <c r="D2" s="18" t="s">
        <v>31</v>
      </c>
      <c r="E2" s="4" t="s">
        <v>39</v>
      </c>
      <c r="F2" s="4">
        <v>145.29</v>
      </c>
      <c r="G2" s="4">
        <v>88</v>
      </c>
      <c r="H2" s="4">
        <v>0.76</v>
      </c>
      <c r="I2" s="5"/>
      <c r="J2" s="6"/>
      <c r="K2" s="6"/>
    </row>
    <row r="3" spans="1:11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ht="14.25" x14ac:dyDescent="0.2">
      <c r="A4" s="4">
        <v>10</v>
      </c>
      <c r="B4" s="7">
        <v>0</v>
      </c>
      <c r="C4" s="8">
        <f t="shared" ref="C4:C16" si="0">B4/A4</f>
        <v>0</v>
      </c>
      <c r="D4" s="9" t="s">
        <v>19</v>
      </c>
      <c r="E4" s="10">
        <v>1.2E-2</v>
      </c>
      <c r="F4" s="10">
        <v>0.28699999999999998</v>
      </c>
      <c r="G4" s="10">
        <v>3.2370000000000001</v>
      </c>
      <c r="H4" s="9" t="s">
        <v>19</v>
      </c>
      <c r="I4" s="10">
        <v>7.2370000000000001</v>
      </c>
      <c r="J4" s="11">
        <f t="shared" ref="J4:J16" si="1">ROUND(2.576*I4/SQRT(A4),3)</f>
        <v>5.8949999999999996</v>
      </c>
      <c r="K4" s="8">
        <f t="shared" ref="K4:K16" si="2">J4/G4</f>
        <v>1.8211306765523632</v>
      </c>
    </row>
    <row r="5" spans="1:11" ht="14.25" x14ac:dyDescent="0.2">
      <c r="A5" s="4">
        <v>20</v>
      </c>
      <c r="B5" s="7">
        <v>0</v>
      </c>
      <c r="C5" s="8">
        <f t="shared" si="0"/>
        <v>0</v>
      </c>
      <c r="D5" s="8" t="str">
        <f t="shared" ref="D5:D16" si="3">IFERROR(ABS(C5/C4-1), "-")</f>
        <v>-</v>
      </c>
      <c r="E5" s="10">
        <v>2.1000000000000001E-2</v>
      </c>
      <c r="F5" s="10">
        <v>0.29399999999999998</v>
      </c>
      <c r="G5" s="10">
        <v>5.3769999999999998</v>
      </c>
      <c r="H5" s="8">
        <f t="shared" ref="H5:H16" si="4">ABS(G5/G4-1)</f>
        <v>0.66110596231078156</v>
      </c>
      <c r="I5" s="10">
        <v>10.492000000000001</v>
      </c>
      <c r="J5" s="11">
        <f t="shared" si="1"/>
        <v>6.0439999999999996</v>
      </c>
      <c r="K5" s="8">
        <f t="shared" si="2"/>
        <v>1.1240468662823135</v>
      </c>
    </row>
    <row r="6" spans="1:11" ht="14.25" x14ac:dyDescent="0.2">
      <c r="A6" s="4">
        <v>50</v>
      </c>
      <c r="B6" s="7">
        <v>0</v>
      </c>
      <c r="C6" s="8">
        <f t="shared" si="0"/>
        <v>0</v>
      </c>
      <c r="D6" s="8" t="str">
        <f t="shared" si="3"/>
        <v>-</v>
      </c>
      <c r="E6" s="10">
        <v>8.0000000000000002E-3</v>
      </c>
      <c r="F6" s="10">
        <v>0.30499999999999999</v>
      </c>
      <c r="G6" s="10">
        <v>2.3519999999999999</v>
      </c>
      <c r="H6" s="8">
        <f t="shared" si="4"/>
        <v>0.56258136507346101</v>
      </c>
      <c r="I6" s="10">
        <v>11.666</v>
      </c>
      <c r="J6" s="11">
        <f t="shared" si="1"/>
        <v>4.25</v>
      </c>
      <c r="K6" s="8">
        <f t="shared" si="2"/>
        <v>1.8069727891156464</v>
      </c>
    </row>
    <row r="7" spans="1:11" ht="14.25" x14ac:dyDescent="0.2">
      <c r="A7" s="4">
        <v>100</v>
      </c>
      <c r="B7" s="7">
        <v>1</v>
      </c>
      <c r="C7" s="8">
        <f t="shared" si="0"/>
        <v>0.01</v>
      </c>
      <c r="D7" s="8" t="str">
        <f t="shared" si="3"/>
        <v>-</v>
      </c>
      <c r="E7" s="10">
        <v>2.7E-2</v>
      </c>
      <c r="F7" s="10">
        <v>0.307</v>
      </c>
      <c r="G7" s="10">
        <v>8.4559999999999995</v>
      </c>
      <c r="H7" s="8">
        <f t="shared" si="4"/>
        <v>2.5952380952380953</v>
      </c>
      <c r="I7" s="10">
        <v>20.041</v>
      </c>
      <c r="J7" s="11">
        <f t="shared" si="1"/>
        <v>5.1630000000000003</v>
      </c>
      <c r="K7" s="8">
        <f t="shared" si="2"/>
        <v>0.6105723746452224</v>
      </c>
    </row>
    <row r="8" spans="1:11" ht="14.25" x14ac:dyDescent="0.2">
      <c r="A8" s="4">
        <v>200</v>
      </c>
      <c r="B8" s="7">
        <v>4</v>
      </c>
      <c r="C8" s="8">
        <f t="shared" si="0"/>
        <v>0.02</v>
      </c>
      <c r="D8" s="8">
        <f t="shared" si="3"/>
        <v>1</v>
      </c>
      <c r="E8" s="10">
        <v>3.7999999999999999E-2</v>
      </c>
      <c r="F8" s="10">
        <v>0.26400000000000001</v>
      </c>
      <c r="G8" s="10">
        <v>11.145</v>
      </c>
      <c r="H8" s="8">
        <f t="shared" si="4"/>
        <v>0.31799905392620631</v>
      </c>
      <c r="I8" s="10">
        <v>34.887999999999998</v>
      </c>
      <c r="J8" s="11">
        <f t="shared" si="1"/>
        <v>6.3550000000000004</v>
      </c>
      <c r="K8" s="8">
        <f t="shared" si="2"/>
        <v>0.5702108568864962</v>
      </c>
    </row>
    <row r="9" spans="1:11" ht="14.25" x14ac:dyDescent="0.2">
      <c r="A9" s="4">
        <v>500</v>
      </c>
      <c r="B9" s="7">
        <v>6</v>
      </c>
      <c r="C9" s="8">
        <f t="shared" si="0"/>
        <v>1.2E-2</v>
      </c>
      <c r="D9" s="8">
        <f t="shared" si="3"/>
        <v>0.4</v>
      </c>
      <c r="E9" s="10">
        <v>4.5999999999999999E-2</v>
      </c>
      <c r="F9" s="10">
        <v>0.308</v>
      </c>
      <c r="G9" s="10">
        <v>13.590999999999999</v>
      </c>
      <c r="H9" s="8">
        <f t="shared" si="4"/>
        <v>0.21947061462539263</v>
      </c>
      <c r="I9" s="10">
        <v>34.252000000000002</v>
      </c>
      <c r="J9" s="11">
        <f t="shared" si="1"/>
        <v>3.9460000000000002</v>
      </c>
      <c r="K9" s="8">
        <f t="shared" si="2"/>
        <v>0.2903391950555515</v>
      </c>
    </row>
    <row r="10" spans="1:11" ht="14.25" x14ac:dyDescent="0.2">
      <c r="A10" s="4">
        <v>1000</v>
      </c>
      <c r="B10" s="7">
        <v>12</v>
      </c>
      <c r="C10" s="8">
        <f t="shared" si="0"/>
        <v>1.2E-2</v>
      </c>
      <c r="D10" s="8">
        <f t="shared" si="3"/>
        <v>0</v>
      </c>
      <c r="E10" s="10">
        <v>4.5999999999999999E-2</v>
      </c>
      <c r="F10" s="10">
        <v>0.29799999999999999</v>
      </c>
      <c r="G10" s="10">
        <v>13.629</v>
      </c>
      <c r="H10" s="8">
        <f t="shared" si="4"/>
        <v>2.7959679199469623E-3</v>
      </c>
      <c r="I10" s="10">
        <v>35.554000000000002</v>
      </c>
      <c r="J10" s="11">
        <f t="shared" si="1"/>
        <v>2.8959999999999999</v>
      </c>
      <c r="K10" s="8">
        <f t="shared" si="2"/>
        <v>0.21248807689485655</v>
      </c>
    </row>
    <row r="11" spans="1:11" ht="14.25" x14ac:dyDescent="0.2">
      <c r="A11" s="4">
        <v>2000</v>
      </c>
      <c r="B11" s="7">
        <v>32</v>
      </c>
      <c r="C11" s="8">
        <f t="shared" si="0"/>
        <v>1.6E-2</v>
      </c>
      <c r="D11" s="8">
        <f t="shared" si="3"/>
        <v>0.33333333333333326</v>
      </c>
      <c r="E11" s="10">
        <v>4.2999999999999997E-2</v>
      </c>
      <c r="F11" s="10">
        <v>0.308</v>
      </c>
      <c r="G11" s="10">
        <v>12.772</v>
      </c>
      <c r="H11" s="8">
        <f t="shared" si="4"/>
        <v>6.2880622202656E-2</v>
      </c>
      <c r="I11" s="10">
        <v>32.414999999999999</v>
      </c>
      <c r="J11" s="11">
        <f t="shared" si="1"/>
        <v>1.867</v>
      </c>
      <c r="K11" s="8">
        <f t="shared" si="2"/>
        <v>0.14617914187284686</v>
      </c>
    </row>
    <row r="12" spans="1:11" ht="14.25" x14ac:dyDescent="0.2">
      <c r="A12" s="4">
        <v>5000</v>
      </c>
      <c r="B12" s="7">
        <v>76</v>
      </c>
      <c r="C12" s="8">
        <f t="shared" si="0"/>
        <v>1.52E-2</v>
      </c>
      <c r="D12" s="8">
        <f t="shared" si="3"/>
        <v>5.0000000000000044E-2</v>
      </c>
      <c r="E12" s="10">
        <v>4.2999999999999997E-2</v>
      </c>
      <c r="F12" s="10">
        <v>0.30099999999999999</v>
      </c>
      <c r="G12" s="10">
        <v>12.776999999999999</v>
      </c>
      <c r="H12" s="8">
        <f t="shared" si="4"/>
        <v>3.9148136548683432E-4</v>
      </c>
      <c r="I12" s="10">
        <v>37.786999999999999</v>
      </c>
      <c r="J12" s="11">
        <f t="shared" si="1"/>
        <v>1.377</v>
      </c>
      <c r="K12" s="8">
        <f t="shared" si="2"/>
        <v>0.10777177741253816</v>
      </c>
    </row>
    <row r="13" spans="1:11" ht="14.25" x14ac:dyDescent="0.2">
      <c r="A13" s="4">
        <v>10000</v>
      </c>
      <c r="B13" s="7">
        <v>140</v>
      </c>
      <c r="C13" s="8">
        <f t="shared" si="0"/>
        <v>1.4E-2</v>
      </c>
      <c r="D13" s="8">
        <f t="shared" si="3"/>
        <v>7.8947368421052655E-2</v>
      </c>
      <c r="E13" s="10">
        <v>4.1000000000000002E-2</v>
      </c>
      <c r="F13" s="10">
        <v>0.29799999999999999</v>
      </c>
      <c r="G13" s="10">
        <v>12.077</v>
      </c>
      <c r="H13" s="8">
        <f t="shared" si="4"/>
        <v>5.4785943492212552E-2</v>
      </c>
      <c r="I13" s="10">
        <v>33.581000000000003</v>
      </c>
      <c r="J13" s="11">
        <f t="shared" si="1"/>
        <v>0.86499999999999999</v>
      </c>
      <c r="K13" s="8">
        <f t="shared" si="2"/>
        <v>7.1623747619441916E-2</v>
      </c>
    </row>
    <row r="14" spans="1:11" ht="14.25" x14ac:dyDescent="0.2">
      <c r="A14" s="4">
        <v>20000</v>
      </c>
      <c r="B14" s="7">
        <v>279</v>
      </c>
      <c r="C14" s="8">
        <f t="shared" si="0"/>
        <v>1.3950000000000001E-2</v>
      </c>
      <c r="D14" s="8">
        <f t="shared" si="3"/>
        <v>3.5714285714285587E-3</v>
      </c>
      <c r="E14" s="10">
        <v>4.1000000000000002E-2</v>
      </c>
      <c r="F14" s="10">
        <v>0.29799999999999999</v>
      </c>
      <c r="G14" s="10">
        <v>12.07</v>
      </c>
      <c r="H14" s="8">
        <f t="shared" si="4"/>
        <v>5.7961414258500543E-4</v>
      </c>
      <c r="I14" s="10">
        <v>35.052999999999997</v>
      </c>
      <c r="J14" s="11">
        <f t="shared" si="1"/>
        <v>0.63800000000000001</v>
      </c>
      <c r="K14" s="8">
        <f t="shared" si="2"/>
        <v>5.2858326429163216E-2</v>
      </c>
    </row>
    <row r="15" spans="1:11" ht="14.25" x14ac:dyDescent="0.2">
      <c r="A15" s="4">
        <v>50000</v>
      </c>
      <c r="B15" s="7">
        <v>703</v>
      </c>
      <c r="C15" s="8">
        <f t="shared" si="0"/>
        <v>1.406E-2</v>
      </c>
      <c r="D15" s="8">
        <f t="shared" si="3"/>
        <v>7.8853046594982157E-3</v>
      </c>
      <c r="E15" s="10">
        <v>4.1000000000000002E-2</v>
      </c>
      <c r="F15" s="10">
        <v>0.29899999999999999</v>
      </c>
      <c r="G15" s="10">
        <v>12.436999999999999</v>
      </c>
      <c r="H15" s="8">
        <f t="shared" si="4"/>
        <v>3.0405965202982443E-2</v>
      </c>
      <c r="I15" s="10">
        <v>36.381999999999998</v>
      </c>
      <c r="J15" s="11">
        <f t="shared" si="1"/>
        <v>0.41899999999999998</v>
      </c>
      <c r="K15" s="8">
        <f t="shared" si="2"/>
        <v>3.3689796574736676E-2</v>
      </c>
    </row>
    <row r="16" spans="1:11" ht="14.25" x14ac:dyDescent="0.2">
      <c r="A16" s="4">
        <v>100000</v>
      </c>
      <c r="B16" s="7">
        <v>1464</v>
      </c>
      <c r="C16" s="8">
        <f t="shared" si="0"/>
        <v>1.464E-2</v>
      </c>
      <c r="D16" s="8">
        <f t="shared" si="3"/>
        <v>4.1251778093883473E-2</v>
      </c>
      <c r="E16" s="10">
        <v>4.2000000000000003E-2</v>
      </c>
      <c r="F16" s="10">
        <v>0.3</v>
      </c>
      <c r="G16" s="10">
        <v>12.516</v>
      </c>
      <c r="H16" s="8">
        <f t="shared" si="4"/>
        <v>6.3520141513226935E-3</v>
      </c>
      <c r="I16" s="10">
        <v>35.506</v>
      </c>
      <c r="J16" s="11">
        <f t="shared" si="1"/>
        <v>0.28899999999999998</v>
      </c>
      <c r="K16" s="8">
        <f t="shared" si="2"/>
        <v>2.3090444231383827E-2</v>
      </c>
    </row>
  </sheetData>
  <mergeCells count="1">
    <mergeCell ref="A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6"/>
  <sheetViews>
    <sheetView workbookViewId="0">
      <selection activeCell="H25" sqref="H25"/>
    </sheetView>
  </sheetViews>
  <sheetFormatPr defaultColWidth="12.5703125" defaultRowHeight="15.75" customHeight="1" x14ac:dyDescent="0.2"/>
  <sheetData>
    <row r="1" spans="1:11" ht="15.75" customHeight="1" x14ac:dyDescent="0.25">
      <c r="A1" s="19" t="s">
        <v>40</v>
      </c>
      <c r="B1" s="2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3"/>
      <c r="K1" s="3"/>
    </row>
    <row r="2" spans="1:11" ht="14.25" x14ac:dyDescent="0.2">
      <c r="A2" s="21"/>
      <c r="B2" s="22"/>
      <c r="C2" s="4">
        <v>2</v>
      </c>
      <c r="D2" s="18" t="s">
        <v>31</v>
      </c>
      <c r="E2" s="4" t="s">
        <v>39</v>
      </c>
      <c r="F2" s="4">
        <v>145.29</v>
      </c>
      <c r="G2" s="4">
        <v>187</v>
      </c>
      <c r="H2" s="4">
        <v>0.76</v>
      </c>
      <c r="I2" s="5"/>
      <c r="J2" s="6"/>
      <c r="K2" s="6"/>
    </row>
    <row r="3" spans="1:11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ht="14.25" x14ac:dyDescent="0.2">
      <c r="A4" s="4">
        <v>10</v>
      </c>
      <c r="B4" s="7">
        <v>0</v>
      </c>
      <c r="C4" s="8">
        <f t="shared" ref="C4:C16" si="0">B4/A4</f>
        <v>0</v>
      </c>
      <c r="D4" s="9" t="s">
        <v>19</v>
      </c>
      <c r="E4" s="10">
        <v>0.109</v>
      </c>
      <c r="F4" s="10">
        <v>0.61399999999999999</v>
      </c>
      <c r="G4" s="10">
        <v>52.151000000000003</v>
      </c>
      <c r="H4" s="9" t="s">
        <v>19</v>
      </c>
      <c r="I4" s="10">
        <v>87.13</v>
      </c>
      <c r="J4" s="11">
        <f t="shared" ref="J4:J16" si="1">ROUND(2.576*I4/SQRT(A4),3)</f>
        <v>70.975999999999999</v>
      </c>
      <c r="K4" s="8">
        <f t="shared" ref="K4:K16" si="2">J4/G4</f>
        <v>1.3609710264424459</v>
      </c>
    </row>
    <row r="5" spans="1:11" ht="14.25" x14ac:dyDescent="0.2">
      <c r="A5" s="4">
        <v>20</v>
      </c>
      <c r="B5" s="7">
        <v>0</v>
      </c>
      <c r="C5" s="8">
        <f t="shared" si="0"/>
        <v>0</v>
      </c>
      <c r="D5" s="8" t="str">
        <f t="shared" ref="D5:D16" si="3">IFERROR(ABS(C5/C4-1), "-")</f>
        <v>-</v>
      </c>
      <c r="E5" s="10">
        <v>6.6000000000000003E-2</v>
      </c>
      <c r="F5" s="10">
        <v>0.59499999999999997</v>
      </c>
      <c r="G5" s="10">
        <v>32.045999999999999</v>
      </c>
      <c r="H5" s="8">
        <f t="shared" ref="H5:H16" si="4">ABS(G5/G4-1)</f>
        <v>0.3855151387317598</v>
      </c>
      <c r="I5" s="10">
        <v>45.11</v>
      </c>
      <c r="J5" s="11">
        <f t="shared" si="1"/>
        <v>25.984000000000002</v>
      </c>
      <c r="K5" s="8">
        <f t="shared" si="2"/>
        <v>0.81083442551332463</v>
      </c>
    </row>
    <row r="6" spans="1:11" ht="14.25" x14ac:dyDescent="0.2">
      <c r="A6" s="4">
        <v>50</v>
      </c>
      <c r="B6" s="7">
        <v>1</v>
      </c>
      <c r="C6" s="8">
        <f t="shared" si="0"/>
        <v>0.02</v>
      </c>
      <c r="D6" s="8" t="str">
        <f t="shared" si="3"/>
        <v>-</v>
      </c>
      <c r="E6" s="10">
        <v>0.16400000000000001</v>
      </c>
      <c r="F6" s="10">
        <v>0.61299999999999999</v>
      </c>
      <c r="G6" s="10">
        <v>71.802999999999997</v>
      </c>
      <c r="H6" s="8">
        <f t="shared" si="4"/>
        <v>1.2406228546464457</v>
      </c>
      <c r="I6" s="10">
        <v>101.751</v>
      </c>
      <c r="J6" s="11">
        <f t="shared" si="1"/>
        <v>37.067999999999998</v>
      </c>
      <c r="K6" s="8">
        <f t="shared" si="2"/>
        <v>0.51624583931033519</v>
      </c>
    </row>
    <row r="7" spans="1:11" ht="14.25" x14ac:dyDescent="0.2">
      <c r="A7" s="4">
        <v>100</v>
      </c>
      <c r="B7" s="7">
        <v>2</v>
      </c>
      <c r="C7" s="8">
        <f t="shared" si="0"/>
        <v>0.02</v>
      </c>
      <c r="D7" s="8">
        <f t="shared" si="3"/>
        <v>0</v>
      </c>
      <c r="E7" s="10">
        <v>9.7000000000000003E-2</v>
      </c>
      <c r="F7" s="10">
        <v>0.68899999999999995</v>
      </c>
      <c r="G7" s="10">
        <v>40.374000000000002</v>
      </c>
      <c r="H7" s="8">
        <f t="shared" si="4"/>
        <v>0.43771151623191229</v>
      </c>
      <c r="I7" s="10">
        <v>84.706999999999994</v>
      </c>
      <c r="J7" s="11">
        <f t="shared" si="1"/>
        <v>21.821000000000002</v>
      </c>
      <c r="K7" s="8">
        <f t="shared" si="2"/>
        <v>0.54047159062763162</v>
      </c>
    </row>
    <row r="8" spans="1:11" ht="14.25" x14ac:dyDescent="0.2">
      <c r="A8" s="4">
        <v>200</v>
      </c>
      <c r="B8" s="7">
        <v>11</v>
      </c>
      <c r="C8" s="8">
        <f t="shared" si="0"/>
        <v>5.5E-2</v>
      </c>
      <c r="D8" s="8">
        <f t="shared" si="3"/>
        <v>1.75</v>
      </c>
      <c r="E8" s="10">
        <v>0.21299999999999999</v>
      </c>
      <c r="F8" s="10">
        <v>0.65100000000000002</v>
      </c>
      <c r="G8" s="10">
        <v>77.421000000000006</v>
      </c>
      <c r="H8" s="8">
        <f t="shared" si="4"/>
        <v>0.91759548224104637</v>
      </c>
      <c r="I8" s="10">
        <v>118.687</v>
      </c>
      <c r="J8" s="11">
        <f t="shared" si="1"/>
        <v>21.619</v>
      </c>
      <c r="K8" s="8">
        <f t="shared" si="2"/>
        <v>0.27923948282765654</v>
      </c>
    </row>
    <row r="9" spans="1:11" ht="14.25" x14ac:dyDescent="0.2">
      <c r="A9" s="4">
        <v>500</v>
      </c>
      <c r="B9" s="7">
        <v>32</v>
      </c>
      <c r="C9" s="8">
        <f t="shared" si="0"/>
        <v>6.4000000000000001E-2</v>
      </c>
      <c r="D9" s="8">
        <f t="shared" si="3"/>
        <v>0.16363636363636358</v>
      </c>
      <c r="E9" s="10">
        <v>0.14299999999999999</v>
      </c>
      <c r="F9" s="10">
        <v>0.58599999999999997</v>
      </c>
      <c r="G9" s="10">
        <v>47.087000000000003</v>
      </c>
      <c r="H9" s="8">
        <f t="shared" si="4"/>
        <v>0.39180584079254988</v>
      </c>
      <c r="I9" s="10">
        <v>80.531000000000006</v>
      </c>
      <c r="J9" s="11">
        <f t="shared" si="1"/>
        <v>9.2769999999999992</v>
      </c>
      <c r="K9" s="8">
        <f t="shared" si="2"/>
        <v>0.19701828530167559</v>
      </c>
    </row>
    <row r="10" spans="1:11" ht="14.25" x14ac:dyDescent="0.2">
      <c r="A10" s="4">
        <v>1000</v>
      </c>
      <c r="B10" s="7">
        <v>67</v>
      </c>
      <c r="C10" s="8">
        <f t="shared" si="0"/>
        <v>6.7000000000000004E-2</v>
      </c>
      <c r="D10" s="8">
        <f t="shared" si="3"/>
        <v>4.6875E-2</v>
      </c>
      <c r="E10" s="10">
        <v>0.159</v>
      </c>
      <c r="F10" s="10">
        <v>0.59299999999999997</v>
      </c>
      <c r="G10" s="10">
        <v>53.905000000000001</v>
      </c>
      <c r="H10" s="8">
        <f t="shared" si="4"/>
        <v>0.14479580351264665</v>
      </c>
      <c r="I10" s="10">
        <v>98.225999999999999</v>
      </c>
      <c r="J10" s="11">
        <f t="shared" si="1"/>
        <v>8.0020000000000007</v>
      </c>
      <c r="K10" s="8">
        <f t="shared" si="2"/>
        <v>0.14844634078471386</v>
      </c>
    </row>
    <row r="11" spans="1:11" ht="14.25" x14ac:dyDescent="0.2">
      <c r="A11" s="4">
        <v>2000</v>
      </c>
      <c r="B11" s="7">
        <v>117</v>
      </c>
      <c r="C11" s="8">
        <f t="shared" si="0"/>
        <v>5.8500000000000003E-2</v>
      </c>
      <c r="D11" s="8">
        <f t="shared" si="3"/>
        <v>0.12686567164179108</v>
      </c>
      <c r="E11" s="10">
        <v>0.161</v>
      </c>
      <c r="F11" s="10">
        <v>0.61299999999999999</v>
      </c>
      <c r="G11" s="10">
        <v>54.720999999999997</v>
      </c>
      <c r="H11" s="8">
        <f t="shared" si="4"/>
        <v>1.5137742324459635E-2</v>
      </c>
      <c r="I11" s="10">
        <v>101.495</v>
      </c>
      <c r="J11" s="11">
        <f t="shared" si="1"/>
        <v>5.8460000000000001</v>
      </c>
      <c r="K11" s="8">
        <f t="shared" si="2"/>
        <v>0.10683284296705105</v>
      </c>
    </row>
    <row r="12" spans="1:11" ht="14.25" x14ac:dyDescent="0.2">
      <c r="A12" s="4">
        <v>5000</v>
      </c>
      <c r="B12" s="7">
        <v>359</v>
      </c>
      <c r="C12" s="8">
        <f t="shared" si="0"/>
        <v>7.1800000000000003E-2</v>
      </c>
      <c r="D12" s="8">
        <f t="shared" si="3"/>
        <v>0.22735042735042743</v>
      </c>
      <c r="E12" s="10">
        <v>0.18</v>
      </c>
      <c r="F12" s="10">
        <v>0.59699999999999998</v>
      </c>
      <c r="G12" s="10">
        <v>58.709000000000003</v>
      </c>
      <c r="H12" s="8">
        <f t="shared" si="4"/>
        <v>7.2878785109921296E-2</v>
      </c>
      <c r="I12" s="10">
        <v>105.77</v>
      </c>
      <c r="J12" s="11">
        <f t="shared" si="1"/>
        <v>3.8530000000000002</v>
      </c>
      <c r="K12" s="8">
        <f t="shared" si="2"/>
        <v>6.562877923316697E-2</v>
      </c>
    </row>
    <row r="13" spans="1:11" ht="14.25" x14ac:dyDescent="0.2">
      <c r="A13" s="4">
        <v>10000</v>
      </c>
      <c r="B13" s="7">
        <v>700</v>
      </c>
      <c r="C13" s="8">
        <f t="shared" si="0"/>
        <v>7.0000000000000007E-2</v>
      </c>
      <c r="D13" s="8">
        <f t="shared" si="3"/>
        <v>2.5069637883008311E-2</v>
      </c>
      <c r="E13" s="10">
        <v>0.17499999999999999</v>
      </c>
      <c r="F13" s="10">
        <v>0.60199999999999998</v>
      </c>
      <c r="G13" s="10">
        <v>59.012</v>
      </c>
      <c r="H13" s="8">
        <f t="shared" si="4"/>
        <v>5.1610485615491974E-3</v>
      </c>
      <c r="I13" s="10">
        <v>107.357</v>
      </c>
      <c r="J13" s="11">
        <f t="shared" si="1"/>
        <v>2.766</v>
      </c>
      <c r="K13" s="8">
        <f t="shared" si="2"/>
        <v>4.6871822680132853E-2</v>
      </c>
    </row>
    <row r="14" spans="1:11" ht="14.25" x14ac:dyDescent="0.2">
      <c r="A14" s="4">
        <v>20000</v>
      </c>
      <c r="B14" s="7">
        <v>1412</v>
      </c>
      <c r="C14" s="8">
        <f t="shared" si="0"/>
        <v>7.0599999999999996E-2</v>
      </c>
      <c r="D14" s="8">
        <f t="shared" si="3"/>
        <v>8.5714285714284522E-3</v>
      </c>
      <c r="E14" s="10">
        <v>0.17599999999999999</v>
      </c>
      <c r="F14" s="10">
        <v>0.60299999999999998</v>
      </c>
      <c r="G14" s="10">
        <v>59.01</v>
      </c>
      <c r="H14" s="8">
        <f t="shared" si="4"/>
        <v>3.3891411916231462E-5</v>
      </c>
      <c r="I14" s="10">
        <v>105.979</v>
      </c>
      <c r="J14" s="11">
        <f t="shared" si="1"/>
        <v>1.93</v>
      </c>
      <c r="K14" s="8">
        <f t="shared" si="2"/>
        <v>3.2706320962548718E-2</v>
      </c>
    </row>
    <row r="15" spans="1:11" ht="14.25" x14ac:dyDescent="0.2">
      <c r="A15" s="4">
        <v>50000</v>
      </c>
      <c r="B15" s="7">
        <v>3469</v>
      </c>
      <c r="C15" s="8">
        <f t="shared" si="0"/>
        <v>6.9379999999999997E-2</v>
      </c>
      <c r="D15" s="8">
        <f t="shared" si="3"/>
        <v>1.7280453257790374E-2</v>
      </c>
      <c r="E15" s="10">
        <v>0.17100000000000001</v>
      </c>
      <c r="F15" s="10">
        <v>0.59399999999999997</v>
      </c>
      <c r="G15" s="10">
        <v>57.722999999999999</v>
      </c>
      <c r="H15" s="8">
        <f t="shared" si="4"/>
        <v>2.1809862735129637E-2</v>
      </c>
      <c r="I15" s="10">
        <v>104.3</v>
      </c>
      <c r="J15" s="11">
        <f t="shared" si="1"/>
        <v>1.202</v>
      </c>
      <c r="K15" s="8">
        <f t="shared" si="2"/>
        <v>2.0823588517575316E-2</v>
      </c>
    </row>
    <row r="16" spans="1:11" ht="14.25" x14ac:dyDescent="0.2">
      <c r="A16" s="4">
        <v>100000</v>
      </c>
      <c r="B16" s="7">
        <v>7231</v>
      </c>
      <c r="C16" s="8">
        <f t="shared" si="0"/>
        <v>7.2309999999999999E-2</v>
      </c>
      <c r="D16" s="8">
        <f t="shared" si="3"/>
        <v>4.2231190544825603E-2</v>
      </c>
      <c r="E16" s="10">
        <v>0.17599999999999999</v>
      </c>
      <c r="F16" s="10">
        <v>0.60099999999999998</v>
      </c>
      <c r="G16" s="10">
        <v>59.521999999999998</v>
      </c>
      <c r="H16" s="8">
        <f t="shared" si="4"/>
        <v>3.1166086308750396E-2</v>
      </c>
      <c r="I16" s="10">
        <v>106.843</v>
      </c>
      <c r="J16" s="11">
        <f t="shared" si="1"/>
        <v>0.87</v>
      </c>
      <c r="K16" s="8">
        <f t="shared" si="2"/>
        <v>1.4616444339907933E-2</v>
      </c>
    </row>
  </sheetData>
  <mergeCells count="1">
    <mergeCell ref="A1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F1E7-73C9-46F5-99AA-C9B0206D08F1}">
  <sheetPr>
    <outlinePr summaryBelow="0" summaryRight="0"/>
  </sheetPr>
  <dimension ref="A1:K16"/>
  <sheetViews>
    <sheetView workbookViewId="0">
      <selection activeCell="M23" sqref="M23"/>
    </sheetView>
  </sheetViews>
  <sheetFormatPr defaultColWidth="12.5703125" defaultRowHeight="15.75" customHeight="1" x14ac:dyDescent="0.2"/>
  <sheetData>
    <row r="1" spans="1:11" ht="15.75" customHeight="1" x14ac:dyDescent="0.25">
      <c r="A1" s="19" t="s">
        <v>41</v>
      </c>
      <c r="B1" s="2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3"/>
      <c r="K1" s="3"/>
    </row>
    <row r="2" spans="1:11" ht="14.25" x14ac:dyDescent="0.2">
      <c r="A2" s="21"/>
      <c r="B2" s="22"/>
      <c r="C2" s="4">
        <v>2</v>
      </c>
      <c r="D2" s="18" t="s">
        <v>31</v>
      </c>
      <c r="E2" s="4" t="s">
        <v>39</v>
      </c>
      <c r="F2" s="4">
        <v>145.29</v>
      </c>
      <c r="G2" s="4">
        <v>366</v>
      </c>
      <c r="H2" s="4">
        <v>0.76</v>
      </c>
      <c r="I2" s="5"/>
      <c r="J2" s="6"/>
      <c r="K2" s="6"/>
    </row>
    <row r="3" spans="1:11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ht="14.25" x14ac:dyDescent="0.2">
      <c r="A4" s="4">
        <v>10</v>
      </c>
      <c r="B4" s="7">
        <v>2</v>
      </c>
      <c r="C4" s="8">
        <f t="shared" ref="C4:C16" si="0">B4/A4</f>
        <v>0.2</v>
      </c>
      <c r="D4" s="9" t="s">
        <v>19</v>
      </c>
      <c r="E4" s="10">
        <v>0.251</v>
      </c>
      <c r="F4" s="10">
        <v>0.92700000000000005</v>
      </c>
      <c r="G4" s="10">
        <v>98.123999999999995</v>
      </c>
      <c r="H4" s="9" t="s">
        <v>19</v>
      </c>
      <c r="I4" s="10">
        <v>161.63</v>
      </c>
      <c r="J4" s="11">
        <f t="shared" ref="J4:J16" si="1">ROUND(2.576*I4/SQRT(A4),3)</f>
        <v>131.66399999999999</v>
      </c>
      <c r="K4" s="8">
        <f t="shared" ref="K4:K16" si="2">J4/G4</f>
        <v>1.34181240063593</v>
      </c>
    </row>
    <row r="5" spans="1:11" ht="14.25" x14ac:dyDescent="0.2">
      <c r="A5" s="4">
        <v>20</v>
      </c>
      <c r="B5" s="7">
        <v>0</v>
      </c>
      <c r="C5" s="8">
        <f t="shared" si="0"/>
        <v>0</v>
      </c>
      <c r="D5" s="8">
        <f t="shared" ref="D5:D16" si="3">IFERROR(ABS(C5/C4-1), "-")</f>
        <v>1</v>
      </c>
      <c r="E5" s="10">
        <v>0.17100000000000001</v>
      </c>
      <c r="F5" s="10">
        <v>0.89100000000000001</v>
      </c>
      <c r="G5" s="10">
        <v>50.53</v>
      </c>
      <c r="H5" s="8">
        <f t="shared" ref="H5:H16" si="4">ABS(G5/G4-1)</f>
        <v>0.48503933798051446</v>
      </c>
      <c r="I5" s="10">
        <v>54.095999999999997</v>
      </c>
      <c r="J5" s="11">
        <f t="shared" si="1"/>
        <v>31.16</v>
      </c>
      <c r="K5" s="8">
        <f t="shared" si="2"/>
        <v>0.61666336829606172</v>
      </c>
    </row>
    <row r="6" spans="1:11" ht="14.25" x14ac:dyDescent="0.2">
      <c r="A6" s="4">
        <v>50</v>
      </c>
      <c r="B6" s="7">
        <v>8</v>
      </c>
      <c r="C6" s="8">
        <f t="shared" si="0"/>
        <v>0.16</v>
      </c>
      <c r="D6" s="8" t="str">
        <f t="shared" si="3"/>
        <v>-</v>
      </c>
      <c r="E6" s="10">
        <v>0.27800000000000002</v>
      </c>
      <c r="F6" s="10">
        <v>0.90800000000000003</v>
      </c>
      <c r="G6" s="10">
        <v>124.71899999999999</v>
      </c>
      <c r="H6" s="8">
        <f t="shared" si="4"/>
        <v>1.4682169008509796</v>
      </c>
      <c r="I6" s="10">
        <v>145.81899999999999</v>
      </c>
      <c r="J6" s="11">
        <f t="shared" si="1"/>
        <v>53.122</v>
      </c>
      <c r="K6" s="8">
        <f t="shared" si="2"/>
        <v>0.42593349850463846</v>
      </c>
    </row>
    <row r="7" spans="1:11" ht="14.25" x14ac:dyDescent="0.2">
      <c r="A7" s="4">
        <v>100</v>
      </c>
      <c r="B7" s="7">
        <v>21</v>
      </c>
      <c r="C7" s="8">
        <f t="shared" si="0"/>
        <v>0.21</v>
      </c>
      <c r="D7" s="8">
        <f t="shared" si="3"/>
        <v>0.3125</v>
      </c>
      <c r="E7" s="10">
        <v>0.34899999999999998</v>
      </c>
      <c r="F7" s="10">
        <v>0.85699999999999998</v>
      </c>
      <c r="G7" s="10">
        <v>168.381</v>
      </c>
      <c r="H7" s="8">
        <f t="shared" si="4"/>
        <v>0.3500829865537729</v>
      </c>
      <c r="I7" s="10">
        <v>289.35899999999998</v>
      </c>
      <c r="J7" s="11">
        <f t="shared" si="1"/>
        <v>74.539000000000001</v>
      </c>
      <c r="K7" s="8">
        <f t="shared" si="2"/>
        <v>0.44268058747720945</v>
      </c>
    </row>
    <row r="8" spans="1:11" ht="14.25" x14ac:dyDescent="0.2">
      <c r="A8" s="4">
        <v>200</v>
      </c>
      <c r="B8" s="7">
        <v>36</v>
      </c>
      <c r="C8" s="8">
        <f t="shared" si="0"/>
        <v>0.18</v>
      </c>
      <c r="D8" s="8">
        <f t="shared" si="3"/>
        <v>0.1428571428571429</v>
      </c>
      <c r="E8" s="10">
        <v>0.34200000000000003</v>
      </c>
      <c r="F8" s="10">
        <v>0.88700000000000001</v>
      </c>
      <c r="G8" s="10">
        <v>144.99</v>
      </c>
      <c r="H8" s="8">
        <f t="shared" si="4"/>
        <v>0.13891709872253988</v>
      </c>
      <c r="I8" s="10">
        <v>221.46</v>
      </c>
      <c r="J8" s="11">
        <f t="shared" si="1"/>
        <v>40.338999999999999</v>
      </c>
      <c r="K8" s="8">
        <f t="shared" si="2"/>
        <v>0.27821918753017449</v>
      </c>
    </row>
    <row r="9" spans="1:11" ht="14.25" x14ac:dyDescent="0.2">
      <c r="A9" s="4">
        <v>500</v>
      </c>
      <c r="B9" s="7">
        <v>98</v>
      </c>
      <c r="C9" s="8">
        <f t="shared" si="0"/>
        <v>0.19600000000000001</v>
      </c>
      <c r="D9" s="8">
        <f t="shared" si="3"/>
        <v>8.8888888888889017E-2</v>
      </c>
      <c r="E9" s="10">
        <v>0.40400000000000003</v>
      </c>
      <c r="F9" s="10">
        <v>0.90700000000000003</v>
      </c>
      <c r="G9" s="10">
        <v>187.12299999999999</v>
      </c>
      <c r="H9" s="8">
        <f t="shared" si="4"/>
        <v>0.29059245465204486</v>
      </c>
      <c r="I9" s="10">
        <v>227.63800000000001</v>
      </c>
      <c r="J9" s="11">
        <f t="shared" si="1"/>
        <v>26.224</v>
      </c>
      <c r="K9" s="8">
        <f t="shared" si="2"/>
        <v>0.14014311442206465</v>
      </c>
    </row>
    <row r="10" spans="1:11" ht="14.25" x14ac:dyDescent="0.2">
      <c r="A10" s="4">
        <v>1000</v>
      </c>
      <c r="B10" s="7">
        <v>215</v>
      </c>
      <c r="C10" s="8">
        <f t="shared" si="0"/>
        <v>0.215</v>
      </c>
      <c r="D10" s="8">
        <f t="shared" si="3"/>
        <v>9.6938775510204023E-2</v>
      </c>
      <c r="E10" s="10">
        <v>0.40799999999999997</v>
      </c>
      <c r="F10" s="10">
        <v>0.9</v>
      </c>
      <c r="G10" s="10">
        <v>184.51599999999999</v>
      </c>
      <c r="H10" s="8">
        <f t="shared" si="4"/>
        <v>1.3932012633401603E-2</v>
      </c>
      <c r="I10" s="10">
        <v>217.28100000000001</v>
      </c>
      <c r="J10" s="11">
        <f t="shared" si="1"/>
        <v>17.7</v>
      </c>
      <c r="K10" s="8">
        <f t="shared" si="2"/>
        <v>9.5926640508140218E-2</v>
      </c>
    </row>
    <row r="11" spans="1:11" ht="14.25" x14ac:dyDescent="0.2">
      <c r="A11" s="4">
        <v>2000</v>
      </c>
      <c r="B11" s="7">
        <v>378</v>
      </c>
      <c r="C11" s="8">
        <f t="shared" si="0"/>
        <v>0.189</v>
      </c>
      <c r="D11" s="8">
        <f t="shared" si="3"/>
        <v>0.12093023255813951</v>
      </c>
      <c r="E11" s="10">
        <v>0.38500000000000001</v>
      </c>
      <c r="F11" s="10">
        <v>0.89600000000000002</v>
      </c>
      <c r="G11" s="10">
        <v>170.197</v>
      </c>
      <c r="H11" s="8">
        <f t="shared" si="4"/>
        <v>7.7603026295822497E-2</v>
      </c>
      <c r="I11" s="10">
        <v>222.44499999999999</v>
      </c>
      <c r="J11" s="11">
        <f t="shared" si="1"/>
        <v>12.813000000000001</v>
      </c>
      <c r="K11" s="8">
        <f t="shared" si="2"/>
        <v>7.5283348120119623E-2</v>
      </c>
    </row>
    <row r="12" spans="1:11" ht="14.25" x14ac:dyDescent="0.2">
      <c r="A12" s="4">
        <v>5000</v>
      </c>
      <c r="B12" s="7">
        <v>1008</v>
      </c>
      <c r="C12" s="8">
        <f t="shared" si="0"/>
        <v>0.2016</v>
      </c>
      <c r="D12" s="8">
        <f t="shared" si="3"/>
        <v>6.6666666666666652E-2</v>
      </c>
      <c r="E12" s="10">
        <v>0.41</v>
      </c>
      <c r="F12" s="10">
        <v>0.9</v>
      </c>
      <c r="G12" s="10">
        <v>188.321</v>
      </c>
      <c r="H12" s="8">
        <f t="shared" si="4"/>
        <v>0.10648836348466784</v>
      </c>
      <c r="I12" s="10">
        <v>242.548</v>
      </c>
      <c r="J12" s="11">
        <f t="shared" si="1"/>
        <v>8.8360000000000003</v>
      </c>
      <c r="K12" s="8">
        <f t="shared" si="2"/>
        <v>4.6919886789046364E-2</v>
      </c>
    </row>
    <row r="13" spans="1:11" ht="14.25" x14ac:dyDescent="0.2">
      <c r="A13" s="4">
        <v>10000</v>
      </c>
      <c r="B13" s="7">
        <v>2093</v>
      </c>
      <c r="C13" s="8">
        <f t="shared" si="0"/>
        <v>0.20930000000000001</v>
      </c>
      <c r="D13" s="8">
        <f t="shared" si="3"/>
        <v>3.819444444444442E-2</v>
      </c>
      <c r="E13" s="10">
        <v>0.40699999999999997</v>
      </c>
      <c r="F13" s="10">
        <v>0.90200000000000002</v>
      </c>
      <c r="G13" s="10">
        <v>185.55199999999999</v>
      </c>
      <c r="H13" s="8">
        <f t="shared" si="4"/>
        <v>1.4703617759039167E-2</v>
      </c>
      <c r="I13" s="10">
        <v>245.52500000000001</v>
      </c>
      <c r="J13" s="11">
        <f t="shared" si="1"/>
        <v>6.3250000000000002</v>
      </c>
      <c r="K13" s="8">
        <f t="shared" si="2"/>
        <v>3.4087479520565664E-2</v>
      </c>
    </row>
    <row r="14" spans="1:11" ht="14.25" x14ac:dyDescent="0.2">
      <c r="A14" s="4">
        <v>20000</v>
      </c>
      <c r="B14" s="7">
        <v>4062</v>
      </c>
      <c r="C14" s="8">
        <f t="shared" si="0"/>
        <v>0.2031</v>
      </c>
      <c r="D14" s="8">
        <f t="shared" si="3"/>
        <v>2.9622551361681793E-2</v>
      </c>
      <c r="E14" s="10">
        <v>0.4</v>
      </c>
      <c r="F14" s="10">
        <v>0.89900000000000002</v>
      </c>
      <c r="G14" s="10">
        <v>181.614</v>
      </c>
      <c r="H14" s="8">
        <f t="shared" si="4"/>
        <v>2.1223161162369553E-2</v>
      </c>
      <c r="I14" s="10">
        <v>237.203</v>
      </c>
      <c r="J14" s="11">
        <f t="shared" si="1"/>
        <v>4.3209999999999997</v>
      </c>
      <c r="K14" s="8">
        <f t="shared" si="2"/>
        <v>2.3792218661556928E-2</v>
      </c>
    </row>
    <row r="15" spans="1:11" ht="14.25" x14ac:dyDescent="0.2">
      <c r="A15" s="4">
        <v>50000</v>
      </c>
      <c r="B15" s="7">
        <v>10149</v>
      </c>
      <c r="C15" s="8">
        <f t="shared" si="0"/>
        <v>0.20297999999999999</v>
      </c>
      <c r="D15" s="8">
        <f t="shared" si="3"/>
        <v>5.9084194977843119E-4</v>
      </c>
      <c r="E15" s="10">
        <v>0.40899999999999997</v>
      </c>
      <c r="F15" s="10">
        <v>0.89900000000000002</v>
      </c>
      <c r="G15" s="10">
        <v>187.00700000000001</v>
      </c>
      <c r="H15" s="8">
        <f t="shared" si="4"/>
        <v>2.9694847313533002E-2</v>
      </c>
      <c r="I15" s="10">
        <v>243.56399999999999</v>
      </c>
      <c r="J15" s="11">
        <f t="shared" si="1"/>
        <v>2.806</v>
      </c>
      <c r="K15" s="8">
        <f t="shared" si="2"/>
        <v>1.5004785917104708E-2</v>
      </c>
    </row>
    <row r="16" spans="1:11" ht="14.25" x14ac:dyDescent="0.2">
      <c r="A16" s="4">
        <v>100000</v>
      </c>
      <c r="B16" s="7">
        <v>20763</v>
      </c>
      <c r="C16" s="8">
        <f t="shared" si="0"/>
        <v>0.20763000000000001</v>
      </c>
      <c r="D16" s="8">
        <f t="shared" si="3"/>
        <v>2.2908660951818094E-2</v>
      </c>
      <c r="E16" s="10">
        <v>0.41199999999999998</v>
      </c>
      <c r="F16" s="10">
        <v>0.9</v>
      </c>
      <c r="G16" s="10">
        <v>189.54400000000001</v>
      </c>
      <c r="H16" s="8">
        <f t="shared" si="4"/>
        <v>1.3566337088986025E-2</v>
      </c>
      <c r="I16" s="10">
        <v>244.95699999999999</v>
      </c>
      <c r="J16" s="11">
        <f t="shared" si="1"/>
        <v>1.9950000000000001</v>
      </c>
      <c r="K16" s="8">
        <f t="shared" si="2"/>
        <v>1.0525260625501203E-2</v>
      </c>
    </row>
  </sheetData>
  <mergeCells count="1">
    <mergeCell ref="A1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21"/>
  <sheetViews>
    <sheetView topLeftCell="B1" workbookViewId="0">
      <selection activeCell="M10" sqref="M10"/>
    </sheetView>
  </sheetViews>
  <sheetFormatPr defaultColWidth="12.5703125" defaultRowHeight="15.75" customHeight="1" x14ac:dyDescent="0.2"/>
  <cols>
    <col min="1" max="1" width="25.42578125" customWidth="1"/>
  </cols>
  <sheetData>
    <row r="1" spans="1:15" x14ac:dyDescent="0.2">
      <c r="A1" s="12"/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42</v>
      </c>
      <c r="O1" s="14"/>
    </row>
    <row r="2" spans="1:15" x14ac:dyDescent="0.2">
      <c r="A2" s="13" t="s">
        <v>28</v>
      </c>
      <c r="B2" s="15">
        <f>'Вариант 1'!C23</f>
        <v>2.7698E-2</v>
      </c>
      <c r="C2" s="15">
        <f>'Вариант 2'!C23</f>
        <v>9.2211000000000001E-2</v>
      </c>
      <c r="D2" s="15">
        <f>'Вариант 3'!C23</f>
        <v>0.247001</v>
      </c>
      <c r="E2" s="15">
        <f>'Вариант 4'!C16</f>
        <v>1.1209999999999999E-2</v>
      </c>
      <c r="F2" s="15">
        <f>'Вариант 5'!C16</f>
        <v>6.6390000000000005E-2</v>
      </c>
      <c r="G2" s="15">
        <f>'Вариант 6'!C16</f>
        <v>0.19921</v>
      </c>
      <c r="H2" s="15">
        <f>'Вариант 7'!C16</f>
        <v>1.464E-2</v>
      </c>
      <c r="I2" s="15">
        <f>'Вариант 8'!C16</f>
        <v>7.2309999999999999E-2</v>
      </c>
      <c r="J2" s="15">
        <f>'Вариант 9'!C16</f>
        <v>0.20763000000000001</v>
      </c>
    </row>
    <row r="4" spans="1:15" x14ac:dyDescent="0.2">
      <c r="A4" s="12"/>
      <c r="B4" s="13" t="s">
        <v>20</v>
      </c>
      <c r="C4" s="13" t="s">
        <v>21</v>
      </c>
      <c r="D4" s="13" t="s">
        <v>22</v>
      </c>
      <c r="E4" s="13" t="s">
        <v>23</v>
      </c>
      <c r="F4" s="13" t="s">
        <v>24</v>
      </c>
      <c r="G4" s="13" t="s">
        <v>25</v>
      </c>
      <c r="H4" s="13" t="s">
        <v>26</v>
      </c>
      <c r="I4" s="13" t="s">
        <v>27</v>
      </c>
      <c r="J4" s="13" t="s">
        <v>42</v>
      </c>
    </row>
    <row r="5" spans="1:15" x14ac:dyDescent="0.2">
      <c r="A5" s="13" t="s">
        <v>29</v>
      </c>
      <c r="B5" s="16">
        <f>'Вариант 1'!E23</f>
        <v>5.6000000000000001E-2</v>
      </c>
      <c r="C5" s="16">
        <f>'Вариант 2'!E23</f>
        <v>0.185</v>
      </c>
      <c r="D5" s="16">
        <f>'Вариант 3'!E23</f>
        <v>0.42499999999999999</v>
      </c>
      <c r="E5" s="16">
        <f>'Вариант 4'!E16</f>
        <v>3.9E-2</v>
      </c>
      <c r="F5" s="16">
        <f>'Вариант 5'!E16</f>
        <v>0.17299999999999999</v>
      </c>
      <c r="G5" s="16">
        <f>'Вариант 6'!E16</f>
        <v>0.40899999999999997</v>
      </c>
      <c r="H5" s="16">
        <f>'Вариант 7'!E16</f>
        <v>4.2000000000000003E-2</v>
      </c>
      <c r="I5" s="16">
        <f>'Вариант 8'!E16</f>
        <v>0.17599999999999999</v>
      </c>
      <c r="J5" s="16">
        <f>'Вариант 9'!E16</f>
        <v>0.41199999999999998</v>
      </c>
    </row>
    <row r="7" spans="1:15" x14ac:dyDescent="0.2">
      <c r="A7" s="12"/>
      <c r="B7" s="13" t="s">
        <v>20</v>
      </c>
      <c r="C7" s="13" t="s">
        <v>21</v>
      </c>
      <c r="D7" s="13" t="s">
        <v>22</v>
      </c>
      <c r="E7" s="13" t="s">
        <v>23</v>
      </c>
      <c r="F7" s="13" t="s">
        <v>24</v>
      </c>
      <c r="G7" s="13" t="s">
        <v>25</v>
      </c>
      <c r="H7" s="13" t="s">
        <v>26</v>
      </c>
      <c r="I7" s="13" t="s">
        <v>27</v>
      </c>
      <c r="J7" s="13" t="s">
        <v>42</v>
      </c>
    </row>
    <row r="8" spans="1:15" x14ac:dyDescent="0.2">
      <c r="A8" s="13" t="s">
        <v>13</v>
      </c>
      <c r="B8" s="16">
        <f>'Вариант 1'!F23</f>
        <v>0.29899999999999999</v>
      </c>
      <c r="C8" s="16">
        <f>'Вариант 2'!F23</f>
        <v>0.6</v>
      </c>
      <c r="D8" s="16">
        <f>'Вариант 3'!F23</f>
        <v>0.9</v>
      </c>
      <c r="E8" s="16">
        <f>'Вариант 4'!F16</f>
        <v>0.29899999999999999</v>
      </c>
      <c r="F8" s="16">
        <f>'Вариант 5'!F16</f>
        <v>0.6</v>
      </c>
      <c r="G8" s="16">
        <f>'Вариант 6'!F16</f>
        <v>0.9</v>
      </c>
      <c r="H8" s="16">
        <f>'Вариант 7'!F16</f>
        <v>0.3</v>
      </c>
      <c r="I8" s="16">
        <f>'Вариант 8'!F16</f>
        <v>0.60099999999999998</v>
      </c>
      <c r="J8" s="16">
        <f>'Вариант 9'!F16</f>
        <v>0.9</v>
      </c>
    </row>
    <row r="10" spans="1:15" x14ac:dyDescent="0.2">
      <c r="A10" s="12"/>
      <c r="B10" s="13" t="s">
        <v>20</v>
      </c>
      <c r="C10" s="13" t="s">
        <v>21</v>
      </c>
      <c r="D10" s="13" t="s">
        <v>22</v>
      </c>
      <c r="E10" s="13" t="s">
        <v>23</v>
      </c>
      <c r="F10" s="13" t="s">
        <v>24</v>
      </c>
      <c r="G10" s="13" t="s">
        <v>25</v>
      </c>
      <c r="H10" s="13" t="s">
        <v>26</v>
      </c>
      <c r="I10" s="13" t="s">
        <v>27</v>
      </c>
      <c r="J10" s="13" t="s">
        <v>42</v>
      </c>
    </row>
    <row r="11" spans="1:15" x14ac:dyDescent="0.2">
      <c r="A11" s="13" t="s">
        <v>30</v>
      </c>
      <c r="B11" s="16">
        <f>'Вариант 1'!G23</f>
        <v>20.658000000000001</v>
      </c>
      <c r="C11" s="16">
        <f>'Вариант 2'!G23</f>
        <v>79.504999999999995</v>
      </c>
      <c r="D11" s="16">
        <f>'Вариант 3'!G23</f>
        <v>258.93400000000003</v>
      </c>
      <c r="E11" s="16">
        <f>'Вариант 4'!G16</f>
        <v>13.904</v>
      </c>
      <c r="F11" s="16">
        <f>'Вариант 5'!G16</f>
        <v>69.778999999999996</v>
      </c>
      <c r="G11" s="16">
        <f>'Вариант 6'!G16</f>
        <v>222.749</v>
      </c>
      <c r="H11" s="16">
        <f>'Вариант 7'!G16</f>
        <v>12.516</v>
      </c>
      <c r="I11" s="16">
        <f>'Вариант 8'!G16</f>
        <v>59.521999999999998</v>
      </c>
      <c r="J11" s="16">
        <f>'Вариант 9'!G16</f>
        <v>189.54400000000001</v>
      </c>
    </row>
    <row r="19" spans="13:14" x14ac:dyDescent="0.2">
      <c r="M19" s="14"/>
      <c r="N19" s="17"/>
    </row>
    <row r="20" spans="13:14" x14ac:dyDescent="0.2">
      <c r="M20" s="14"/>
      <c r="N20" s="17"/>
    </row>
    <row r="21" spans="13:14" x14ac:dyDescent="0.2">
      <c r="M21" s="14"/>
      <c r="N21" s="17"/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Сравнение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2023-12-14T03:17:37Z</dcterms:created>
  <dcterms:modified xsi:type="dcterms:W3CDTF">2023-12-15T08:05:56Z</dcterms:modified>
</cp:coreProperties>
</file>