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!ВУЗ\7 семестр\Метрология, стандартизация и сертификация - 0\Лабораторная работа 3 - отправлено\"/>
    </mc:Choice>
  </mc:AlternateContent>
  <xr:revisionPtr revIDLastSave="0" documentId="13_ncr:1_{1785448C-0F48-47B8-B2FF-AF32508CDA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D20" i="1"/>
  <c r="D19" i="1"/>
  <c r="D18" i="1"/>
  <c r="D16" i="1" a="1"/>
  <c r="D16" i="1" s="1"/>
  <c r="B16" i="1" a="1"/>
  <c r="B16" i="1" s="1"/>
  <c r="C16" i="1" a="1"/>
  <c r="C16" i="1" s="1"/>
  <c r="C14" i="1"/>
  <c r="D14" i="1"/>
  <c r="E14" i="1"/>
  <c r="B14" i="1"/>
  <c r="J9" i="1"/>
  <c r="E13" i="1"/>
  <c r="E12" i="1"/>
  <c r="E11" i="1"/>
  <c r="E10" i="1"/>
  <c r="E9" i="1"/>
  <c r="J10" i="1" a="1"/>
  <c r="J10" i="1" s="1"/>
  <c r="J12" i="1" a="1"/>
  <c r="J12" i="1"/>
  <c r="J11" i="1" a="1"/>
  <c r="J11" i="1"/>
  <c r="C13" i="1"/>
  <c r="D13" i="1"/>
  <c r="B13" i="1"/>
  <c r="D10" i="1"/>
  <c r="D11" i="1"/>
  <c r="D12" i="1"/>
  <c r="D9" i="1"/>
  <c r="C10" i="1"/>
  <c r="C11" i="1"/>
  <c r="C12" i="1"/>
  <c r="C9" i="1"/>
  <c r="B10" i="1"/>
  <c r="B11" i="1"/>
  <c r="B12" i="1"/>
  <c r="B9" i="1"/>
  <c r="D4" i="1"/>
  <c r="D5" i="1"/>
  <c r="D6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<sst xmlns="http://schemas.openxmlformats.org/spreadsheetml/2006/main" count="28" uniqueCount="27">
  <si>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№</t>
  </si>
  <si>
    <t>h (x1)</t>
  </si>
  <si>
    <t>tэ (x2)</t>
  </si>
  <si>
    <t>f (x3)</t>
  </si>
  <si>
    <t>Tп (y)</t>
  </si>
  <si>
    <t>h</t>
  </si>
  <si>
    <t>Нулевой уровень варьирования</t>
  </si>
  <si>
    <t>Интервалы варьирования</t>
  </si>
  <si>
    <t>tэ</t>
  </si>
  <si>
    <t>f</t>
  </si>
  <si>
    <t>Ср.знач</t>
  </si>
  <si>
    <t>СКО</t>
  </si>
  <si>
    <t>Tп</t>
  </si>
  <si>
    <t>a0</t>
  </si>
  <si>
    <t>a1</t>
  </si>
  <si>
    <t>a2</t>
  </si>
  <si>
    <t>a3</t>
  </si>
  <si>
    <t>Матрица планирования экспериментов</t>
  </si>
  <si>
    <t>К-т. Кор</t>
  </si>
  <si>
    <t>Зависимость к.кор.h/a1 =</t>
  </si>
  <si>
    <t>Зависимость к.кор.tэ/a2 =</t>
  </si>
  <si>
    <t>Зависимость к.кор.а/a3 =</t>
  </si>
  <si>
    <t>- вносим значения по своему варианту ТОЛЬКО в эти клетки</t>
  </si>
  <si>
    <t>Уравнение модели (22), которое можно скопировать в документ:</t>
  </si>
  <si>
    <t>H</t>
  </si>
  <si>
    <t>Tэ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</si>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</sst>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G12" sqref="G12"/>
    </sheetView>
  </sheetViews>
  <sheetFormatPr defaultRowHeight="15" x14ac:dyDescent="0.25"/>
  <cols>
    <col min="10" max="10" width="30.28515625" customWidth="1"/>
    <col min="11" max="11" width="26.28515625" customWidth="1"/>
  </cols>
  <sheetData>
    <row r="1" spans="1:11" x14ac:dyDescent="0.25">
      <c r="A1" s="7" t="s">
        <v>17</v>
      </c>
      <c r="B1" s="7"/>
      <c r="C1" s="7"/>
      <c r="D1" s="7"/>
      <c r="E1" s="7"/>
    </row>
    <row r="2" spans="1:1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I2" s="6"/>
      <c r="J2" s="6" t="s">
        <v>6</v>
      </c>
      <c r="K2" s="6" t="s">
        <v>7</v>
      </c>
    </row>
    <row r="3" spans="1:11" x14ac:dyDescent="0.25">
      <c r="A3" s="4">
        <v>1</v>
      </c>
      <c r="B3" s="4">
        <v>-1</v>
      </c>
      <c r="C3" s="4">
        <v>-1</v>
      </c>
      <c r="D3" s="4">
        <f>B3*C3</f>
        <v>1</v>
      </c>
      <c r="E3" s="5">
        <v>25</v>
      </c>
      <c r="I3" s="6" t="s">
        <v>5</v>
      </c>
      <c r="J3" s="6">
        <v>0.45</v>
      </c>
      <c r="K3" s="6">
        <v>0.1</v>
      </c>
    </row>
    <row r="4" spans="1:11" x14ac:dyDescent="0.25">
      <c r="A4" s="4">
        <v>2</v>
      </c>
      <c r="B4" s="4">
        <v>1</v>
      </c>
      <c r="C4" s="4">
        <v>-1</v>
      </c>
      <c r="D4" s="4">
        <f t="shared" ref="D4:D6" si="0">B4*C4</f>
        <v>-1</v>
      </c>
      <c r="E4" s="5">
        <v>193</v>
      </c>
      <c r="I4" s="6" t="s">
        <v>8</v>
      </c>
      <c r="J4" s="6">
        <v>145</v>
      </c>
      <c r="K4" s="6">
        <v>60</v>
      </c>
    </row>
    <row r="5" spans="1:11" x14ac:dyDescent="0.25">
      <c r="A5" s="4">
        <v>3</v>
      </c>
      <c r="B5" s="4">
        <v>-1</v>
      </c>
      <c r="C5" s="4">
        <v>1</v>
      </c>
      <c r="D5" s="4">
        <f t="shared" si="0"/>
        <v>-1</v>
      </c>
      <c r="E5" s="5">
        <v>64</v>
      </c>
      <c r="I5" s="6" t="s">
        <v>9</v>
      </c>
      <c r="J5" s="6">
        <v>0.6</v>
      </c>
      <c r="K5" s="6">
        <v>0.2</v>
      </c>
    </row>
    <row r="6" spans="1:11" x14ac:dyDescent="0.25">
      <c r="A6" s="4">
        <v>4</v>
      </c>
      <c r="B6" s="4">
        <v>1</v>
      </c>
      <c r="C6" s="4">
        <v>1</v>
      </c>
      <c r="D6" s="4">
        <f t="shared" si="0"/>
        <v>1</v>
      </c>
      <c r="E6" s="5">
        <v>12</v>
      </c>
    </row>
    <row r="8" spans="1:11" x14ac:dyDescent="0.25">
      <c r="A8" s="4" t="s">
        <v>0</v>
      </c>
      <c r="B8" s="4" t="s">
        <v>24</v>
      </c>
      <c r="C8" s="4" t="s">
        <v>25</v>
      </c>
      <c r="D8" s="4" t="s">
        <v>26</v>
      </c>
      <c r="E8" s="4" t="s">
        <v>12</v>
      </c>
    </row>
    <row r="9" spans="1:11" x14ac:dyDescent="0.25">
      <c r="A9" s="4">
        <v>1</v>
      </c>
      <c r="B9" s="4">
        <f>B3*$K$3+$J$3</f>
        <v>0.35</v>
      </c>
      <c r="C9" s="4">
        <f>C3*$K$4+$J$4</f>
        <v>85</v>
      </c>
      <c r="D9" s="4">
        <f>D3*$K$5+$J$5</f>
        <v>0.8</v>
      </c>
      <c r="E9" s="4">
        <f>E3</f>
        <v>25</v>
      </c>
      <c r="I9" t="s">
        <v>13</v>
      </c>
      <c r="J9">
        <f>SUM(E3:E6)/4</f>
        <v>73.5</v>
      </c>
    </row>
    <row r="10" spans="1:11" x14ac:dyDescent="0.25">
      <c r="A10" s="4">
        <v>2</v>
      </c>
      <c r="B10" s="4">
        <f t="shared" ref="B10:B12" si="1">B4*$K$3+$J$3</f>
        <v>0.55000000000000004</v>
      </c>
      <c r="C10" s="4">
        <f t="shared" ref="C10:C12" si="2">C4*$K$4+$J$4</f>
        <v>85</v>
      </c>
      <c r="D10" s="4">
        <f t="shared" ref="D10:D12" si="3">D4*$K$5+$J$5</f>
        <v>0.39999999999999997</v>
      </c>
      <c r="E10" s="4">
        <f>E4</f>
        <v>193</v>
      </c>
      <c r="I10" t="s">
        <v>14</v>
      </c>
      <c r="J10" cm="1">
        <f t="array" ref="J10">SUM(B3:B6*E3:E6)/4</f>
        <v>29</v>
      </c>
    </row>
    <row r="11" spans="1:11" x14ac:dyDescent="0.25">
      <c r="A11" s="4">
        <v>3</v>
      </c>
      <c r="B11" s="4">
        <f t="shared" si="1"/>
        <v>0.35</v>
      </c>
      <c r="C11" s="4">
        <f t="shared" si="2"/>
        <v>205</v>
      </c>
      <c r="D11" s="4">
        <f t="shared" si="3"/>
        <v>0.39999999999999997</v>
      </c>
      <c r="E11" s="4">
        <f>E5</f>
        <v>64</v>
      </c>
      <c r="I11" t="s">
        <v>15</v>
      </c>
      <c r="J11" cm="1">
        <f t="array" ref="J11">SUM(C3:C6*E3:E6)/4</f>
        <v>-35.5</v>
      </c>
    </row>
    <row r="12" spans="1:11" x14ac:dyDescent="0.25">
      <c r="A12" s="4">
        <v>4</v>
      </c>
      <c r="B12" s="4">
        <f t="shared" si="1"/>
        <v>0.55000000000000004</v>
      </c>
      <c r="C12" s="4">
        <f t="shared" si="2"/>
        <v>205</v>
      </c>
      <c r="D12" s="4">
        <f t="shared" si="3"/>
        <v>0.8</v>
      </c>
      <c r="E12" s="4">
        <f>E6</f>
        <v>12</v>
      </c>
      <c r="I12" t="s">
        <v>16</v>
      </c>
      <c r="J12" cm="1">
        <f t="array" ref="J12">SUM(D3:D6*E3:E6)/4</f>
        <v>-55</v>
      </c>
    </row>
    <row r="13" spans="1:11" x14ac:dyDescent="0.25">
      <c r="A13" t="s">
        <v>10</v>
      </c>
      <c r="B13">
        <f>SUM(B9:B12)/4</f>
        <v>0.45</v>
      </c>
      <c r="C13">
        <f t="shared" ref="C13:D13" si="4">SUM(C9:C12)/4</f>
        <v>145</v>
      </c>
      <c r="D13">
        <f t="shared" si="4"/>
        <v>0.6</v>
      </c>
      <c r="E13">
        <f>SUM(E3:E6)/4</f>
        <v>73.5</v>
      </c>
      <c r="I13" s="7" t="s">
        <v>23</v>
      </c>
      <c r="J13" s="7"/>
      <c r="K13" s="7"/>
    </row>
    <row r="14" spans="1:11" x14ac:dyDescent="0.25">
      <c r="A14" t="s">
        <v>11</v>
      </c>
      <c r="B14">
        <f>SQRT((POWER(B9-B13,2)+POWER(B10-B13,2)+POWER(B11-B13,2)+POWER(B12-B13,2))/3)</f>
        <v>0.11547005383792519</v>
      </c>
      <c r="C14">
        <f t="shared" ref="C14:E14" si="5">SQRT((POWER(C9-C13,2)+POWER(C10-C13,2)+POWER(C11-C13,2)+POWER(C12-C13,2))/3)</f>
        <v>69.282032302755098</v>
      </c>
      <c r="D14">
        <f t="shared" si="5"/>
        <v>0.23094010767585038</v>
      </c>
      <c r="E14">
        <f t="shared" si="5"/>
        <v>82.674058809278264</v>
      </c>
      <c r="I14" s="7" t="str">
        <f>"T_п="&amp;IF(J9&gt;0,"","-")&amp;ABS(J9)&amp;IF(J10&gt;0,"+","-")&amp;ABS(J10)&amp;"h"&amp;IF(J11&gt;0,"+"," -")&amp;ABS(J11)&amp;"t_э"&amp;IF(J12&gt;0,"+","-")&amp;ABS(J12)&amp;"f"</f>
        <v>T_п=73.5+29h -35.5t_э-55f</v>
      </c>
      <c r="J14" s="7"/>
      <c r="K14" s="7"/>
    </row>
    <row r="16" spans="1:11" x14ac:dyDescent="0.25">
      <c r="A16" t="s">
        <v>18</v>
      </c>
      <c r="B16" cm="1">
        <f t="array" ref="B16">SUM((B9:B12-B13)*($E$9:$E$12-$E$13))/(4*B14*$E$14)</f>
        <v>0.30378013456054204</v>
      </c>
      <c r="C16" cm="1">
        <f t="array" ref="C16">SUM((C9:C12-C13)*($E$9:$E$12-$E$13))/(4*C14*$E$14)</f>
        <v>-0.3718687854103187</v>
      </c>
      <c r="D16" cm="1">
        <f t="array" ref="D16">SUM((D9:D12-D13)*($E$9:$E$12-$E$13))/(4*D14*$E$14)</f>
        <v>-0.57613473795964876</v>
      </c>
    </row>
    <row r="18" spans="1:4" x14ac:dyDescent="0.25">
      <c r="A18" s="7" t="s">
        <v>19</v>
      </c>
      <c r="B18" s="7"/>
      <c r="C18" s="7"/>
      <c r="D18" s="1">
        <f>B16/J10</f>
        <v>1.0475177053811794E-2</v>
      </c>
    </row>
    <row r="19" spans="1:4" x14ac:dyDescent="0.25">
      <c r="A19" s="7" t="s">
        <v>20</v>
      </c>
      <c r="B19" s="7"/>
      <c r="C19" s="7"/>
      <c r="D19" s="1">
        <f>C16/J11</f>
        <v>1.0475177053811794E-2</v>
      </c>
    </row>
    <row r="20" spans="1:4" x14ac:dyDescent="0.25">
      <c r="A20" s="7" t="s">
        <v>21</v>
      </c>
      <c r="B20" s="7"/>
      <c r="C20" s="7"/>
      <c r="D20" s="1">
        <f>D16/J12</f>
        <v>1.0475177053811796E-2</v>
      </c>
    </row>
    <row r="23" spans="1:4" x14ac:dyDescent="0.25">
      <c r="A23" s="2"/>
      <c r="B23" s="3" t="s">
        <v>22</v>
      </c>
    </row>
  </sheetData>
  <mergeCells count="6">
    <mergeCell ref="A1:E1"/>
    <mergeCell ref="A18:C18"/>
    <mergeCell ref="A19:C19"/>
    <mergeCell ref="A20:C20"/>
    <mergeCell ref="I13:K13"/>
    <mergeCell ref="I14:K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2023-10-25T11:55:40Z</dcterms:modified>
</cp:coreProperties>
</file>