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ro\Desktop\Work\Idaho Graphics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9" i="1"/>
  <c r="F10" i="1"/>
  <c r="F13" i="1"/>
  <c r="F14" i="1"/>
  <c r="F17" i="1"/>
  <c r="F18" i="1"/>
  <c r="F2" i="1"/>
  <c r="F3" i="1"/>
  <c r="F4" i="1"/>
  <c r="F7" i="1"/>
  <c r="F8" i="1"/>
  <c r="F11" i="1"/>
  <c r="F12" i="1"/>
  <c r="F15" i="1"/>
  <c r="F16" i="1"/>
  <c r="F19" i="1"/>
  <c r="F20" i="1"/>
  <c r="E3" i="1" l="1"/>
  <c r="B3" i="1" s="1"/>
  <c r="E4" i="1"/>
  <c r="B4" i="1" s="1"/>
  <c r="E5" i="1"/>
  <c r="B5" i="1" s="1"/>
  <c r="E6" i="1"/>
  <c r="B6" i="1" s="1"/>
  <c r="E7" i="1"/>
  <c r="B7" i="1" s="1"/>
  <c r="E8" i="1"/>
  <c r="B8" i="1" s="1"/>
  <c r="E9" i="1"/>
  <c r="B9" i="1" s="1"/>
  <c r="E10" i="1"/>
  <c r="B10" i="1" s="1"/>
  <c r="E11" i="1"/>
  <c r="B11" i="1" s="1"/>
  <c r="E12" i="1"/>
  <c r="B12" i="1" s="1"/>
  <c r="E13" i="1"/>
  <c r="B13" i="1" s="1"/>
  <c r="E14" i="1"/>
  <c r="B14" i="1" s="1"/>
  <c r="E15" i="1"/>
  <c r="B15" i="1" s="1"/>
  <c r="E16" i="1"/>
  <c r="B16" i="1" s="1"/>
  <c r="E17" i="1"/>
  <c r="B17" i="1" s="1"/>
  <c r="E18" i="1"/>
  <c r="B18" i="1" s="1"/>
  <c r="E19" i="1"/>
  <c r="B19" i="1" s="1"/>
  <c r="E20" i="1"/>
  <c r="B20" i="1" s="1"/>
  <c r="E2" i="1"/>
  <c r="B2" i="1" s="1"/>
  <c r="C18" i="1" l="1"/>
  <c r="D18" i="1"/>
  <c r="D17" i="1"/>
  <c r="C17" i="1"/>
  <c r="C13" i="1"/>
  <c r="D13" i="1"/>
  <c r="D9" i="1"/>
  <c r="C9" i="1"/>
  <c r="C5" i="1"/>
  <c r="D5" i="1"/>
  <c r="C14" i="1"/>
  <c r="D14" i="1"/>
  <c r="D4" i="1"/>
  <c r="C4" i="1"/>
  <c r="D20" i="1"/>
  <c r="C20" i="1"/>
  <c r="D16" i="1"/>
  <c r="C16" i="1"/>
  <c r="D12" i="1"/>
  <c r="C12" i="1"/>
  <c r="D8" i="1"/>
  <c r="C8" i="1"/>
  <c r="C10" i="1"/>
  <c r="D10" i="1"/>
  <c r="C19" i="1"/>
  <c r="D19" i="1"/>
  <c r="D15" i="1"/>
  <c r="C15" i="1"/>
  <c r="C11" i="1"/>
  <c r="D11" i="1"/>
  <c r="C7" i="1"/>
  <c r="D7" i="1"/>
  <c r="D3" i="1"/>
  <c r="C3" i="1"/>
  <c r="C6" i="1"/>
  <c r="D6" i="1"/>
  <c r="D2" i="1"/>
  <c r="C2" i="1"/>
</calcChain>
</file>

<file path=xl/sharedStrings.xml><?xml version="1.0" encoding="utf-8"?>
<sst xmlns="http://schemas.openxmlformats.org/spreadsheetml/2006/main" count="11" uniqueCount="11">
  <si>
    <t>Year</t>
  </si>
  <si>
    <t>Normal Cost</t>
  </si>
  <si>
    <t>total_contribution_dollar</t>
  </si>
  <si>
    <t>total_normal_cost_percentage</t>
  </si>
  <si>
    <t>covered_payroll_dollar</t>
  </si>
  <si>
    <t>discount_rate</t>
  </si>
  <si>
    <t>unfunded_actuarially_accrued_liabilities_dollar</t>
  </si>
  <si>
    <t>Interest Accrual</t>
  </si>
  <si>
    <t>Amortization Payment</t>
  </si>
  <si>
    <t>Surplus</t>
  </si>
  <si>
    <t>Deficiency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</si>
</sst>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0" borderId="1" xfId="0" applyFont="1" applyBorder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H1" sqref="H1"/>
    </sheetView>
  </sheetViews>
  <sheetFormatPr defaultRowHeight="14.4" x14ac:dyDescent="0.3"/>
  <cols>
    <col min="1" max="1" width="11.109375" customWidth="1"/>
    <col min="2" max="2" width="14.6640625" bestFit="1" customWidth="1"/>
    <col min="3" max="3" width="22.44140625" bestFit="1" customWidth="1"/>
    <col min="4" max="4" width="18.109375" bestFit="1" customWidth="1"/>
    <col min="5" max="5" width="14.6640625" bestFit="1" customWidth="1"/>
    <col min="6" max="6" width="14.6640625" customWidth="1"/>
    <col min="7" max="7" width="21.88671875" bestFit="1" customWidth="1"/>
    <col min="8" max="8" width="14.6640625" customWidth="1"/>
    <col min="9" max="9" width="20" bestFit="1" customWidth="1"/>
    <col min="11" max="11" width="40.109375" bestFit="1" customWidth="1"/>
  </cols>
  <sheetData>
    <row r="1" spans="1:11" x14ac:dyDescent="0.3">
      <c r="A1" t="s">
        <v>0</v>
      </c>
      <c r="B1" t="s">
        <v>8</v>
      </c>
      <c r="C1" t="s">
        <v>9</v>
      </c>
      <c r="D1" t="s">
        <v>10</v>
      </c>
      <c r="E1" t="s">
        <v>1</v>
      </c>
      <c r="F1" t="s">
        <v>7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3">
      <c r="A2" s="1">
        <v>2001</v>
      </c>
      <c r="B2" s="4">
        <f>G2-E2</f>
        <v>-49591024</v>
      </c>
      <c r="C2" s="4">
        <f>IF(B2&gt;F2,B2-F2,0)</f>
        <v>0</v>
      </c>
      <c r="D2" s="4">
        <f>IF(B2&lt;F2,B2-F2,0)</f>
        <v>-54832296.171792001</v>
      </c>
      <c r="E2" s="4">
        <f>H2*I2</f>
        <v>291159220</v>
      </c>
      <c r="F2" s="4">
        <f>J2*(H2+K2-(0.5*G2))</f>
        <v>5241272.1717919996</v>
      </c>
      <c r="G2" s="4">
        <v>241568196</v>
      </c>
      <c r="H2">
        <v>0.1474</v>
      </c>
      <c r="I2" s="4">
        <v>1975300000</v>
      </c>
      <c r="J2">
        <v>0.08</v>
      </c>
      <c r="K2" s="4">
        <v>186300000</v>
      </c>
    </row>
    <row r="3" spans="1:11" x14ac:dyDescent="0.3">
      <c r="A3" s="1">
        <v>2002</v>
      </c>
      <c r="B3" s="4">
        <f t="shared" ref="B3:B20" si="0">G3-E3</f>
        <v>50276885</v>
      </c>
      <c r="C3" s="4">
        <f t="shared" ref="C3:C20" si="1">IF(B3&gt;F3,B3-F3,0)</f>
        <v>0</v>
      </c>
      <c r="D3" s="4">
        <f t="shared" ref="D3:D20" si="2">IF(B3&lt;F3,B3-F3,0)</f>
        <v>-22590873.610919997</v>
      </c>
      <c r="E3" s="4">
        <f t="shared" ref="E3:E20" si="3">H3*I3</f>
        <v>279429150</v>
      </c>
      <c r="F3" s="4">
        <f>J3*(H3+K3-(0.5*G3))</f>
        <v>72867758.610919997</v>
      </c>
      <c r="G3" s="4">
        <v>329706035</v>
      </c>
      <c r="H3">
        <v>0.13650000000000001</v>
      </c>
      <c r="I3" s="4">
        <v>2047100000</v>
      </c>
      <c r="J3">
        <v>0.08</v>
      </c>
      <c r="K3" s="4">
        <v>1075700000</v>
      </c>
    </row>
    <row r="4" spans="1:11" x14ac:dyDescent="0.3">
      <c r="A4" s="1">
        <v>2003</v>
      </c>
      <c r="B4" s="4">
        <f t="shared" si="0"/>
        <v>54251087</v>
      </c>
      <c r="C4" s="4">
        <f t="shared" si="1"/>
        <v>0</v>
      </c>
      <c r="D4" s="4">
        <f t="shared" si="2"/>
        <v>-29404827.131024003</v>
      </c>
      <c r="E4" s="4">
        <f t="shared" si="3"/>
        <v>283551060</v>
      </c>
      <c r="F4" s="4">
        <f>J4*(H4+K4-(0.5*G4))</f>
        <v>83655914.131024003</v>
      </c>
      <c r="G4" s="4">
        <v>337802147</v>
      </c>
      <c r="H4">
        <v>0.13780000000000001</v>
      </c>
      <c r="I4" s="4">
        <v>2057700000</v>
      </c>
      <c r="J4">
        <v>0.08</v>
      </c>
      <c r="K4" s="4">
        <v>1214600000</v>
      </c>
    </row>
    <row r="5" spans="1:11" x14ac:dyDescent="0.3">
      <c r="A5" s="1">
        <v>2004</v>
      </c>
      <c r="B5" s="4">
        <f t="shared" si="0"/>
        <v>46911808</v>
      </c>
      <c r="C5" s="4">
        <f t="shared" si="1"/>
        <v>8220027.0741267502</v>
      </c>
      <c r="D5" s="4">
        <f t="shared" si="2"/>
        <v>0</v>
      </c>
      <c r="E5" s="4">
        <f t="shared" si="3"/>
        <v>296790620</v>
      </c>
      <c r="F5" s="4">
        <f>J5*(H5+K5-(0.5*G5))</f>
        <v>38691780.92587325</v>
      </c>
      <c r="G5" s="4">
        <v>343702428</v>
      </c>
      <c r="H5">
        <v>0.14030000000000001</v>
      </c>
      <c r="I5" s="4">
        <v>2115400000</v>
      </c>
      <c r="J5">
        <v>7.7499999999999999E-2</v>
      </c>
      <c r="K5" s="4">
        <v>671100000</v>
      </c>
    </row>
    <row r="6" spans="1:11" x14ac:dyDescent="0.3">
      <c r="A6" s="1">
        <v>2005</v>
      </c>
      <c r="B6" s="4">
        <f t="shared" si="0"/>
        <v>71874428</v>
      </c>
      <c r="C6" s="4">
        <f t="shared" si="1"/>
        <v>47250935.711626753</v>
      </c>
      <c r="D6" s="4">
        <f t="shared" si="2"/>
        <v>0</v>
      </c>
      <c r="E6" s="4">
        <f t="shared" si="3"/>
        <v>309880610</v>
      </c>
      <c r="F6" s="4">
        <f>J6*(H6+K6-(0.5*G6))</f>
        <v>24623492.288373247</v>
      </c>
      <c r="G6" s="4">
        <v>381755038</v>
      </c>
      <c r="H6">
        <v>0.14030000000000001</v>
      </c>
      <c r="I6" s="4">
        <v>2208700000</v>
      </c>
      <c r="J6">
        <v>7.7499999999999999E-2</v>
      </c>
      <c r="K6" s="4">
        <v>508600000</v>
      </c>
    </row>
    <row r="7" spans="1:11" x14ac:dyDescent="0.3">
      <c r="A7" s="1">
        <v>2006</v>
      </c>
      <c r="B7" s="4">
        <f t="shared" si="0"/>
        <v>63916586</v>
      </c>
      <c r="C7" s="4">
        <f t="shared" si="1"/>
        <v>43833630.696216002</v>
      </c>
      <c r="D7" s="4">
        <f t="shared" si="2"/>
        <v>0</v>
      </c>
      <c r="E7" s="4">
        <f t="shared" si="3"/>
        <v>341213600</v>
      </c>
      <c r="F7" s="4">
        <f>J7*(H7+K7-(0.5*G7))</f>
        <v>20082955.303784002</v>
      </c>
      <c r="G7" s="4">
        <v>405130186</v>
      </c>
      <c r="H7">
        <v>0.14560000000000001</v>
      </c>
      <c r="I7" s="4">
        <v>2343500000</v>
      </c>
      <c r="J7">
        <v>7.7499999999999999E-2</v>
      </c>
      <c r="K7" s="4">
        <v>461700000</v>
      </c>
    </row>
    <row r="8" spans="1:11" x14ac:dyDescent="0.3">
      <c r="A8" s="1">
        <v>2007</v>
      </c>
      <c r="B8" s="4">
        <f t="shared" si="0"/>
        <v>66738947</v>
      </c>
      <c r="C8" s="4">
        <f t="shared" si="1"/>
        <v>127417221.184966</v>
      </c>
      <c r="D8" s="4">
        <f t="shared" si="2"/>
        <v>0</v>
      </c>
      <c r="E8" s="4">
        <f t="shared" si="3"/>
        <v>352352000</v>
      </c>
      <c r="F8" s="4">
        <f>J8*(H8+K8-(0.5*G8))</f>
        <v>-60678274.184966005</v>
      </c>
      <c r="G8" s="4">
        <v>419090947</v>
      </c>
      <c r="H8">
        <v>0.14560000000000001</v>
      </c>
      <c r="I8" s="4">
        <v>2420000000</v>
      </c>
      <c r="J8">
        <v>7.7499999999999999E-2</v>
      </c>
      <c r="K8" s="4">
        <v>-573400000</v>
      </c>
    </row>
    <row r="9" spans="1:11" x14ac:dyDescent="0.3">
      <c r="A9" s="1">
        <v>2008</v>
      </c>
      <c r="B9" s="4">
        <f t="shared" si="0"/>
        <v>67859366</v>
      </c>
      <c r="C9" s="4">
        <f t="shared" si="1"/>
        <v>27029299.933692746</v>
      </c>
      <c r="D9" s="4">
        <f t="shared" si="2"/>
        <v>0</v>
      </c>
      <c r="E9" s="4">
        <f t="shared" si="3"/>
        <v>376261510</v>
      </c>
      <c r="F9" s="4">
        <f>J9*(H9+K9-(0.5*G9))</f>
        <v>40830066.066307254</v>
      </c>
      <c r="G9" s="4">
        <v>444120876</v>
      </c>
      <c r="H9">
        <v>0.1459</v>
      </c>
      <c r="I9" s="4">
        <v>2578900000</v>
      </c>
      <c r="J9">
        <v>7.7499999999999999E-2</v>
      </c>
      <c r="K9" s="4">
        <v>748900000</v>
      </c>
    </row>
    <row r="10" spans="1:11" x14ac:dyDescent="0.3">
      <c r="A10" s="1">
        <v>2009</v>
      </c>
      <c r="B10" s="4">
        <f t="shared" si="0"/>
        <v>72343973</v>
      </c>
      <c r="C10" s="4">
        <f t="shared" si="1"/>
        <v>0</v>
      </c>
      <c r="D10" s="4">
        <f t="shared" si="2"/>
        <v>-144211499.6825805</v>
      </c>
      <c r="E10" s="4">
        <f t="shared" si="3"/>
        <v>392327700</v>
      </c>
      <c r="F10" s="4">
        <f>J10*(H10+K10-(0.5*G10))</f>
        <v>216555472.6825805</v>
      </c>
      <c r="G10" s="4">
        <v>464671673</v>
      </c>
      <c r="H10">
        <v>0.1462</v>
      </c>
      <c r="I10" s="4">
        <v>2683500000</v>
      </c>
      <c r="J10">
        <v>7.7499999999999999E-2</v>
      </c>
      <c r="K10" s="4">
        <v>3026600000</v>
      </c>
    </row>
    <row r="11" spans="1:11" x14ac:dyDescent="0.3">
      <c r="A11" s="2">
        <v>2010</v>
      </c>
      <c r="B11" s="4">
        <f t="shared" si="0"/>
        <v>89925198.99999994</v>
      </c>
      <c r="C11" s="4">
        <f t="shared" si="1"/>
        <v>0</v>
      </c>
      <c r="D11" s="4">
        <f t="shared" si="2"/>
        <v>-90205850.049522549</v>
      </c>
      <c r="E11" s="4">
        <f t="shared" si="3"/>
        <v>373131600.00000006</v>
      </c>
      <c r="F11" s="4">
        <f>J11*(H11+K11-(0.5*G11))</f>
        <v>180131049.04952249</v>
      </c>
      <c r="G11" s="4">
        <v>463056799</v>
      </c>
      <c r="H11">
        <v>0.13900000000000001</v>
      </c>
      <c r="I11" s="4">
        <v>2684400000</v>
      </c>
      <c r="J11">
        <v>7.7499999999999999E-2</v>
      </c>
      <c r="K11" s="4">
        <v>2555800000</v>
      </c>
    </row>
    <row r="12" spans="1:11" x14ac:dyDescent="0.3">
      <c r="A12" s="2">
        <v>2011</v>
      </c>
      <c r="B12" s="4">
        <f t="shared" si="0"/>
        <v>91524219</v>
      </c>
      <c r="C12" s="4">
        <f t="shared" si="1"/>
        <v>13729358.187954247</v>
      </c>
      <c r="D12" s="4">
        <f t="shared" si="2"/>
        <v>0</v>
      </c>
      <c r="E12" s="4">
        <f t="shared" si="3"/>
        <v>366066470</v>
      </c>
      <c r="F12" s="4">
        <f>J12*(H12+K12-(0.5*G12))</f>
        <v>77794860.812045753</v>
      </c>
      <c r="G12" s="4">
        <v>457590689</v>
      </c>
      <c r="H12">
        <v>0.13930000000000001</v>
      </c>
      <c r="I12" s="4">
        <v>2627900000</v>
      </c>
      <c r="J12">
        <v>7.7499999999999999E-2</v>
      </c>
      <c r="K12" s="4">
        <v>1232600000</v>
      </c>
    </row>
    <row r="13" spans="1:11" x14ac:dyDescent="0.3">
      <c r="A13" s="2">
        <v>2012</v>
      </c>
      <c r="B13" s="4">
        <f t="shared" si="0"/>
        <v>81709161.00000006</v>
      </c>
      <c r="C13" s="4">
        <f t="shared" si="1"/>
        <v>0</v>
      </c>
      <c r="D13" s="4">
        <f t="shared" si="2"/>
        <v>-54441640.473224938</v>
      </c>
      <c r="E13" s="4">
        <f t="shared" si="3"/>
        <v>374602799.99999994</v>
      </c>
      <c r="F13" s="4">
        <f>J13*(H13+K13-(0.5*G13))</f>
        <v>136150801.473225</v>
      </c>
      <c r="G13" s="4">
        <v>456311961</v>
      </c>
      <c r="H13">
        <v>0.14299999999999999</v>
      </c>
      <c r="I13" s="4">
        <v>2619600000</v>
      </c>
      <c r="J13">
        <v>7.4999999999999997E-2</v>
      </c>
      <c r="K13" s="4">
        <v>2043500000</v>
      </c>
    </row>
    <row r="14" spans="1:11" x14ac:dyDescent="0.3">
      <c r="A14" s="1">
        <v>2013</v>
      </c>
      <c r="B14" s="4">
        <f t="shared" si="0"/>
        <v>87303710</v>
      </c>
      <c r="C14" s="4">
        <f t="shared" si="1"/>
        <v>0</v>
      </c>
      <c r="D14" s="4">
        <f t="shared" si="2"/>
        <v>-50625296.885642499</v>
      </c>
      <c r="E14" s="4">
        <f t="shared" si="3"/>
        <v>382789440</v>
      </c>
      <c r="F14" s="4">
        <f>J14*(H14+K14-(0.5*G14))</f>
        <v>137929006.8856425</v>
      </c>
      <c r="G14" s="4">
        <v>470093150</v>
      </c>
      <c r="H14">
        <v>0.1419</v>
      </c>
      <c r="I14" s="4">
        <v>2697600000</v>
      </c>
      <c r="J14">
        <v>7.4999999999999997E-2</v>
      </c>
      <c r="K14" s="4">
        <v>2074100000</v>
      </c>
    </row>
    <row r="15" spans="1:11" x14ac:dyDescent="0.3">
      <c r="A15" s="1">
        <v>2014</v>
      </c>
      <c r="B15" s="4">
        <f t="shared" si="0"/>
        <v>127281377</v>
      </c>
      <c r="C15" s="4">
        <f t="shared" si="1"/>
        <v>67666773.376745015</v>
      </c>
      <c r="D15" s="4">
        <f t="shared" si="2"/>
        <v>0</v>
      </c>
      <c r="E15" s="4">
        <f t="shared" si="3"/>
        <v>387595860</v>
      </c>
      <c r="F15" s="4">
        <f>J15*(H15+K15-(0.5*G15))</f>
        <v>59614603.623254992</v>
      </c>
      <c r="G15" s="4">
        <v>514877237</v>
      </c>
      <c r="H15">
        <v>0.1434</v>
      </c>
      <c r="I15" s="4">
        <v>2702900000</v>
      </c>
      <c r="J15">
        <v>7.4999999999999997E-2</v>
      </c>
      <c r="K15" s="4">
        <v>1052300000</v>
      </c>
    </row>
    <row r="16" spans="1:11" x14ac:dyDescent="0.3">
      <c r="A16" s="1">
        <v>2015</v>
      </c>
      <c r="B16" s="4">
        <f t="shared" si="0"/>
        <v>131349227.99999994</v>
      </c>
      <c r="C16" s="4">
        <f t="shared" si="1"/>
        <v>39560830.789214939</v>
      </c>
      <c r="D16" s="4">
        <f t="shared" si="2"/>
        <v>0</v>
      </c>
      <c r="E16" s="4">
        <f t="shared" si="3"/>
        <v>401360180.00000006</v>
      </c>
      <c r="F16" s="4">
        <f>J16*(H16+K16-(0.5*G16))</f>
        <v>91788397.210785002</v>
      </c>
      <c r="G16" s="4">
        <v>532709408</v>
      </c>
      <c r="H16">
        <v>0.14380000000000001</v>
      </c>
      <c r="I16" s="4">
        <v>2791100000</v>
      </c>
      <c r="J16">
        <v>7.4999999999999997E-2</v>
      </c>
      <c r="K16" s="4">
        <v>1490200000</v>
      </c>
    </row>
    <row r="17" spans="1:11" x14ac:dyDescent="0.3">
      <c r="A17" s="2">
        <v>2016</v>
      </c>
      <c r="B17" s="4">
        <f t="shared" si="0"/>
        <v>123864126</v>
      </c>
      <c r="C17" s="4">
        <f t="shared" si="1"/>
        <v>0</v>
      </c>
      <c r="D17" s="4">
        <f t="shared" si="2"/>
        <v>-20725485.161152512</v>
      </c>
      <c r="E17" s="4">
        <f t="shared" si="3"/>
        <v>432612910</v>
      </c>
      <c r="F17" s="4">
        <f>J17*(H17+K17-(0.5*G17))</f>
        <v>144589611.16115251</v>
      </c>
      <c r="G17" s="4">
        <v>556477036</v>
      </c>
      <c r="H17">
        <v>0.1487</v>
      </c>
      <c r="I17" s="4">
        <v>2909300000</v>
      </c>
      <c r="J17">
        <v>7.4999999999999997E-2</v>
      </c>
      <c r="K17" s="4">
        <v>2206100000</v>
      </c>
    </row>
    <row r="18" spans="1:11" x14ac:dyDescent="0.3">
      <c r="A18" s="3">
        <v>2017</v>
      </c>
      <c r="B18" s="4">
        <f t="shared" si="0"/>
        <v>135212377.00000006</v>
      </c>
      <c r="C18" s="4">
        <f t="shared" si="1"/>
        <v>24969879.126377568</v>
      </c>
      <c r="D18" s="4">
        <f t="shared" si="2"/>
        <v>0</v>
      </c>
      <c r="E18" s="4">
        <f t="shared" si="3"/>
        <v>458187679.99999994</v>
      </c>
      <c r="F18" s="4">
        <f>J18*(H18+K18-(0.5*G18))</f>
        <v>110242497.87362249</v>
      </c>
      <c r="G18" s="4">
        <v>593400057</v>
      </c>
      <c r="H18">
        <v>0.14829999999999999</v>
      </c>
      <c r="I18" s="4">
        <v>3089600000</v>
      </c>
      <c r="J18">
        <v>7.4999999999999997E-2</v>
      </c>
      <c r="K18" s="4">
        <v>1766600000</v>
      </c>
    </row>
    <row r="19" spans="1:11" x14ac:dyDescent="0.3">
      <c r="A19" s="1">
        <v>2018</v>
      </c>
      <c r="B19" s="4">
        <f t="shared" si="0"/>
        <v>134950007</v>
      </c>
      <c r="C19" s="4">
        <f t="shared" si="1"/>
        <v>33151171.276217312</v>
      </c>
      <c r="D19" s="4">
        <f t="shared" si="2"/>
        <v>0</v>
      </c>
      <c r="E19" s="4">
        <f t="shared" si="3"/>
        <v>478139760</v>
      </c>
      <c r="F19" s="4">
        <f>J19*(H19+K19-(0.5*G19))</f>
        <v>101798835.72378269</v>
      </c>
      <c r="G19" s="4">
        <v>613089767</v>
      </c>
      <c r="H19">
        <v>0.14940000000000001</v>
      </c>
      <c r="I19" s="4">
        <v>3200400000</v>
      </c>
      <c r="J19">
        <v>7.0499999999999993E-2</v>
      </c>
      <c r="K19" s="4">
        <v>1750500000</v>
      </c>
    </row>
    <row r="20" spans="1:11" x14ac:dyDescent="0.3">
      <c r="A20" s="2">
        <v>2019</v>
      </c>
      <c r="B20" s="4">
        <f t="shared" si="0"/>
        <v>142870302.99999994</v>
      </c>
      <c r="C20" s="4">
        <f t="shared" si="1"/>
        <v>63012252.444562927</v>
      </c>
      <c r="D20" s="4">
        <f t="shared" si="2"/>
        <v>0</v>
      </c>
      <c r="E20" s="4">
        <f t="shared" si="3"/>
        <v>504271110.00000006</v>
      </c>
      <c r="F20" s="4">
        <f>J20*(H20+K20-(0.5*G20))</f>
        <v>79858050.555437014</v>
      </c>
      <c r="G20" s="4">
        <v>647141413</v>
      </c>
      <c r="H20">
        <v>0.14910000000000001</v>
      </c>
      <c r="I20" s="4">
        <v>3382100000</v>
      </c>
      <c r="J20">
        <v>7.0000000000000007E-2</v>
      </c>
      <c r="K20" s="4">
        <v>1464400000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2020-11-06T16:59:40Z</dcterms:created>
  <dcterms:modified xsi:type="dcterms:W3CDTF">2020-11-21T02:06:31Z</dcterms:modified>
</cp:coreProperties>
</file>