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13_ncr:1_{1FD7C96C-B452-604B-A540-A13462D1A28C}" xr6:coauthVersionLast="47" xr6:coauthVersionMax="47" xr10:uidLastSave="{00000000-0000-0000-0000-000000000000}"/>
  <bookViews>
    <workbookView xWindow="-7440" yWindow="-27820" windowWidth="42760" windowHeight="23200" tabRatio="500" activeTab="4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9_Male" sheetId="7" r:id="rId8"/>
    <sheet name="MP-2019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2" l="1"/>
  <c r="F11" i="12"/>
  <c r="F10" i="12"/>
  <c r="F9" i="12"/>
  <c r="F8" i="12"/>
  <c r="F7" i="12"/>
  <c r="F6" i="12"/>
  <c r="F5" i="12"/>
  <c r="F4" i="12"/>
  <c r="F3" i="12"/>
  <c r="F2" i="12"/>
  <c r="E12" i="12"/>
  <c r="E11" i="12"/>
  <c r="E10" i="12"/>
  <c r="E9" i="12"/>
  <c r="E8" i="12"/>
  <c r="E7" i="12"/>
  <c r="E6" i="12"/>
  <c r="E5" i="12"/>
  <c r="E4" i="12"/>
  <c r="E3" i="12"/>
  <c r="E2" i="12"/>
  <c r="C12" i="12"/>
  <c r="C11" i="12"/>
  <c r="C10" i="12"/>
  <c r="C9" i="12"/>
  <c r="C8" i="12"/>
  <c r="C7" i="12"/>
  <c r="C6" i="12"/>
  <c r="C5" i="12"/>
  <c r="C4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<sst xmlns="http://schemas.openxmlformats.org/spreadsheetml/2006/main" count="210" uniqueCount="182">
  <si>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</si>
  <si>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</si>
  <si>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</si>
  <si>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</si>
  <si>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</si>
  <si>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</si>
  <si>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</si>
  <si>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</si>
  <si>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</si>
  <si>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</si>
  <si>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</si>
  <si>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</si>
  <si>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</si>
  <si>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</si>
  <si>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</si>
  <si>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</si>
  <si>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</si>
  <si>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</si>
  <si>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</si>
  <si>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</si>
  <si>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</si>
  <si>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</si>
  <si>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</si>
  <si>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</si>
  <si>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</si>
  <si>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</si>
  <si>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</si>
  <si>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</si>
  <si>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</si>
  <si>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</si>
  <si>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</si>
  <si>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</si>
  <si>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</si>
  <si>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</si>
  <si>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</si>
  <si>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</si>
  <si>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</si>
  <si>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</si>
  <si>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</si>
  <si>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</si>
  <si>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</si>
  <si>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</si>
  <si>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</si>
  <si>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</si>
  <si>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</si>
  <si>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</si>
  <si>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</si>
  <si>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</si>
  <si>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</si>
  <si>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</si>
  <si>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</si>
  <si>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</si>
  <si>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</si>
  <si>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</si>
  <si>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</si>
  <si>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</si>
  <si>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</si>
  <si>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</si>
  <si>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</si>
  <si>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</si>
  <si>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</si>
  <si>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</si>
  <si>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</si>
  <si>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</si>
  <si>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</si>
  <si>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</si>
  <si>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</si>
  <si>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</si>
  <si>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</si>
  <si>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</si>
  <si>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</si>
  <si>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</si>
  <si>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</si>
  <si>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</si>
  <si>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</si>
  <si>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</si>
  <si>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</si>
  <si>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</si>
  <si>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</si>
  <si>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</si>
  <si>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</si>
  <si>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</si>
  <si>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</si>
  <si>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</si>
  <si>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</si>
  <si>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</si>
  <si>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</si>
  <si>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</si>
  <si>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</si>
  <si>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</si>
  <si>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</si>
  <si>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</si>
  <si>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</si>
  <si>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</si>
  <si>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</si>
  <si>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</si>
  <si>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</si>
  <si>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</si>
  <si>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</si>
  <si>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</si>
  <si>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</si>
  <si>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</si>
  <si>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</si>
  <si>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</si>
  <si>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</si>
  <si>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</si>
  <si>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</si>
  <si>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</si>
  <si>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</si>
  <si>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</si>
  <si>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</si>
  <si>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</si>
  <si>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</si>
  <si>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</si>
  <si>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</si>
  <si>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</si>
  <si>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</si>
  <si>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</si>
  <si>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</si>
  <si>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</si>
  <si>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</si>
  <si>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</si>
  <si>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</si>
  <si>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</si>
  <si>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</si>
  <si>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</si>
  <si>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</si>
  <si>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</si>
  <si>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</si>
  <si>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</si>
  <si>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</si>
  <si>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</si>
  <si>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</si>
  <si>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</si>
  <si>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</si>
  <si>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</si>
  <si>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</si>
  <si>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</si>
  <si>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</si>
  <si>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PubS_2010_employee_male_blend</t>
  </si>
  <si>
    <t>PubS_2010_employee_female_blend</t>
  </si>
  <si>
    <t>SCRS_2020_employee_male_blend</t>
  </si>
  <si>
    <t>SCRS_2020_employee_female_blend</t>
  </si>
  <si>
    <t>PubS_2010_employee_male_teacher</t>
  </si>
  <si>
    <t>PubS_2010_employee_female_teacher</t>
  </si>
  <si>
    <t>PubS_2010_employee_male_general</t>
  </si>
  <si>
    <t>PubS_2010_employee_female_general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</si>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</sst>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7" fillId="5" borderId="0" xfId="0" applyNumberFormat="1" applyFont="1" applyFill="1" applyAlignment="1"/>
    <xf numFmtId="10" fontId="17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7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6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7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wrapText="1"/>
    </xf>
    <xf numFmtId="169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/>
    </xf>
    <xf numFmtId="169" fontId="0" fillId="7" borderId="2" xfId="0" applyNumberFormat="1" applyFill="1" applyBorder="1" applyAlignment="1">
      <alignment horizontal="center"/>
    </xf>
    <xf numFmtId="169" fontId="0" fillId="7" borderId="0" xfId="0" applyNumberFormat="1" applyFill="1" applyAlignment="1">
      <alignment horizontal="center"/>
    </xf>
    <xf numFmtId="169" fontId="0" fillId="1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15" borderId="0" xfId="0" applyNumberFormat="1" applyFill="1" applyAlignment="1">
      <alignment horizontal="center"/>
    </xf>
    <xf numFmtId="169" fontId="0" fillId="10" borderId="0" xfId="0" applyNumberForma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2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90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105"/>
      <c r="C2" s="9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5" t="s">
        <v>56</v>
      </c>
      <c r="C3" s="91">
        <v>7.0000000000000007E-2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105" t="s">
        <v>64</v>
      </c>
      <c r="C4" s="91">
        <v>2.2499999999999999E-2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5" t="s">
        <v>48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105" t="s">
        <v>49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5" t="s">
        <v>50</v>
      </c>
      <c r="C7" s="92">
        <v>8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5" t="s">
        <v>51</v>
      </c>
      <c r="C8" s="9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105" t="s">
        <v>59</v>
      </c>
      <c r="C9" s="93">
        <v>60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105" t="s">
        <v>65</v>
      </c>
      <c r="C10" s="93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106</v>
      </c>
      <c r="B11" s="105" t="s">
        <v>107</v>
      </c>
      <c r="C11" s="9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105" t="s">
        <v>90</v>
      </c>
      <c r="C12" s="9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105" t="s">
        <v>91</v>
      </c>
      <c r="C13" s="9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105" t="s">
        <v>60</v>
      </c>
      <c r="C14" s="93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105" t="s">
        <v>62</v>
      </c>
      <c r="C15" s="93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105" t="s">
        <v>61</v>
      </c>
      <c r="C16" s="93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105" t="s">
        <v>63</v>
      </c>
      <c r="C17" s="93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105" t="s">
        <v>108</v>
      </c>
      <c r="C18" s="93">
        <v>90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105" t="s">
        <v>109</v>
      </c>
      <c r="C19" s="9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5" t="s">
        <v>52</v>
      </c>
      <c r="C20" s="94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5" t="s">
        <v>66</v>
      </c>
      <c r="C21" s="93">
        <v>3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5" t="s">
        <v>54</v>
      </c>
      <c r="C22" s="91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5" t="s">
        <v>122</v>
      </c>
      <c r="C23" s="91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105" t="s">
        <v>123</v>
      </c>
      <c r="C24" s="9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119</v>
      </c>
      <c r="B25" s="105" t="s">
        <v>120</v>
      </c>
      <c r="C25" s="95">
        <v>1.8200000000000001E-2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87</v>
      </c>
      <c r="B26" s="105"/>
      <c r="C26" s="96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92</v>
      </c>
      <c r="B27" s="105"/>
      <c r="C27" s="97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88</v>
      </c>
      <c r="B28" s="105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89</v>
      </c>
      <c r="B29" s="105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5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5" t="s">
        <v>55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5" t="s">
        <v>53</v>
      </c>
      <c r="C32" s="98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105" t="s">
        <v>71</v>
      </c>
      <c r="C33" s="99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105" t="s">
        <v>72</v>
      </c>
      <c r="C34" s="99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105" t="s">
        <v>73</v>
      </c>
      <c r="C35" s="99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128</v>
      </c>
      <c r="B36" s="105" t="s">
        <v>125</v>
      </c>
      <c r="C36" s="100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127</v>
      </c>
      <c r="B37" s="105" t="s">
        <v>126</v>
      </c>
      <c r="C37" s="100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105"/>
      <c r="C38" s="101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106"/>
      <c r="C39" s="101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7"/>
      <c r="C40" s="102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8" t="s">
        <v>112</v>
      </c>
      <c r="C41" s="99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8" t="s">
        <v>113</v>
      </c>
      <c r="C42" s="99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8"/>
      <c r="C43" s="103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8"/>
      <c r="C44" s="99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114</v>
      </c>
      <c r="B45" s="108" t="s">
        <v>115</v>
      </c>
      <c r="C45" s="99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8"/>
      <c r="C46" s="99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116</v>
      </c>
      <c r="B47" s="108" t="s">
        <v>118</v>
      </c>
      <c r="C47" s="99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117</v>
      </c>
      <c r="B48" s="108" t="s">
        <v>121</v>
      </c>
      <c r="C48" s="99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75</v>
      </c>
      <c r="C50" s="104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76</v>
      </c>
      <c r="C51" s="104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77</v>
      </c>
      <c r="C52" s="104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78</v>
      </c>
      <c r="C53" s="104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79</v>
      </c>
      <c r="C54" s="104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80</v>
      </c>
      <c r="C55" s="104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81</v>
      </c>
      <c r="C56" s="104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82</v>
      </c>
      <c r="C57" s="104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83</v>
      </c>
      <c r="C58" s="104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85</v>
      </c>
      <c r="C59" s="104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86</v>
      </c>
      <c r="C60" s="104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7" t="s">
        <v>57</v>
      </c>
      <c r="C61" s="96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7" t="s">
        <v>58</v>
      </c>
      <c r="C62" s="96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98</v>
      </c>
      <c r="B63" s="87" t="s">
        <v>102</v>
      </c>
      <c r="C63" s="96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99</v>
      </c>
      <c r="B64" s="87" t="s">
        <v>103</v>
      </c>
      <c r="C64" s="96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100</v>
      </c>
      <c r="B65" s="87" t="s">
        <v>104</v>
      </c>
      <c r="C65" s="96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101</v>
      </c>
      <c r="B66" s="87" t="s">
        <v>105</v>
      </c>
      <c r="C66" s="96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133</v>
      </c>
      <c r="B67" s="109" t="s">
        <v>132</v>
      </c>
      <c r="C67" s="140">
        <v>1.07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138</v>
      </c>
      <c r="B68" s="87" t="s">
        <v>134</v>
      </c>
      <c r="C68" s="96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136</v>
      </c>
      <c r="B69" s="87" t="s">
        <v>151</v>
      </c>
      <c r="C69" s="96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10" t="s">
        <v>137</v>
      </c>
      <c r="B70" s="111" t="s">
        <v>135</v>
      </c>
      <c r="C70" s="141">
        <v>0.95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171</v>
      </c>
      <c r="B71" s="109" t="s">
        <v>172</v>
      </c>
      <c r="C71" s="140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10" t="s">
        <v>174</v>
      </c>
      <c r="B72" s="111" t="s">
        <v>173</v>
      </c>
      <c r="C72" s="141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42"/>
      <c r="B84" s="143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44"/>
      <c r="B85" s="145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46"/>
      <c r="B86" s="147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46"/>
      <c r="B87" s="147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7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7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9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G15"/>
  <sheetViews>
    <sheetView zoomScale="190" workbookViewId="0">
      <selection activeCell="F12" sqref="F12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7" ht="17" x14ac:dyDescent="0.2">
      <c r="A1" s="70" t="s">
        <v>84</v>
      </c>
      <c r="B1" s="71" t="s">
        <v>94</v>
      </c>
      <c r="C1" s="72" t="s">
        <v>74</v>
      </c>
      <c r="D1" s="72" t="s">
        <v>95</v>
      </c>
      <c r="E1" s="72" t="s">
        <v>96</v>
      </c>
      <c r="F1" s="73" t="s">
        <v>93</v>
      </c>
    </row>
    <row r="2" spans="1:7" x14ac:dyDescent="0.2">
      <c r="A2" s="74" t="s">
        <v>110</v>
      </c>
      <c r="B2" s="75">
        <v>20</v>
      </c>
      <c r="C2" s="80">
        <f>13200</f>
        <v>13200</v>
      </c>
      <c r="D2" s="80">
        <f>13910</f>
        <v>13910</v>
      </c>
      <c r="E2" s="82">
        <f>474</f>
        <v>474</v>
      </c>
      <c r="F2" s="83">
        <f>517</f>
        <v>517</v>
      </c>
    </row>
    <row r="3" spans="1:7" x14ac:dyDescent="0.2">
      <c r="A3" s="76" t="s">
        <v>111</v>
      </c>
      <c r="B3" s="77">
        <v>22</v>
      </c>
      <c r="C3" s="80">
        <f>23761</f>
        <v>23761</v>
      </c>
      <c r="D3" s="80">
        <f>23411</f>
        <v>23411</v>
      </c>
      <c r="E3" s="82">
        <f>3163</f>
        <v>3163</v>
      </c>
      <c r="F3" s="83">
        <f>679</f>
        <v>679</v>
      </c>
    </row>
    <row r="4" spans="1:7" x14ac:dyDescent="0.2">
      <c r="A4" s="76" t="s">
        <v>76</v>
      </c>
      <c r="B4" s="75">
        <v>27</v>
      </c>
      <c r="C4" s="80">
        <f>29138</f>
        <v>29138</v>
      </c>
      <c r="D4" s="80">
        <f>28610</f>
        <v>28610</v>
      </c>
      <c r="E4" s="82">
        <f>2895</f>
        <v>2895</v>
      </c>
      <c r="F4" s="83">
        <f>16555</f>
        <v>16555</v>
      </c>
    </row>
    <row r="5" spans="1:7" x14ac:dyDescent="0.2">
      <c r="A5" s="76" t="s">
        <v>77</v>
      </c>
      <c r="B5" s="77">
        <v>32</v>
      </c>
      <c r="C5" s="80">
        <f>31937</f>
        <v>31937</v>
      </c>
      <c r="D5" s="80">
        <f>30890</f>
        <v>30890</v>
      </c>
      <c r="E5" s="82">
        <f>2230</f>
        <v>2230</v>
      </c>
      <c r="F5" s="83">
        <f>20832</f>
        <v>20832</v>
      </c>
    </row>
    <row r="6" spans="1:7" x14ac:dyDescent="0.2">
      <c r="A6" s="76" t="s">
        <v>78</v>
      </c>
      <c r="B6" s="75">
        <v>37</v>
      </c>
      <c r="C6" s="80">
        <f>31017</f>
        <v>31017</v>
      </c>
      <c r="D6" s="80">
        <f>31238</f>
        <v>31238</v>
      </c>
      <c r="E6" s="82">
        <f>1824</f>
        <v>1824</v>
      </c>
      <c r="F6" s="83">
        <f>22523</f>
        <v>22523</v>
      </c>
    </row>
    <row r="7" spans="1:7" x14ac:dyDescent="0.2">
      <c r="A7" s="76" t="s">
        <v>79</v>
      </c>
      <c r="B7" s="77">
        <v>42</v>
      </c>
      <c r="C7" s="80">
        <f>30270</f>
        <v>30270</v>
      </c>
      <c r="D7" s="80">
        <f>30305</f>
        <v>30305</v>
      </c>
      <c r="E7" s="82">
        <f>1594</f>
        <v>1594</v>
      </c>
      <c r="F7" s="83">
        <f>24423</f>
        <v>24423</v>
      </c>
    </row>
    <row r="8" spans="1:7" x14ac:dyDescent="0.2">
      <c r="A8" s="76" t="s">
        <v>80</v>
      </c>
      <c r="B8" s="75">
        <v>47</v>
      </c>
      <c r="C8" s="80">
        <f>31443</f>
        <v>31443</v>
      </c>
      <c r="D8" s="80">
        <f>31133</f>
        <v>31133</v>
      </c>
      <c r="E8" s="82">
        <f>1428</f>
        <v>1428</v>
      </c>
      <c r="F8" s="83">
        <f>26134</f>
        <v>26134</v>
      </c>
    </row>
    <row r="9" spans="1:7" x14ac:dyDescent="0.2">
      <c r="A9" s="76" t="s">
        <v>81</v>
      </c>
      <c r="B9" s="77">
        <v>52</v>
      </c>
      <c r="C9" s="80">
        <f>32167</f>
        <v>32167</v>
      </c>
      <c r="D9" s="80">
        <f>30741</f>
        <v>30741</v>
      </c>
      <c r="E9" s="82">
        <f>1406</f>
        <v>1406</v>
      </c>
      <c r="F9" s="83">
        <f>28252</f>
        <v>28252</v>
      </c>
    </row>
    <row r="10" spans="1:7" x14ac:dyDescent="0.2">
      <c r="A10" s="76" t="s">
        <v>82</v>
      </c>
      <c r="B10" s="75">
        <v>57</v>
      </c>
      <c r="C10" s="80">
        <f>29400</f>
        <v>29400</v>
      </c>
      <c r="D10" s="80">
        <f>29001</f>
        <v>29001</v>
      </c>
      <c r="E10" s="82">
        <f>1159</f>
        <v>1159</v>
      </c>
      <c r="F10" s="83">
        <f>24793</f>
        <v>24793</v>
      </c>
    </row>
    <row r="11" spans="1:7" x14ac:dyDescent="0.2">
      <c r="A11" s="76" t="s">
        <v>83</v>
      </c>
      <c r="B11" s="77">
        <v>62</v>
      </c>
      <c r="C11" s="80">
        <f>26598</f>
        <v>26598</v>
      </c>
      <c r="D11" s="80">
        <f>28752</f>
        <v>28752</v>
      </c>
      <c r="E11" s="84">
        <f>648</f>
        <v>648</v>
      </c>
      <c r="F11" s="83">
        <f>18254</f>
        <v>18254</v>
      </c>
    </row>
    <row r="12" spans="1:7" x14ac:dyDescent="0.2">
      <c r="A12" s="78" t="s">
        <v>124</v>
      </c>
      <c r="B12" s="79">
        <v>67</v>
      </c>
      <c r="C12" s="81">
        <f>19594</f>
        <v>19594</v>
      </c>
      <c r="D12" s="81">
        <f>16474</f>
        <v>16474</v>
      </c>
      <c r="E12" s="84">
        <f>579</f>
        <v>579</v>
      </c>
      <c r="F12" s="85">
        <f>10082</f>
        <v>10082</v>
      </c>
    </row>
    <row r="13" spans="1:7" x14ac:dyDescent="0.2">
      <c r="A13" s="66"/>
      <c r="B13" s="67"/>
      <c r="C13" s="66"/>
      <c r="D13" s="68"/>
      <c r="E13" s="69"/>
      <c r="F13" s="66"/>
      <c r="G13" s="58"/>
    </row>
    <row r="14" spans="1:7" x14ac:dyDescent="0.2">
      <c r="A14" s="66"/>
      <c r="B14" s="67"/>
      <c r="C14" s="66"/>
      <c r="D14" s="68"/>
      <c r="E14" s="69"/>
      <c r="F14" s="66"/>
      <c r="G14" s="58"/>
    </row>
    <row r="15" spans="1:7" x14ac:dyDescent="0.2">
      <c r="A15" s="58"/>
      <c r="B15" s="58"/>
      <c r="C15" s="58"/>
      <c r="D15" s="58"/>
      <c r="E15" s="58"/>
      <c r="F15" s="58"/>
      <c r="G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67</v>
      </c>
      <c r="B1" t="s">
        <v>97</v>
      </c>
      <c r="C1" t="s">
        <v>129</v>
      </c>
      <c r="D1" t="s">
        <v>130</v>
      </c>
      <c r="E1" t="s">
        <v>131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workbookViewId="0">
      <selection activeCell="B1" sqref="B1"/>
    </sheetView>
  </sheetViews>
  <sheetFormatPr baseColWidth="10" defaultColWidth="8.83203125" defaultRowHeight="16" x14ac:dyDescent="0.2"/>
  <cols>
    <col min="1" max="1" width="8.83203125" style="112"/>
    <col min="2" max="13" width="9.1640625" bestFit="1" customWidth="1"/>
  </cols>
  <sheetData>
    <row r="1" spans="1:13" ht="64" x14ac:dyDescent="0.2">
      <c r="A1" s="112" t="s">
        <v>0</v>
      </c>
      <c r="B1" s="132" t="s">
        <v>139</v>
      </c>
      <c r="C1" s="132" t="s">
        <v>140</v>
      </c>
      <c r="D1" s="132" t="s">
        <v>141</v>
      </c>
      <c r="E1" s="132" t="s">
        <v>142</v>
      </c>
      <c r="F1" s="132" t="s">
        <v>143</v>
      </c>
      <c r="G1" s="132" t="s">
        <v>144</v>
      </c>
      <c r="H1" s="132" t="s">
        <v>147</v>
      </c>
      <c r="I1" s="132" t="s">
        <v>148</v>
      </c>
      <c r="J1" s="132" t="s">
        <v>145</v>
      </c>
      <c r="K1" s="132" t="s">
        <v>146</v>
      </c>
      <c r="L1" s="132" t="s">
        <v>150</v>
      </c>
      <c r="M1" s="132" t="s">
        <v>149</v>
      </c>
    </row>
    <row r="2" spans="1:13" x14ac:dyDescent="0.2">
      <c r="A2" s="112">
        <v>20</v>
      </c>
      <c r="B2" s="114">
        <v>0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14">
        <v>0</v>
      </c>
      <c r="K2" s="114">
        <v>0</v>
      </c>
      <c r="L2" s="114">
        <v>0</v>
      </c>
      <c r="M2" s="114">
        <v>0</v>
      </c>
    </row>
    <row r="3" spans="1:13" x14ac:dyDescent="0.2">
      <c r="A3" s="112">
        <v>21</v>
      </c>
      <c r="B3" s="114">
        <v>0</v>
      </c>
      <c r="C3" s="114">
        <v>0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14">
        <v>0</v>
      </c>
      <c r="K3" s="114">
        <v>0</v>
      </c>
      <c r="L3" s="114">
        <v>0</v>
      </c>
      <c r="M3" s="114">
        <v>0</v>
      </c>
    </row>
    <row r="4" spans="1:13" x14ac:dyDescent="0.2">
      <c r="A4" s="112">
        <v>22</v>
      </c>
      <c r="B4" s="114">
        <v>0</v>
      </c>
      <c r="C4" s="114">
        <v>0</v>
      </c>
      <c r="D4" s="114">
        <v>0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14">
        <v>0</v>
      </c>
      <c r="K4" s="114">
        <v>0</v>
      </c>
      <c r="L4" s="114">
        <v>0</v>
      </c>
      <c r="M4" s="114">
        <v>0</v>
      </c>
    </row>
    <row r="5" spans="1:13" x14ac:dyDescent="0.2">
      <c r="A5" s="112">
        <v>23</v>
      </c>
      <c r="B5" s="114">
        <v>0</v>
      </c>
      <c r="C5" s="114">
        <v>0</v>
      </c>
      <c r="D5" s="114">
        <v>0</v>
      </c>
      <c r="E5" s="114">
        <v>0</v>
      </c>
      <c r="F5" s="114">
        <v>0</v>
      </c>
      <c r="G5" s="114">
        <v>0</v>
      </c>
      <c r="H5" s="114">
        <v>0</v>
      </c>
      <c r="I5" s="114">
        <v>0</v>
      </c>
      <c r="J5" s="114">
        <v>0</v>
      </c>
      <c r="K5" s="114">
        <v>0</v>
      </c>
      <c r="L5" s="114">
        <v>0</v>
      </c>
      <c r="M5" s="114">
        <v>0</v>
      </c>
    </row>
    <row r="6" spans="1:13" x14ac:dyDescent="0.2">
      <c r="A6" s="112">
        <v>24</v>
      </c>
      <c r="B6" s="114">
        <v>0</v>
      </c>
      <c r="C6" s="114">
        <v>0</v>
      </c>
      <c r="D6" s="114">
        <v>0</v>
      </c>
      <c r="E6" s="114">
        <v>0</v>
      </c>
      <c r="F6" s="114">
        <v>0</v>
      </c>
      <c r="G6" s="114">
        <v>0</v>
      </c>
      <c r="H6" s="114">
        <v>0</v>
      </c>
      <c r="I6" s="114">
        <v>0</v>
      </c>
      <c r="J6" s="114">
        <v>0</v>
      </c>
      <c r="K6" s="114">
        <v>0</v>
      </c>
      <c r="L6" s="114">
        <v>0</v>
      </c>
      <c r="M6" s="114">
        <v>0</v>
      </c>
    </row>
    <row r="7" spans="1:13" x14ac:dyDescent="0.2">
      <c r="A7" s="115">
        <v>25</v>
      </c>
      <c r="B7" s="116">
        <v>3.0213156124160232E-4</v>
      </c>
      <c r="C7" s="116">
        <v>1.1173544652092265E-4</v>
      </c>
      <c r="D7" s="116"/>
      <c r="E7" s="116"/>
      <c r="F7" s="116">
        <v>2.0799999999999999E-4</v>
      </c>
      <c r="G7" s="116">
        <v>9.8999999999999994E-5</v>
      </c>
      <c r="H7" s="116"/>
      <c r="I7" s="116"/>
      <c r="J7" s="116">
        <v>3.7800000000000003E-4</v>
      </c>
      <c r="K7" s="116">
        <v>1.22E-4</v>
      </c>
      <c r="L7" s="116"/>
      <c r="M7" s="116"/>
    </row>
    <row r="8" spans="1:13" x14ac:dyDescent="0.2">
      <c r="A8" s="112">
        <v>26</v>
      </c>
      <c r="B8" s="114">
        <v>3.2105385163836477E-4</v>
      </c>
      <c r="C8" s="113">
        <v>1.2561476486478343E-4</v>
      </c>
      <c r="D8" s="119"/>
      <c r="E8" s="119"/>
      <c r="F8" s="114">
        <v>2.2359999999999999E-4</v>
      </c>
      <c r="G8" s="114">
        <v>1.0999999999999999E-4</v>
      </c>
      <c r="H8" s="114"/>
      <c r="I8" s="114"/>
      <c r="J8" s="114">
        <v>3.9960000000000001E-4</v>
      </c>
      <c r="K8" s="114">
        <v>1.382E-4</v>
      </c>
      <c r="L8" s="114"/>
      <c r="M8" s="114"/>
    </row>
    <row r="9" spans="1:13" x14ac:dyDescent="0.2">
      <c r="A9" s="112">
        <v>27</v>
      </c>
      <c r="B9" s="114">
        <v>3.3997614203512723E-4</v>
      </c>
      <c r="C9" s="114">
        <v>1.394940832086442E-4</v>
      </c>
      <c r="D9" s="119"/>
      <c r="E9" s="119"/>
      <c r="F9" s="114">
        <v>2.3919999999999999E-4</v>
      </c>
      <c r="G9" s="114">
        <v>1.2099999999999999E-4</v>
      </c>
      <c r="H9" s="114"/>
      <c r="I9" s="114"/>
      <c r="J9" s="114">
        <v>4.2119999999999999E-4</v>
      </c>
      <c r="K9" s="114">
        <v>1.5440000000000001E-4</v>
      </c>
      <c r="L9" s="114"/>
      <c r="M9" s="114"/>
    </row>
    <row r="10" spans="1:13" x14ac:dyDescent="0.2">
      <c r="A10" s="112">
        <v>28</v>
      </c>
      <c r="B10" s="114">
        <v>3.5889843243188969E-4</v>
      </c>
      <c r="C10" s="114">
        <v>1.5337340155250498E-4</v>
      </c>
      <c r="D10" s="119"/>
      <c r="E10" s="119"/>
      <c r="F10" s="114">
        <v>2.5480000000000001E-4</v>
      </c>
      <c r="G10" s="114">
        <v>1.3199999999999998E-4</v>
      </c>
      <c r="H10" s="114"/>
      <c r="I10" s="114"/>
      <c r="J10" s="114">
        <v>4.4279999999999998E-4</v>
      </c>
      <c r="K10" s="114">
        <v>1.7060000000000003E-4</v>
      </c>
      <c r="L10" s="114"/>
      <c r="M10" s="114"/>
    </row>
    <row r="11" spans="1:13" x14ac:dyDescent="0.2">
      <c r="A11" s="112">
        <v>29</v>
      </c>
      <c r="B11" s="114">
        <v>3.7782072282865214E-4</v>
      </c>
      <c r="C11" s="114">
        <v>1.6725271989636575E-4</v>
      </c>
      <c r="D11" s="119"/>
      <c r="E11" s="119"/>
      <c r="F11" s="114">
        <v>2.7040000000000001E-4</v>
      </c>
      <c r="G11" s="114">
        <v>1.4299999999999998E-4</v>
      </c>
      <c r="H11" s="114"/>
      <c r="I11" s="114"/>
      <c r="J11" s="114">
        <v>4.6439999999999996E-4</v>
      </c>
      <c r="K11" s="114">
        <v>1.8680000000000004E-4</v>
      </c>
      <c r="L11" s="114"/>
      <c r="M11" s="114"/>
    </row>
    <row r="12" spans="1:13" x14ac:dyDescent="0.2">
      <c r="A12" s="112">
        <v>30</v>
      </c>
      <c r="B12" s="114">
        <v>3.9674301322541449E-4</v>
      </c>
      <c r="C12" s="114">
        <v>1.8113203824022655E-4</v>
      </c>
      <c r="D12" s="119"/>
      <c r="E12" s="119"/>
      <c r="F12" s="114">
        <v>2.8600000000000001E-4</v>
      </c>
      <c r="G12" s="114">
        <v>1.54E-4</v>
      </c>
      <c r="H12" s="114"/>
      <c r="I12" s="114"/>
      <c r="J12" s="114">
        <v>4.86E-4</v>
      </c>
      <c r="K12" s="114">
        <v>2.03E-4</v>
      </c>
      <c r="L12" s="114"/>
      <c r="M12" s="114"/>
    </row>
    <row r="13" spans="1:13" x14ac:dyDescent="0.2">
      <c r="A13" s="112">
        <v>31</v>
      </c>
      <c r="B13" s="114">
        <v>4.2252644882055814E-4</v>
      </c>
      <c r="C13" s="114">
        <v>1.9898324479569396E-4</v>
      </c>
      <c r="D13" s="119"/>
      <c r="E13" s="119"/>
      <c r="F13" s="114">
        <v>3.0680000000000003E-4</v>
      </c>
      <c r="G13" s="114">
        <v>1.672E-4</v>
      </c>
      <c r="H13" s="114"/>
      <c r="I13" s="114"/>
      <c r="J13" s="114">
        <v>5.1579999999999996E-4</v>
      </c>
      <c r="K13" s="114">
        <v>2.2460000000000001E-4</v>
      </c>
      <c r="L13" s="114"/>
      <c r="M13" s="114"/>
    </row>
    <row r="14" spans="1:13" x14ac:dyDescent="0.2">
      <c r="A14" s="112">
        <v>32</v>
      </c>
      <c r="B14" s="114">
        <v>4.4830988441570179E-4</v>
      </c>
      <c r="C14" s="114">
        <v>2.1683445135116137E-4</v>
      </c>
      <c r="D14" s="119"/>
      <c r="E14" s="119"/>
      <c r="F14" s="114">
        <v>3.2760000000000005E-4</v>
      </c>
      <c r="G14" s="114">
        <v>1.8039999999999999E-4</v>
      </c>
      <c r="H14" s="114"/>
      <c r="I14" s="114"/>
      <c r="J14" s="114">
        <v>5.4559999999999993E-4</v>
      </c>
      <c r="K14" s="114">
        <v>2.4620000000000002E-4</v>
      </c>
      <c r="L14" s="114"/>
      <c r="M14" s="114"/>
    </row>
    <row r="15" spans="1:13" x14ac:dyDescent="0.2">
      <c r="A15" s="112">
        <v>33</v>
      </c>
      <c r="B15" s="114">
        <v>4.7409332001084543E-4</v>
      </c>
      <c r="C15" s="114">
        <v>2.3468565790662877E-4</v>
      </c>
      <c r="D15" s="119"/>
      <c r="E15" s="119"/>
      <c r="F15" s="114">
        <v>3.4840000000000007E-4</v>
      </c>
      <c r="G15" s="114">
        <v>1.9359999999999999E-4</v>
      </c>
      <c r="H15" s="114"/>
      <c r="I15" s="114"/>
      <c r="J15" s="114">
        <v>5.7539999999999989E-4</v>
      </c>
      <c r="K15" s="114">
        <v>2.678E-4</v>
      </c>
      <c r="L15" s="114"/>
      <c r="M15" s="114"/>
    </row>
    <row r="16" spans="1:13" x14ac:dyDescent="0.2">
      <c r="A16" s="112">
        <v>34</v>
      </c>
      <c r="B16" s="114">
        <v>4.9987675560598914E-4</v>
      </c>
      <c r="C16" s="114">
        <v>2.5253686446209618E-4</v>
      </c>
      <c r="D16" s="119"/>
      <c r="E16" s="119"/>
      <c r="F16" s="114">
        <v>3.6920000000000008E-4</v>
      </c>
      <c r="G16" s="114">
        <v>2.0679999999999999E-4</v>
      </c>
      <c r="H16" s="114"/>
      <c r="I16" s="114"/>
      <c r="J16" s="114">
        <v>6.0519999999999986E-4</v>
      </c>
      <c r="K16" s="114">
        <v>2.8939999999999999E-4</v>
      </c>
      <c r="L16" s="114"/>
      <c r="M16" s="114"/>
    </row>
    <row r="17" spans="1:13" x14ac:dyDescent="0.2">
      <c r="A17" s="112">
        <v>35</v>
      </c>
      <c r="B17" s="114">
        <v>5.2566019120113279E-4</v>
      </c>
      <c r="C17" s="114">
        <v>2.7038807101756362E-4</v>
      </c>
      <c r="D17" s="119"/>
      <c r="E17" s="119"/>
      <c r="F17" s="114">
        <v>3.8999999999999999E-4</v>
      </c>
      <c r="G17" s="114">
        <v>2.2000000000000001E-4</v>
      </c>
      <c r="H17" s="114"/>
      <c r="I17" s="114"/>
      <c r="J17" s="114">
        <v>6.3500000000000004E-4</v>
      </c>
      <c r="K17" s="114">
        <v>3.1100000000000002E-4</v>
      </c>
      <c r="L17" s="114"/>
      <c r="M17" s="114"/>
    </row>
    <row r="18" spans="1:13" x14ac:dyDescent="0.2">
      <c r="A18" s="112">
        <v>36</v>
      </c>
      <c r="B18" s="114">
        <v>5.6793449252367416E-4</v>
      </c>
      <c r="C18" s="114">
        <v>3.0056819373173598E-4</v>
      </c>
      <c r="D18" s="119"/>
      <c r="E18" s="119"/>
      <c r="F18" s="114">
        <v>4.2119999999999999E-4</v>
      </c>
      <c r="G18" s="114">
        <v>2.4420000000000003E-4</v>
      </c>
      <c r="H18" s="114"/>
      <c r="I18" s="114"/>
      <c r="J18" s="114">
        <v>6.8619999999999998E-4</v>
      </c>
      <c r="K18" s="114">
        <v>3.4600000000000001E-4</v>
      </c>
      <c r="L18" s="114"/>
      <c r="M18" s="114"/>
    </row>
    <row r="19" spans="1:13" x14ac:dyDescent="0.2">
      <c r="A19" s="112">
        <v>37</v>
      </c>
      <c r="B19" s="114">
        <v>6.1020879384621554E-4</v>
      </c>
      <c r="C19" s="114">
        <v>3.3074831644590833E-4</v>
      </c>
      <c r="D19" s="119"/>
      <c r="E19" s="119"/>
      <c r="F19" s="114">
        <v>4.5239999999999999E-4</v>
      </c>
      <c r="G19" s="114">
        <v>2.6840000000000002E-4</v>
      </c>
      <c r="H19" s="114"/>
      <c r="I19" s="114"/>
      <c r="J19" s="114">
        <v>7.3739999999999993E-4</v>
      </c>
      <c r="K19" s="114">
        <v>3.8099999999999999E-4</v>
      </c>
      <c r="L19" s="114"/>
      <c r="M19" s="114"/>
    </row>
    <row r="20" spans="1:13" x14ac:dyDescent="0.2">
      <c r="A20" s="112">
        <v>38</v>
      </c>
      <c r="B20" s="114">
        <v>6.5248309516875692E-4</v>
      </c>
      <c r="C20" s="114">
        <v>3.6092843916008069E-4</v>
      </c>
      <c r="D20" s="119"/>
      <c r="E20" s="119"/>
      <c r="F20" s="114">
        <v>4.8359999999999999E-4</v>
      </c>
      <c r="G20" s="114">
        <v>2.9260000000000001E-4</v>
      </c>
      <c r="H20" s="114"/>
      <c r="I20" s="114"/>
      <c r="J20" s="114">
        <v>7.8859999999999987E-4</v>
      </c>
      <c r="K20" s="114">
        <v>4.1599999999999997E-4</v>
      </c>
      <c r="L20" s="114"/>
      <c r="M20" s="114"/>
    </row>
    <row r="21" spans="1:13" x14ac:dyDescent="0.2">
      <c r="A21" s="112">
        <v>39</v>
      </c>
      <c r="B21" s="114">
        <v>6.9475739649129829E-4</v>
      </c>
      <c r="C21" s="114">
        <v>3.9110856187425305E-4</v>
      </c>
      <c r="D21" s="119"/>
      <c r="E21" s="119"/>
      <c r="F21" s="114">
        <v>5.1480000000000004E-4</v>
      </c>
      <c r="G21" s="114">
        <v>3.168E-4</v>
      </c>
      <c r="H21" s="114"/>
      <c r="I21" s="114"/>
      <c r="J21" s="114">
        <v>8.3979999999999981E-4</v>
      </c>
      <c r="K21" s="114">
        <v>4.5099999999999996E-4</v>
      </c>
      <c r="L21" s="114"/>
      <c r="M21" s="114"/>
    </row>
    <row r="22" spans="1:13" x14ac:dyDescent="0.2">
      <c r="A22" s="112">
        <v>40</v>
      </c>
      <c r="B22" s="114">
        <v>7.3703169781383989E-4</v>
      </c>
      <c r="C22" s="114">
        <v>4.2128868458842552E-4</v>
      </c>
      <c r="D22" s="119"/>
      <c r="E22" s="119"/>
      <c r="F22" s="114">
        <v>5.4600000000000004E-4</v>
      </c>
      <c r="G22" s="114">
        <v>3.4099999999999999E-4</v>
      </c>
      <c r="H22" s="114"/>
      <c r="I22" s="114"/>
      <c r="J22" s="114">
        <v>8.9099999999999997E-4</v>
      </c>
      <c r="K22" s="114">
        <v>4.86E-4</v>
      </c>
      <c r="L22" s="114"/>
      <c r="M22" s="114"/>
    </row>
    <row r="23" spans="1:13" x14ac:dyDescent="0.2">
      <c r="A23" s="112">
        <v>41</v>
      </c>
      <c r="B23" s="114">
        <v>8.138812002289593E-4</v>
      </c>
      <c r="C23" s="114">
        <v>4.678803546861349E-4</v>
      </c>
      <c r="D23" s="119"/>
      <c r="E23" s="119"/>
      <c r="F23" s="114">
        <v>6.11E-4</v>
      </c>
      <c r="G23" s="114">
        <v>3.7839999999999998E-4</v>
      </c>
      <c r="H23" s="114"/>
      <c r="I23" s="114"/>
      <c r="J23" s="114">
        <v>9.7740000000000001E-4</v>
      </c>
      <c r="K23" s="114">
        <v>5.4000000000000001E-4</v>
      </c>
      <c r="L23" s="114"/>
      <c r="M23" s="114"/>
    </row>
    <row r="24" spans="1:13" x14ac:dyDescent="0.2">
      <c r="A24" s="112">
        <v>42</v>
      </c>
      <c r="B24" s="114">
        <v>8.9073070264407872E-4</v>
      </c>
      <c r="C24" s="114">
        <v>5.1447202478384433E-4</v>
      </c>
      <c r="D24" s="119"/>
      <c r="E24" s="119"/>
      <c r="F24" s="114">
        <v>6.7599999999999995E-4</v>
      </c>
      <c r="G24" s="114">
        <v>4.1579999999999997E-4</v>
      </c>
      <c r="H24" s="114"/>
      <c r="I24" s="114"/>
      <c r="J24" s="114">
        <v>1.0637999999999999E-3</v>
      </c>
      <c r="K24" s="114">
        <v>5.9400000000000002E-4</v>
      </c>
      <c r="L24" s="114"/>
      <c r="M24" s="114"/>
    </row>
    <row r="25" spans="1:13" x14ac:dyDescent="0.2">
      <c r="A25" s="112">
        <v>43</v>
      </c>
      <c r="B25" s="114">
        <v>9.6758020505919814E-4</v>
      </c>
      <c r="C25" s="114">
        <v>5.6106369488155376E-4</v>
      </c>
      <c r="D25" s="119"/>
      <c r="E25" s="119"/>
      <c r="F25" s="114">
        <v>7.4099999999999991E-4</v>
      </c>
      <c r="G25" s="114">
        <v>4.5319999999999996E-4</v>
      </c>
      <c r="H25" s="114"/>
      <c r="I25" s="114"/>
      <c r="J25" s="114">
        <v>1.1501999999999999E-3</v>
      </c>
      <c r="K25" s="114">
        <v>6.4800000000000003E-4</v>
      </c>
      <c r="L25" s="114"/>
      <c r="M25" s="114"/>
    </row>
    <row r="26" spans="1:13" x14ac:dyDescent="0.2">
      <c r="A26" s="112">
        <v>44</v>
      </c>
      <c r="B26" s="114">
        <v>1.0444297074743176E-3</v>
      </c>
      <c r="C26" s="114">
        <v>6.076553649792632E-4</v>
      </c>
      <c r="D26" s="119"/>
      <c r="E26" s="119"/>
      <c r="F26" s="114">
        <v>8.0599999999999986E-4</v>
      </c>
      <c r="G26" s="114">
        <v>4.906E-4</v>
      </c>
      <c r="H26" s="114"/>
      <c r="I26" s="114"/>
      <c r="J26" s="114">
        <v>1.2365999999999998E-3</v>
      </c>
      <c r="K26" s="114">
        <v>7.0200000000000004E-4</v>
      </c>
      <c r="L26" s="114"/>
      <c r="M26" s="114"/>
    </row>
    <row r="27" spans="1:13" x14ac:dyDescent="0.2">
      <c r="A27" s="112">
        <v>45</v>
      </c>
      <c r="B27" s="114">
        <v>1.1212792098894368E-3</v>
      </c>
      <c r="C27" s="114">
        <v>6.5424703507697252E-4</v>
      </c>
      <c r="D27" s="119"/>
      <c r="E27" s="119"/>
      <c r="F27" s="114">
        <v>8.7100000000000003E-4</v>
      </c>
      <c r="G27" s="114">
        <v>5.2800000000000004E-4</v>
      </c>
      <c r="H27" s="114"/>
      <c r="I27" s="114"/>
      <c r="J27" s="114">
        <v>1.323E-3</v>
      </c>
      <c r="K27" s="114">
        <v>7.5600000000000005E-4</v>
      </c>
      <c r="L27" s="114"/>
      <c r="M27" s="114"/>
    </row>
    <row r="28" spans="1:13" x14ac:dyDescent="0.2">
      <c r="A28" s="112">
        <v>46</v>
      </c>
      <c r="B28" s="114">
        <v>1.2486361424368102E-3</v>
      </c>
      <c r="C28" s="114">
        <v>7.1921390626725982E-4</v>
      </c>
      <c r="D28" s="119"/>
      <c r="E28" s="119"/>
      <c r="F28" s="114">
        <v>9.8539999999999999E-4</v>
      </c>
      <c r="G28" s="114">
        <v>5.8300000000000008E-4</v>
      </c>
      <c r="H28" s="114"/>
      <c r="I28" s="114"/>
      <c r="J28" s="114">
        <v>1.4607999999999999E-3</v>
      </c>
      <c r="K28" s="114">
        <v>8.2900000000000009E-4</v>
      </c>
      <c r="L28" s="114"/>
      <c r="M28" s="114"/>
    </row>
    <row r="29" spans="1:13" x14ac:dyDescent="0.2">
      <c r="A29" s="112">
        <v>47</v>
      </c>
      <c r="B29" s="114">
        <v>1.3759930749841836E-3</v>
      </c>
      <c r="C29" s="114">
        <v>7.8418077745754712E-4</v>
      </c>
      <c r="D29" s="119"/>
      <c r="E29" s="119"/>
      <c r="F29" s="114">
        <v>1.0998E-3</v>
      </c>
      <c r="G29" s="114">
        <v>6.3800000000000011E-4</v>
      </c>
      <c r="H29" s="114"/>
      <c r="I29" s="114"/>
      <c r="J29" s="114">
        <v>1.5985999999999999E-3</v>
      </c>
      <c r="K29" s="114">
        <v>9.0200000000000013E-4</v>
      </c>
      <c r="L29" s="114"/>
      <c r="M29" s="114"/>
    </row>
    <row r="30" spans="1:13" x14ac:dyDescent="0.2">
      <c r="A30" s="112">
        <v>48</v>
      </c>
      <c r="B30" s="114">
        <v>1.5033500075315571E-3</v>
      </c>
      <c r="C30" s="114">
        <v>8.4914764864783441E-4</v>
      </c>
      <c r="D30" s="119"/>
      <c r="E30" s="119"/>
      <c r="F30" s="114">
        <v>1.2141999999999999E-3</v>
      </c>
      <c r="G30" s="114">
        <v>6.9300000000000015E-4</v>
      </c>
      <c r="H30" s="114"/>
      <c r="I30" s="114"/>
      <c r="J30" s="114">
        <v>1.7363999999999999E-3</v>
      </c>
      <c r="K30" s="114">
        <v>9.7500000000000017E-4</v>
      </c>
      <c r="L30" s="114"/>
      <c r="M30" s="114"/>
    </row>
    <row r="31" spans="1:13" x14ac:dyDescent="0.2">
      <c r="A31" s="112">
        <v>49</v>
      </c>
      <c r="B31" s="114">
        <v>1.6307069400789305E-3</v>
      </c>
      <c r="C31" s="114">
        <v>9.1411451983812171E-4</v>
      </c>
      <c r="D31" s="119"/>
      <c r="E31" s="119"/>
      <c r="F31" s="114">
        <v>1.3285999999999999E-3</v>
      </c>
      <c r="G31" s="114">
        <v>7.4800000000000018E-4</v>
      </c>
      <c r="H31" s="114"/>
      <c r="I31" s="114"/>
      <c r="J31" s="114">
        <v>1.8741999999999999E-3</v>
      </c>
      <c r="K31" s="114">
        <v>1.0480000000000001E-3</v>
      </c>
      <c r="L31" s="114"/>
      <c r="M31" s="114"/>
    </row>
    <row r="32" spans="1:13" s="129" customFormat="1" x14ac:dyDescent="0.2">
      <c r="A32" s="124">
        <v>50</v>
      </c>
      <c r="B32" s="125">
        <v>1.7580638726263044E-3</v>
      </c>
      <c r="C32" s="125">
        <v>9.7908139102840901E-4</v>
      </c>
      <c r="D32" s="116">
        <v>1.9021486026450831E-3</v>
      </c>
      <c r="E32" s="116">
        <v>2.0732882075898012E-3</v>
      </c>
      <c r="F32" s="125">
        <v>1.4430000000000001E-3</v>
      </c>
      <c r="G32" s="125">
        <v>8.03E-4</v>
      </c>
      <c r="H32" s="130">
        <v>1.8799999999999999E-3</v>
      </c>
      <c r="I32" s="130">
        <v>1.926E-3</v>
      </c>
      <c r="J32" s="125">
        <v>2.0119999999999999E-3</v>
      </c>
      <c r="K32" s="125">
        <v>1.121E-3</v>
      </c>
      <c r="L32" s="131">
        <v>1.92E-3</v>
      </c>
      <c r="M32" s="131">
        <v>2.1919999999999999E-3</v>
      </c>
    </row>
    <row r="33" spans="1:13" x14ac:dyDescent="0.2">
      <c r="A33" s="112">
        <v>51</v>
      </c>
      <c r="B33" s="114">
        <v>1.9334968106365672E-3</v>
      </c>
      <c r="C33" s="114">
        <v>1.0722647312238279E-3</v>
      </c>
      <c r="D33" s="117">
        <v>2.1643386640021692E-3</v>
      </c>
      <c r="E33" s="117">
        <v>2.192815419608158E-3</v>
      </c>
      <c r="F33" s="114">
        <v>1.6016000000000001E-3</v>
      </c>
      <c r="G33" s="114">
        <v>8.7779999999999998E-4</v>
      </c>
      <c r="H33" s="120">
        <v>2.1392E-3</v>
      </c>
      <c r="I33" s="120">
        <v>2.0370000000000002E-3</v>
      </c>
      <c r="J33" s="114">
        <v>2.2009999999999998E-3</v>
      </c>
      <c r="K33" s="114">
        <v>1.2290000000000001E-3</v>
      </c>
      <c r="L33" s="123">
        <v>2.1846000000000001E-3</v>
      </c>
      <c r="M33" s="123">
        <v>2.3184E-3</v>
      </c>
    </row>
    <row r="34" spans="1:13" x14ac:dyDescent="0.2">
      <c r="A34" s="112">
        <v>52</v>
      </c>
      <c r="B34" s="114">
        <v>2.1089297486468301E-3</v>
      </c>
      <c r="C34" s="114">
        <v>1.1654480714192467E-3</v>
      </c>
      <c r="D34" s="117">
        <v>2.1832609543989316E-3</v>
      </c>
      <c r="E34" s="117">
        <v>2.3123426316265148E-3</v>
      </c>
      <c r="F34" s="114">
        <v>1.7602000000000002E-3</v>
      </c>
      <c r="G34" s="114">
        <v>9.5259999999999995E-4</v>
      </c>
      <c r="H34" s="120">
        <v>2.1548000000000001E-3</v>
      </c>
      <c r="I34" s="120">
        <v>2.1480000000000002E-3</v>
      </c>
      <c r="J34" s="114">
        <v>2.3899999999999998E-3</v>
      </c>
      <c r="K34" s="114">
        <v>1.3370000000000001E-3</v>
      </c>
      <c r="L34" s="123">
        <v>2.2062000000000002E-3</v>
      </c>
      <c r="M34" s="123">
        <v>2.4448E-3</v>
      </c>
    </row>
    <row r="35" spans="1:13" x14ac:dyDescent="0.2">
      <c r="A35" s="112">
        <v>53</v>
      </c>
      <c r="B35" s="114">
        <v>2.284362686657093E-3</v>
      </c>
      <c r="C35" s="114">
        <v>1.2586314116146656E-3</v>
      </c>
      <c r="D35" s="117">
        <v>2.2021832447956941E-3</v>
      </c>
      <c r="E35" s="117">
        <v>2.4318698436448715E-3</v>
      </c>
      <c r="F35" s="114">
        <v>1.9188000000000002E-3</v>
      </c>
      <c r="G35" s="114">
        <v>1.0273999999999999E-3</v>
      </c>
      <c r="H35" s="120">
        <v>2.1704000000000003E-3</v>
      </c>
      <c r="I35" s="120">
        <v>2.2590000000000002E-3</v>
      </c>
      <c r="J35" s="114">
        <v>2.5789999999999997E-3</v>
      </c>
      <c r="K35" s="114">
        <v>1.4450000000000001E-3</v>
      </c>
      <c r="L35" s="123">
        <v>2.2278000000000003E-3</v>
      </c>
      <c r="M35" s="123">
        <v>2.5712E-3</v>
      </c>
    </row>
    <row r="36" spans="1:13" x14ac:dyDescent="0.2">
      <c r="A36" s="112">
        <v>54</v>
      </c>
      <c r="B36" s="114">
        <v>2.4597956246673559E-3</v>
      </c>
      <c r="C36" s="114">
        <v>1.3518147518100845E-3</v>
      </c>
      <c r="D36" s="117">
        <v>2.2211055351924565E-3</v>
      </c>
      <c r="E36" s="117">
        <v>2.5513970556632283E-3</v>
      </c>
      <c r="F36" s="114">
        <v>2.0774000000000001E-3</v>
      </c>
      <c r="G36" s="114">
        <v>1.1022E-3</v>
      </c>
      <c r="H36" s="120">
        <v>2.1860000000000004E-3</v>
      </c>
      <c r="I36" s="120">
        <v>2.3700000000000001E-3</v>
      </c>
      <c r="J36" s="114">
        <v>2.7679999999999996E-3</v>
      </c>
      <c r="K36" s="114">
        <v>1.5530000000000001E-3</v>
      </c>
      <c r="L36" s="123">
        <v>2.2494000000000004E-3</v>
      </c>
      <c r="M36" s="123">
        <v>2.6976000000000001E-3</v>
      </c>
    </row>
    <row r="37" spans="1:13" x14ac:dyDescent="0.2">
      <c r="A37" s="112">
        <v>55</v>
      </c>
      <c r="B37" s="114">
        <v>2.6352285626776192E-3</v>
      </c>
      <c r="C37" s="114">
        <v>1.4449980920055033E-3</v>
      </c>
      <c r="D37" s="117">
        <v>3.2130989094305137E-3</v>
      </c>
      <c r="E37" s="117">
        <v>2.670924267681586E-3</v>
      </c>
      <c r="F37" s="114">
        <v>2.2360000000000001E-3</v>
      </c>
      <c r="G37" s="114">
        <v>1.1770000000000001E-3</v>
      </c>
      <c r="H37" s="120">
        <v>3.176E-3</v>
      </c>
      <c r="I37" s="120">
        <v>2.4810000000000001E-3</v>
      </c>
      <c r="J37" s="114">
        <v>2.957E-3</v>
      </c>
      <c r="K37" s="114">
        <v>1.6609999999999999E-3</v>
      </c>
      <c r="L37" s="123">
        <v>3.2429999999999998E-3</v>
      </c>
      <c r="M37" s="123">
        <v>2.8240000000000001E-3</v>
      </c>
    </row>
    <row r="38" spans="1:13" x14ac:dyDescent="0.2">
      <c r="A38" s="112">
        <v>56</v>
      </c>
      <c r="B38" s="114">
        <v>2.891482986714333E-3</v>
      </c>
      <c r="C38" s="114">
        <v>1.5921483033912093E-3</v>
      </c>
      <c r="D38" s="117">
        <v>3.7101468031050097E-3</v>
      </c>
      <c r="E38" s="117">
        <v>2.8673886303612135E-3</v>
      </c>
      <c r="F38" s="114">
        <v>2.4752000000000003E-3</v>
      </c>
      <c r="G38" s="114">
        <v>1.2958000000000002E-3</v>
      </c>
      <c r="H38" s="120">
        <v>3.6673999999999999E-3</v>
      </c>
      <c r="I38" s="120">
        <v>2.6634000000000002E-3</v>
      </c>
      <c r="J38" s="114">
        <v>3.2269999999999998E-3</v>
      </c>
      <c r="K38" s="114">
        <v>1.8309999999999999E-3</v>
      </c>
      <c r="L38" s="123">
        <v>3.7445999999999998E-3</v>
      </c>
      <c r="M38" s="123">
        <v>3.0318000000000003E-3</v>
      </c>
    </row>
    <row r="39" spans="1:13" x14ac:dyDescent="0.2">
      <c r="A39" s="112">
        <v>57</v>
      </c>
      <c r="B39" s="114">
        <v>3.1477374107510467E-3</v>
      </c>
      <c r="C39" s="114">
        <v>1.7392985147769153E-3</v>
      </c>
      <c r="D39" s="117">
        <v>3.7359302387001535E-3</v>
      </c>
      <c r="E39" s="117">
        <v>3.0638529930408411E-3</v>
      </c>
      <c r="F39" s="114">
        <v>2.7144000000000005E-3</v>
      </c>
      <c r="G39" s="114">
        <v>1.4146000000000002E-3</v>
      </c>
      <c r="H39" s="120">
        <v>3.6882E-3</v>
      </c>
      <c r="I39" s="120">
        <v>2.8458000000000003E-3</v>
      </c>
      <c r="J39" s="114">
        <v>3.4969999999999997E-3</v>
      </c>
      <c r="K39" s="114">
        <v>2.0010000000000002E-3</v>
      </c>
      <c r="L39" s="123">
        <v>3.7743999999999998E-3</v>
      </c>
      <c r="M39" s="123">
        <v>3.2396000000000005E-3</v>
      </c>
    </row>
    <row r="40" spans="1:13" x14ac:dyDescent="0.2">
      <c r="A40" s="112">
        <v>58</v>
      </c>
      <c r="B40" s="114">
        <v>3.4039918347877605E-3</v>
      </c>
      <c r="C40" s="114">
        <v>1.8864487261626213E-3</v>
      </c>
      <c r="D40" s="117">
        <v>3.7617136742952974E-3</v>
      </c>
      <c r="E40" s="117">
        <v>3.2603173557204687E-3</v>
      </c>
      <c r="F40" s="114">
        <v>2.9536000000000007E-3</v>
      </c>
      <c r="G40" s="114">
        <v>1.5334000000000003E-3</v>
      </c>
      <c r="H40" s="120">
        <v>3.7090000000000001E-3</v>
      </c>
      <c r="I40" s="120">
        <v>3.0282000000000004E-3</v>
      </c>
      <c r="J40" s="114">
        <v>3.7669999999999995E-3</v>
      </c>
      <c r="K40" s="114">
        <v>2.1710000000000002E-3</v>
      </c>
      <c r="L40" s="123">
        <v>3.8041999999999998E-3</v>
      </c>
      <c r="M40" s="123">
        <v>3.4474000000000006E-3</v>
      </c>
    </row>
    <row r="41" spans="1:13" x14ac:dyDescent="0.2">
      <c r="A41" s="112">
        <v>59</v>
      </c>
      <c r="B41" s="114">
        <v>3.6602462588244743E-3</v>
      </c>
      <c r="C41" s="114">
        <v>2.0335989375483273E-3</v>
      </c>
      <c r="D41" s="117">
        <v>3.7874971098904413E-3</v>
      </c>
      <c r="E41" s="117">
        <v>3.4567817184000963E-3</v>
      </c>
      <c r="F41" s="114">
        <v>3.1928000000000008E-3</v>
      </c>
      <c r="G41" s="114">
        <v>1.6522000000000004E-3</v>
      </c>
      <c r="H41" s="120">
        <v>3.7298000000000001E-3</v>
      </c>
      <c r="I41" s="120">
        <v>3.2106000000000005E-3</v>
      </c>
      <c r="J41" s="114">
        <v>4.0369999999999998E-3</v>
      </c>
      <c r="K41" s="114">
        <v>2.3410000000000002E-3</v>
      </c>
      <c r="L41" s="123">
        <v>3.8339999999999997E-3</v>
      </c>
      <c r="M41" s="123">
        <v>3.6552000000000008E-3</v>
      </c>
    </row>
    <row r="42" spans="1:13" x14ac:dyDescent="0.2">
      <c r="A42" s="112">
        <v>60</v>
      </c>
      <c r="B42" s="114">
        <v>3.9165006828611884E-3</v>
      </c>
      <c r="C42" s="114">
        <v>2.1807491489340336E-3</v>
      </c>
      <c r="D42" s="117">
        <v>5.6983383778029945E-3</v>
      </c>
      <c r="E42" s="117">
        <v>3.6532460810797243E-3</v>
      </c>
      <c r="F42" s="114">
        <v>3.4320000000000002E-3</v>
      </c>
      <c r="G42" s="114">
        <v>1.771E-3</v>
      </c>
      <c r="H42" s="120">
        <v>5.633E-3</v>
      </c>
      <c r="I42" s="120">
        <v>3.3930000000000002E-3</v>
      </c>
      <c r="J42" s="114">
        <v>4.3070000000000001E-3</v>
      </c>
      <c r="K42" s="114">
        <v>2.5110000000000002E-3</v>
      </c>
      <c r="L42" s="123">
        <v>5.751E-3</v>
      </c>
      <c r="M42" s="123">
        <v>3.8630000000000001E-3</v>
      </c>
    </row>
    <row r="43" spans="1:13" x14ac:dyDescent="0.2">
      <c r="A43" s="112">
        <v>61</v>
      </c>
      <c r="B43" s="114">
        <v>3.9165006828611884E-3</v>
      </c>
      <c r="C43" s="114">
        <v>2.1807491489340336E-3</v>
      </c>
      <c r="D43" s="117">
        <v>6.2947151876361958E-3</v>
      </c>
      <c r="E43" s="117">
        <v>3.9849235998835122E-3</v>
      </c>
      <c r="F43" s="114">
        <v>3.4320000000000002E-3</v>
      </c>
      <c r="G43" s="114">
        <v>1.771E-3</v>
      </c>
      <c r="H43" s="120">
        <v>6.2224000000000003E-3</v>
      </c>
      <c r="I43" s="120">
        <v>3.7012E-3</v>
      </c>
      <c r="J43" s="114">
        <v>4.3070000000000001E-3</v>
      </c>
      <c r="K43" s="114">
        <v>2.5110000000000002E-3</v>
      </c>
      <c r="L43" s="123">
        <v>6.3530000000000001E-3</v>
      </c>
      <c r="M43" s="123">
        <v>4.2136000000000005E-3</v>
      </c>
    </row>
    <row r="44" spans="1:13" x14ac:dyDescent="0.2">
      <c r="A44" s="112">
        <v>62</v>
      </c>
      <c r="B44" s="114">
        <v>3.9165006828611884E-3</v>
      </c>
      <c r="C44" s="114">
        <v>2.1807491489340336E-3</v>
      </c>
      <c r="D44" s="117">
        <v>6.3369894889587376E-3</v>
      </c>
      <c r="E44" s="117">
        <v>4.3166011186873002E-3</v>
      </c>
      <c r="F44" s="114">
        <v>3.4320000000000002E-3</v>
      </c>
      <c r="G44" s="114">
        <v>1.771E-3</v>
      </c>
      <c r="H44" s="120">
        <v>6.2536000000000007E-3</v>
      </c>
      <c r="I44" s="120">
        <v>4.0093999999999998E-3</v>
      </c>
      <c r="J44" s="114">
        <v>4.3070000000000001E-3</v>
      </c>
      <c r="K44" s="114">
        <v>2.5110000000000002E-3</v>
      </c>
      <c r="L44" s="123">
        <v>6.4042000000000005E-3</v>
      </c>
      <c r="M44" s="123">
        <v>4.5642000000000009E-3</v>
      </c>
    </row>
    <row r="45" spans="1:13" x14ac:dyDescent="0.2">
      <c r="A45" s="112">
        <v>63</v>
      </c>
      <c r="B45" s="114">
        <v>3.9165006828611884E-3</v>
      </c>
      <c r="C45" s="114">
        <v>2.1807491489340336E-3</v>
      </c>
      <c r="D45" s="117">
        <v>6.3792637902812793E-3</v>
      </c>
      <c r="E45" s="117">
        <v>4.6482786374910882E-3</v>
      </c>
      <c r="F45" s="114">
        <v>3.4320000000000002E-3</v>
      </c>
      <c r="G45" s="114">
        <v>1.771E-3</v>
      </c>
      <c r="H45" s="120">
        <v>6.284800000000001E-3</v>
      </c>
      <c r="I45" s="120">
        <v>4.3175999999999996E-3</v>
      </c>
      <c r="J45" s="114">
        <v>4.3070000000000001E-3</v>
      </c>
      <c r="K45" s="114">
        <v>2.5110000000000002E-3</v>
      </c>
      <c r="L45" s="123">
        <v>6.4554000000000009E-3</v>
      </c>
      <c r="M45" s="123">
        <v>4.9148000000000013E-3</v>
      </c>
    </row>
    <row r="46" spans="1:13" x14ac:dyDescent="0.2">
      <c r="A46" s="112">
        <v>64</v>
      </c>
      <c r="B46" s="114">
        <v>3.9165006828611884E-3</v>
      </c>
      <c r="C46" s="114">
        <v>2.1807491489340336E-3</v>
      </c>
      <c r="D46" s="117">
        <v>6.421538091603821E-3</v>
      </c>
      <c r="E46" s="117">
        <v>4.9799561562948761E-3</v>
      </c>
      <c r="F46" s="114">
        <v>3.4320000000000002E-3</v>
      </c>
      <c r="G46" s="114">
        <v>1.771E-3</v>
      </c>
      <c r="H46" s="120">
        <v>6.3160000000000013E-3</v>
      </c>
      <c r="I46" s="120">
        <v>4.6257999999999994E-3</v>
      </c>
      <c r="J46" s="114">
        <v>4.3070000000000001E-3</v>
      </c>
      <c r="K46" s="114">
        <v>2.5110000000000002E-3</v>
      </c>
      <c r="L46" s="123">
        <v>6.5066000000000013E-3</v>
      </c>
      <c r="M46" s="123">
        <v>5.2654000000000017E-3</v>
      </c>
    </row>
    <row r="47" spans="1:13" s="129" customFormat="1" x14ac:dyDescent="0.2">
      <c r="A47" s="124">
        <v>65</v>
      </c>
      <c r="B47" s="125"/>
      <c r="C47" s="125"/>
      <c r="D47" s="116">
        <v>8.6802224269689997E-3</v>
      </c>
      <c r="E47" s="116">
        <v>5.3116336750986641E-3</v>
      </c>
      <c r="F47" s="125"/>
      <c r="G47" s="125"/>
      <c r="H47" s="130">
        <v>8.5800000000000008E-3</v>
      </c>
      <c r="I47" s="130">
        <v>4.934E-3</v>
      </c>
      <c r="J47" s="125"/>
      <c r="K47" s="125"/>
      <c r="L47" s="131">
        <v>8.7609999999999997E-3</v>
      </c>
      <c r="M47" s="131">
        <v>5.6160000000000003E-3</v>
      </c>
    </row>
    <row r="48" spans="1:13" x14ac:dyDescent="0.2">
      <c r="A48" s="112">
        <v>66</v>
      </c>
      <c r="B48" s="114"/>
      <c r="C48" s="114"/>
      <c r="D48" s="117">
        <v>9.8178901025295987E-3</v>
      </c>
      <c r="E48" s="117">
        <v>5.9700779696930141E-3</v>
      </c>
      <c r="F48" s="114"/>
      <c r="G48" s="114"/>
      <c r="H48" s="120">
        <v>9.7046000000000007E-3</v>
      </c>
      <c r="I48" s="120">
        <v>5.5456000000000004E-3</v>
      </c>
      <c r="J48" s="114"/>
      <c r="K48" s="114"/>
      <c r="L48" s="123">
        <v>9.9092E-3</v>
      </c>
      <c r="M48" s="123">
        <v>6.3122000000000004E-3</v>
      </c>
    </row>
    <row r="49" spans="1:13" x14ac:dyDescent="0.2">
      <c r="A49" s="112">
        <v>67</v>
      </c>
      <c r="B49" s="114"/>
      <c r="C49" s="114"/>
      <c r="D49" s="117">
        <v>9.8947396049447172E-3</v>
      </c>
      <c r="E49" s="117">
        <v>6.6285222642873641E-3</v>
      </c>
      <c r="F49" s="114"/>
      <c r="G49" s="114"/>
      <c r="H49" s="120">
        <v>9.7696000000000015E-3</v>
      </c>
      <c r="I49" s="120">
        <v>6.1572000000000007E-3</v>
      </c>
      <c r="J49" s="114"/>
      <c r="K49" s="114"/>
      <c r="L49" s="123">
        <v>9.9956000000000003E-3</v>
      </c>
      <c r="M49" s="123">
        <v>7.0084000000000006E-3</v>
      </c>
    </row>
    <row r="50" spans="1:13" x14ac:dyDescent="0.2">
      <c r="A50" s="112">
        <v>68</v>
      </c>
      <c r="B50" s="114"/>
      <c r="C50" s="114"/>
      <c r="D50" s="117">
        <v>9.9715891073598358E-3</v>
      </c>
      <c r="E50" s="117">
        <v>7.2869665588817141E-3</v>
      </c>
      <c r="F50" s="114"/>
      <c r="G50" s="114"/>
      <c r="H50" s="120">
        <v>9.8346000000000024E-3</v>
      </c>
      <c r="I50" s="120">
        <v>6.768800000000001E-3</v>
      </c>
      <c r="J50" s="114"/>
      <c r="K50" s="114"/>
      <c r="L50" s="123">
        <v>1.0082000000000001E-2</v>
      </c>
      <c r="M50" s="123">
        <v>7.7046000000000007E-3</v>
      </c>
    </row>
    <row r="51" spans="1:13" x14ac:dyDescent="0.2">
      <c r="A51" s="112">
        <v>69</v>
      </c>
      <c r="B51" s="114"/>
      <c r="C51" s="114"/>
      <c r="D51" s="117">
        <v>1.0048438609774954E-2</v>
      </c>
      <c r="E51" s="117">
        <v>7.9454108534760641E-3</v>
      </c>
      <c r="F51" s="114"/>
      <c r="G51" s="114"/>
      <c r="H51" s="120">
        <v>9.8996000000000032E-3</v>
      </c>
      <c r="I51" s="120">
        <v>7.3804000000000014E-3</v>
      </c>
      <c r="J51" s="114"/>
      <c r="K51" s="114"/>
      <c r="L51" s="123">
        <v>1.0168400000000001E-2</v>
      </c>
      <c r="M51" s="123">
        <v>8.4007999999999999E-3</v>
      </c>
    </row>
    <row r="52" spans="1:13" x14ac:dyDescent="0.2">
      <c r="A52" s="112">
        <v>70</v>
      </c>
      <c r="B52" s="114"/>
      <c r="C52" s="114"/>
      <c r="D52" s="117">
        <v>1.4368560804771995E-2</v>
      </c>
      <c r="E52" s="117">
        <v>8.6038551480704158E-3</v>
      </c>
      <c r="F52" s="114"/>
      <c r="G52" s="114"/>
      <c r="H52" s="120">
        <v>1.4203E-2</v>
      </c>
      <c r="I52" s="120">
        <v>7.9920000000000008E-3</v>
      </c>
      <c r="J52" s="114"/>
      <c r="K52" s="114"/>
      <c r="L52" s="123">
        <v>1.4501999999999999E-2</v>
      </c>
      <c r="M52" s="123">
        <v>9.0969999999999992E-3</v>
      </c>
    </row>
    <row r="53" spans="1:13" x14ac:dyDescent="0.2">
      <c r="A53" s="112">
        <v>71</v>
      </c>
      <c r="B53" s="114"/>
      <c r="C53" s="114"/>
      <c r="D53" s="117">
        <v>1.6536477982747714E-2</v>
      </c>
      <c r="E53" s="117">
        <v>1.0263107200168707E-2</v>
      </c>
      <c r="F53" s="114"/>
      <c r="G53" s="114"/>
      <c r="H53" s="120">
        <v>1.6345999999999999E-2</v>
      </c>
      <c r="I53" s="120">
        <v>9.5332000000000004E-3</v>
      </c>
      <c r="J53" s="114"/>
      <c r="K53" s="114"/>
      <c r="L53" s="123">
        <v>1.669E-2</v>
      </c>
      <c r="M53" s="123">
        <v>1.0851399999999999E-2</v>
      </c>
    </row>
    <row r="54" spans="1:13" x14ac:dyDescent="0.2">
      <c r="A54" s="112">
        <v>72</v>
      </c>
      <c r="B54" s="114"/>
      <c r="C54" s="114"/>
      <c r="D54" s="117">
        <v>1.6663834915295089E-2</v>
      </c>
      <c r="E54" s="117">
        <v>1.1922359252266998E-2</v>
      </c>
      <c r="F54" s="114"/>
      <c r="G54" s="114"/>
      <c r="H54" s="120">
        <v>1.64604E-2</v>
      </c>
      <c r="I54" s="120">
        <v>1.10744E-2</v>
      </c>
      <c r="J54" s="114"/>
      <c r="K54" s="114"/>
      <c r="L54" s="123">
        <v>1.68278E-2</v>
      </c>
      <c r="M54" s="123">
        <v>1.2605799999999999E-2</v>
      </c>
    </row>
    <row r="55" spans="1:13" x14ac:dyDescent="0.2">
      <c r="A55" s="112">
        <v>73</v>
      </c>
      <c r="B55" s="114"/>
      <c r="C55" s="114"/>
      <c r="D55" s="117">
        <v>1.6791191847842463E-2</v>
      </c>
      <c r="E55" s="117">
        <v>1.3581611304365289E-2</v>
      </c>
      <c r="F55" s="114"/>
      <c r="G55" s="114"/>
      <c r="H55" s="120">
        <v>1.6574800000000001E-2</v>
      </c>
      <c r="I55" s="120">
        <v>1.2615599999999999E-2</v>
      </c>
      <c r="J55" s="114"/>
      <c r="K55" s="114"/>
      <c r="L55" s="123">
        <v>1.6965600000000001E-2</v>
      </c>
      <c r="M55" s="123">
        <v>1.4360199999999998E-2</v>
      </c>
    </row>
    <row r="56" spans="1:13" x14ac:dyDescent="0.2">
      <c r="A56" s="112">
        <v>74</v>
      </c>
      <c r="B56" s="114"/>
      <c r="C56" s="114"/>
      <c r="D56" s="117">
        <v>1.6918548780389838E-2</v>
      </c>
      <c r="E56" s="117">
        <v>1.5240863356463579E-2</v>
      </c>
      <c r="F56" s="114"/>
      <c r="G56" s="114"/>
      <c r="H56" s="120">
        <v>1.6689200000000001E-2</v>
      </c>
      <c r="I56" s="120">
        <v>1.4156799999999999E-2</v>
      </c>
      <c r="J56" s="114"/>
      <c r="K56" s="114"/>
      <c r="L56" s="123">
        <v>1.7103400000000001E-2</v>
      </c>
      <c r="M56" s="123">
        <v>1.61146E-2</v>
      </c>
    </row>
    <row r="57" spans="1:13" x14ac:dyDescent="0.2">
      <c r="A57" s="112">
        <v>75</v>
      </c>
      <c r="B57" s="114"/>
      <c r="C57" s="114"/>
      <c r="D57" s="117">
        <v>2.5208146694650588E-2</v>
      </c>
      <c r="E57" s="117">
        <v>1.6900115408561872E-2</v>
      </c>
      <c r="F57" s="114"/>
      <c r="G57" s="114"/>
      <c r="H57" s="120">
        <v>2.4917999999999999E-2</v>
      </c>
      <c r="I57" s="120">
        <v>1.5698E-2</v>
      </c>
      <c r="J57" s="114"/>
      <c r="K57" s="114"/>
      <c r="L57" s="123">
        <v>2.5441999999999999E-2</v>
      </c>
      <c r="M57" s="123">
        <v>1.7868999999999999E-2</v>
      </c>
    </row>
    <row r="58" spans="1:13" x14ac:dyDescent="0.2">
      <c r="A58" s="112">
        <v>76</v>
      </c>
      <c r="B58" s="114"/>
      <c r="C58" s="114"/>
      <c r="D58" s="117">
        <v>2.9514670307588798E-2</v>
      </c>
      <c r="E58" s="117">
        <v>2.0182161680441048E-2</v>
      </c>
      <c r="F58" s="114"/>
      <c r="G58" s="114"/>
      <c r="H58" s="120">
        <v>2.9174800000000001E-2</v>
      </c>
      <c r="I58" s="120">
        <v>1.8746599999999999E-2</v>
      </c>
      <c r="J58" s="114"/>
      <c r="K58" s="114"/>
      <c r="L58" s="123">
        <v>2.9788599999999998E-2</v>
      </c>
      <c r="M58" s="123">
        <v>2.1339199999999999E-2</v>
      </c>
    </row>
    <row r="59" spans="1:13" x14ac:dyDescent="0.2">
      <c r="A59" s="112">
        <v>77</v>
      </c>
      <c r="B59" s="114"/>
      <c r="C59" s="114"/>
      <c r="D59" s="117">
        <v>2.9690103245599061E-2</v>
      </c>
      <c r="E59" s="117">
        <v>2.3464207952320223E-2</v>
      </c>
      <c r="F59" s="114"/>
      <c r="G59" s="114"/>
      <c r="H59" s="120">
        <v>2.9333399999999999E-2</v>
      </c>
      <c r="I59" s="120">
        <v>2.1795199999999997E-2</v>
      </c>
      <c r="J59" s="114"/>
      <c r="K59" s="114"/>
      <c r="L59" s="123">
        <v>2.99776E-2</v>
      </c>
      <c r="M59" s="123">
        <v>2.4809399999999999E-2</v>
      </c>
    </row>
    <row r="60" spans="1:13" x14ac:dyDescent="0.2">
      <c r="A60" s="112">
        <v>78</v>
      </c>
      <c r="B60" s="114"/>
      <c r="C60" s="114"/>
      <c r="D60" s="117">
        <v>2.9865536183609324E-2</v>
      </c>
      <c r="E60" s="117">
        <v>2.6746254224199399E-2</v>
      </c>
      <c r="F60" s="114"/>
      <c r="G60" s="114"/>
      <c r="H60" s="120">
        <v>2.9491999999999997E-2</v>
      </c>
      <c r="I60" s="120">
        <v>2.4843799999999996E-2</v>
      </c>
      <c r="J60" s="114"/>
      <c r="K60" s="114"/>
      <c r="L60" s="123">
        <v>3.0166600000000002E-2</v>
      </c>
      <c r="M60" s="123">
        <v>2.8279599999999998E-2</v>
      </c>
    </row>
    <row r="61" spans="1:13" x14ac:dyDescent="0.2">
      <c r="A61" s="112">
        <v>79</v>
      </c>
      <c r="B61" s="114"/>
      <c r="C61" s="114"/>
      <c r="D61" s="117">
        <v>3.0040969121619587E-2</v>
      </c>
      <c r="E61" s="117">
        <v>3.0028300496078575E-2</v>
      </c>
      <c r="F61" s="114"/>
      <c r="G61" s="114"/>
      <c r="H61" s="120">
        <v>2.9650599999999996E-2</v>
      </c>
      <c r="I61" s="120">
        <v>2.7892399999999994E-2</v>
      </c>
      <c r="J61" s="114"/>
      <c r="K61" s="114"/>
      <c r="L61" s="123">
        <v>3.0355600000000003E-2</v>
      </c>
      <c r="M61" s="123">
        <v>3.1749800000000002E-2</v>
      </c>
    </row>
    <row r="62" spans="1:13" x14ac:dyDescent="0.2">
      <c r="A62" s="112">
        <v>80</v>
      </c>
      <c r="B62" s="114"/>
      <c r="C62" s="114"/>
      <c r="D62" s="117">
        <v>4.6740764759341642E-2</v>
      </c>
      <c r="E62" s="117">
        <v>3.3310346767957744E-2</v>
      </c>
      <c r="F62" s="114"/>
      <c r="G62" s="114"/>
      <c r="H62" s="120">
        <v>4.6202E-2</v>
      </c>
      <c r="I62" s="120">
        <v>3.0941E-2</v>
      </c>
      <c r="J62" s="114"/>
      <c r="K62" s="114"/>
      <c r="L62" s="123">
        <v>4.7175000000000002E-2</v>
      </c>
      <c r="M62" s="123">
        <v>3.5220000000000001E-2</v>
      </c>
    </row>
    <row r="63" spans="1:13" x14ac:dyDescent="0.2">
      <c r="A63" s="112">
        <v>81</v>
      </c>
      <c r="B63" s="114"/>
      <c r="C63" s="114"/>
      <c r="D63" s="117">
        <v>5.4304808767736822E-2</v>
      </c>
      <c r="E63" s="117">
        <v>3.9549404764965206E-2</v>
      </c>
      <c r="F63" s="114"/>
      <c r="G63" s="114"/>
      <c r="H63" s="120">
        <v>5.3678999999999998E-2</v>
      </c>
      <c r="I63" s="120">
        <v>3.6736199999999997E-2</v>
      </c>
      <c r="J63" s="114"/>
      <c r="K63" s="114"/>
      <c r="L63" s="123">
        <v>5.4809200000000002E-2</v>
      </c>
      <c r="M63" s="123">
        <v>4.1816800000000001E-2</v>
      </c>
    </row>
    <row r="64" spans="1:13" x14ac:dyDescent="0.2">
      <c r="A64" s="112">
        <v>82</v>
      </c>
      <c r="B64" s="114"/>
      <c r="C64" s="114"/>
      <c r="D64" s="117">
        <v>5.4561063191773534E-2</v>
      </c>
      <c r="E64" s="117">
        <v>4.5788462761972668E-2</v>
      </c>
      <c r="F64" s="114"/>
      <c r="G64" s="114"/>
      <c r="H64" s="120">
        <v>5.3918199999999999E-2</v>
      </c>
      <c r="I64" s="120">
        <v>4.2531399999999997E-2</v>
      </c>
      <c r="J64" s="114"/>
      <c r="K64" s="114"/>
      <c r="L64" s="123">
        <v>5.5079200000000002E-2</v>
      </c>
      <c r="M64" s="123">
        <v>4.8413600000000001E-2</v>
      </c>
    </row>
    <row r="65" spans="1:13" x14ac:dyDescent="0.2">
      <c r="A65" s="112">
        <v>83</v>
      </c>
      <c r="B65" s="114"/>
      <c r="C65" s="114"/>
      <c r="D65" s="117">
        <v>5.4817317615810247E-2</v>
      </c>
      <c r="E65" s="117">
        <v>5.2027520758980129E-2</v>
      </c>
      <c r="F65" s="114"/>
      <c r="G65" s="114"/>
      <c r="H65" s="120">
        <v>5.4157400000000001E-2</v>
      </c>
      <c r="I65" s="120">
        <v>4.8326599999999997E-2</v>
      </c>
      <c r="J65" s="114"/>
      <c r="K65" s="114"/>
      <c r="L65" s="123">
        <v>5.5349200000000001E-2</v>
      </c>
      <c r="M65" s="123">
        <v>5.5010400000000001E-2</v>
      </c>
    </row>
    <row r="66" spans="1:13" x14ac:dyDescent="0.2">
      <c r="A66" s="112">
        <v>84</v>
      </c>
      <c r="B66" s="114"/>
      <c r="C66" s="114"/>
      <c r="D66" s="117">
        <v>5.507357203984696E-2</v>
      </c>
      <c r="E66" s="117">
        <v>5.8266578755987591E-2</v>
      </c>
      <c r="F66" s="114"/>
      <c r="G66" s="114"/>
      <c r="H66" s="120">
        <v>5.4396600000000003E-2</v>
      </c>
      <c r="I66" s="120">
        <v>5.4121799999999998E-2</v>
      </c>
      <c r="J66" s="114"/>
      <c r="K66" s="114"/>
      <c r="L66" s="123">
        <v>5.5619200000000001E-2</v>
      </c>
      <c r="M66" s="123">
        <v>6.1607200000000001E-2</v>
      </c>
    </row>
    <row r="67" spans="1:13" x14ac:dyDescent="0.2">
      <c r="A67" s="112">
        <v>85</v>
      </c>
      <c r="B67" s="114"/>
      <c r="C67" s="114"/>
      <c r="D67" s="117">
        <v>8.4560984801317532E-2</v>
      </c>
      <c r="E67" s="117">
        <v>6.4505636752995046E-2</v>
      </c>
      <c r="F67" s="114"/>
      <c r="G67" s="114"/>
      <c r="H67" s="120">
        <v>8.3586999999999995E-2</v>
      </c>
      <c r="I67" s="120">
        <v>5.9916999999999998E-2</v>
      </c>
      <c r="J67" s="114"/>
      <c r="K67" s="114"/>
      <c r="L67" s="123">
        <v>8.5346000000000005E-2</v>
      </c>
      <c r="M67" s="123">
        <v>6.8204000000000001E-2</v>
      </c>
    </row>
    <row r="68" spans="1:13" x14ac:dyDescent="0.2">
      <c r="A68" s="112">
        <v>86</v>
      </c>
      <c r="B68" s="114"/>
      <c r="C68" s="114"/>
      <c r="D68" s="117">
        <v>9.2125028809712711E-2</v>
      </c>
      <c r="E68" s="117">
        <v>7.0744694750002501E-2</v>
      </c>
      <c r="F68" s="114"/>
      <c r="G68" s="114"/>
      <c r="H68" s="120">
        <v>9.1063999999999992E-2</v>
      </c>
      <c r="I68" s="120">
        <v>6.5712199999999998E-2</v>
      </c>
      <c r="J68" s="114"/>
      <c r="K68" s="114"/>
      <c r="L68" s="123">
        <v>9.2980200000000013E-2</v>
      </c>
      <c r="M68" s="123">
        <v>7.4800800000000001E-2</v>
      </c>
    </row>
    <row r="69" spans="1:13" x14ac:dyDescent="0.2">
      <c r="A69" s="112">
        <v>87</v>
      </c>
      <c r="B69" s="114"/>
      <c r="C69" s="114"/>
      <c r="D69" s="117">
        <v>9.2381283233749431E-2</v>
      </c>
      <c r="E69" s="117">
        <v>7.6983752747009956E-2</v>
      </c>
      <c r="F69" s="114"/>
      <c r="G69" s="114"/>
      <c r="H69" s="120">
        <v>9.1303199999999987E-2</v>
      </c>
      <c r="I69" s="120">
        <v>7.1507399999999999E-2</v>
      </c>
      <c r="J69" s="114"/>
      <c r="K69" s="114"/>
      <c r="L69" s="123">
        <v>9.3250200000000019E-2</v>
      </c>
      <c r="M69" s="123">
        <v>8.1397600000000001E-2</v>
      </c>
    </row>
    <row r="70" spans="1:13" x14ac:dyDescent="0.2">
      <c r="A70" s="112">
        <v>88</v>
      </c>
      <c r="B70" s="114"/>
      <c r="C70" s="114"/>
      <c r="D70" s="117">
        <v>9.2637537657786151E-2</v>
      </c>
      <c r="E70" s="117">
        <v>8.3222810744017411E-2</v>
      </c>
      <c r="F70" s="114"/>
      <c r="G70" s="114"/>
      <c r="H70" s="120">
        <v>9.1542399999999982E-2</v>
      </c>
      <c r="I70" s="120">
        <v>7.7302599999999999E-2</v>
      </c>
      <c r="J70" s="114"/>
      <c r="K70" s="114"/>
      <c r="L70" s="123">
        <v>9.3520200000000026E-2</v>
      </c>
      <c r="M70" s="123">
        <v>8.79944E-2</v>
      </c>
    </row>
    <row r="71" spans="1:13" x14ac:dyDescent="0.2">
      <c r="A71" s="112">
        <v>89</v>
      </c>
      <c r="B71" s="114"/>
      <c r="C71" s="114"/>
      <c r="D71" s="117">
        <v>9.2893792081822871E-2</v>
      </c>
      <c r="E71" s="117">
        <v>8.9461868741024866E-2</v>
      </c>
      <c r="F71" s="114"/>
      <c r="G71" s="114"/>
      <c r="H71" s="120">
        <v>9.1781599999999977E-2</v>
      </c>
      <c r="I71" s="120">
        <v>8.3097799999999999E-2</v>
      </c>
      <c r="J71" s="114"/>
      <c r="K71" s="114"/>
      <c r="L71" s="123">
        <v>9.3790200000000032E-2</v>
      </c>
      <c r="M71" s="123">
        <v>9.45912E-2</v>
      </c>
    </row>
    <row r="72" spans="1:13" x14ac:dyDescent="0.2">
      <c r="A72" s="112">
        <v>90</v>
      </c>
      <c r="B72" s="114"/>
      <c r="C72" s="114"/>
      <c r="D72" s="117">
        <v>0.14853453326939881</v>
      </c>
      <c r="E72" s="117">
        <v>0.12188351679035157</v>
      </c>
      <c r="F72" s="114"/>
      <c r="G72" s="114"/>
      <c r="H72" s="120">
        <v>0.14682300000000001</v>
      </c>
      <c r="I72" s="120">
        <v>0.113214</v>
      </c>
      <c r="J72" s="114"/>
      <c r="K72" s="114"/>
      <c r="L72" s="123">
        <v>0.14991399999999999</v>
      </c>
      <c r="M72" s="123">
        <v>0.12887100000000001</v>
      </c>
    </row>
    <row r="73" spans="1:13" s="129" customFormat="1" x14ac:dyDescent="0.2">
      <c r="A73" s="124">
        <v>91</v>
      </c>
      <c r="B73" s="125"/>
      <c r="C73" s="125"/>
      <c r="D73" s="126">
        <v>0.166446050516591</v>
      </c>
      <c r="E73" s="126">
        <v>0.13778189206006142</v>
      </c>
      <c r="F73" s="125"/>
      <c r="G73" s="125"/>
      <c r="H73" s="127">
        <v>0.16452812647058826</v>
      </c>
      <c r="I73" s="127">
        <v>0.12798153137079987</v>
      </c>
      <c r="J73" s="125"/>
      <c r="K73" s="125"/>
      <c r="L73" s="128">
        <v>0.16799186470588234</v>
      </c>
      <c r="M73" s="128">
        <v>0.14568081623550402</v>
      </c>
    </row>
    <row r="74" spans="1:13" x14ac:dyDescent="0.2">
      <c r="A74" s="112">
        <v>92</v>
      </c>
      <c r="B74" s="114"/>
      <c r="C74" s="114"/>
      <c r="D74" s="118">
        <v>0.1857241750834564</v>
      </c>
      <c r="E74" s="118">
        <v>0.15541990717691276</v>
      </c>
      <c r="F74" s="114"/>
      <c r="G74" s="114"/>
      <c r="H74" s="121">
        <v>0.18358411312217196</v>
      </c>
      <c r="I74" s="121">
        <v>0.1443649628308058</v>
      </c>
      <c r="J74" s="114"/>
      <c r="K74" s="114"/>
      <c r="L74" s="122">
        <v>0.18744902865761687</v>
      </c>
      <c r="M74" s="122">
        <v>0.1643300044603033</v>
      </c>
    </row>
    <row r="75" spans="1:13" x14ac:dyDescent="0.2">
      <c r="A75" s="112">
        <v>93</v>
      </c>
      <c r="B75" s="114"/>
      <c r="C75" s="114"/>
      <c r="D75" s="118">
        <v>0.20621208317921283</v>
      </c>
      <c r="E75" s="118">
        <v>0.17474923881181839</v>
      </c>
      <c r="F75" s="114"/>
      <c r="G75" s="114"/>
      <c r="H75" s="121">
        <v>0.20383594321266971</v>
      </c>
      <c r="I75" s="121">
        <v>0.16231940826642877</v>
      </c>
      <c r="J75" s="114"/>
      <c r="K75" s="114"/>
      <c r="L75" s="122">
        <v>0.20812721161387629</v>
      </c>
      <c r="M75" s="122">
        <v>0.18476747100802857</v>
      </c>
    </row>
    <row r="76" spans="1:13" x14ac:dyDescent="0.2">
      <c r="A76" s="112">
        <v>94</v>
      </c>
      <c r="B76" s="114"/>
      <c r="C76" s="114"/>
      <c r="D76" s="118">
        <v>0.22769694251637021</v>
      </c>
      <c r="E76" s="118">
        <v>0.19561283614524463</v>
      </c>
      <c r="F76" s="114"/>
      <c r="G76" s="114"/>
      <c r="H76" s="121">
        <v>0.22507323687782807</v>
      </c>
      <c r="I76" s="121">
        <v>0.1816989878085043</v>
      </c>
      <c r="J76" s="114"/>
      <c r="K76" s="114"/>
      <c r="L76" s="122">
        <v>0.2298116046757164</v>
      </c>
      <c r="M76" s="122">
        <v>0.20682716146297953</v>
      </c>
    </row>
    <row r="77" spans="1:13" x14ac:dyDescent="0.2">
      <c r="A77" s="112">
        <v>95</v>
      </c>
      <c r="B77" s="114"/>
      <c r="C77" s="114"/>
      <c r="D77" s="118">
        <v>0.24995471910809683</v>
      </c>
      <c r="E77" s="118">
        <v>0.21779324419629878</v>
      </c>
      <c r="F77" s="114"/>
      <c r="G77" s="114"/>
      <c r="H77" s="121">
        <v>0.24707454162895928</v>
      </c>
      <c r="I77" s="121">
        <v>0.20230171394588162</v>
      </c>
      <c r="J77" s="114"/>
      <c r="K77" s="114"/>
      <c r="L77" s="122">
        <v>0.25227609321266964</v>
      </c>
      <c r="M77" s="122">
        <v>0.23027915432649423</v>
      </c>
    </row>
    <row r="78" spans="1:13" x14ac:dyDescent="0.2">
      <c r="A78" s="112">
        <v>96</v>
      </c>
      <c r="B78" s="114"/>
      <c r="C78" s="114"/>
      <c r="D78" s="118">
        <v>0.27276137896756109</v>
      </c>
      <c r="E78" s="118">
        <v>0.24107300798408823</v>
      </c>
      <c r="F78" s="114"/>
      <c r="G78" s="114"/>
      <c r="H78" s="121">
        <v>0.26961840497737555</v>
      </c>
      <c r="I78" s="121">
        <v>0.22392559916741003</v>
      </c>
      <c r="J78" s="114"/>
      <c r="K78" s="114"/>
      <c r="L78" s="122">
        <v>0.27529456259426843</v>
      </c>
      <c r="M78" s="122">
        <v>0.25489352809991084</v>
      </c>
    </row>
    <row r="79" spans="1:13" x14ac:dyDescent="0.2">
      <c r="A79" s="112">
        <v>97</v>
      </c>
      <c r="B79" s="114"/>
      <c r="C79" s="114"/>
      <c r="D79" s="118">
        <v>0.29588168640858969</v>
      </c>
      <c r="E79" s="118">
        <v>0.26517426836636115</v>
      </c>
      <c r="F79" s="114"/>
      <c r="G79" s="114"/>
      <c r="H79" s="121">
        <v>0.29247230180995476</v>
      </c>
      <c r="I79" s="121">
        <v>0.24631254831995239</v>
      </c>
      <c r="J79" s="114"/>
      <c r="K79" s="114"/>
      <c r="L79" s="122">
        <v>0.29862959245852183</v>
      </c>
      <c r="M79" s="122">
        <v>0.28037649420160576</v>
      </c>
    </row>
    <row r="80" spans="1:13" x14ac:dyDescent="0.2">
      <c r="A80" s="112">
        <v>98</v>
      </c>
      <c r="B80" s="114"/>
      <c r="C80" s="114"/>
      <c r="D80" s="118">
        <v>0.3191140108430342</v>
      </c>
      <c r="E80" s="118">
        <v>0.28985540869768123</v>
      </c>
      <c r="F80" s="114"/>
      <c r="G80" s="114"/>
      <c r="H80" s="121">
        <v>0.31543692488687791</v>
      </c>
      <c r="I80" s="121">
        <v>0.26923813083556342</v>
      </c>
      <c r="J80" s="114"/>
      <c r="K80" s="114"/>
      <c r="L80" s="122">
        <v>0.3220776796380091</v>
      </c>
      <c r="M80" s="122">
        <v>0.30647258429973245</v>
      </c>
    </row>
    <row r="81" spans="1:13" x14ac:dyDescent="0.2">
      <c r="A81" s="112">
        <v>99</v>
      </c>
      <c r="B81" s="114"/>
      <c r="C81" s="114"/>
      <c r="D81" s="118">
        <v>0.3422903267807707</v>
      </c>
      <c r="E81" s="118">
        <v>0.31492313566169949</v>
      </c>
      <c r="F81" s="114"/>
      <c r="G81" s="114"/>
      <c r="H81" s="121">
        <v>0.33834618484162904</v>
      </c>
      <c r="I81" s="121">
        <v>0.29252280225988697</v>
      </c>
      <c r="J81" s="114"/>
      <c r="K81" s="114"/>
      <c r="L81" s="122">
        <v>0.3454692381598794</v>
      </c>
      <c r="M81" s="122">
        <v>0.33297742372881367</v>
      </c>
    </row>
    <row r="82" spans="1:13" x14ac:dyDescent="0.2">
      <c r="A82" s="112">
        <v>100</v>
      </c>
      <c r="B82" s="114"/>
      <c r="C82" s="114"/>
      <c r="D82" s="118">
        <v>0.36527621382970027</v>
      </c>
      <c r="E82" s="118">
        <v>0.34019623677433852</v>
      </c>
      <c r="F82" s="114"/>
      <c r="G82" s="114"/>
      <c r="H82" s="121">
        <v>0.36106721018099558</v>
      </c>
      <c r="I82" s="121">
        <v>0.31599823966696394</v>
      </c>
      <c r="J82" s="114"/>
      <c r="K82" s="114"/>
      <c r="L82" s="122">
        <v>0.36866859924585227</v>
      </c>
      <c r="M82" s="122">
        <v>0.35969941123996441</v>
      </c>
    </row>
    <row r="83" spans="1:13" x14ac:dyDescent="0.2">
      <c r="A83" s="112">
        <v>101</v>
      </c>
      <c r="B83" s="114"/>
      <c r="C83" s="114"/>
      <c r="D83" s="118">
        <v>0.38798205839509026</v>
      </c>
      <c r="E83" s="118">
        <v>0.3656263887065111</v>
      </c>
      <c r="F83" s="114"/>
      <c r="G83" s="114"/>
      <c r="H83" s="121">
        <v>0.38351141990950238</v>
      </c>
      <c r="I83" s="121">
        <v>0.33961955694320528</v>
      </c>
      <c r="J83" s="114"/>
      <c r="K83" s="114"/>
      <c r="L83" s="122">
        <v>0.39158531704374067</v>
      </c>
      <c r="M83" s="122">
        <v>0.38658745316681536</v>
      </c>
    </row>
    <row r="84" spans="1:13" x14ac:dyDescent="0.2">
      <c r="A84" s="112">
        <v>102</v>
      </c>
      <c r="B84" s="114"/>
      <c r="C84" s="114"/>
      <c r="D84" s="118">
        <v>0.41043026387562381</v>
      </c>
      <c r="E84" s="118">
        <v>0.3912015106259456</v>
      </c>
      <c r="F84" s="114"/>
      <c r="G84" s="114"/>
      <c r="H84" s="121">
        <v>0.40570095927601824</v>
      </c>
      <c r="I84" s="121">
        <v>0.36337553256021393</v>
      </c>
      <c r="J84" s="114"/>
      <c r="K84" s="114"/>
      <c r="L84" s="122">
        <v>0.41424200301659136</v>
      </c>
      <c r="M84" s="122">
        <v>0.41362877609277438</v>
      </c>
    </row>
    <row r="85" spans="1:13" x14ac:dyDescent="0.2">
      <c r="A85" s="112">
        <v>103</v>
      </c>
      <c r="B85" s="114"/>
      <c r="C85" s="114"/>
      <c r="D85" s="118">
        <v>0.43243040138249406</v>
      </c>
      <c r="E85" s="118">
        <v>0.416716228384021</v>
      </c>
      <c r="F85" s="114"/>
      <c r="G85" s="114"/>
      <c r="H85" s="121">
        <v>0.42744759366515855</v>
      </c>
      <c r="I85" s="121">
        <v>0.3870754005352362</v>
      </c>
      <c r="J85" s="114"/>
      <c r="K85" s="114"/>
      <c r="L85" s="122">
        <v>0.43644645972850693</v>
      </c>
      <c r="M85" s="122">
        <v>0.4406062319357717</v>
      </c>
    </row>
    <row r="86" spans="1:13" x14ac:dyDescent="0.2">
      <c r="A86" s="112">
        <v>104</v>
      </c>
      <c r="B86" s="114"/>
      <c r="C86" s="114"/>
      <c r="D86" s="118">
        <v>0.45380324372623559</v>
      </c>
      <c r="E86" s="118">
        <v>0.44192892533530098</v>
      </c>
      <c r="F86" s="114"/>
      <c r="G86" s="114"/>
      <c r="H86" s="121">
        <v>0.44857416108597303</v>
      </c>
      <c r="I86" s="121">
        <v>0.41049473030032685</v>
      </c>
      <c r="J86" s="114"/>
      <c r="K86" s="114"/>
      <c r="L86" s="122">
        <v>0.45801779547511329</v>
      </c>
      <c r="M86" s="122">
        <v>0.4672643523639608</v>
      </c>
    </row>
    <row r="87" spans="1:13" x14ac:dyDescent="0.2">
      <c r="A87" s="112">
        <v>105</v>
      </c>
      <c r="B87" s="114"/>
      <c r="C87" s="114"/>
      <c r="D87" s="118">
        <v>0.47441437051474944</v>
      </c>
      <c r="E87" s="118">
        <v>0.46662214649889283</v>
      </c>
      <c r="F87" s="114"/>
      <c r="G87" s="114"/>
      <c r="H87" s="121">
        <v>0.46894779004524906</v>
      </c>
      <c r="I87" s="121">
        <v>0.43343153434433512</v>
      </c>
      <c r="J87" s="114"/>
      <c r="K87" s="114"/>
      <c r="L87" s="122">
        <v>0.47882034147812985</v>
      </c>
      <c r="M87" s="122">
        <v>0.49337321587867977</v>
      </c>
    </row>
    <row r="88" spans="1:13" x14ac:dyDescent="0.2">
      <c r="A88" s="112">
        <v>106</v>
      </c>
      <c r="B88" s="114"/>
      <c r="C88" s="114"/>
      <c r="D88" s="118">
        <v>0.49414056305527826</v>
      </c>
      <c r="E88" s="118">
        <v>0.49059051772617579</v>
      </c>
      <c r="F88" s="114"/>
      <c r="G88" s="114"/>
      <c r="H88" s="121">
        <v>0.4884466816742084</v>
      </c>
      <c r="I88" s="121">
        <v>0.45569504668450761</v>
      </c>
      <c r="J88" s="114"/>
      <c r="K88" s="114"/>
      <c r="L88" s="122">
        <v>0.49872973469079956</v>
      </c>
      <c r="M88" s="122">
        <v>0.5</v>
      </c>
    </row>
    <row r="89" spans="1:13" x14ac:dyDescent="0.2">
      <c r="A89" s="112">
        <v>107</v>
      </c>
      <c r="B89" s="114"/>
      <c r="C89" s="114"/>
      <c r="D89" s="118">
        <v>0.5</v>
      </c>
      <c r="E89" s="118">
        <v>0.5</v>
      </c>
      <c r="F89" s="114"/>
      <c r="G89" s="114"/>
      <c r="H89" s="121">
        <v>0.5</v>
      </c>
      <c r="I89" s="121">
        <v>0.4771281659232825</v>
      </c>
      <c r="J89" s="114"/>
      <c r="K89" s="114"/>
      <c r="L89" s="122">
        <v>0.5</v>
      </c>
      <c r="M89" s="122">
        <v>0.5</v>
      </c>
    </row>
    <row r="90" spans="1:13" x14ac:dyDescent="0.2">
      <c r="A90" s="112">
        <v>108</v>
      </c>
      <c r="B90" s="114"/>
      <c r="C90" s="114"/>
      <c r="D90" s="118">
        <v>0.5</v>
      </c>
      <c r="E90" s="118">
        <v>0.5</v>
      </c>
      <c r="F90" s="114"/>
      <c r="G90" s="114"/>
      <c r="H90" s="121">
        <v>0.5</v>
      </c>
      <c r="I90" s="121">
        <v>0.49757379066309815</v>
      </c>
      <c r="J90" s="114"/>
      <c r="K90" s="114"/>
      <c r="L90" s="122">
        <v>0.5</v>
      </c>
      <c r="M90" s="122">
        <v>0.5</v>
      </c>
    </row>
    <row r="91" spans="1:13" x14ac:dyDescent="0.2">
      <c r="A91" s="112">
        <v>109</v>
      </c>
      <c r="B91" s="114"/>
      <c r="C91" s="114"/>
      <c r="D91" s="118">
        <v>0.5</v>
      </c>
      <c r="E91" s="118">
        <v>0.5</v>
      </c>
      <c r="F91" s="114"/>
      <c r="G91" s="114"/>
      <c r="H91" s="121">
        <v>0.5</v>
      </c>
      <c r="I91" s="121">
        <v>0.5</v>
      </c>
      <c r="J91" s="114"/>
      <c r="K91" s="114"/>
      <c r="L91" s="122">
        <v>0.5</v>
      </c>
      <c r="M91" s="122">
        <v>0.5</v>
      </c>
    </row>
    <row r="92" spans="1:13" x14ac:dyDescent="0.2">
      <c r="A92" s="112">
        <v>110</v>
      </c>
      <c r="B92" s="114"/>
      <c r="C92" s="114"/>
      <c r="D92" s="118">
        <v>0.5</v>
      </c>
      <c r="E92" s="118">
        <v>0.5</v>
      </c>
      <c r="F92" s="114"/>
      <c r="G92" s="114"/>
      <c r="H92" s="121">
        <v>0.5</v>
      </c>
      <c r="I92" s="121">
        <v>0.5</v>
      </c>
      <c r="J92" s="114"/>
      <c r="K92" s="114"/>
      <c r="L92" s="122">
        <v>0.5</v>
      </c>
      <c r="M92" s="122">
        <v>0.5</v>
      </c>
    </row>
    <row r="93" spans="1:13" x14ac:dyDescent="0.2">
      <c r="A93" s="112">
        <v>111</v>
      </c>
      <c r="B93" s="114"/>
      <c r="C93" s="114"/>
      <c r="D93" s="118">
        <v>0.5</v>
      </c>
      <c r="E93" s="118">
        <v>0.5</v>
      </c>
      <c r="F93" s="114"/>
      <c r="G93" s="114"/>
      <c r="H93" s="121">
        <v>0.5</v>
      </c>
      <c r="I93" s="121">
        <v>0.5</v>
      </c>
      <c r="J93" s="114"/>
      <c r="K93" s="114"/>
      <c r="L93" s="122">
        <v>0.5</v>
      </c>
      <c r="M93" s="122">
        <v>0.5</v>
      </c>
    </row>
    <row r="94" spans="1:13" x14ac:dyDescent="0.2">
      <c r="A94" s="112">
        <v>112</v>
      </c>
      <c r="B94" s="114"/>
      <c r="C94" s="114"/>
      <c r="D94" s="118">
        <v>0.5</v>
      </c>
      <c r="E94" s="118">
        <v>0.5</v>
      </c>
      <c r="F94" s="114"/>
      <c r="G94" s="114"/>
      <c r="H94" s="121">
        <v>0.5</v>
      </c>
      <c r="I94" s="121">
        <v>0.5</v>
      </c>
      <c r="J94" s="114"/>
      <c r="K94" s="114"/>
      <c r="L94" s="122">
        <v>0.5</v>
      </c>
      <c r="M94" s="122">
        <v>0.5</v>
      </c>
    </row>
    <row r="95" spans="1:13" x14ac:dyDescent="0.2">
      <c r="A95" s="112">
        <v>113</v>
      </c>
      <c r="B95" s="114"/>
      <c r="C95" s="114"/>
      <c r="D95" s="118">
        <v>0.5</v>
      </c>
      <c r="E95" s="118">
        <v>0.5</v>
      </c>
      <c r="F95" s="114"/>
      <c r="G95" s="114"/>
      <c r="H95" s="121">
        <v>0.5</v>
      </c>
      <c r="I95" s="121">
        <v>0.5</v>
      </c>
      <c r="J95" s="114"/>
      <c r="K95" s="114"/>
      <c r="L95" s="122">
        <v>0.5</v>
      </c>
      <c r="M95" s="122">
        <v>0.5</v>
      </c>
    </row>
    <row r="96" spans="1:13" x14ac:dyDescent="0.2">
      <c r="A96" s="112">
        <v>114</v>
      </c>
      <c r="B96" s="114"/>
      <c r="C96" s="114"/>
      <c r="D96" s="118">
        <v>0.5</v>
      </c>
      <c r="E96" s="118">
        <v>0.5</v>
      </c>
      <c r="F96" s="114"/>
      <c r="G96" s="114"/>
      <c r="H96" s="121">
        <v>0.5</v>
      </c>
      <c r="I96" s="121">
        <v>0.5</v>
      </c>
      <c r="J96" s="114"/>
      <c r="K96" s="114"/>
      <c r="L96" s="122">
        <v>0.5</v>
      </c>
      <c r="M96" s="122">
        <v>0.5</v>
      </c>
    </row>
    <row r="97" spans="1:13" x14ac:dyDescent="0.2">
      <c r="A97" s="112">
        <v>115</v>
      </c>
      <c r="B97" s="114"/>
      <c r="C97" s="114"/>
      <c r="D97" s="118">
        <v>0.5</v>
      </c>
      <c r="E97" s="118">
        <v>0.5</v>
      </c>
      <c r="F97" s="114"/>
      <c r="G97" s="114"/>
      <c r="H97" s="121">
        <v>0.5</v>
      </c>
      <c r="I97" s="121">
        <v>0.5</v>
      </c>
      <c r="J97" s="114"/>
      <c r="K97" s="114"/>
      <c r="L97" s="122">
        <v>0.5</v>
      </c>
      <c r="M97" s="122">
        <v>0.5</v>
      </c>
    </row>
    <row r="98" spans="1:13" x14ac:dyDescent="0.2">
      <c r="A98" s="112">
        <v>116</v>
      </c>
      <c r="B98" s="114"/>
      <c r="C98" s="114"/>
      <c r="D98" s="118">
        <v>0.5</v>
      </c>
      <c r="E98" s="118">
        <v>0.5</v>
      </c>
      <c r="F98" s="114"/>
      <c r="G98" s="114"/>
      <c r="H98" s="121">
        <v>0.5</v>
      </c>
      <c r="I98" s="121">
        <v>0.5</v>
      </c>
      <c r="J98" s="114"/>
      <c r="K98" s="114"/>
      <c r="L98" s="122">
        <v>0.5</v>
      </c>
      <c r="M98" s="122">
        <v>0.5</v>
      </c>
    </row>
    <row r="99" spans="1:13" x14ac:dyDescent="0.2">
      <c r="A99" s="112">
        <v>117</v>
      </c>
      <c r="B99" s="114"/>
      <c r="C99" s="114"/>
      <c r="D99" s="118">
        <v>0.5</v>
      </c>
      <c r="E99" s="118">
        <v>0.5</v>
      </c>
      <c r="F99" s="114"/>
      <c r="G99" s="114"/>
      <c r="H99" s="121">
        <v>0.5</v>
      </c>
      <c r="I99" s="121">
        <v>0.5</v>
      </c>
      <c r="J99" s="114"/>
      <c r="K99" s="114"/>
      <c r="L99" s="122">
        <v>0.5</v>
      </c>
      <c r="M99" s="122">
        <v>0.5</v>
      </c>
    </row>
    <row r="100" spans="1:13" x14ac:dyDescent="0.2">
      <c r="A100" s="112">
        <v>118</v>
      </c>
      <c r="B100" s="114"/>
      <c r="C100" s="114"/>
      <c r="D100" s="118">
        <v>0.5</v>
      </c>
      <c r="E100" s="118">
        <v>0.5</v>
      </c>
      <c r="F100" s="114"/>
      <c r="G100" s="114"/>
      <c r="H100" s="121">
        <v>0.5</v>
      </c>
      <c r="I100" s="121">
        <v>0.5</v>
      </c>
      <c r="J100" s="114"/>
      <c r="K100" s="114"/>
      <c r="L100" s="122">
        <v>0.5</v>
      </c>
      <c r="M100" s="122">
        <v>0.5</v>
      </c>
    </row>
    <row r="101" spans="1:13" x14ac:dyDescent="0.2">
      <c r="A101" s="112">
        <v>119</v>
      </c>
      <c r="B101" s="114"/>
      <c r="C101" s="114"/>
      <c r="D101" s="118">
        <v>0.5</v>
      </c>
      <c r="E101" s="118">
        <v>0.5</v>
      </c>
      <c r="F101" s="114"/>
      <c r="G101" s="114"/>
      <c r="H101" s="121">
        <v>0.5</v>
      </c>
      <c r="I101" s="121">
        <v>0.5</v>
      </c>
      <c r="J101" s="114"/>
      <c r="K101" s="114"/>
      <c r="L101" s="122">
        <v>0.5</v>
      </c>
      <c r="M101" s="122">
        <v>0.5</v>
      </c>
    </row>
    <row r="102" spans="1:13" x14ac:dyDescent="0.2">
      <c r="A102" s="112">
        <v>120</v>
      </c>
      <c r="B102" s="114"/>
      <c r="C102" s="114"/>
      <c r="D102" s="118">
        <v>1</v>
      </c>
      <c r="E102" s="118">
        <v>1</v>
      </c>
      <c r="F102" s="114"/>
      <c r="G102" s="114"/>
      <c r="H102" s="121">
        <v>1</v>
      </c>
      <c r="I102" s="121">
        <v>1</v>
      </c>
      <c r="J102" s="114"/>
      <c r="K102" s="114"/>
      <c r="L102" s="122">
        <v>1</v>
      </c>
      <c r="M102" s="1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2"/>
  <sheetViews>
    <sheetView tabSelected="1" workbookViewId="0">
      <selection activeCell="K13" sqref="K13"/>
    </sheetView>
  </sheetViews>
  <sheetFormatPr baseColWidth="10" defaultColWidth="8.83203125" defaultRowHeight="16" x14ac:dyDescent="0.2"/>
  <sheetData>
    <row r="1" spans="1:10" x14ac:dyDescent="0.2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</row>
    <row r="2" spans="1:10" x14ac:dyDescent="0.2">
      <c r="A2">
        <v>0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1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48"/>
      <c r="J3" s="148"/>
    </row>
    <row r="4" spans="1:10" x14ac:dyDescent="0.2">
      <c r="A4">
        <v>2</v>
      </c>
      <c r="B4" s="56">
        <v>1.0999999999999999E-2</v>
      </c>
      <c r="C4">
        <v>0.01</v>
      </c>
      <c r="D4">
        <v>0.01</v>
      </c>
      <c r="E4" s="133">
        <v>8.0000000000000002E-3</v>
      </c>
      <c r="F4">
        <v>1.0553715066127073E-2</v>
      </c>
      <c r="G4">
        <v>9.1074301322541431E-3</v>
      </c>
    </row>
    <row r="5" spans="1:10" x14ac:dyDescent="0.2">
      <c r="A5">
        <v>3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4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33"/>
    </row>
    <row r="7" spans="1:10" x14ac:dyDescent="0.2">
      <c r="A7">
        <v>5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6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7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8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9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10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11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12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13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14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15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16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17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18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19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20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21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22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23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24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25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26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27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 s="56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  <row r="72" spans="2:2" x14ac:dyDescent="0.2">
      <c r="B72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I406"/>
  <sheetViews>
    <sheetView workbookViewId="0">
      <selection activeCell="F2" sqref="F2"/>
    </sheetView>
  </sheetViews>
  <sheetFormatPr baseColWidth="10" defaultColWidth="8.83203125" defaultRowHeight="16" x14ac:dyDescent="0.2"/>
  <sheetData>
    <row r="1" spans="1:9" x14ac:dyDescent="0.2">
      <c r="A1" t="s">
        <v>67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</row>
    <row r="2" spans="1:9" x14ac:dyDescent="0.2">
      <c r="A2">
        <v>0</v>
      </c>
      <c r="B2">
        <v>0.22</v>
      </c>
      <c r="C2">
        <v>0.26</v>
      </c>
      <c r="D2">
        <v>0</v>
      </c>
      <c r="E2">
        <v>0</v>
      </c>
      <c r="F2">
        <v>0.23785139735491714</v>
      </c>
      <c r="G2">
        <v>0</v>
      </c>
    </row>
    <row r="3" spans="1:9" x14ac:dyDescent="0.2">
      <c r="A3">
        <v>1</v>
      </c>
      <c r="B3">
        <v>0.18</v>
      </c>
      <c r="C3">
        <v>0.22</v>
      </c>
      <c r="D3">
        <v>0.22</v>
      </c>
      <c r="E3">
        <v>0.24</v>
      </c>
      <c r="F3">
        <v>0.19785139735491708</v>
      </c>
      <c r="G3">
        <v>0.22892569867745857</v>
      </c>
    </row>
    <row r="4" spans="1:9" x14ac:dyDescent="0.2">
      <c r="A4">
        <v>2</v>
      </c>
      <c r="B4">
        <v>0.13</v>
      </c>
      <c r="C4">
        <v>0.15</v>
      </c>
      <c r="D4">
        <v>0.17</v>
      </c>
      <c r="E4">
        <v>0.14000000000000001</v>
      </c>
      <c r="F4">
        <v>0.13892569867745855</v>
      </c>
      <c r="G4">
        <v>0.15661145198381218</v>
      </c>
      <c r="I4" s="133"/>
    </row>
    <row r="5" spans="1:9" x14ac:dyDescent="0.2">
      <c r="A5">
        <v>3</v>
      </c>
      <c r="B5">
        <v>0.1</v>
      </c>
      <c r="C5">
        <v>0.12</v>
      </c>
      <c r="D5">
        <v>0.12</v>
      </c>
      <c r="E5">
        <v>0.11</v>
      </c>
      <c r="F5">
        <v>0.10892569867745855</v>
      </c>
      <c r="G5">
        <v>0.11553715066127072</v>
      </c>
    </row>
    <row r="6" spans="1:9" x14ac:dyDescent="0.2">
      <c r="A6">
        <v>4</v>
      </c>
      <c r="B6">
        <v>0.09</v>
      </c>
      <c r="C6">
        <v>0.1</v>
      </c>
      <c r="D6">
        <v>0.1</v>
      </c>
      <c r="E6">
        <v>0.09</v>
      </c>
      <c r="F6">
        <v>9.4462849338729268E-2</v>
      </c>
      <c r="G6">
        <v>9.5537150661270734E-2</v>
      </c>
      <c r="I6" s="133"/>
    </row>
    <row r="7" spans="1:9" x14ac:dyDescent="0.2">
      <c r="A7">
        <v>5</v>
      </c>
      <c r="B7">
        <v>8.5000000000000006E-2</v>
      </c>
      <c r="C7">
        <v>0.09</v>
      </c>
      <c r="D7">
        <v>0.09</v>
      </c>
      <c r="E7">
        <v>7.4999999999999997E-2</v>
      </c>
      <c r="F7">
        <v>8.7231424669364621E-2</v>
      </c>
      <c r="G7">
        <v>8.3305725991906082E-2</v>
      </c>
    </row>
    <row r="8" spans="1:9" x14ac:dyDescent="0.2">
      <c r="A8">
        <v>6</v>
      </c>
      <c r="B8">
        <v>0.08</v>
      </c>
      <c r="C8">
        <v>0.08</v>
      </c>
      <c r="D8">
        <v>0.08</v>
      </c>
      <c r="E8">
        <v>7.0000000000000007E-2</v>
      </c>
      <c r="F8">
        <v>0.08</v>
      </c>
      <c r="G8">
        <v>7.553715066127073E-2</v>
      </c>
    </row>
    <row r="9" spans="1:9" x14ac:dyDescent="0.2">
      <c r="A9">
        <v>7</v>
      </c>
      <c r="B9">
        <v>7.0000000000000007E-2</v>
      </c>
      <c r="C9">
        <v>7.0000000000000007E-2</v>
      </c>
      <c r="D9">
        <v>7.0000000000000007E-2</v>
      </c>
      <c r="E9">
        <v>0.06</v>
      </c>
      <c r="F9">
        <v>7.0000000000000007E-2</v>
      </c>
      <c r="G9">
        <v>6.5537150661270721E-2</v>
      </c>
    </row>
    <row r="10" spans="1:9" x14ac:dyDescent="0.2">
      <c r="A10">
        <v>8</v>
      </c>
      <c r="B10">
        <v>0.06</v>
      </c>
      <c r="C10">
        <v>0.06</v>
      </c>
      <c r="D10">
        <v>0.06</v>
      </c>
      <c r="E10">
        <v>5.5E-2</v>
      </c>
      <c r="F10">
        <v>0.06</v>
      </c>
      <c r="G10">
        <v>5.7768575330635362E-2</v>
      </c>
    </row>
    <row r="11" spans="1:9" x14ac:dyDescent="0.2">
      <c r="A11">
        <v>9</v>
      </c>
      <c r="B11">
        <v>5.5E-2</v>
      </c>
      <c r="C11">
        <v>5.5E-2</v>
      </c>
      <c r="D11">
        <v>0.05</v>
      </c>
      <c r="E11">
        <v>0.05</v>
      </c>
      <c r="F11">
        <v>5.5E-2</v>
      </c>
      <c r="G11">
        <v>5.000000000000001E-2</v>
      </c>
    </row>
    <row r="12" spans="1:9" x14ac:dyDescent="0.2">
      <c r="A12">
        <v>10</v>
      </c>
      <c r="B12">
        <v>5.3800000000000001E-2</v>
      </c>
      <c r="C12">
        <v>5.4399999999999997E-2</v>
      </c>
      <c r="D12">
        <v>0.05</v>
      </c>
      <c r="E12">
        <v>4.4999999999999998E-2</v>
      </c>
      <c r="F12">
        <v>5.4067770960323752E-2</v>
      </c>
      <c r="G12">
        <v>4.7768575330635367E-2</v>
      </c>
    </row>
    <row r="13" spans="1:9" x14ac:dyDescent="0.2">
      <c r="B13" s="57"/>
    </row>
    <row r="14" spans="1:9" x14ac:dyDescent="0.2">
      <c r="B14" s="57"/>
    </row>
    <row r="15" spans="1:9" x14ac:dyDescent="0.2">
      <c r="B15" s="57"/>
    </row>
    <row r="16" spans="1:9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B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C101" s="57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  <row r="406" spans="4:4" x14ac:dyDescent="0.2">
      <c r="D406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N71"/>
  <sheetViews>
    <sheetView workbookViewId="0">
      <selection activeCell="M1" sqref="M1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167</v>
      </c>
      <c r="K1" t="s">
        <v>168</v>
      </c>
      <c r="L1" t="s">
        <v>169</v>
      </c>
      <c r="M1" t="s">
        <v>170</v>
      </c>
      <c r="N1" t="s">
        <v>166</v>
      </c>
    </row>
    <row r="2" spans="1:14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38">
        <v>0.2</v>
      </c>
    </row>
    <row r="3" spans="1:14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38">
        <v>0.2</v>
      </c>
    </row>
    <row r="4" spans="1:14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38">
        <v>0.2</v>
      </c>
    </row>
    <row r="5" spans="1:14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38">
        <v>0.2</v>
      </c>
    </row>
    <row r="6" spans="1:14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38">
        <v>0.2</v>
      </c>
    </row>
    <row r="7" spans="1:14" x14ac:dyDescent="0.2">
      <c r="A7" s="13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36">
        <v>0.14000000000000001</v>
      </c>
      <c r="G7" s="136">
        <v>0.1</v>
      </c>
      <c r="H7" s="62">
        <v>0</v>
      </c>
      <c r="I7" s="62">
        <v>0</v>
      </c>
      <c r="J7" s="135">
        <v>0.10123994537110494</v>
      </c>
      <c r="K7" s="135">
        <v>9.4462849338729268E-2</v>
      </c>
      <c r="L7" s="135">
        <v>0</v>
      </c>
      <c r="M7" s="135">
        <v>0</v>
      </c>
      <c r="N7" s="138">
        <v>0.2</v>
      </c>
    </row>
    <row r="8" spans="1:14" x14ac:dyDescent="0.2">
      <c r="A8" s="13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36">
        <v>0.14000000000000001</v>
      </c>
      <c r="G8" s="136">
        <v>0.1</v>
      </c>
      <c r="H8" s="62">
        <v>0</v>
      </c>
      <c r="I8" s="62">
        <v>0</v>
      </c>
      <c r="J8" s="135">
        <v>0.10123994537110494</v>
      </c>
      <c r="K8" s="135">
        <v>9.4462849338729268E-2</v>
      </c>
      <c r="L8" s="135">
        <v>0</v>
      </c>
      <c r="M8" s="135">
        <v>0</v>
      </c>
      <c r="N8" s="138">
        <v>0.2</v>
      </c>
    </row>
    <row r="9" spans="1:14" x14ac:dyDescent="0.2">
      <c r="A9" s="134">
        <v>62</v>
      </c>
      <c r="B9" s="65">
        <v>0.15</v>
      </c>
      <c r="C9" s="65">
        <v>0.15</v>
      </c>
      <c r="D9" s="62">
        <v>0</v>
      </c>
      <c r="E9" s="62">
        <v>0</v>
      </c>
      <c r="F9" s="137">
        <v>0.2</v>
      </c>
      <c r="G9" s="136">
        <v>0.2</v>
      </c>
      <c r="H9" s="62">
        <v>0</v>
      </c>
      <c r="I9" s="62">
        <v>0</v>
      </c>
      <c r="J9" s="135">
        <v>0.17231424669364637</v>
      </c>
      <c r="K9" s="135">
        <v>0.17231424669364637</v>
      </c>
      <c r="L9" s="135">
        <v>0</v>
      </c>
      <c r="M9" s="135">
        <v>0</v>
      </c>
      <c r="N9" s="138">
        <v>0.2</v>
      </c>
    </row>
    <row r="10" spans="1:14" x14ac:dyDescent="0.2">
      <c r="A10" s="134">
        <v>63</v>
      </c>
      <c r="B10" s="65">
        <v>0.15</v>
      </c>
      <c r="C10" s="65">
        <v>0.15</v>
      </c>
      <c r="D10" s="62">
        <v>0</v>
      </c>
      <c r="E10" s="62">
        <v>0</v>
      </c>
      <c r="F10" s="136">
        <v>0.2</v>
      </c>
      <c r="G10" s="136">
        <v>0.2</v>
      </c>
      <c r="H10" s="62">
        <v>0</v>
      </c>
      <c r="I10" s="62">
        <v>0</v>
      </c>
      <c r="J10" s="135">
        <v>0.17231424669364637</v>
      </c>
      <c r="K10" s="135">
        <v>0.17231424669364637</v>
      </c>
      <c r="L10" s="135">
        <v>0</v>
      </c>
      <c r="M10" s="135">
        <v>0</v>
      </c>
      <c r="N10" s="138">
        <v>0.2</v>
      </c>
    </row>
    <row r="11" spans="1:14" x14ac:dyDescent="0.2">
      <c r="A11" s="134">
        <v>64</v>
      </c>
      <c r="B11" s="65">
        <v>0.15</v>
      </c>
      <c r="C11" s="65">
        <v>0.15</v>
      </c>
      <c r="D11" s="62">
        <v>0</v>
      </c>
      <c r="E11" s="62">
        <v>0</v>
      </c>
      <c r="F11" s="136">
        <v>0.2</v>
      </c>
      <c r="G11" s="136">
        <v>0.2</v>
      </c>
      <c r="H11" s="62">
        <v>0</v>
      </c>
      <c r="I11" s="62">
        <v>0</v>
      </c>
      <c r="J11" s="135">
        <v>0.17231424669364637</v>
      </c>
      <c r="K11" s="135">
        <v>0.17231424669364637</v>
      </c>
      <c r="L11" s="135">
        <v>0</v>
      </c>
      <c r="M11" s="135">
        <v>0</v>
      </c>
      <c r="N11" s="138">
        <v>0.2</v>
      </c>
    </row>
    <row r="12" spans="1:14" x14ac:dyDescent="0.2">
      <c r="A12">
        <v>65</v>
      </c>
      <c r="B12" s="62">
        <v>0</v>
      </c>
      <c r="C12" s="62">
        <v>0</v>
      </c>
      <c r="D12" s="135">
        <v>0.35</v>
      </c>
      <c r="E12" s="135">
        <v>0.35</v>
      </c>
      <c r="F12" s="62">
        <v>0</v>
      </c>
      <c r="G12" s="62">
        <v>0</v>
      </c>
      <c r="H12" s="63">
        <v>0.35</v>
      </c>
      <c r="I12" s="63">
        <v>0.35</v>
      </c>
      <c r="J12" s="135">
        <v>0</v>
      </c>
      <c r="K12" s="135">
        <v>0</v>
      </c>
      <c r="L12" s="135">
        <v>0.35</v>
      </c>
      <c r="M12" s="135">
        <v>0.35</v>
      </c>
      <c r="N12" s="138">
        <v>0.2</v>
      </c>
    </row>
    <row r="13" spans="1:14" x14ac:dyDescent="0.2">
      <c r="A13">
        <v>66</v>
      </c>
      <c r="B13" s="62">
        <v>0</v>
      </c>
      <c r="C13" s="62">
        <v>0</v>
      </c>
      <c r="D13" s="135">
        <v>0.2</v>
      </c>
      <c r="E13" s="135">
        <v>0.25</v>
      </c>
      <c r="F13" s="62">
        <v>0</v>
      </c>
      <c r="G13" s="62">
        <v>0</v>
      </c>
      <c r="H13" s="63">
        <v>0.2</v>
      </c>
      <c r="I13" s="63">
        <v>0.3</v>
      </c>
      <c r="J13" s="135">
        <v>0</v>
      </c>
      <c r="K13" s="135">
        <v>0</v>
      </c>
      <c r="L13" s="135">
        <v>0.20000000000000004</v>
      </c>
      <c r="M13" s="135">
        <v>0.27231424669364634</v>
      </c>
      <c r="N13" s="138">
        <v>0.2</v>
      </c>
    </row>
    <row r="14" spans="1:14" x14ac:dyDescent="0.2">
      <c r="A14">
        <v>67</v>
      </c>
      <c r="B14" s="62">
        <v>0</v>
      </c>
      <c r="C14" s="62">
        <v>0</v>
      </c>
      <c r="D14" s="135">
        <v>0.2</v>
      </c>
      <c r="E14" s="135">
        <v>0.25</v>
      </c>
      <c r="F14" s="62">
        <v>0</v>
      </c>
      <c r="G14" s="62">
        <v>0</v>
      </c>
      <c r="H14" s="63">
        <v>0.2</v>
      </c>
      <c r="I14" s="63">
        <v>0.3</v>
      </c>
      <c r="J14" s="135">
        <v>0</v>
      </c>
      <c r="K14" s="135">
        <v>0</v>
      </c>
      <c r="L14" s="135">
        <v>0.20000000000000004</v>
      </c>
      <c r="M14" s="135">
        <v>0.27231424669364634</v>
      </c>
      <c r="N14" s="138">
        <v>0.2</v>
      </c>
    </row>
    <row r="15" spans="1:14" x14ac:dyDescent="0.2">
      <c r="A15">
        <v>68</v>
      </c>
      <c r="B15" s="62">
        <v>0</v>
      </c>
      <c r="C15" s="62">
        <v>0</v>
      </c>
      <c r="D15" s="135">
        <v>0.2</v>
      </c>
      <c r="E15" s="135">
        <v>0.2</v>
      </c>
      <c r="F15" s="62">
        <v>0</v>
      </c>
      <c r="G15" s="62">
        <v>0</v>
      </c>
      <c r="H15" s="63">
        <v>0.2</v>
      </c>
      <c r="I15" s="63">
        <v>0.3</v>
      </c>
      <c r="J15" s="135">
        <v>0</v>
      </c>
      <c r="K15" s="135">
        <v>0</v>
      </c>
      <c r="L15" s="135">
        <v>0.20000000000000004</v>
      </c>
      <c r="M15" s="135">
        <v>0.24462849338729276</v>
      </c>
      <c r="N15" s="138">
        <v>0.2</v>
      </c>
    </row>
    <row r="16" spans="1:14" x14ac:dyDescent="0.2">
      <c r="A16">
        <v>69</v>
      </c>
      <c r="B16" s="62">
        <v>0</v>
      </c>
      <c r="C16" s="62">
        <v>0</v>
      </c>
      <c r="D16" s="135">
        <v>0.2</v>
      </c>
      <c r="E16" s="135">
        <v>0.2</v>
      </c>
      <c r="F16" s="62">
        <v>0</v>
      </c>
      <c r="G16" s="62">
        <v>0</v>
      </c>
      <c r="H16" s="63">
        <v>0.2</v>
      </c>
      <c r="I16" s="63">
        <v>0.2</v>
      </c>
      <c r="J16" s="135">
        <v>0</v>
      </c>
      <c r="K16" s="135">
        <v>0</v>
      </c>
      <c r="L16" s="135">
        <v>0.20000000000000004</v>
      </c>
      <c r="M16" s="135">
        <v>0.20000000000000004</v>
      </c>
      <c r="N16" s="138">
        <v>0.2</v>
      </c>
    </row>
    <row r="17" spans="1:14" x14ac:dyDescent="0.2">
      <c r="A17">
        <v>70</v>
      </c>
      <c r="B17" s="62">
        <v>0</v>
      </c>
      <c r="C17" s="62">
        <v>0</v>
      </c>
      <c r="D17" s="135">
        <v>0.2</v>
      </c>
      <c r="E17" s="135">
        <v>0.2</v>
      </c>
      <c r="F17" s="62">
        <v>0</v>
      </c>
      <c r="G17" s="62">
        <v>0</v>
      </c>
      <c r="H17" s="63">
        <v>0.2</v>
      </c>
      <c r="I17" s="63">
        <v>0.2</v>
      </c>
      <c r="J17" s="135">
        <v>0</v>
      </c>
      <c r="K17" s="135">
        <v>0</v>
      </c>
      <c r="L17" s="135">
        <v>0.20000000000000004</v>
      </c>
      <c r="M17" s="135">
        <v>0.20000000000000004</v>
      </c>
      <c r="N17" s="138">
        <v>0.2</v>
      </c>
    </row>
    <row r="18" spans="1:14" x14ac:dyDescent="0.2">
      <c r="A18">
        <v>71</v>
      </c>
      <c r="B18" s="62">
        <v>0</v>
      </c>
      <c r="C18" s="62">
        <v>0</v>
      </c>
      <c r="D18" s="135">
        <v>0.2</v>
      </c>
      <c r="E18" s="135">
        <v>0.2</v>
      </c>
      <c r="F18" s="62">
        <v>0</v>
      </c>
      <c r="G18" s="62">
        <v>0</v>
      </c>
      <c r="H18" s="63">
        <v>0.2</v>
      </c>
      <c r="I18" s="63">
        <v>0.2</v>
      </c>
      <c r="J18" s="135">
        <v>0</v>
      </c>
      <c r="K18" s="135">
        <v>0</v>
      </c>
      <c r="L18" s="135">
        <v>0.20000000000000004</v>
      </c>
      <c r="M18" s="135">
        <v>0.20000000000000004</v>
      </c>
      <c r="N18" s="138">
        <v>0.2</v>
      </c>
    </row>
    <row r="19" spans="1:14" x14ac:dyDescent="0.2">
      <c r="A19">
        <v>72</v>
      </c>
      <c r="B19" s="62">
        <v>0</v>
      </c>
      <c r="C19" s="62">
        <v>0</v>
      </c>
      <c r="D19" s="135">
        <v>0.2</v>
      </c>
      <c r="E19" s="135">
        <v>0.2</v>
      </c>
      <c r="F19" s="62">
        <v>0</v>
      </c>
      <c r="G19" s="62">
        <v>0</v>
      </c>
      <c r="H19" s="63">
        <v>0.2</v>
      </c>
      <c r="I19" s="63">
        <v>0.2</v>
      </c>
      <c r="J19" s="135">
        <v>0</v>
      </c>
      <c r="K19" s="135">
        <v>0</v>
      </c>
      <c r="L19" s="135">
        <v>0.20000000000000004</v>
      </c>
      <c r="M19" s="135">
        <v>0.20000000000000004</v>
      </c>
      <c r="N19" s="138">
        <v>0.2</v>
      </c>
    </row>
    <row r="20" spans="1:14" x14ac:dyDescent="0.2">
      <c r="A20">
        <v>73</v>
      </c>
      <c r="B20" s="62">
        <v>0</v>
      </c>
      <c r="C20" s="62">
        <v>0</v>
      </c>
      <c r="D20" s="135">
        <v>0.2</v>
      </c>
      <c r="E20" s="135">
        <v>0.2</v>
      </c>
      <c r="F20" s="62">
        <v>0</v>
      </c>
      <c r="G20" s="62">
        <v>0</v>
      </c>
      <c r="H20" s="63">
        <v>0.2</v>
      </c>
      <c r="I20" s="63">
        <v>0.2</v>
      </c>
      <c r="J20" s="135">
        <v>0</v>
      </c>
      <c r="K20" s="135">
        <v>0</v>
      </c>
      <c r="L20" s="135">
        <v>0.20000000000000004</v>
      </c>
      <c r="M20" s="135">
        <v>0.20000000000000004</v>
      </c>
      <c r="N20" s="138">
        <v>0.2</v>
      </c>
    </row>
    <row r="21" spans="1:14" x14ac:dyDescent="0.2">
      <c r="A21">
        <v>74</v>
      </c>
      <c r="B21" s="62">
        <v>0</v>
      </c>
      <c r="C21" s="62">
        <v>0</v>
      </c>
      <c r="D21" s="135">
        <v>0.2</v>
      </c>
      <c r="E21" s="135">
        <v>0.2</v>
      </c>
      <c r="F21" s="62">
        <v>0</v>
      </c>
      <c r="G21" s="62">
        <v>0</v>
      </c>
      <c r="H21" s="63">
        <v>0.2</v>
      </c>
      <c r="I21" s="63">
        <v>0.2</v>
      </c>
      <c r="J21" s="135">
        <v>0</v>
      </c>
      <c r="K21" s="135">
        <v>0</v>
      </c>
      <c r="L21" s="135">
        <v>0.20000000000000004</v>
      </c>
      <c r="M21" s="135">
        <v>0.20000000000000004</v>
      </c>
      <c r="N21" s="138">
        <v>0.2</v>
      </c>
    </row>
    <row r="22" spans="1:14" x14ac:dyDescent="0.2">
      <c r="A22" s="139">
        <v>75</v>
      </c>
      <c r="B22" s="138">
        <v>0</v>
      </c>
      <c r="C22" s="138">
        <v>0</v>
      </c>
      <c r="D22" s="138">
        <v>1</v>
      </c>
      <c r="E22" s="138">
        <v>1</v>
      </c>
      <c r="F22" s="138">
        <v>0</v>
      </c>
      <c r="G22" s="138">
        <v>0</v>
      </c>
      <c r="H22" s="138">
        <v>1</v>
      </c>
      <c r="I22" s="138">
        <v>1</v>
      </c>
      <c r="J22" s="63">
        <v>0</v>
      </c>
      <c r="K22" s="63">
        <v>0</v>
      </c>
      <c r="L22" s="63">
        <v>1</v>
      </c>
      <c r="M22" s="63">
        <v>1</v>
      </c>
      <c r="N22" s="138">
        <v>1</v>
      </c>
    </row>
    <row r="23" spans="1:14" x14ac:dyDescent="0.2">
      <c r="A23" s="139">
        <v>76</v>
      </c>
      <c r="B23" s="138">
        <v>0</v>
      </c>
      <c r="C23" s="138">
        <v>0</v>
      </c>
      <c r="D23" s="138">
        <v>1</v>
      </c>
      <c r="E23" s="138">
        <v>1</v>
      </c>
      <c r="F23" s="138">
        <v>0</v>
      </c>
      <c r="G23" s="138">
        <v>0</v>
      </c>
      <c r="H23" s="138">
        <v>1</v>
      </c>
      <c r="I23" s="138">
        <v>1</v>
      </c>
      <c r="J23" s="63">
        <v>0</v>
      </c>
      <c r="K23" s="63">
        <v>0</v>
      </c>
      <c r="L23" s="63">
        <v>1</v>
      </c>
      <c r="M23" s="63">
        <v>1</v>
      </c>
      <c r="N23" s="138">
        <v>1</v>
      </c>
    </row>
    <row r="24" spans="1:14" x14ac:dyDescent="0.2">
      <c r="A24" s="139">
        <v>77</v>
      </c>
      <c r="B24" s="138">
        <v>0</v>
      </c>
      <c r="C24" s="138">
        <v>0</v>
      </c>
      <c r="D24" s="138">
        <v>1</v>
      </c>
      <c r="E24" s="138">
        <v>1</v>
      </c>
      <c r="F24" s="138">
        <v>0</v>
      </c>
      <c r="G24" s="138">
        <v>0</v>
      </c>
      <c r="H24" s="138">
        <v>1</v>
      </c>
      <c r="I24" s="138">
        <v>1</v>
      </c>
      <c r="J24" s="63">
        <v>0</v>
      </c>
      <c r="K24" s="63">
        <v>0</v>
      </c>
      <c r="L24" s="63">
        <v>1</v>
      </c>
      <c r="M24" s="63">
        <v>1</v>
      </c>
      <c r="N24" s="138">
        <v>1</v>
      </c>
    </row>
    <row r="25" spans="1:14" x14ac:dyDescent="0.2">
      <c r="A25" s="139">
        <v>78</v>
      </c>
      <c r="B25" s="138">
        <v>0</v>
      </c>
      <c r="C25" s="138">
        <v>0</v>
      </c>
      <c r="D25" s="138">
        <v>1</v>
      </c>
      <c r="E25" s="138">
        <v>1</v>
      </c>
      <c r="F25" s="138">
        <v>0</v>
      </c>
      <c r="G25" s="138">
        <v>0</v>
      </c>
      <c r="H25" s="138">
        <v>1</v>
      </c>
      <c r="I25" s="138">
        <v>1</v>
      </c>
      <c r="J25" s="63">
        <v>0</v>
      </c>
      <c r="K25" s="63">
        <v>0</v>
      </c>
      <c r="L25" s="63">
        <v>1</v>
      </c>
      <c r="M25" s="63">
        <v>1</v>
      </c>
      <c r="N25" s="138">
        <v>1</v>
      </c>
    </row>
    <row r="26" spans="1:14" x14ac:dyDescent="0.2">
      <c r="A26" s="139">
        <v>79</v>
      </c>
      <c r="B26" s="138">
        <v>0</v>
      </c>
      <c r="C26" s="138">
        <v>0</v>
      </c>
      <c r="D26" s="138">
        <v>1</v>
      </c>
      <c r="E26" s="138">
        <v>1</v>
      </c>
      <c r="F26" s="138">
        <v>0</v>
      </c>
      <c r="G26" s="138">
        <v>0</v>
      </c>
      <c r="H26" s="138">
        <v>1</v>
      </c>
      <c r="I26" s="138">
        <v>1</v>
      </c>
      <c r="J26" s="63">
        <v>0</v>
      </c>
      <c r="K26" s="63">
        <v>0</v>
      </c>
      <c r="L26" s="63">
        <v>1</v>
      </c>
      <c r="M26" s="63">
        <v>1</v>
      </c>
      <c r="N26" s="138">
        <v>1</v>
      </c>
    </row>
    <row r="27" spans="1:14" x14ac:dyDescent="0.2">
      <c r="A27" s="139">
        <v>80</v>
      </c>
      <c r="B27" s="138">
        <v>0</v>
      </c>
      <c r="C27" s="138">
        <v>0</v>
      </c>
      <c r="D27" s="138">
        <v>1</v>
      </c>
      <c r="E27" s="138">
        <v>1</v>
      </c>
      <c r="F27" s="138">
        <v>0</v>
      </c>
      <c r="G27" s="138">
        <v>0</v>
      </c>
      <c r="H27" s="138">
        <v>1</v>
      </c>
      <c r="I27" s="138">
        <v>1</v>
      </c>
      <c r="J27" s="63">
        <v>0</v>
      </c>
      <c r="K27" s="63">
        <v>0</v>
      </c>
      <c r="L27" s="63">
        <v>1</v>
      </c>
      <c r="M27" s="63">
        <v>1</v>
      </c>
      <c r="N27" s="138">
        <v>1</v>
      </c>
    </row>
    <row r="28" spans="1:14" x14ac:dyDescent="0.2">
      <c r="A28" s="139">
        <v>81</v>
      </c>
      <c r="B28" s="138">
        <v>0</v>
      </c>
      <c r="C28" s="138">
        <v>0</v>
      </c>
      <c r="D28" s="138">
        <v>1</v>
      </c>
      <c r="E28" s="138">
        <v>1</v>
      </c>
      <c r="F28" s="138">
        <v>0</v>
      </c>
      <c r="G28" s="138">
        <v>0</v>
      </c>
      <c r="H28" s="138">
        <v>1</v>
      </c>
      <c r="I28" s="138">
        <v>1</v>
      </c>
      <c r="J28" s="63">
        <v>0</v>
      </c>
      <c r="K28" s="63">
        <v>0</v>
      </c>
      <c r="L28" s="63">
        <v>1</v>
      </c>
      <c r="M28" s="63">
        <v>1</v>
      </c>
      <c r="N28" s="138">
        <v>1</v>
      </c>
    </row>
    <row r="29" spans="1:14" x14ac:dyDescent="0.2">
      <c r="A29" s="139">
        <v>82</v>
      </c>
      <c r="B29" s="138">
        <v>0</v>
      </c>
      <c r="C29" s="138">
        <v>0</v>
      </c>
      <c r="D29" s="138">
        <v>1</v>
      </c>
      <c r="E29" s="138">
        <v>1</v>
      </c>
      <c r="F29" s="138">
        <v>0</v>
      </c>
      <c r="G29" s="138">
        <v>0</v>
      </c>
      <c r="H29" s="138">
        <v>1</v>
      </c>
      <c r="I29" s="138">
        <v>1</v>
      </c>
      <c r="J29" s="63">
        <v>0</v>
      </c>
      <c r="K29" s="63">
        <v>0</v>
      </c>
      <c r="L29" s="63">
        <v>1</v>
      </c>
      <c r="M29" s="63">
        <v>1</v>
      </c>
      <c r="N29" s="138">
        <v>1</v>
      </c>
    </row>
    <row r="30" spans="1:14" x14ac:dyDescent="0.2">
      <c r="A30" s="139">
        <v>83</v>
      </c>
      <c r="B30" s="138">
        <v>0</v>
      </c>
      <c r="C30" s="138">
        <v>0</v>
      </c>
      <c r="D30" s="138">
        <v>1</v>
      </c>
      <c r="E30" s="138">
        <v>1</v>
      </c>
      <c r="F30" s="138">
        <v>0</v>
      </c>
      <c r="G30" s="138">
        <v>0</v>
      </c>
      <c r="H30" s="138">
        <v>1</v>
      </c>
      <c r="I30" s="138">
        <v>1</v>
      </c>
      <c r="J30" s="63">
        <v>0</v>
      </c>
      <c r="K30" s="63">
        <v>0</v>
      </c>
      <c r="L30" s="63">
        <v>1</v>
      </c>
      <c r="M30" s="63">
        <v>1</v>
      </c>
      <c r="N30" s="138">
        <v>1</v>
      </c>
    </row>
    <row r="31" spans="1:14" x14ac:dyDescent="0.2">
      <c r="A31" s="139">
        <v>84</v>
      </c>
      <c r="B31" s="138">
        <v>0</v>
      </c>
      <c r="C31" s="138">
        <v>0</v>
      </c>
      <c r="D31" s="138">
        <v>1</v>
      </c>
      <c r="E31" s="138">
        <v>1</v>
      </c>
      <c r="F31" s="138">
        <v>0</v>
      </c>
      <c r="G31" s="138">
        <v>0</v>
      </c>
      <c r="H31" s="138">
        <v>1</v>
      </c>
      <c r="I31" s="138">
        <v>1</v>
      </c>
      <c r="J31" s="63">
        <v>0</v>
      </c>
      <c r="K31" s="63">
        <v>0</v>
      </c>
      <c r="L31" s="63">
        <v>1</v>
      </c>
      <c r="M31" s="63">
        <v>1</v>
      </c>
      <c r="N31" s="138">
        <v>1</v>
      </c>
    </row>
    <row r="32" spans="1:14" x14ac:dyDescent="0.2">
      <c r="A32" s="139">
        <v>85</v>
      </c>
      <c r="B32" s="138">
        <v>0</v>
      </c>
      <c r="C32" s="138">
        <v>0</v>
      </c>
      <c r="D32" s="138">
        <v>1</v>
      </c>
      <c r="E32" s="138">
        <v>1</v>
      </c>
      <c r="F32" s="138">
        <v>0</v>
      </c>
      <c r="G32" s="138">
        <v>0</v>
      </c>
      <c r="H32" s="138">
        <v>1</v>
      </c>
      <c r="I32" s="138">
        <v>1</v>
      </c>
      <c r="J32" s="63">
        <v>0</v>
      </c>
      <c r="K32" s="63">
        <v>0</v>
      </c>
      <c r="L32" s="63">
        <v>1</v>
      </c>
      <c r="M32" s="63">
        <v>1</v>
      </c>
      <c r="N32" s="138">
        <v>1</v>
      </c>
    </row>
    <row r="33" spans="1:14" x14ac:dyDescent="0.2">
      <c r="A33" s="139">
        <v>86</v>
      </c>
      <c r="B33" s="138">
        <v>0</v>
      </c>
      <c r="C33" s="138">
        <v>0</v>
      </c>
      <c r="D33" s="138">
        <v>1</v>
      </c>
      <c r="E33" s="138">
        <v>1</v>
      </c>
      <c r="F33" s="138">
        <v>0</v>
      </c>
      <c r="G33" s="138">
        <v>0</v>
      </c>
      <c r="H33" s="138">
        <v>1</v>
      </c>
      <c r="I33" s="138">
        <v>1</v>
      </c>
      <c r="J33" s="63">
        <v>0</v>
      </c>
      <c r="K33" s="63">
        <v>0</v>
      </c>
      <c r="L33" s="63">
        <v>1</v>
      </c>
      <c r="M33" s="63">
        <v>1</v>
      </c>
      <c r="N33" s="138">
        <v>1</v>
      </c>
    </row>
    <row r="34" spans="1:14" x14ac:dyDescent="0.2">
      <c r="A34" s="139">
        <v>87</v>
      </c>
      <c r="B34" s="138">
        <v>0</v>
      </c>
      <c r="C34" s="138">
        <v>0</v>
      </c>
      <c r="D34" s="138">
        <v>1</v>
      </c>
      <c r="E34" s="138">
        <v>1</v>
      </c>
      <c r="F34" s="138">
        <v>0</v>
      </c>
      <c r="G34" s="138">
        <v>0</v>
      </c>
      <c r="H34" s="138">
        <v>1</v>
      </c>
      <c r="I34" s="138">
        <v>1</v>
      </c>
      <c r="J34" s="63">
        <v>0</v>
      </c>
      <c r="K34" s="63">
        <v>0</v>
      </c>
      <c r="L34" s="63">
        <v>1</v>
      </c>
      <c r="M34" s="63">
        <v>1</v>
      </c>
      <c r="N34" s="138">
        <v>1</v>
      </c>
    </row>
    <row r="35" spans="1:14" x14ac:dyDescent="0.2">
      <c r="A35" s="139">
        <v>88</v>
      </c>
      <c r="B35" s="138">
        <v>0</v>
      </c>
      <c r="C35" s="138">
        <v>0</v>
      </c>
      <c r="D35" s="138">
        <v>1</v>
      </c>
      <c r="E35" s="138">
        <v>1</v>
      </c>
      <c r="F35" s="138">
        <v>0</v>
      </c>
      <c r="G35" s="138">
        <v>0</v>
      </c>
      <c r="H35" s="138">
        <v>1</v>
      </c>
      <c r="I35" s="138">
        <v>1</v>
      </c>
      <c r="J35" s="63">
        <v>0</v>
      </c>
      <c r="K35" s="63">
        <v>0</v>
      </c>
      <c r="L35" s="63">
        <v>1</v>
      </c>
      <c r="M35" s="63">
        <v>1</v>
      </c>
      <c r="N35" s="138">
        <v>1</v>
      </c>
    </row>
    <row r="36" spans="1:14" x14ac:dyDescent="0.2">
      <c r="A36" s="139">
        <v>89</v>
      </c>
      <c r="B36" s="138">
        <v>0</v>
      </c>
      <c r="C36" s="138">
        <v>0</v>
      </c>
      <c r="D36" s="138">
        <v>1</v>
      </c>
      <c r="E36" s="138">
        <v>1</v>
      </c>
      <c r="F36" s="138">
        <v>0</v>
      </c>
      <c r="G36" s="138">
        <v>0</v>
      </c>
      <c r="H36" s="138">
        <v>1</v>
      </c>
      <c r="I36" s="138">
        <v>1</v>
      </c>
      <c r="J36" s="63">
        <v>0</v>
      </c>
      <c r="K36" s="63">
        <v>0</v>
      </c>
      <c r="L36" s="63">
        <v>1</v>
      </c>
      <c r="M36" s="63">
        <v>1</v>
      </c>
      <c r="N36" s="138">
        <v>1</v>
      </c>
    </row>
    <row r="37" spans="1:14" x14ac:dyDescent="0.2">
      <c r="A37" s="139">
        <v>90</v>
      </c>
      <c r="B37" s="138">
        <v>0</v>
      </c>
      <c r="C37" s="138">
        <v>0</v>
      </c>
      <c r="D37" s="138">
        <v>1</v>
      </c>
      <c r="E37" s="138">
        <v>1</v>
      </c>
      <c r="F37" s="138">
        <v>0</v>
      </c>
      <c r="G37" s="138">
        <v>0</v>
      </c>
      <c r="H37" s="138">
        <v>1</v>
      </c>
      <c r="I37" s="138">
        <v>1</v>
      </c>
      <c r="J37" s="63">
        <v>0</v>
      </c>
      <c r="K37" s="63">
        <v>0</v>
      </c>
      <c r="L37" s="63">
        <v>1</v>
      </c>
      <c r="M37" s="63">
        <v>1</v>
      </c>
      <c r="N37" s="138">
        <v>1</v>
      </c>
    </row>
    <row r="38" spans="1:14" x14ac:dyDescent="0.2">
      <c r="A38" s="139">
        <v>91</v>
      </c>
      <c r="B38" s="138">
        <v>0</v>
      </c>
      <c r="C38" s="138">
        <v>0</v>
      </c>
      <c r="D38" s="138">
        <v>1</v>
      </c>
      <c r="E38" s="138">
        <v>1</v>
      </c>
      <c r="F38" s="138">
        <v>0</v>
      </c>
      <c r="G38" s="138">
        <v>0</v>
      </c>
      <c r="H38" s="138">
        <v>1</v>
      </c>
      <c r="I38" s="138">
        <v>1</v>
      </c>
      <c r="J38" s="63">
        <v>0</v>
      </c>
      <c r="K38" s="63">
        <v>0</v>
      </c>
      <c r="L38" s="63">
        <v>1</v>
      </c>
      <c r="M38" s="63">
        <v>1</v>
      </c>
      <c r="N38" s="138">
        <v>1</v>
      </c>
    </row>
    <row r="39" spans="1:14" x14ac:dyDescent="0.2">
      <c r="A39" s="139">
        <v>92</v>
      </c>
      <c r="B39" s="138">
        <v>0</v>
      </c>
      <c r="C39" s="138">
        <v>0</v>
      </c>
      <c r="D39" s="138">
        <v>1</v>
      </c>
      <c r="E39" s="138">
        <v>1</v>
      </c>
      <c r="F39" s="138">
        <v>0</v>
      </c>
      <c r="G39" s="138">
        <v>0</v>
      </c>
      <c r="H39" s="138">
        <v>1</v>
      </c>
      <c r="I39" s="138">
        <v>1</v>
      </c>
      <c r="J39" s="63">
        <v>0</v>
      </c>
      <c r="K39" s="63">
        <v>0</v>
      </c>
      <c r="L39" s="63">
        <v>1</v>
      </c>
      <c r="M39" s="63">
        <v>1</v>
      </c>
      <c r="N39" s="138">
        <v>1</v>
      </c>
    </row>
    <row r="40" spans="1:14" x14ac:dyDescent="0.2">
      <c r="A40" s="139">
        <v>93</v>
      </c>
      <c r="B40" s="138">
        <v>0</v>
      </c>
      <c r="C40" s="138">
        <v>0</v>
      </c>
      <c r="D40" s="138">
        <v>1</v>
      </c>
      <c r="E40" s="138">
        <v>1</v>
      </c>
      <c r="F40" s="138">
        <v>0</v>
      </c>
      <c r="G40" s="138">
        <v>0</v>
      </c>
      <c r="H40" s="138">
        <v>1</v>
      </c>
      <c r="I40" s="138">
        <v>1</v>
      </c>
      <c r="J40" s="63">
        <v>0</v>
      </c>
      <c r="K40" s="63">
        <v>0</v>
      </c>
      <c r="L40" s="63">
        <v>1</v>
      </c>
      <c r="M40" s="63">
        <v>1</v>
      </c>
      <c r="N40" s="138">
        <v>1</v>
      </c>
    </row>
    <row r="41" spans="1:14" x14ac:dyDescent="0.2">
      <c r="A41" s="139">
        <v>94</v>
      </c>
      <c r="B41" s="138">
        <v>0</v>
      </c>
      <c r="C41" s="138">
        <v>0</v>
      </c>
      <c r="D41" s="138">
        <v>1</v>
      </c>
      <c r="E41" s="138">
        <v>1</v>
      </c>
      <c r="F41" s="138">
        <v>0</v>
      </c>
      <c r="G41" s="138">
        <v>0</v>
      </c>
      <c r="H41" s="138">
        <v>1</v>
      </c>
      <c r="I41" s="138">
        <v>1</v>
      </c>
      <c r="J41" s="63">
        <v>0</v>
      </c>
      <c r="K41" s="63">
        <v>0</v>
      </c>
      <c r="L41" s="63">
        <v>1</v>
      </c>
      <c r="M41" s="63">
        <v>1</v>
      </c>
      <c r="N41" s="138">
        <v>1</v>
      </c>
    </row>
    <row r="42" spans="1:14" x14ac:dyDescent="0.2">
      <c r="A42" s="139">
        <v>95</v>
      </c>
      <c r="B42" s="138">
        <v>0</v>
      </c>
      <c r="C42" s="138">
        <v>0</v>
      </c>
      <c r="D42" s="138">
        <v>1</v>
      </c>
      <c r="E42" s="138">
        <v>1</v>
      </c>
      <c r="F42" s="138">
        <v>0</v>
      </c>
      <c r="G42" s="138">
        <v>0</v>
      </c>
      <c r="H42" s="138">
        <v>1</v>
      </c>
      <c r="I42" s="138">
        <v>1</v>
      </c>
      <c r="J42" s="63">
        <v>0</v>
      </c>
      <c r="K42" s="63">
        <v>0</v>
      </c>
      <c r="L42" s="63">
        <v>1</v>
      </c>
      <c r="M42" s="63">
        <v>1</v>
      </c>
      <c r="N42" s="138">
        <v>1</v>
      </c>
    </row>
    <row r="43" spans="1:14" x14ac:dyDescent="0.2">
      <c r="A43" s="139">
        <v>96</v>
      </c>
      <c r="B43" s="138">
        <v>0</v>
      </c>
      <c r="C43" s="138">
        <v>0</v>
      </c>
      <c r="D43" s="138">
        <v>1</v>
      </c>
      <c r="E43" s="138">
        <v>1</v>
      </c>
      <c r="F43" s="138">
        <v>0</v>
      </c>
      <c r="G43" s="138">
        <v>0</v>
      </c>
      <c r="H43" s="138">
        <v>1</v>
      </c>
      <c r="I43" s="138">
        <v>1</v>
      </c>
      <c r="J43" s="63">
        <v>0</v>
      </c>
      <c r="K43" s="63">
        <v>0</v>
      </c>
      <c r="L43" s="63">
        <v>1</v>
      </c>
      <c r="M43" s="63">
        <v>1</v>
      </c>
      <c r="N43" s="138">
        <v>1</v>
      </c>
    </row>
    <row r="44" spans="1:14" x14ac:dyDescent="0.2">
      <c r="A44" s="139">
        <v>97</v>
      </c>
      <c r="B44" s="138">
        <v>0</v>
      </c>
      <c r="C44" s="138">
        <v>0</v>
      </c>
      <c r="D44" s="138">
        <v>1</v>
      </c>
      <c r="E44" s="138">
        <v>1</v>
      </c>
      <c r="F44" s="138">
        <v>0</v>
      </c>
      <c r="G44" s="138">
        <v>0</v>
      </c>
      <c r="H44" s="138">
        <v>1</v>
      </c>
      <c r="I44" s="138">
        <v>1</v>
      </c>
      <c r="J44" s="63">
        <v>0</v>
      </c>
      <c r="K44" s="63">
        <v>0</v>
      </c>
      <c r="L44" s="63">
        <v>1</v>
      </c>
      <c r="M44" s="63">
        <v>1</v>
      </c>
      <c r="N44" s="138">
        <v>1</v>
      </c>
    </row>
    <row r="45" spans="1:14" x14ac:dyDescent="0.2">
      <c r="A45" s="139">
        <v>98</v>
      </c>
      <c r="B45" s="138">
        <v>0</v>
      </c>
      <c r="C45" s="138">
        <v>0</v>
      </c>
      <c r="D45" s="138">
        <v>1</v>
      </c>
      <c r="E45" s="138">
        <v>1</v>
      </c>
      <c r="F45" s="138">
        <v>0</v>
      </c>
      <c r="G45" s="138">
        <v>0</v>
      </c>
      <c r="H45" s="138">
        <v>1</v>
      </c>
      <c r="I45" s="138">
        <v>1</v>
      </c>
      <c r="J45" s="63">
        <v>0</v>
      </c>
      <c r="K45" s="63">
        <v>0</v>
      </c>
      <c r="L45" s="63">
        <v>1</v>
      </c>
      <c r="M45" s="63">
        <v>1</v>
      </c>
      <c r="N45" s="138">
        <v>1</v>
      </c>
    </row>
    <row r="46" spans="1:14" x14ac:dyDescent="0.2">
      <c r="A46" s="139">
        <v>99</v>
      </c>
      <c r="B46" s="138">
        <v>0</v>
      </c>
      <c r="C46" s="138">
        <v>0</v>
      </c>
      <c r="D46" s="138">
        <v>1</v>
      </c>
      <c r="E46" s="138">
        <v>1</v>
      </c>
      <c r="F46" s="138">
        <v>0</v>
      </c>
      <c r="G46" s="138">
        <v>0</v>
      </c>
      <c r="H46" s="138">
        <v>1</v>
      </c>
      <c r="I46" s="138">
        <v>1</v>
      </c>
      <c r="J46" s="63">
        <v>0</v>
      </c>
      <c r="K46" s="63">
        <v>0</v>
      </c>
      <c r="L46" s="63">
        <v>1</v>
      </c>
      <c r="M46" s="63">
        <v>1</v>
      </c>
      <c r="N46" s="138">
        <v>1</v>
      </c>
    </row>
    <row r="47" spans="1:14" x14ac:dyDescent="0.2">
      <c r="A47" s="139">
        <v>100</v>
      </c>
      <c r="B47" s="138">
        <v>0</v>
      </c>
      <c r="C47" s="138">
        <v>0</v>
      </c>
      <c r="D47" s="138">
        <v>1</v>
      </c>
      <c r="E47" s="138">
        <v>1</v>
      </c>
      <c r="F47" s="138">
        <v>0</v>
      </c>
      <c r="G47" s="138">
        <v>0</v>
      </c>
      <c r="H47" s="138">
        <v>1</v>
      </c>
      <c r="I47" s="138">
        <v>1</v>
      </c>
      <c r="J47" s="63">
        <v>0</v>
      </c>
      <c r="K47" s="63">
        <v>0</v>
      </c>
      <c r="L47" s="63">
        <v>1</v>
      </c>
      <c r="M47" s="63">
        <v>1</v>
      </c>
      <c r="N47" s="138">
        <v>1</v>
      </c>
    </row>
    <row r="48" spans="1:14" x14ac:dyDescent="0.2">
      <c r="A48" s="139">
        <v>101</v>
      </c>
      <c r="B48" s="138">
        <v>0</v>
      </c>
      <c r="C48" s="138">
        <v>0</v>
      </c>
      <c r="D48" s="138">
        <v>1</v>
      </c>
      <c r="E48" s="138">
        <v>1</v>
      </c>
      <c r="F48" s="138">
        <v>0</v>
      </c>
      <c r="G48" s="138">
        <v>0</v>
      </c>
      <c r="H48" s="138">
        <v>1</v>
      </c>
      <c r="I48" s="138">
        <v>1</v>
      </c>
      <c r="J48" s="63">
        <v>0</v>
      </c>
      <c r="K48" s="63">
        <v>0</v>
      </c>
      <c r="L48" s="63">
        <v>1</v>
      </c>
      <c r="M48" s="63">
        <v>1</v>
      </c>
      <c r="N48" s="138">
        <v>1</v>
      </c>
    </row>
    <row r="49" spans="1:14" x14ac:dyDescent="0.2">
      <c r="A49" s="139">
        <v>102</v>
      </c>
      <c r="B49" s="138">
        <v>0</v>
      </c>
      <c r="C49" s="138">
        <v>0</v>
      </c>
      <c r="D49" s="138">
        <v>1</v>
      </c>
      <c r="E49" s="138">
        <v>1</v>
      </c>
      <c r="F49" s="138">
        <v>0</v>
      </c>
      <c r="G49" s="138">
        <v>0</v>
      </c>
      <c r="H49" s="138">
        <v>1</v>
      </c>
      <c r="I49" s="138">
        <v>1</v>
      </c>
      <c r="J49" s="63">
        <v>0</v>
      </c>
      <c r="K49" s="63">
        <v>0</v>
      </c>
      <c r="L49" s="63">
        <v>1</v>
      </c>
      <c r="M49" s="63">
        <v>1</v>
      </c>
      <c r="N49" s="138">
        <v>1</v>
      </c>
    </row>
    <row r="50" spans="1:14" x14ac:dyDescent="0.2">
      <c r="A50" s="139">
        <v>103</v>
      </c>
      <c r="B50" s="138">
        <v>0</v>
      </c>
      <c r="C50" s="138">
        <v>0</v>
      </c>
      <c r="D50" s="138">
        <v>1</v>
      </c>
      <c r="E50" s="138">
        <v>1</v>
      </c>
      <c r="F50" s="138">
        <v>0</v>
      </c>
      <c r="G50" s="138">
        <v>0</v>
      </c>
      <c r="H50" s="138">
        <v>1</v>
      </c>
      <c r="I50" s="138">
        <v>1</v>
      </c>
      <c r="J50" s="63">
        <v>0</v>
      </c>
      <c r="K50" s="63">
        <v>0</v>
      </c>
      <c r="L50" s="63">
        <v>1</v>
      </c>
      <c r="M50" s="63">
        <v>1</v>
      </c>
      <c r="N50" s="138">
        <v>1</v>
      </c>
    </row>
    <row r="51" spans="1:14" x14ac:dyDescent="0.2">
      <c r="A51" s="139">
        <v>104</v>
      </c>
      <c r="B51" s="138">
        <v>0</v>
      </c>
      <c r="C51" s="138">
        <v>0</v>
      </c>
      <c r="D51" s="138">
        <v>1</v>
      </c>
      <c r="E51" s="138">
        <v>1</v>
      </c>
      <c r="F51" s="138">
        <v>0</v>
      </c>
      <c r="G51" s="138">
        <v>0</v>
      </c>
      <c r="H51" s="138">
        <v>1</v>
      </c>
      <c r="I51" s="138">
        <v>1</v>
      </c>
      <c r="J51" s="63">
        <v>0</v>
      </c>
      <c r="K51" s="63">
        <v>0</v>
      </c>
      <c r="L51" s="63">
        <v>1</v>
      </c>
      <c r="M51" s="63">
        <v>1</v>
      </c>
      <c r="N51" s="138">
        <v>1</v>
      </c>
    </row>
    <row r="52" spans="1:14" x14ac:dyDescent="0.2">
      <c r="A52" s="139">
        <v>105</v>
      </c>
      <c r="B52" s="138">
        <v>0</v>
      </c>
      <c r="C52" s="138">
        <v>0</v>
      </c>
      <c r="D52" s="138">
        <v>1</v>
      </c>
      <c r="E52" s="138">
        <v>1</v>
      </c>
      <c r="F52" s="138">
        <v>0</v>
      </c>
      <c r="G52" s="138">
        <v>0</v>
      </c>
      <c r="H52" s="138">
        <v>1</v>
      </c>
      <c r="I52" s="138">
        <v>1</v>
      </c>
      <c r="J52" s="63">
        <v>0</v>
      </c>
      <c r="K52" s="63">
        <v>0</v>
      </c>
      <c r="L52" s="63">
        <v>1</v>
      </c>
      <c r="M52" s="63">
        <v>1</v>
      </c>
      <c r="N52" s="138">
        <v>1</v>
      </c>
    </row>
    <row r="53" spans="1:14" x14ac:dyDescent="0.2">
      <c r="A53" s="139">
        <v>106</v>
      </c>
      <c r="B53" s="138">
        <v>0</v>
      </c>
      <c r="C53" s="138">
        <v>0</v>
      </c>
      <c r="D53" s="138">
        <v>1</v>
      </c>
      <c r="E53" s="138">
        <v>1</v>
      </c>
      <c r="F53" s="138">
        <v>0</v>
      </c>
      <c r="G53" s="138">
        <v>0</v>
      </c>
      <c r="H53" s="138">
        <v>1</v>
      </c>
      <c r="I53" s="138">
        <v>1</v>
      </c>
      <c r="J53" s="63">
        <v>0</v>
      </c>
      <c r="K53" s="63">
        <v>0</v>
      </c>
      <c r="L53" s="63">
        <v>1</v>
      </c>
      <c r="M53" s="63">
        <v>1</v>
      </c>
      <c r="N53" s="138">
        <v>1</v>
      </c>
    </row>
    <row r="54" spans="1:14" x14ac:dyDescent="0.2">
      <c r="A54" s="139">
        <v>107</v>
      </c>
      <c r="B54" s="138">
        <v>0</v>
      </c>
      <c r="C54" s="138">
        <v>0</v>
      </c>
      <c r="D54" s="138">
        <v>1</v>
      </c>
      <c r="E54" s="138">
        <v>1</v>
      </c>
      <c r="F54" s="138">
        <v>0</v>
      </c>
      <c r="G54" s="138">
        <v>0</v>
      </c>
      <c r="H54" s="138">
        <v>1</v>
      </c>
      <c r="I54" s="138">
        <v>1</v>
      </c>
      <c r="J54" s="63">
        <v>0</v>
      </c>
      <c r="K54" s="63">
        <v>0</v>
      </c>
      <c r="L54" s="63">
        <v>1</v>
      </c>
      <c r="M54" s="63">
        <v>1</v>
      </c>
      <c r="N54" s="138">
        <v>1</v>
      </c>
    </row>
    <row r="55" spans="1:14" x14ac:dyDescent="0.2">
      <c r="A55" s="139">
        <v>108</v>
      </c>
      <c r="B55" s="138">
        <v>0</v>
      </c>
      <c r="C55" s="138">
        <v>0</v>
      </c>
      <c r="D55" s="138">
        <v>1</v>
      </c>
      <c r="E55" s="138">
        <v>1</v>
      </c>
      <c r="F55" s="138">
        <v>0</v>
      </c>
      <c r="G55" s="138">
        <v>0</v>
      </c>
      <c r="H55" s="138">
        <v>1</v>
      </c>
      <c r="I55" s="138">
        <v>1</v>
      </c>
      <c r="J55" s="63">
        <v>0</v>
      </c>
      <c r="K55" s="63">
        <v>0</v>
      </c>
      <c r="L55" s="63">
        <v>1</v>
      </c>
      <c r="M55" s="63">
        <v>1</v>
      </c>
      <c r="N55" s="138">
        <v>1</v>
      </c>
    </row>
    <row r="56" spans="1:14" x14ac:dyDescent="0.2">
      <c r="A56" s="139">
        <v>109</v>
      </c>
      <c r="B56" s="138">
        <v>0</v>
      </c>
      <c r="C56" s="138">
        <v>0</v>
      </c>
      <c r="D56" s="138">
        <v>1</v>
      </c>
      <c r="E56" s="138">
        <v>1</v>
      </c>
      <c r="F56" s="138">
        <v>0</v>
      </c>
      <c r="G56" s="138">
        <v>0</v>
      </c>
      <c r="H56" s="138">
        <v>1</v>
      </c>
      <c r="I56" s="138">
        <v>1</v>
      </c>
      <c r="J56" s="63">
        <v>0</v>
      </c>
      <c r="K56" s="63">
        <v>0</v>
      </c>
      <c r="L56" s="63">
        <v>1</v>
      </c>
      <c r="M56" s="63">
        <v>1</v>
      </c>
      <c r="N56" s="138">
        <v>1</v>
      </c>
    </row>
    <row r="57" spans="1:14" x14ac:dyDescent="0.2">
      <c r="A57" s="139">
        <v>110</v>
      </c>
      <c r="B57" s="138">
        <v>0</v>
      </c>
      <c r="C57" s="138">
        <v>0</v>
      </c>
      <c r="D57" s="138">
        <v>1</v>
      </c>
      <c r="E57" s="138">
        <v>1</v>
      </c>
      <c r="F57" s="138">
        <v>0</v>
      </c>
      <c r="G57" s="138">
        <v>0</v>
      </c>
      <c r="H57" s="138">
        <v>1</v>
      </c>
      <c r="I57" s="138">
        <v>1</v>
      </c>
      <c r="J57" s="63">
        <v>0</v>
      </c>
      <c r="K57" s="63">
        <v>0</v>
      </c>
      <c r="L57" s="63">
        <v>1</v>
      </c>
      <c r="M57" s="63">
        <v>1</v>
      </c>
      <c r="N57" s="138">
        <v>1</v>
      </c>
    </row>
    <row r="58" spans="1:14" x14ac:dyDescent="0.2">
      <c r="A58" s="139">
        <v>111</v>
      </c>
      <c r="B58" s="138">
        <v>0</v>
      </c>
      <c r="C58" s="138">
        <v>0</v>
      </c>
      <c r="D58" s="138">
        <v>1</v>
      </c>
      <c r="E58" s="138">
        <v>1</v>
      </c>
      <c r="F58" s="138">
        <v>0</v>
      </c>
      <c r="G58" s="138">
        <v>0</v>
      </c>
      <c r="H58" s="138">
        <v>1</v>
      </c>
      <c r="I58" s="138">
        <v>1</v>
      </c>
      <c r="J58" s="63">
        <v>0</v>
      </c>
      <c r="K58" s="63">
        <v>0</v>
      </c>
      <c r="L58" s="63">
        <v>1</v>
      </c>
      <c r="M58" s="63">
        <v>1</v>
      </c>
      <c r="N58" s="138">
        <v>1</v>
      </c>
    </row>
    <row r="59" spans="1:14" x14ac:dyDescent="0.2">
      <c r="A59" s="139">
        <v>112</v>
      </c>
      <c r="B59" s="138">
        <v>0</v>
      </c>
      <c r="C59" s="138">
        <v>0</v>
      </c>
      <c r="D59" s="138">
        <v>1</v>
      </c>
      <c r="E59" s="138">
        <v>1</v>
      </c>
      <c r="F59" s="138">
        <v>0</v>
      </c>
      <c r="G59" s="138">
        <v>0</v>
      </c>
      <c r="H59" s="138">
        <v>1</v>
      </c>
      <c r="I59" s="138">
        <v>1</v>
      </c>
      <c r="J59" s="63">
        <v>0</v>
      </c>
      <c r="K59" s="63">
        <v>0</v>
      </c>
      <c r="L59" s="63">
        <v>1</v>
      </c>
      <c r="M59" s="63">
        <v>1</v>
      </c>
      <c r="N59" s="138">
        <v>1</v>
      </c>
    </row>
    <row r="60" spans="1:14" x14ac:dyDescent="0.2">
      <c r="A60" s="139">
        <v>113</v>
      </c>
      <c r="B60" s="138">
        <v>0</v>
      </c>
      <c r="C60" s="138">
        <v>0</v>
      </c>
      <c r="D60" s="138">
        <v>1</v>
      </c>
      <c r="E60" s="138">
        <v>1</v>
      </c>
      <c r="F60" s="138">
        <v>0</v>
      </c>
      <c r="G60" s="138">
        <v>0</v>
      </c>
      <c r="H60" s="138">
        <v>1</v>
      </c>
      <c r="I60" s="138">
        <v>1</v>
      </c>
      <c r="J60" s="63">
        <v>0</v>
      </c>
      <c r="K60" s="63">
        <v>0</v>
      </c>
      <c r="L60" s="63">
        <v>1</v>
      </c>
      <c r="M60" s="63">
        <v>1</v>
      </c>
      <c r="N60" s="138">
        <v>1</v>
      </c>
    </row>
    <row r="61" spans="1:14" x14ac:dyDescent="0.2">
      <c r="A61" s="139">
        <v>114</v>
      </c>
      <c r="B61" s="138">
        <v>0</v>
      </c>
      <c r="C61" s="138">
        <v>0</v>
      </c>
      <c r="D61" s="138">
        <v>1</v>
      </c>
      <c r="E61" s="138">
        <v>1</v>
      </c>
      <c r="F61" s="138">
        <v>0</v>
      </c>
      <c r="G61" s="138">
        <v>0</v>
      </c>
      <c r="H61" s="138">
        <v>1</v>
      </c>
      <c r="I61" s="138">
        <v>1</v>
      </c>
      <c r="J61" s="63">
        <v>0</v>
      </c>
      <c r="K61" s="63">
        <v>0</v>
      </c>
      <c r="L61" s="63">
        <v>1</v>
      </c>
      <c r="M61" s="63">
        <v>1</v>
      </c>
      <c r="N61" s="138">
        <v>1</v>
      </c>
    </row>
    <row r="62" spans="1:14" x14ac:dyDescent="0.2">
      <c r="A62" s="139">
        <v>115</v>
      </c>
      <c r="B62" s="138">
        <v>0</v>
      </c>
      <c r="C62" s="138">
        <v>0</v>
      </c>
      <c r="D62" s="138">
        <v>1</v>
      </c>
      <c r="E62" s="138">
        <v>1</v>
      </c>
      <c r="F62" s="138">
        <v>0</v>
      </c>
      <c r="G62" s="138">
        <v>0</v>
      </c>
      <c r="H62" s="138">
        <v>1</v>
      </c>
      <c r="I62" s="138">
        <v>1</v>
      </c>
      <c r="J62" s="63">
        <v>0</v>
      </c>
      <c r="K62" s="63">
        <v>0</v>
      </c>
      <c r="L62" s="63">
        <v>1</v>
      </c>
      <c r="M62" s="63">
        <v>1</v>
      </c>
      <c r="N62" s="138">
        <v>1</v>
      </c>
    </row>
    <row r="63" spans="1:14" x14ac:dyDescent="0.2">
      <c r="A63" s="139">
        <v>116</v>
      </c>
      <c r="B63" s="138">
        <v>0</v>
      </c>
      <c r="C63" s="138">
        <v>0</v>
      </c>
      <c r="D63" s="138">
        <v>1</v>
      </c>
      <c r="E63" s="138">
        <v>1</v>
      </c>
      <c r="F63" s="138">
        <v>0</v>
      </c>
      <c r="G63" s="138">
        <v>0</v>
      </c>
      <c r="H63" s="138">
        <v>1</v>
      </c>
      <c r="I63" s="138">
        <v>1</v>
      </c>
      <c r="J63" s="63">
        <v>0</v>
      </c>
      <c r="K63" s="63">
        <v>0</v>
      </c>
      <c r="L63" s="63">
        <v>1</v>
      </c>
      <c r="M63" s="63">
        <v>1</v>
      </c>
      <c r="N63" s="138">
        <v>1</v>
      </c>
    </row>
    <row r="64" spans="1:14" x14ac:dyDescent="0.2">
      <c r="A64" s="139">
        <v>117</v>
      </c>
      <c r="B64" s="138">
        <v>0</v>
      </c>
      <c r="C64" s="138">
        <v>0</v>
      </c>
      <c r="D64" s="138">
        <v>1</v>
      </c>
      <c r="E64" s="138">
        <v>1</v>
      </c>
      <c r="F64" s="138">
        <v>0</v>
      </c>
      <c r="G64" s="138">
        <v>0</v>
      </c>
      <c r="H64" s="138">
        <v>1</v>
      </c>
      <c r="I64" s="138">
        <v>1</v>
      </c>
      <c r="J64" s="63">
        <v>0</v>
      </c>
      <c r="K64" s="63">
        <v>0</v>
      </c>
      <c r="L64" s="63">
        <v>1</v>
      </c>
      <c r="M64" s="63">
        <v>1</v>
      </c>
      <c r="N64" s="138">
        <v>1</v>
      </c>
    </row>
    <row r="65" spans="1:14" x14ac:dyDescent="0.2">
      <c r="A65" s="139">
        <v>118</v>
      </c>
      <c r="B65" s="138">
        <v>0</v>
      </c>
      <c r="C65" s="138">
        <v>0</v>
      </c>
      <c r="D65" s="138">
        <v>1</v>
      </c>
      <c r="E65" s="138">
        <v>1</v>
      </c>
      <c r="F65" s="138">
        <v>0</v>
      </c>
      <c r="G65" s="138">
        <v>0</v>
      </c>
      <c r="H65" s="138">
        <v>1</v>
      </c>
      <c r="I65" s="138">
        <v>1</v>
      </c>
      <c r="J65" s="63">
        <v>0</v>
      </c>
      <c r="K65" s="63">
        <v>0</v>
      </c>
      <c r="L65" s="63">
        <v>1</v>
      </c>
      <c r="M65" s="63">
        <v>1</v>
      </c>
      <c r="N65" s="138">
        <v>1</v>
      </c>
    </row>
    <row r="66" spans="1:14" x14ac:dyDescent="0.2">
      <c r="A66" s="139">
        <v>119</v>
      </c>
      <c r="B66" s="138">
        <v>0</v>
      </c>
      <c r="C66" s="138">
        <v>0</v>
      </c>
      <c r="D66" s="138">
        <v>1</v>
      </c>
      <c r="E66" s="138">
        <v>1</v>
      </c>
      <c r="F66" s="138">
        <v>0</v>
      </c>
      <c r="G66" s="138">
        <v>0</v>
      </c>
      <c r="H66" s="138">
        <v>1</v>
      </c>
      <c r="I66" s="138">
        <v>1</v>
      </c>
      <c r="J66" s="63">
        <v>0</v>
      </c>
      <c r="K66" s="63">
        <v>0</v>
      </c>
      <c r="L66" s="63">
        <v>1</v>
      </c>
      <c r="M66" s="63">
        <v>1</v>
      </c>
      <c r="N66" s="138">
        <v>1</v>
      </c>
    </row>
    <row r="67" spans="1:14" x14ac:dyDescent="0.2">
      <c r="A67" s="139">
        <v>120</v>
      </c>
      <c r="B67" s="138">
        <v>0</v>
      </c>
      <c r="C67" s="138">
        <v>0</v>
      </c>
      <c r="D67" s="138">
        <v>1</v>
      </c>
      <c r="E67" s="138">
        <v>1</v>
      </c>
      <c r="F67" s="138">
        <v>0</v>
      </c>
      <c r="G67" s="138">
        <v>0</v>
      </c>
      <c r="H67" s="138">
        <v>1</v>
      </c>
      <c r="I67" s="138">
        <v>1</v>
      </c>
      <c r="J67" s="63">
        <v>0</v>
      </c>
      <c r="K67" s="63">
        <v>0</v>
      </c>
      <c r="L67" s="63">
        <v>1</v>
      </c>
      <c r="M67" s="63">
        <v>1</v>
      </c>
      <c r="N67" s="13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2022-01-11T18:41:42Z</dcterms:modified>
</cp:coreProperties>
</file>