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ilniraula/SCRS.deck/"/>
    </mc:Choice>
  </mc:AlternateContent>
  <xr:revisionPtr revIDLastSave="0" documentId="8_{1212AFD2-2098-E447-BFC9-3CC93A1DFD4F}" xr6:coauthVersionLast="47" xr6:coauthVersionMax="47" xr10:uidLastSave="{00000000-0000-0000-0000-000000000000}"/>
  <bookViews>
    <workbookView xWindow="-860" yWindow="-24940" windowWidth="30720" windowHeight="16900" tabRatio="500" activeTab="1" xr2:uid="{00000000-000D-0000-FFFF-FFFF00000000}"/>
  </bookViews>
  <sheets>
    <sheet name="Main" sheetId="1" r:id="rId1"/>
    <sheet name="Salary and Headcount" sheetId="12" r:id="rId2"/>
    <sheet name="Salary Growth YOS" sheetId="18" r:id="rId3"/>
    <sheet name="Mortality Rates" sheetId="10" r:id="rId4"/>
    <sheet name="Termination Rates after 10" sheetId="15" r:id="rId5"/>
    <sheet name="Termination Rates before 10" sheetId="16" r:id="rId6"/>
    <sheet name="Retirement Rates" sheetId="17" r:id="rId7"/>
    <sheet name="MP-2019_Male" sheetId="7" r:id="rId8"/>
    <sheet name="MP-2019_Female" sheetId="8" r:id="rId9"/>
  </sheets>
  <externalReferences>
    <externalReference r:id="rId10"/>
    <externalReference r:id="rId11"/>
  </externalReferences>
  <definedNames>
    <definedName name="Inflation">[1]Parameters!$B$4</definedName>
    <definedName name="PctMale">[2]Parameters!$B$13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2" l="1"/>
  <c r="E11" i="12"/>
  <c r="E10" i="12"/>
  <c r="E9" i="12"/>
  <c r="E8" i="12"/>
  <c r="E7" i="12"/>
  <c r="E6" i="12"/>
  <c r="E5" i="12"/>
  <c r="E4" i="12"/>
  <c r="E3" i="12"/>
  <c r="E2" i="12"/>
  <c r="D12" i="12"/>
  <c r="D11" i="12"/>
  <c r="D10" i="12"/>
  <c r="D9" i="12"/>
  <c r="D8" i="12"/>
  <c r="D7" i="12"/>
  <c r="D6" i="12"/>
  <c r="D5" i="12"/>
  <c r="D4" i="12"/>
  <c r="D3" i="12"/>
  <c r="D2" i="12"/>
  <c r="BH1" i="8" l="1"/>
  <c r="D2" i="1" l="1"/>
  <c r="D3" i="1" s="1"/>
  <c r="D4" i="1" s="1"/>
  <c r="AC2" i="1"/>
  <c r="AF2" i="1" s="1"/>
  <c r="V2" i="1"/>
  <c r="X2" i="1" s="1"/>
  <c r="P2" i="1"/>
  <c r="R2" i="1" s="1"/>
  <c r="W2" i="1"/>
  <c r="Z2" i="1" s="1"/>
  <c r="AB2" i="1"/>
  <c r="AD2" i="1" s="1"/>
  <c r="Q2" i="1"/>
  <c r="T2" i="1" s="1"/>
  <c r="AC3" i="1"/>
  <c r="P3" i="1"/>
  <c r="V3" i="1"/>
  <c r="W3" i="1"/>
  <c r="Q3" i="1"/>
  <c r="AB3" i="1"/>
  <c r="Q4" i="1"/>
  <c r="AC4" i="1"/>
  <c r="P4" i="1"/>
  <c r="V4" i="1"/>
  <c r="AB4" i="1"/>
  <c r="W4" i="1"/>
  <c r="Q5" i="1"/>
  <c r="V5" i="1"/>
  <c r="W5" i="1"/>
  <c r="P5" i="1"/>
  <c r="AC5" i="1"/>
  <c r="AB5" i="1"/>
  <c r="W6" i="1"/>
  <c r="P6" i="1"/>
  <c r="S2" i="1" l="1"/>
  <c r="U2" i="1" s="1"/>
  <c r="Y2" i="1"/>
  <c r="AA2" i="1" s="1"/>
  <c r="AE2" i="1"/>
  <c r="AG2" i="1" s="1"/>
  <c r="AF3" i="1"/>
  <c r="AF4" i="1" s="1"/>
  <c r="D5" i="1"/>
  <c r="D6" i="1" s="1"/>
  <c r="D7" i="1" s="1"/>
  <c r="D8" i="1" s="1"/>
  <c r="D9" i="1" s="1"/>
  <c r="D10" i="1" s="1"/>
  <c r="Z3" i="1"/>
  <c r="Z4" i="1" s="1"/>
  <c r="R3" i="1"/>
  <c r="R4" i="1" s="1"/>
  <c r="R5" i="1" s="1"/>
  <c r="AD3" i="1"/>
  <c r="AD4" i="1" s="1"/>
  <c r="AD5" i="1" s="1"/>
  <c r="X3" i="1"/>
  <c r="X4" i="1" s="1"/>
  <c r="X5" i="1" s="1"/>
  <c r="Y5" i="1" s="1"/>
  <c r="T3" i="1"/>
  <c r="V6" i="1"/>
  <c r="AC6" i="1"/>
  <c r="Q7" i="1"/>
  <c r="AB6" i="1"/>
  <c r="Q6" i="1"/>
  <c r="P8" i="1"/>
  <c r="W8" i="1"/>
  <c r="Q8" i="1"/>
  <c r="AC7" i="1"/>
  <c r="V7" i="1"/>
  <c r="P7" i="1"/>
  <c r="AB7" i="1"/>
  <c r="W7" i="1"/>
  <c r="S5" i="1" l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AE5" i="1"/>
  <c r="S4" i="1"/>
  <c r="AE4" i="1"/>
  <c r="AG4" i="1" s="1"/>
  <c r="S3" i="1"/>
  <c r="U3" i="1" s="1"/>
  <c r="Y3" i="1"/>
  <c r="AA3" i="1" s="1"/>
  <c r="X6" i="1"/>
  <c r="Y6" i="1" s="1"/>
  <c r="Y4" i="1"/>
  <c r="AA4" i="1" s="1"/>
  <c r="AE3" i="1"/>
  <c r="AG3" i="1" s="1"/>
  <c r="AD6" i="1"/>
  <c r="AE6" i="1" s="1"/>
  <c r="R6" i="1"/>
  <c r="S6" i="1" s="1"/>
  <c r="AF5" i="1"/>
  <c r="T4" i="1"/>
  <c r="Z5" i="1"/>
  <c r="V8" i="1"/>
  <c r="AB8" i="1"/>
  <c r="AC8" i="1"/>
  <c r="AB9" i="1"/>
  <c r="P9" i="1"/>
  <c r="W9" i="1"/>
  <c r="AC9" i="1"/>
  <c r="V9" i="1"/>
  <c r="Q9" i="1"/>
  <c r="AG5" i="1" l="1"/>
  <c r="X7" i="1"/>
  <c r="Y7" i="1" s="1"/>
  <c r="AD7" i="1"/>
  <c r="AE7" i="1" s="1"/>
  <c r="R7" i="1"/>
  <c r="AF6" i="1"/>
  <c r="AA5" i="1"/>
  <c r="Z6" i="1"/>
  <c r="T5" i="1"/>
  <c r="U4" i="1"/>
  <c r="W10" i="1"/>
  <c r="P10" i="1"/>
  <c r="Q10" i="1"/>
  <c r="AB10" i="1"/>
  <c r="V10" i="1"/>
  <c r="AC10" i="1"/>
  <c r="X8" i="1" l="1"/>
  <c r="X9" i="1" s="1"/>
  <c r="X10" i="1" s="1"/>
  <c r="AD8" i="1"/>
  <c r="S7" i="1"/>
  <c r="R8" i="1"/>
  <c r="AF7" i="1"/>
  <c r="AG6" i="1"/>
  <c r="Z7" i="1"/>
  <c r="AA6" i="1"/>
  <c r="U5" i="1"/>
  <c r="T6" i="1"/>
  <c r="Y9" i="1"/>
  <c r="Q11" i="1"/>
  <c r="P11" i="1"/>
  <c r="AB11" i="1"/>
  <c r="W11" i="1"/>
  <c r="V11" i="1"/>
  <c r="AC11" i="1"/>
  <c r="Y8" i="1" l="1"/>
  <c r="AD9" i="1"/>
  <c r="AE8" i="1"/>
  <c r="S8" i="1"/>
  <c r="R9" i="1"/>
  <c r="AG7" i="1"/>
  <c r="AF8" i="1"/>
  <c r="U6" i="1"/>
  <c r="T7" i="1"/>
  <c r="Z8" i="1"/>
  <c r="AA7" i="1"/>
  <c r="P12" i="1"/>
  <c r="AC12" i="1"/>
  <c r="Q12" i="1"/>
  <c r="V12" i="1"/>
  <c r="W12" i="1"/>
  <c r="AB12" i="1"/>
  <c r="X11" i="1"/>
  <c r="Y10" i="1"/>
  <c r="AE9" i="1" l="1"/>
  <c r="AD10" i="1"/>
  <c r="R10" i="1"/>
  <c r="S9" i="1"/>
  <c r="AF9" i="1"/>
  <c r="AG8" i="1"/>
  <c r="T8" i="1"/>
  <c r="U7" i="1"/>
  <c r="Z9" i="1"/>
  <c r="AA8" i="1"/>
  <c r="Q13" i="1"/>
  <c r="AB13" i="1"/>
  <c r="V13" i="1"/>
  <c r="AC13" i="1"/>
  <c r="P13" i="1"/>
  <c r="W13" i="1"/>
  <c r="Y11" i="1"/>
  <c r="X12" i="1"/>
  <c r="AD11" i="1" l="1"/>
  <c r="AE10" i="1"/>
  <c r="S10" i="1"/>
  <c r="R11" i="1"/>
  <c r="AF10" i="1"/>
  <c r="AG9" i="1"/>
  <c r="Z10" i="1"/>
  <c r="AA9" i="1"/>
  <c r="T9" i="1"/>
  <c r="U8" i="1"/>
  <c r="W14" i="1"/>
  <c r="P14" i="1"/>
  <c r="V14" i="1"/>
  <c r="AC14" i="1"/>
  <c r="AB14" i="1"/>
  <c r="Q14" i="1"/>
  <c r="Y12" i="1"/>
  <c r="X13" i="1"/>
  <c r="AE11" i="1" l="1"/>
  <c r="AD12" i="1"/>
  <c r="S11" i="1"/>
  <c r="R12" i="1"/>
  <c r="AF11" i="1"/>
  <c r="AG10" i="1"/>
  <c r="T10" i="1"/>
  <c r="U9" i="1"/>
  <c r="Z11" i="1"/>
  <c r="AA10" i="1"/>
  <c r="X14" i="1"/>
  <c r="Y13" i="1"/>
  <c r="AC15" i="1"/>
  <c r="Q15" i="1"/>
  <c r="V15" i="1"/>
  <c r="AB15" i="1"/>
  <c r="P15" i="1"/>
  <c r="W15" i="1"/>
  <c r="AD13" i="1" l="1"/>
  <c r="AE12" i="1"/>
  <c r="S12" i="1"/>
  <c r="R13" i="1"/>
  <c r="AF12" i="1"/>
  <c r="AG11" i="1"/>
  <c r="T11" i="1"/>
  <c r="U10" i="1"/>
  <c r="Z12" i="1"/>
  <c r="AA11" i="1"/>
  <c r="P16" i="1"/>
  <c r="Q16" i="1"/>
  <c r="AC16" i="1"/>
  <c r="AB16" i="1"/>
  <c r="V16" i="1"/>
  <c r="W16" i="1"/>
  <c r="X15" i="1"/>
  <c r="Y14" i="1"/>
  <c r="AD14" i="1" l="1"/>
  <c r="AE13" i="1"/>
  <c r="S13" i="1"/>
  <c r="R14" i="1"/>
  <c r="AF13" i="1"/>
  <c r="AG12" i="1"/>
  <c r="Z13" i="1"/>
  <c r="AA12" i="1"/>
  <c r="T12" i="1"/>
  <c r="U11" i="1"/>
  <c r="X16" i="1"/>
  <c r="Y15" i="1"/>
  <c r="W17" i="1"/>
  <c r="AB17" i="1"/>
  <c r="P17" i="1"/>
  <c r="Q17" i="1"/>
  <c r="V17" i="1"/>
  <c r="AC17" i="1"/>
  <c r="AD15" i="1" l="1"/>
  <c r="AE14" i="1"/>
  <c r="S14" i="1"/>
  <c r="R15" i="1"/>
  <c r="AF14" i="1"/>
  <c r="AG13" i="1"/>
  <c r="T13" i="1"/>
  <c r="U12" i="1"/>
  <c r="Z14" i="1"/>
  <c r="AA13" i="1"/>
  <c r="X17" i="1"/>
  <c r="Y16" i="1"/>
  <c r="Q18" i="1"/>
  <c r="W18" i="1"/>
  <c r="AC18" i="1"/>
  <c r="P18" i="1"/>
  <c r="V18" i="1"/>
  <c r="AB18" i="1"/>
  <c r="AD16" i="1" l="1"/>
  <c r="AE15" i="1"/>
  <c r="R16" i="1"/>
  <c r="S15" i="1"/>
  <c r="AF15" i="1"/>
  <c r="AG14" i="1"/>
  <c r="Z15" i="1"/>
  <c r="AA14" i="1"/>
  <c r="T14" i="1"/>
  <c r="U13" i="1"/>
  <c r="P19" i="1"/>
  <c r="AC19" i="1"/>
  <c r="AB19" i="1"/>
  <c r="V19" i="1"/>
  <c r="W19" i="1"/>
  <c r="Q19" i="1"/>
  <c r="X18" i="1"/>
  <c r="Y17" i="1"/>
  <c r="AE16" i="1" l="1"/>
  <c r="AD17" i="1"/>
  <c r="R17" i="1"/>
  <c r="S16" i="1"/>
  <c r="AF16" i="1"/>
  <c r="AG15" i="1"/>
  <c r="T15" i="1"/>
  <c r="U14" i="1"/>
  <c r="Z16" i="1"/>
  <c r="AA15" i="1"/>
  <c r="Q20" i="1"/>
  <c r="AB20" i="1"/>
  <c r="AC20" i="1"/>
  <c r="P20" i="1"/>
  <c r="W20" i="1"/>
  <c r="V20" i="1"/>
  <c r="X19" i="1"/>
  <c r="Y18" i="1"/>
  <c r="AE17" i="1" l="1"/>
  <c r="AD18" i="1"/>
  <c r="S17" i="1"/>
  <c r="R18" i="1"/>
  <c r="AF17" i="1"/>
  <c r="AG16" i="1"/>
  <c r="T16" i="1"/>
  <c r="U15" i="1"/>
  <c r="Z17" i="1"/>
  <c r="AA16" i="1"/>
  <c r="X20" i="1"/>
  <c r="Y19" i="1"/>
  <c r="AB21" i="1"/>
  <c r="AC21" i="1"/>
  <c r="V21" i="1"/>
  <c r="P21" i="1"/>
  <c r="Q21" i="1"/>
  <c r="W21" i="1"/>
  <c r="AD19" i="1" l="1"/>
  <c r="AE18" i="1"/>
  <c r="S18" i="1"/>
  <c r="R19" i="1"/>
  <c r="AF18" i="1"/>
  <c r="AG17" i="1"/>
  <c r="Z18" i="1"/>
  <c r="AA17" i="1"/>
  <c r="T17" i="1"/>
  <c r="U16" i="1"/>
  <c r="Q22" i="1"/>
  <c r="P22" i="1"/>
  <c r="W22" i="1"/>
  <c r="AC22" i="1"/>
  <c r="V22" i="1"/>
  <c r="AB22" i="1"/>
  <c r="X21" i="1"/>
  <c r="Y20" i="1"/>
  <c r="AD20" i="1" l="1"/>
  <c r="AE19" i="1"/>
  <c r="S19" i="1"/>
  <c r="R20" i="1"/>
  <c r="AF19" i="1"/>
  <c r="AG18" i="1"/>
  <c r="T18" i="1"/>
  <c r="U17" i="1"/>
  <c r="Z19" i="1"/>
  <c r="AA18" i="1"/>
  <c r="AC23" i="1"/>
  <c r="AB23" i="1"/>
  <c r="W23" i="1"/>
  <c r="V23" i="1"/>
  <c r="P23" i="1"/>
  <c r="Q23" i="1"/>
  <c r="Y21" i="1"/>
  <c r="X22" i="1"/>
  <c r="AD21" i="1" l="1"/>
  <c r="AE20" i="1"/>
  <c r="S20" i="1"/>
  <c r="R21" i="1"/>
  <c r="AF20" i="1"/>
  <c r="AG19" i="1"/>
  <c r="T19" i="1"/>
  <c r="U18" i="1"/>
  <c r="Z20" i="1"/>
  <c r="AA19" i="1"/>
  <c r="Y22" i="1"/>
  <c r="X23" i="1"/>
  <c r="AB24" i="1"/>
  <c r="Q24" i="1"/>
  <c r="AC24" i="1"/>
  <c r="V24" i="1"/>
  <c r="W24" i="1"/>
  <c r="P24" i="1"/>
  <c r="AD22" i="1" l="1"/>
  <c r="AE21" i="1"/>
  <c r="S21" i="1"/>
  <c r="R22" i="1"/>
  <c r="AF21" i="1"/>
  <c r="AG20" i="1"/>
  <c r="Z21" i="1"/>
  <c r="AA20" i="1"/>
  <c r="T20" i="1"/>
  <c r="U19" i="1"/>
  <c r="P25" i="1"/>
  <c r="V25" i="1"/>
  <c r="AC25" i="1"/>
  <c r="Q25" i="1"/>
  <c r="W25" i="1"/>
  <c r="AB25" i="1"/>
  <c r="Y23" i="1"/>
  <c r="X24" i="1"/>
  <c r="AE22" i="1" l="1"/>
  <c r="AD23" i="1"/>
  <c r="R23" i="1"/>
  <c r="S22" i="1"/>
  <c r="AF22" i="1"/>
  <c r="AG21" i="1"/>
  <c r="Z22" i="1"/>
  <c r="AA21" i="1"/>
  <c r="T21" i="1"/>
  <c r="U20" i="1"/>
  <c r="Y24" i="1"/>
  <c r="X25" i="1"/>
  <c r="V26" i="1"/>
  <c r="AC26" i="1"/>
  <c r="P26" i="1"/>
  <c r="W26" i="1"/>
  <c r="Q26" i="1"/>
  <c r="AB26" i="1"/>
  <c r="AD24" i="1" l="1"/>
  <c r="AE23" i="1"/>
  <c r="R24" i="1"/>
  <c r="S23" i="1"/>
  <c r="AF23" i="1"/>
  <c r="AG22" i="1"/>
  <c r="T22" i="1"/>
  <c r="U21" i="1"/>
  <c r="Z23" i="1"/>
  <c r="AA22" i="1"/>
  <c r="X26" i="1"/>
  <c r="Y25" i="1"/>
  <c r="W27" i="1"/>
  <c r="AB27" i="1"/>
  <c r="P27" i="1"/>
  <c r="V27" i="1"/>
  <c r="Q27" i="1"/>
  <c r="AC27" i="1"/>
  <c r="AD25" i="1" l="1"/>
  <c r="AE24" i="1"/>
  <c r="S24" i="1"/>
  <c r="R25" i="1"/>
  <c r="AF24" i="1"/>
  <c r="AG23" i="1"/>
  <c r="Z24" i="1"/>
  <c r="AA23" i="1"/>
  <c r="T23" i="1"/>
  <c r="U22" i="1"/>
  <c r="AC28" i="1"/>
  <c r="P28" i="1"/>
  <c r="W28" i="1"/>
  <c r="V28" i="1"/>
  <c r="Q28" i="1"/>
  <c r="AB28" i="1"/>
  <c r="Y26" i="1"/>
  <c r="X27" i="1"/>
  <c r="AD26" i="1" l="1"/>
  <c r="AE25" i="1"/>
  <c r="R26" i="1"/>
  <c r="S25" i="1"/>
  <c r="AF25" i="1"/>
  <c r="AG24" i="1"/>
  <c r="T24" i="1"/>
  <c r="U23" i="1"/>
  <c r="Z25" i="1"/>
  <c r="AA24" i="1"/>
  <c r="P29" i="1"/>
  <c r="AC29" i="1"/>
  <c r="W29" i="1"/>
  <c r="AB29" i="1"/>
  <c r="V29" i="1"/>
  <c r="Q29" i="1"/>
  <c r="X28" i="1"/>
  <c r="Y27" i="1"/>
  <c r="AE26" i="1" l="1"/>
  <c r="AD27" i="1"/>
  <c r="S26" i="1"/>
  <c r="R27" i="1"/>
  <c r="AF26" i="1"/>
  <c r="AG25" i="1"/>
  <c r="Z26" i="1"/>
  <c r="AA25" i="1"/>
  <c r="T25" i="1"/>
  <c r="U24" i="1"/>
  <c r="V30" i="1"/>
  <c r="Q30" i="1"/>
  <c r="AC30" i="1"/>
  <c r="AB30" i="1"/>
  <c r="W30" i="1"/>
  <c r="P30" i="1"/>
  <c r="Y28" i="1"/>
  <c r="X29" i="1"/>
  <c r="AD28" i="1" l="1"/>
  <c r="AE27" i="1"/>
  <c r="R28" i="1"/>
  <c r="S27" i="1"/>
  <c r="AF27" i="1"/>
  <c r="AG26" i="1"/>
  <c r="Z27" i="1"/>
  <c r="AA26" i="1"/>
  <c r="T26" i="1"/>
  <c r="U25" i="1"/>
  <c r="Y29" i="1"/>
  <c r="X30" i="1"/>
  <c r="V31" i="1"/>
  <c r="AB31" i="1"/>
  <c r="W31" i="1"/>
  <c r="P31" i="1"/>
  <c r="AC31" i="1"/>
  <c r="Q31" i="1"/>
  <c r="AE28" i="1" l="1"/>
  <c r="AD29" i="1"/>
  <c r="R29" i="1"/>
  <c r="S28" i="1"/>
  <c r="AF28" i="1"/>
  <c r="AG27" i="1"/>
  <c r="T27" i="1"/>
  <c r="U26" i="1"/>
  <c r="Z28" i="1"/>
  <c r="AA27" i="1"/>
  <c r="X31" i="1"/>
  <c r="Y30" i="1"/>
  <c r="AB32" i="1"/>
  <c r="P32" i="1"/>
  <c r="W32" i="1"/>
  <c r="V32" i="1"/>
  <c r="Q32" i="1"/>
  <c r="AC32" i="1"/>
  <c r="AD30" i="1" l="1"/>
  <c r="AE29" i="1"/>
  <c r="S29" i="1"/>
  <c r="R30" i="1"/>
  <c r="AF29" i="1"/>
  <c r="AG28" i="1"/>
  <c r="Z29" i="1"/>
  <c r="AA28" i="1"/>
  <c r="T28" i="1"/>
  <c r="U27" i="1"/>
  <c r="Q33" i="1"/>
  <c r="AB33" i="1"/>
  <c r="AC33" i="1"/>
  <c r="P33" i="1"/>
  <c r="V33" i="1"/>
  <c r="W33" i="1"/>
  <c r="Y31" i="1"/>
  <c r="X32" i="1"/>
  <c r="AE30" i="1" l="1"/>
  <c r="AD31" i="1"/>
  <c r="S30" i="1"/>
  <c r="R31" i="1"/>
  <c r="AF30" i="1"/>
  <c r="AG29" i="1"/>
  <c r="T29" i="1"/>
  <c r="U28" i="1"/>
  <c r="Z30" i="1"/>
  <c r="AA29" i="1"/>
  <c r="W34" i="1"/>
  <c r="P34" i="1"/>
  <c r="V34" i="1"/>
  <c r="Q34" i="1"/>
  <c r="AC34" i="1"/>
  <c r="AB34" i="1"/>
  <c r="Y32" i="1"/>
  <c r="X33" i="1"/>
  <c r="AD32" i="1" l="1"/>
  <c r="AE31" i="1"/>
  <c r="R32" i="1"/>
  <c r="S31" i="1"/>
  <c r="AF31" i="1"/>
  <c r="AG30" i="1"/>
  <c r="T30" i="1"/>
  <c r="U29" i="1"/>
  <c r="Z31" i="1"/>
  <c r="AA30" i="1"/>
  <c r="Y33" i="1"/>
  <c r="X34" i="1"/>
  <c r="W35" i="1"/>
  <c r="AB35" i="1"/>
  <c r="P35" i="1"/>
  <c r="AC35" i="1"/>
  <c r="Q35" i="1"/>
  <c r="V35" i="1"/>
  <c r="AD33" i="1" l="1"/>
  <c r="AE32" i="1"/>
  <c r="S32" i="1"/>
  <c r="R33" i="1"/>
  <c r="AF32" i="1"/>
  <c r="AG31" i="1"/>
  <c r="Z32" i="1"/>
  <c r="AA31" i="1"/>
  <c r="T31" i="1"/>
  <c r="U30" i="1"/>
  <c r="V36" i="1"/>
  <c r="AC36" i="1"/>
  <c r="Q36" i="1"/>
  <c r="P36" i="1"/>
  <c r="W36" i="1"/>
  <c r="AB36" i="1"/>
  <c r="Y34" i="1"/>
  <c r="X35" i="1"/>
  <c r="AD34" i="1" l="1"/>
  <c r="AE33" i="1"/>
  <c r="R34" i="1"/>
  <c r="S33" i="1"/>
  <c r="AF33" i="1"/>
  <c r="AG32" i="1"/>
  <c r="Z33" i="1"/>
  <c r="AA32" i="1"/>
  <c r="T32" i="1"/>
  <c r="U31" i="1"/>
  <c r="W37" i="1"/>
  <c r="Q37" i="1"/>
  <c r="AB37" i="1"/>
  <c r="AC37" i="1"/>
  <c r="V37" i="1"/>
  <c r="P37" i="1"/>
  <c r="Y35" i="1"/>
  <c r="X36" i="1"/>
  <c r="AE34" i="1" l="1"/>
  <c r="AD35" i="1"/>
  <c r="S34" i="1"/>
  <c r="R35" i="1"/>
  <c r="AF34" i="1"/>
  <c r="AG33" i="1"/>
  <c r="T33" i="1"/>
  <c r="U32" i="1"/>
  <c r="Z34" i="1"/>
  <c r="AA33" i="1"/>
  <c r="Q38" i="1"/>
  <c r="P38" i="1"/>
  <c r="V38" i="1"/>
  <c r="AB38" i="1"/>
  <c r="AC38" i="1"/>
  <c r="W38" i="1"/>
  <c r="Y36" i="1"/>
  <c r="X37" i="1"/>
  <c r="AD36" i="1" l="1"/>
  <c r="AE35" i="1"/>
  <c r="R36" i="1"/>
  <c r="S35" i="1"/>
  <c r="AF35" i="1"/>
  <c r="AG34" i="1"/>
  <c r="Z35" i="1"/>
  <c r="AA34" i="1"/>
  <c r="T34" i="1"/>
  <c r="U33" i="1"/>
  <c r="X38" i="1"/>
  <c r="Y37" i="1"/>
  <c r="AC39" i="1"/>
  <c r="W39" i="1"/>
  <c r="AB39" i="1"/>
  <c r="V39" i="1"/>
  <c r="Q39" i="1"/>
  <c r="P39" i="1"/>
  <c r="AE36" i="1" l="1"/>
  <c r="AD37" i="1"/>
  <c r="S36" i="1"/>
  <c r="R37" i="1"/>
  <c r="AF36" i="1"/>
  <c r="AG35" i="1"/>
  <c r="T35" i="1"/>
  <c r="U34" i="1"/>
  <c r="Z36" i="1"/>
  <c r="AA35" i="1"/>
  <c r="V40" i="1"/>
  <c r="AB40" i="1"/>
  <c r="P40" i="1"/>
  <c r="Q40" i="1"/>
  <c r="W40" i="1"/>
  <c r="AC40" i="1"/>
  <c r="Y38" i="1"/>
  <c r="X39" i="1"/>
  <c r="AD38" i="1" l="1"/>
  <c r="AE37" i="1"/>
  <c r="S37" i="1"/>
  <c r="R38" i="1"/>
  <c r="AF37" i="1"/>
  <c r="AG36" i="1"/>
  <c r="Z37" i="1"/>
  <c r="AA36" i="1"/>
  <c r="T36" i="1"/>
  <c r="U35" i="1"/>
  <c r="V41" i="1"/>
  <c r="W41" i="1"/>
  <c r="AC41" i="1"/>
  <c r="AB41" i="1"/>
  <c r="Q41" i="1"/>
  <c r="P41" i="1"/>
  <c r="Y39" i="1"/>
  <c r="X40" i="1"/>
  <c r="AD39" i="1" l="1"/>
  <c r="AE38" i="1"/>
  <c r="R39" i="1"/>
  <c r="S38" i="1"/>
  <c r="AF38" i="1"/>
  <c r="AG37" i="1"/>
  <c r="T37" i="1"/>
  <c r="U36" i="1"/>
  <c r="Z38" i="1"/>
  <c r="AA37" i="1"/>
  <c r="X41" i="1"/>
  <c r="Y40" i="1"/>
  <c r="AB42" i="1"/>
  <c r="P42" i="1"/>
  <c r="V42" i="1"/>
  <c r="W42" i="1"/>
  <c r="Q42" i="1"/>
  <c r="AC42" i="1"/>
  <c r="AD40" i="1" l="1"/>
  <c r="AE39" i="1"/>
  <c r="S39" i="1"/>
  <c r="R40" i="1"/>
  <c r="AF39" i="1"/>
  <c r="AG38" i="1"/>
  <c r="Z39" i="1"/>
  <c r="AA38" i="1"/>
  <c r="T38" i="1"/>
  <c r="U37" i="1"/>
  <c r="V43" i="1"/>
  <c r="AC43" i="1"/>
  <c r="P43" i="1"/>
  <c r="W43" i="1"/>
  <c r="AB43" i="1"/>
  <c r="Q43" i="1"/>
  <c r="Y41" i="1"/>
  <c r="X42" i="1"/>
  <c r="AD41" i="1" l="1"/>
  <c r="AE40" i="1"/>
  <c r="S40" i="1"/>
  <c r="R41" i="1"/>
  <c r="AF40" i="1"/>
  <c r="AG39" i="1"/>
  <c r="T39" i="1"/>
  <c r="U38" i="1"/>
  <c r="Z40" i="1"/>
  <c r="AA39" i="1"/>
  <c r="P44" i="1"/>
  <c r="AB44" i="1"/>
  <c r="AC44" i="1"/>
  <c r="V44" i="1"/>
  <c r="Q44" i="1"/>
  <c r="W44" i="1"/>
  <c r="X43" i="1"/>
  <c r="Y42" i="1"/>
  <c r="AD42" i="1" l="1"/>
  <c r="AE41" i="1"/>
  <c r="S41" i="1"/>
  <c r="R42" i="1"/>
  <c r="AF41" i="1"/>
  <c r="AG40" i="1"/>
  <c r="Z41" i="1"/>
  <c r="AA40" i="1"/>
  <c r="T40" i="1"/>
  <c r="U39" i="1"/>
  <c r="Y43" i="1"/>
  <c r="X44" i="1"/>
  <c r="AC45" i="1"/>
  <c r="Q45" i="1"/>
  <c r="V45" i="1"/>
  <c r="W45" i="1"/>
  <c r="AB45" i="1"/>
  <c r="P45" i="1"/>
  <c r="AE42" i="1" l="1"/>
  <c r="AD43" i="1"/>
  <c r="S42" i="1"/>
  <c r="R43" i="1"/>
  <c r="AF42" i="1"/>
  <c r="AG41" i="1"/>
  <c r="T41" i="1"/>
  <c r="U40" i="1"/>
  <c r="Z42" i="1"/>
  <c r="AA41" i="1"/>
  <c r="Q46" i="1"/>
  <c r="V46" i="1"/>
  <c r="AC46" i="1"/>
  <c r="P46" i="1"/>
  <c r="AB46" i="1"/>
  <c r="W46" i="1"/>
  <c r="Y44" i="1"/>
  <c r="X45" i="1"/>
  <c r="AE43" i="1" l="1"/>
  <c r="AD44" i="1"/>
  <c r="S43" i="1"/>
  <c r="R44" i="1"/>
  <c r="AF43" i="1"/>
  <c r="AG42" i="1"/>
  <c r="Z43" i="1"/>
  <c r="AA42" i="1"/>
  <c r="T42" i="1"/>
  <c r="U41" i="1"/>
  <c r="X46" i="1"/>
  <c r="Y45" i="1"/>
  <c r="W47" i="1"/>
  <c r="AC47" i="1"/>
  <c r="V47" i="1"/>
  <c r="Q47" i="1"/>
  <c r="P47" i="1"/>
  <c r="AB47" i="1"/>
  <c r="AD45" i="1" l="1"/>
  <c r="AE44" i="1"/>
  <c r="S44" i="1"/>
  <c r="R45" i="1"/>
  <c r="AF44" i="1"/>
  <c r="AG43" i="1"/>
  <c r="T43" i="1"/>
  <c r="U42" i="1"/>
  <c r="Z44" i="1"/>
  <c r="AA43" i="1"/>
  <c r="AB48" i="1"/>
  <c r="AC48" i="1"/>
  <c r="V48" i="1"/>
  <c r="Q48" i="1"/>
  <c r="W48" i="1"/>
  <c r="P48" i="1"/>
  <c r="Y46" i="1"/>
  <c r="X47" i="1"/>
  <c r="AE45" i="1" l="1"/>
  <c r="AD46" i="1"/>
  <c r="R46" i="1"/>
  <c r="S45" i="1"/>
  <c r="AF45" i="1"/>
  <c r="AG44" i="1"/>
  <c r="Z45" i="1"/>
  <c r="AA44" i="1"/>
  <c r="T44" i="1"/>
  <c r="U43" i="1"/>
  <c r="V49" i="1"/>
  <c r="AB49" i="1"/>
  <c r="W49" i="1"/>
  <c r="P49" i="1"/>
  <c r="AC49" i="1"/>
  <c r="Q49" i="1"/>
  <c r="Y47" i="1"/>
  <c r="X48" i="1"/>
  <c r="AD47" i="1" l="1"/>
  <c r="AE46" i="1"/>
  <c r="S46" i="1"/>
  <c r="R47" i="1"/>
  <c r="AF46" i="1"/>
  <c r="AG45" i="1"/>
  <c r="T45" i="1"/>
  <c r="U44" i="1"/>
  <c r="Z46" i="1"/>
  <c r="AA45" i="1"/>
  <c r="X49" i="1"/>
  <c r="Y48" i="1"/>
  <c r="AC50" i="1"/>
  <c r="AB50" i="1"/>
  <c r="Q50" i="1"/>
  <c r="P50" i="1"/>
  <c r="W50" i="1"/>
  <c r="V50" i="1"/>
  <c r="AD48" i="1" l="1"/>
  <c r="AE47" i="1"/>
  <c r="R48" i="1"/>
  <c r="S47" i="1"/>
  <c r="AF47" i="1"/>
  <c r="AG46" i="1"/>
  <c r="T46" i="1"/>
  <c r="U45" i="1"/>
  <c r="Z47" i="1"/>
  <c r="AA46" i="1"/>
  <c r="X50" i="1"/>
  <c r="Y49" i="1"/>
  <c r="AB51" i="1"/>
  <c r="Q51" i="1"/>
  <c r="AC51" i="1"/>
  <c r="V51" i="1"/>
  <c r="P51" i="1"/>
  <c r="W51" i="1"/>
  <c r="AE48" i="1" l="1"/>
  <c r="AD49" i="1"/>
  <c r="S48" i="1"/>
  <c r="R49" i="1"/>
  <c r="AF48" i="1"/>
  <c r="AG47" i="1"/>
  <c r="T47" i="1"/>
  <c r="U46" i="1"/>
  <c r="Z48" i="1"/>
  <c r="AA47" i="1"/>
  <c r="P52" i="1"/>
  <c r="W52" i="1"/>
  <c r="Q52" i="1"/>
  <c r="V52" i="1"/>
  <c r="AC52" i="1"/>
  <c r="AB52" i="1"/>
  <c r="Y50" i="1"/>
  <c r="X51" i="1"/>
  <c r="AE49" i="1" l="1"/>
  <c r="AD50" i="1"/>
  <c r="R50" i="1"/>
  <c r="S49" i="1"/>
  <c r="AF49" i="1"/>
  <c r="AG48" i="1"/>
  <c r="Z49" i="1"/>
  <c r="AA48" i="1"/>
  <c r="T48" i="1"/>
  <c r="U47" i="1"/>
  <c r="V53" i="1"/>
  <c r="AC53" i="1"/>
  <c r="AB53" i="1"/>
  <c r="P53" i="1"/>
  <c r="W53" i="1"/>
  <c r="Q53" i="1"/>
  <c r="Y51" i="1"/>
  <c r="X52" i="1"/>
  <c r="AE50" i="1" l="1"/>
  <c r="AD51" i="1"/>
  <c r="S50" i="1"/>
  <c r="R51" i="1"/>
  <c r="AF50" i="1"/>
  <c r="AG49" i="1"/>
  <c r="T49" i="1"/>
  <c r="U48" i="1"/>
  <c r="Z50" i="1"/>
  <c r="AA49" i="1"/>
  <c r="Y52" i="1"/>
  <c r="X53" i="1"/>
  <c r="W54" i="1"/>
  <c r="AB54" i="1"/>
  <c r="Q54" i="1"/>
  <c r="V54" i="1"/>
  <c r="AC54" i="1"/>
  <c r="P54" i="1"/>
  <c r="AD52" i="1" l="1"/>
  <c r="AE51" i="1"/>
  <c r="S51" i="1"/>
  <c r="R52" i="1"/>
  <c r="AF51" i="1"/>
  <c r="AG50" i="1"/>
  <c r="Z51" i="1"/>
  <c r="AA50" i="1"/>
  <c r="T50" i="1"/>
  <c r="U49" i="1"/>
  <c r="Y53" i="1"/>
  <c r="X54" i="1"/>
  <c r="P55" i="1"/>
  <c r="AB55" i="1"/>
  <c r="Q55" i="1"/>
  <c r="W55" i="1"/>
  <c r="V55" i="1"/>
  <c r="AC55" i="1"/>
  <c r="AE52" i="1" l="1"/>
  <c r="AD53" i="1"/>
  <c r="S52" i="1"/>
  <c r="R53" i="1"/>
  <c r="AF52" i="1"/>
  <c r="AG51" i="1"/>
  <c r="T51" i="1"/>
  <c r="U50" i="1"/>
  <c r="Z52" i="1"/>
  <c r="AA51" i="1"/>
  <c r="AB56" i="1"/>
  <c r="P56" i="1"/>
  <c r="AC56" i="1"/>
  <c r="Q56" i="1"/>
  <c r="V56" i="1"/>
  <c r="W56" i="1"/>
  <c r="Y54" i="1"/>
  <c r="X55" i="1"/>
  <c r="AD54" i="1" l="1"/>
  <c r="AE53" i="1"/>
  <c r="R54" i="1"/>
  <c r="S53" i="1"/>
  <c r="AF53" i="1"/>
  <c r="AG52" i="1"/>
  <c r="T52" i="1"/>
  <c r="U51" i="1"/>
  <c r="Z53" i="1"/>
  <c r="AA52" i="1"/>
  <c r="Y55" i="1"/>
  <c r="X56" i="1"/>
  <c r="W57" i="1"/>
  <c r="AC57" i="1"/>
  <c r="V57" i="1"/>
  <c r="AB57" i="1"/>
  <c r="Q57" i="1"/>
  <c r="P57" i="1"/>
  <c r="AD55" i="1" l="1"/>
  <c r="AE54" i="1"/>
  <c r="S54" i="1"/>
  <c r="R55" i="1"/>
  <c r="AF54" i="1"/>
  <c r="AG53" i="1"/>
  <c r="T53" i="1"/>
  <c r="U52" i="1"/>
  <c r="Z54" i="1"/>
  <c r="AA53" i="1"/>
  <c r="Y56" i="1"/>
  <c r="X57" i="1"/>
  <c r="AB58" i="1"/>
  <c r="P58" i="1"/>
  <c r="Q58" i="1"/>
  <c r="W58" i="1"/>
  <c r="AC58" i="1"/>
  <c r="V58" i="1"/>
  <c r="AD56" i="1" l="1"/>
  <c r="AE55" i="1"/>
  <c r="R56" i="1"/>
  <c r="S55" i="1"/>
  <c r="AF55" i="1"/>
  <c r="AG54" i="1"/>
  <c r="T54" i="1"/>
  <c r="U53" i="1"/>
  <c r="Z55" i="1"/>
  <c r="AA54" i="1"/>
  <c r="AB59" i="1"/>
  <c r="P59" i="1"/>
  <c r="V59" i="1"/>
  <c r="W59" i="1"/>
  <c r="Q59" i="1"/>
  <c r="AC59" i="1"/>
  <c r="Y57" i="1"/>
  <c r="X58" i="1"/>
  <c r="AE56" i="1" l="1"/>
  <c r="AD57" i="1"/>
  <c r="R57" i="1"/>
  <c r="S56" i="1"/>
  <c r="AF56" i="1"/>
  <c r="AG55" i="1"/>
  <c r="Z56" i="1"/>
  <c r="AA55" i="1"/>
  <c r="T55" i="1"/>
  <c r="U54" i="1"/>
  <c r="V60" i="1"/>
  <c r="W60" i="1"/>
  <c r="P60" i="1"/>
  <c r="AB60" i="1"/>
  <c r="AC60" i="1"/>
  <c r="Q60" i="1"/>
  <c r="Y58" i="1"/>
  <c r="X59" i="1"/>
  <c r="AD58" i="1" l="1"/>
  <c r="AE57" i="1"/>
  <c r="S57" i="1"/>
  <c r="R58" i="1"/>
  <c r="AF57" i="1"/>
  <c r="AG56" i="1"/>
  <c r="Z57" i="1"/>
  <c r="AA56" i="1"/>
  <c r="T56" i="1"/>
  <c r="U55" i="1"/>
  <c r="X60" i="1"/>
  <c r="Y59" i="1"/>
  <c r="P61" i="1"/>
  <c r="W61" i="1"/>
  <c r="AC61" i="1"/>
  <c r="Q61" i="1"/>
  <c r="V61" i="1"/>
  <c r="AB61" i="1"/>
  <c r="AE58" i="1" l="1"/>
  <c r="AD59" i="1"/>
  <c r="S58" i="1"/>
  <c r="R59" i="1"/>
  <c r="AF58" i="1"/>
  <c r="AG57" i="1"/>
  <c r="Z58" i="1"/>
  <c r="AA57" i="1"/>
  <c r="T57" i="1"/>
  <c r="U56" i="1"/>
  <c r="P62" i="1"/>
  <c r="AC62" i="1"/>
  <c r="V62" i="1"/>
  <c r="W62" i="1"/>
  <c r="Q62" i="1"/>
  <c r="AB62" i="1"/>
  <c r="Y60" i="1"/>
  <c r="X61" i="1"/>
  <c r="AE59" i="1" l="1"/>
  <c r="AD60" i="1"/>
  <c r="R60" i="1"/>
  <c r="S59" i="1"/>
  <c r="AF59" i="1"/>
  <c r="AG58" i="1"/>
  <c r="T58" i="1"/>
  <c r="U57" i="1"/>
  <c r="Z59" i="1"/>
  <c r="AA58" i="1"/>
  <c r="AB63" i="1"/>
  <c r="V63" i="1"/>
  <c r="W63" i="1"/>
  <c r="P63" i="1"/>
  <c r="AC63" i="1"/>
  <c r="Q63" i="1"/>
  <c r="Y61" i="1"/>
  <c r="X62" i="1"/>
  <c r="AE60" i="1" l="1"/>
  <c r="AD61" i="1"/>
  <c r="R61" i="1"/>
  <c r="S60" i="1"/>
  <c r="AF60" i="1"/>
  <c r="AG59" i="1"/>
  <c r="T59" i="1"/>
  <c r="U58" i="1"/>
  <c r="Z60" i="1"/>
  <c r="AA59" i="1"/>
  <c r="X63" i="1"/>
  <c r="Y62" i="1"/>
  <c r="P64" i="1"/>
  <c r="AC64" i="1"/>
  <c r="AB64" i="1"/>
  <c r="V64" i="1"/>
  <c r="W64" i="1"/>
  <c r="Q64" i="1"/>
  <c r="AD62" i="1" l="1"/>
  <c r="AE61" i="1"/>
  <c r="S61" i="1"/>
  <c r="R62" i="1"/>
  <c r="AF61" i="1"/>
  <c r="AG60" i="1"/>
  <c r="Z61" i="1"/>
  <c r="AA60" i="1"/>
  <c r="T60" i="1"/>
  <c r="U59" i="1"/>
  <c r="Y63" i="1"/>
  <c r="X64" i="1"/>
  <c r="P65" i="1"/>
  <c r="Q65" i="1"/>
  <c r="AB65" i="1"/>
  <c r="V65" i="1"/>
  <c r="AC65" i="1"/>
  <c r="W65" i="1"/>
  <c r="AD63" i="1" l="1"/>
  <c r="AE62" i="1"/>
  <c r="S62" i="1"/>
  <c r="R63" i="1"/>
  <c r="AF62" i="1"/>
  <c r="AG61" i="1"/>
  <c r="Z62" i="1"/>
  <c r="AA61" i="1"/>
  <c r="T61" i="1"/>
  <c r="U60" i="1"/>
  <c r="AB66" i="1"/>
  <c r="Q66" i="1"/>
  <c r="V66" i="1"/>
  <c r="AC66" i="1"/>
  <c r="P66" i="1"/>
  <c r="W66" i="1"/>
  <c r="X65" i="1"/>
  <c r="Y64" i="1"/>
  <c r="AD64" i="1" l="1"/>
  <c r="AE63" i="1"/>
  <c r="R64" i="1"/>
  <c r="S63" i="1"/>
  <c r="AF63" i="1"/>
  <c r="AG62" i="1"/>
  <c r="T62" i="1"/>
  <c r="U61" i="1"/>
  <c r="Z63" i="1"/>
  <c r="AA62" i="1"/>
  <c r="Y65" i="1"/>
  <c r="X66" i="1"/>
  <c r="W67" i="1"/>
  <c r="Q67" i="1"/>
  <c r="V67" i="1"/>
  <c r="P67" i="1"/>
  <c r="AC67" i="1"/>
  <c r="AB67" i="1"/>
  <c r="AE64" i="1" l="1"/>
  <c r="AD65" i="1"/>
  <c r="S64" i="1"/>
  <c r="R65" i="1"/>
  <c r="AF64" i="1"/>
  <c r="AG63" i="1"/>
  <c r="Z64" i="1"/>
  <c r="AA63" i="1"/>
  <c r="T63" i="1"/>
  <c r="U62" i="1"/>
  <c r="Q68" i="1"/>
  <c r="W68" i="1"/>
  <c r="P68" i="1"/>
  <c r="AB68" i="1"/>
  <c r="AC68" i="1"/>
  <c r="V68" i="1"/>
  <c r="Y66" i="1"/>
  <c r="X67" i="1"/>
  <c r="AE65" i="1" l="1"/>
  <c r="AD66" i="1"/>
  <c r="R66" i="1"/>
  <c r="S65" i="1"/>
  <c r="AF65" i="1"/>
  <c r="AG64" i="1"/>
  <c r="T64" i="1"/>
  <c r="U63" i="1"/>
  <c r="Z65" i="1"/>
  <c r="AA64" i="1"/>
  <c r="V69" i="1"/>
  <c r="AC69" i="1"/>
  <c r="W69" i="1"/>
  <c r="Q69" i="1"/>
  <c r="AB69" i="1"/>
  <c r="P69" i="1"/>
  <c r="X68" i="1"/>
  <c r="Y67" i="1"/>
  <c r="AD67" i="1" l="1"/>
  <c r="AE66" i="1"/>
  <c r="S66" i="1"/>
  <c r="R67" i="1"/>
  <c r="AF66" i="1"/>
  <c r="AG65" i="1"/>
  <c r="Z66" i="1"/>
  <c r="AA65" i="1"/>
  <c r="T65" i="1"/>
  <c r="U64" i="1"/>
  <c r="W70" i="1"/>
  <c r="AC70" i="1"/>
  <c r="P70" i="1"/>
  <c r="V70" i="1"/>
  <c r="AB70" i="1"/>
  <c r="Q70" i="1"/>
  <c r="Y68" i="1"/>
  <c r="X69" i="1"/>
  <c r="AD68" i="1" l="1"/>
  <c r="AE67" i="1"/>
  <c r="S67" i="1"/>
  <c r="R68" i="1"/>
  <c r="AF67" i="1"/>
  <c r="AG66" i="1"/>
  <c r="Z67" i="1"/>
  <c r="AA66" i="1"/>
  <c r="T66" i="1"/>
  <c r="U65" i="1"/>
  <c r="X70" i="1"/>
  <c r="Y69" i="1"/>
  <c r="AC71" i="1"/>
  <c r="AB71" i="1"/>
  <c r="V71" i="1"/>
  <c r="P71" i="1"/>
  <c r="W71" i="1"/>
  <c r="Q71" i="1"/>
  <c r="AD69" i="1" l="1"/>
  <c r="AE68" i="1"/>
  <c r="R69" i="1"/>
  <c r="S68" i="1"/>
  <c r="AF68" i="1"/>
  <c r="AG67" i="1"/>
  <c r="T67" i="1"/>
  <c r="U66" i="1"/>
  <c r="Z68" i="1"/>
  <c r="AA67" i="1"/>
  <c r="W72" i="1"/>
  <c r="P72" i="1"/>
  <c r="V72" i="1"/>
  <c r="Q72" i="1"/>
  <c r="AC72" i="1"/>
  <c r="AB72" i="1"/>
  <c r="Y70" i="1"/>
  <c r="X71" i="1"/>
  <c r="AE69" i="1" l="1"/>
  <c r="AD70" i="1"/>
  <c r="S69" i="1"/>
  <c r="R70" i="1"/>
  <c r="AF69" i="1"/>
  <c r="AG68" i="1"/>
  <c r="Z69" i="1"/>
  <c r="AA68" i="1"/>
  <c r="T68" i="1"/>
  <c r="U67" i="1"/>
  <c r="V73" i="1"/>
  <c r="P73" i="1"/>
  <c r="AC73" i="1"/>
  <c r="W73" i="1"/>
  <c r="AB73" i="1"/>
  <c r="Q73" i="1"/>
  <c r="Y71" i="1"/>
  <c r="X72" i="1"/>
  <c r="AE70" i="1" l="1"/>
  <c r="AD71" i="1"/>
  <c r="S70" i="1"/>
  <c r="R71" i="1"/>
  <c r="AF70" i="1"/>
  <c r="AG69" i="1"/>
  <c r="T69" i="1"/>
  <c r="U68" i="1"/>
  <c r="Z70" i="1"/>
  <c r="AA69" i="1"/>
  <c r="Y72" i="1"/>
  <c r="X73" i="1"/>
  <c r="AB74" i="1"/>
  <c r="Q74" i="1"/>
  <c r="W74" i="1"/>
  <c r="V74" i="1"/>
  <c r="P74" i="1"/>
  <c r="AC74" i="1"/>
  <c r="AE71" i="1" l="1"/>
  <c r="AD72" i="1"/>
  <c r="S71" i="1"/>
  <c r="R72" i="1"/>
  <c r="AF71" i="1"/>
  <c r="AG70" i="1"/>
  <c r="T70" i="1"/>
  <c r="U69" i="1"/>
  <c r="Z71" i="1"/>
  <c r="AA70" i="1"/>
  <c r="AC75" i="1"/>
  <c r="P75" i="1"/>
  <c r="Q75" i="1"/>
  <c r="W75" i="1"/>
  <c r="V75" i="1"/>
  <c r="AB75" i="1"/>
  <c r="X74" i="1"/>
  <c r="Y73" i="1"/>
  <c r="AE72" i="1" l="1"/>
  <c r="AD73" i="1"/>
  <c r="R73" i="1"/>
  <c r="S72" i="1"/>
  <c r="AF72" i="1"/>
  <c r="AG71" i="1"/>
  <c r="Z72" i="1"/>
  <c r="AA71" i="1"/>
  <c r="T71" i="1"/>
  <c r="U70" i="1"/>
  <c r="X75" i="1"/>
  <c r="Y74" i="1"/>
  <c r="P76" i="1"/>
  <c r="V76" i="1"/>
  <c r="W76" i="1"/>
  <c r="AC76" i="1"/>
  <c r="Q76" i="1"/>
  <c r="AB76" i="1"/>
  <c r="AD74" i="1" l="1"/>
  <c r="AE73" i="1"/>
  <c r="R74" i="1"/>
  <c r="S73" i="1"/>
  <c r="AF73" i="1"/>
  <c r="AG72" i="1"/>
  <c r="Z73" i="1"/>
  <c r="AA72" i="1"/>
  <c r="T72" i="1"/>
  <c r="U71" i="1"/>
  <c r="P77" i="1"/>
  <c r="AB77" i="1"/>
  <c r="V77" i="1"/>
  <c r="W77" i="1"/>
  <c r="Q77" i="1"/>
  <c r="AC77" i="1"/>
  <c r="Y75" i="1"/>
  <c r="X76" i="1"/>
  <c r="AE74" i="1" l="1"/>
  <c r="AD75" i="1"/>
  <c r="R75" i="1"/>
  <c r="S74" i="1"/>
  <c r="AF74" i="1"/>
  <c r="AG73" i="1"/>
  <c r="T73" i="1"/>
  <c r="U72" i="1"/>
  <c r="Z74" i="1"/>
  <c r="AA73" i="1"/>
  <c r="AB78" i="1"/>
  <c r="W78" i="1"/>
  <c r="Q78" i="1"/>
  <c r="V78" i="1"/>
  <c r="AC78" i="1"/>
  <c r="P78" i="1"/>
  <c r="X77" i="1"/>
  <c r="Y76" i="1"/>
  <c r="AD76" i="1" l="1"/>
  <c r="AE75" i="1"/>
  <c r="R76" i="1"/>
  <c r="S75" i="1"/>
  <c r="AF75" i="1"/>
  <c r="AG74" i="1"/>
  <c r="Z75" i="1"/>
  <c r="AA74" i="1"/>
  <c r="T74" i="1"/>
  <c r="U73" i="1"/>
  <c r="W79" i="1"/>
  <c r="V79" i="1"/>
  <c r="AB79" i="1"/>
  <c r="P79" i="1"/>
  <c r="Q79" i="1"/>
  <c r="AC79" i="1"/>
  <c r="X78" i="1"/>
  <c r="Y77" i="1"/>
  <c r="AD77" i="1" l="1"/>
  <c r="AE76" i="1"/>
  <c r="R77" i="1"/>
  <c r="S76" i="1"/>
  <c r="AF76" i="1"/>
  <c r="AG75" i="1"/>
  <c r="T75" i="1"/>
  <c r="U74" i="1"/>
  <c r="Z76" i="1"/>
  <c r="AA75" i="1"/>
  <c r="Y78" i="1"/>
  <c r="X79" i="1"/>
  <c r="Q80" i="1"/>
  <c r="AC80" i="1"/>
  <c r="P80" i="1"/>
  <c r="V80" i="1"/>
  <c r="AB80" i="1"/>
  <c r="W80" i="1"/>
  <c r="AE77" i="1" l="1"/>
  <c r="AD78" i="1"/>
  <c r="R78" i="1"/>
  <c r="S77" i="1"/>
  <c r="AF77" i="1"/>
  <c r="AG76" i="1"/>
  <c r="Z77" i="1"/>
  <c r="AA76" i="1"/>
  <c r="T76" i="1"/>
  <c r="U75" i="1"/>
  <c r="Y79" i="1"/>
  <c r="X80" i="1"/>
  <c r="Y80" i="1" s="1"/>
  <c r="AD79" i="1" l="1"/>
  <c r="AE78" i="1"/>
  <c r="S78" i="1"/>
  <c r="R79" i="1"/>
  <c r="AF78" i="1"/>
  <c r="AG77" i="1"/>
  <c r="T77" i="1"/>
  <c r="U76" i="1"/>
  <c r="Z78" i="1"/>
  <c r="AA77" i="1"/>
  <c r="AE79" i="1" l="1"/>
  <c r="AD80" i="1"/>
  <c r="AE80" i="1" s="1"/>
  <c r="S79" i="1"/>
  <c r="R80" i="1"/>
  <c r="S80" i="1" s="1"/>
  <c r="AF79" i="1"/>
  <c r="AG78" i="1"/>
  <c r="T78" i="1"/>
  <c r="U77" i="1"/>
  <c r="Z79" i="1"/>
  <c r="AA78" i="1"/>
  <c r="AF80" i="1" l="1"/>
  <c r="AG80" i="1" s="1"/>
  <c r="AG79" i="1"/>
  <c r="Z80" i="1"/>
  <c r="AA80" i="1" s="1"/>
  <c r="AA79" i="1"/>
  <c r="T79" i="1"/>
  <c r="U78" i="1"/>
  <c r="T80" i="1" l="1"/>
  <c r="U80" i="1" s="1"/>
  <c r="U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Swaroop Bhagavatula</author>
  </authors>
  <commentList>
    <comment ref="F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Microsoft Office User:
Source: </t>
        </r>
        <r>
          <rPr>
            <sz val="10"/>
            <color indexed="81"/>
            <rFont val="Calibri"/>
            <family val="2"/>
          </rPr>
          <t>2017 val report, page 37.</t>
        </r>
      </text>
    </comment>
    <comment ref="C28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  <comment ref="C29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</commentList>
</comments>
</file>

<file path=xl/sharedStrings.xml><?xml version="1.0" encoding="utf-8"?>
<sst xmlns="http://schemas.openxmlformats.org/spreadsheetml/2006/main" count="369" uniqueCount="182">
  <si>
    <t>Age</t>
  </si>
  <si>
    <t>EE Contribution Rate</t>
  </si>
  <si>
    <t>Credited Interest</t>
  </si>
  <si>
    <t>IRS Compensation Limit</t>
  </si>
  <si>
    <t>Final Average Salary (years)</t>
  </si>
  <si>
    <t>Payroll Growth Rate (Basic)</t>
  </si>
  <si>
    <t>Main Parameters</t>
  </si>
  <si>
    <t>Starting Salary</t>
  </si>
  <si>
    <t>ARR/DR</t>
  </si>
  <si>
    <t>COLA</t>
  </si>
  <si>
    <t>Hiring Age</t>
  </si>
  <si>
    <t>Benefit Tier</t>
  </si>
  <si>
    <t>Vesting (years)</t>
  </si>
  <si>
    <t>Merit &amp; Promotional Increases</t>
  </si>
  <si>
    <t>COLA Compounds (1=Yes)</t>
  </si>
  <si>
    <t>Reduced Retirement Age</t>
  </si>
  <si>
    <t>Rule of Age + YOS</t>
  </si>
  <si>
    <t>https://files.eric.ed.gov/fulltext/ED499007.pdf</t>
  </si>
  <si>
    <t>DC Plan</t>
  </si>
  <si>
    <t>EE Contribution</t>
  </si>
  <si>
    <t>ER Contribution</t>
  </si>
  <si>
    <t>Optimistic Return Scenario</t>
  </si>
  <si>
    <t>Pessimistic Return Scenario</t>
  </si>
  <si>
    <t>ER DC Contribution</t>
  </si>
  <si>
    <t>EE DC Contribution</t>
  </si>
  <si>
    <t>Total Vested DC Balance (Adjusted for Inflation)</t>
  </si>
  <si>
    <t>Vested DC Balance (Adjusted for Inflation)</t>
  </si>
  <si>
    <t>DC Balance (ER Only)</t>
  </si>
  <si>
    <t>DC Balance (EE Only)</t>
  </si>
  <si>
    <t>Reduced Retirement YOS</t>
  </si>
  <si>
    <t>Assumed Price Inflation</t>
  </si>
  <si>
    <t>Plan</t>
  </si>
  <si>
    <t>Normal Retirement Age II</t>
  </si>
  <si>
    <t>Normal Retirement YOS II</t>
  </si>
  <si>
    <t>Normal Retirement Age I</t>
  </si>
  <si>
    <t>Normal Retirement YOS I</t>
  </si>
  <si>
    <t>Normal Retirement Rule of</t>
  </si>
  <si>
    <t>Normal Retirement Rule Min Age</t>
  </si>
  <si>
    <t>Early Retirement Rule of</t>
  </si>
  <si>
    <t>Early Retirement Rule Min Age</t>
  </si>
  <si>
    <t>Value</t>
  </si>
  <si>
    <t>DC Vesting (years)</t>
  </si>
  <si>
    <t>ER Contribution Rate</t>
  </si>
  <si>
    <t>Survival Model</t>
  </si>
  <si>
    <t>Salary Increase (Wage Inflation)</t>
  </si>
  <si>
    <t>Mortality Rate Scale Multiple</t>
  </si>
  <si>
    <t>Mortality Rate Set Back (year)</t>
  </si>
  <si>
    <t>Variable</t>
  </si>
  <si>
    <t>payroll_growth</t>
  </si>
  <si>
    <t>salary_growth</t>
  </si>
  <si>
    <t>Vesting</t>
  </si>
  <si>
    <t>HiringAge</t>
  </si>
  <si>
    <t>StartingSalary</t>
  </si>
  <si>
    <t>IRSCompLimit</t>
  </si>
  <si>
    <t>Interest</t>
  </si>
  <si>
    <t>COLACompound</t>
  </si>
  <si>
    <t>ARR</t>
  </si>
  <si>
    <t>ScaleMultiple</t>
  </si>
  <si>
    <t>SetBackYear</t>
  </si>
  <si>
    <t>ReduceRetAge</t>
  </si>
  <si>
    <t>NormalRetAgeI</t>
  </si>
  <si>
    <t>NormalRetAgeII</t>
  </si>
  <si>
    <t>NormalYOSI</t>
  </si>
  <si>
    <t>NormalYOSII</t>
  </si>
  <si>
    <t>assum_infl</t>
  </si>
  <si>
    <t>ReduceRetYOS</t>
  </si>
  <si>
    <t>FinAvgSalaryYears</t>
  </si>
  <si>
    <t>YOS</t>
  </si>
  <si>
    <t>Enhanced Refund ER Match (5 YOS)</t>
  </si>
  <si>
    <t>Enhanced Refund ER Match (6-10 YOS)</t>
  </si>
  <si>
    <t>Enhanced Refund ER Match (&gt;10 YOS)</t>
  </si>
  <si>
    <t>EnhER5</t>
  </si>
  <si>
    <t>EnhER610</t>
  </si>
  <si>
    <t>EnhERGreater10</t>
  </si>
  <si>
    <t>Under 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</si>
  <si>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</si>
  <si>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</si>
  <si>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</si>
  <si>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</si>
  <si>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</si>
  <si>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</si>
  <si>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</si>
  <si>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</si>
  <si>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</si>
  <si>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65 - 69</t>
  </si>
  <si>
    <t>70 &amp; over</t>
  </si>
  <si>
    <t>Minimum Retirement Benefit</t>
  </si>
  <si>
    <t>Benefit Multiplier 1-25 years</t>
  </si>
  <si>
    <t>Benefit Multiplier 25+ years</t>
  </si>
  <si>
    <t>EarlyRetYOS</t>
  </si>
  <si>
    <t>EarlyRetAge</t>
  </si>
  <si>
    <t>Maximum Retirement Benefit</t>
  </si>
  <si>
    <t>Headcount Total</t>
  </si>
  <si>
    <t>entry_age</t>
  </si>
  <si>
    <t>start_sal</t>
  </si>
  <si>
    <t>count_start</t>
  </si>
  <si>
    <t>Salary Growth</t>
  </si>
  <si>
    <t>Mortality Rate Scale Multiple Male Active</t>
  </si>
  <si>
    <t>Mortality Rate Scale Multiple Male Retiree</t>
  </si>
  <si>
    <t>Mortality Rate Scale Multiple Female Active</t>
  </si>
  <si>
    <t>Mortality Rate Scale Multiple Female Retiree</t>
  </si>
  <si>
    <t>ScaleMultipleMaleAct</t>
  </si>
  <si>
    <t>ScaleMultipleMaleRet</t>
  </si>
  <si>
    <t>ScaleMultipleFemaleAct</t>
  </si>
  <si>
    <t>ScaleMultipleFemaleRet</t>
  </si>
  <si>
    <t>Reduced Retirement Rule of</t>
  </si>
  <si>
    <t>ReduceRetRule</t>
  </si>
  <si>
    <t>NormalRetRule</t>
  </si>
  <si>
    <t>NormalRetRuleAge</t>
  </si>
  <si>
    <t>Under 20</t>
  </si>
  <si>
    <t>20 - 24</t>
  </si>
  <si>
    <t>DC_EE_cont</t>
  </si>
  <si>
    <t>DC_ER_cont</t>
  </si>
  <si>
    <t>DC Investment Return</t>
  </si>
  <si>
    <t>DC_return</t>
  </si>
  <si>
    <t>DC arithmetic return</t>
  </si>
  <si>
    <t>DC return volatility</t>
  </si>
  <si>
    <t>DC_arith_return</t>
  </si>
  <si>
    <t>Benefit Multiplier</t>
  </si>
  <si>
    <t>BenMult</t>
  </si>
  <si>
    <t>DC_return_vol</t>
  </si>
  <si>
    <t>DB_EE_cont</t>
  </si>
  <si>
    <t>DB_ER_cont</t>
  </si>
  <si>
    <t>65 &amp; up</t>
  </si>
  <si>
    <t>AgeRed</t>
  </si>
  <si>
    <t>YOSRed</t>
  </si>
  <si>
    <t>Annual YOS Reduction (&lt; 28)</t>
  </si>
  <si>
    <t>Annual Age Reduction (&lt; 65)</t>
  </si>
  <si>
    <t xml:space="preserve"> salary_increase_yos_General</t>
  </si>
  <si>
    <t xml:space="preserve"> salary_increase_yos_Teacher</t>
  </si>
  <si>
    <t xml:space="preserve"> salary_increase_yos_Blend</t>
  </si>
  <si>
    <t>ScaleMultipleMaleTeacherRet</t>
  </si>
  <si>
    <t>Mortality Rate Scale Multiple Male Teacher Retiree</t>
  </si>
  <si>
    <t>ScaleMultipleFeMaleTeacherRet</t>
  </si>
  <si>
    <t>ScaleMultipleFeMaleGeneralRet</t>
  </si>
  <si>
    <t>Mortality Rate Scale Multiple Male GeneralRetiree</t>
  </si>
  <si>
    <t>Mortality Rate Scale Multiple Female General Retiree</t>
  </si>
  <si>
    <t>Mortality Rate Scale Multiple Female Teacher Retiree</t>
  </si>
  <si>
    <t>SCRS_2020_employee_male_blend</t>
  </si>
  <si>
    <t>SCRS_2020_employee_female_blend</t>
  </si>
  <si>
    <t>SCRS_2020_employee_male_teacher</t>
  </si>
  <si>
    <t>SCRS_2020_employee_female_teacher</t>
  </si>
  <si>
    <t>SCRS_2020_employee_female_general</t>
  </si>
  <si>
    <t>SCRS_2020_employee_male_general</t>
  </si>
  <si>
    <t>ScaleMultipleMaleGeneralRet</t>
  </si>
  <si>
    <t>TermBefore10GeneralMale</t>
  </si>
  <si>
    <t>TermBefore10GeneralFeMale</t>
  </si>
  <si>
    <t>TermBefore10TeacherMale</t>
  </si>
  <si>
    <t>TermBefore10TeacherFeMale</t>
  </si>
  <si>
    <t>TermBefore10BlendMale</t>
  </si>
  <si>
    <t>TermBefore10BlendFeMale</t>
  </si>
  <si>
    <t>ReducedMaleGeneral</t>
  </si>
  <si>
    <t>ReducedFeMaleGeneral</t>
  </si>
  <si>
    <t>NormalMaleGeneral</t>
  </si>
  <si>
    <t>NormalFeMaleGeneral</t>
  </si>
  <si>
    <t>ReducedMaleTeacher</t>
  </si>
  <si>
    <t>ReducedFeMaleTeacher</t>
  </si>
  <si>
    <t>NormalMaleTeacher</t>
  </si>
  <si>
    <t>NormalFeMaleTeacher</t>
  </si>
  <si>
    <t>Rule90</t>
  </si>
  <si>
    <t>ReducedMaleBlend</t>
  </si>
  <si>
    <t>ReducedFeMaleBlend</t>
  </si>
  <si>
    <t>NormalMaleBlend</t>
  </si>
  <si>
    <t>NormalFeMaleBlend</t>
  </si>
  <si>
    <t>Mortality Rate Scale Multiple Male Blend Retiree</t>
  </si>
  <si>
    <t>ScaleMultipleMaleBlendRet</t>
  </si>
  <si>
    <t>ScaleMultipleFeMaleBlendRet</t>
  </si>
  <si>
    <t>Mortality Rate Scale Multiple Female Blend Retiree</t>
  </si>
  <si>
    <t>YearsFirstRetire</t>
  </si>
  <si>
    <t>TermAfter10GeneralMale</t>
  </si>
  <si>
    <t>TermAfter10GeneralFeMale</t>
  </si>
  <si>
    <t>TermAfter10TeacherMale</t>
  </si>
  <si>
    <t>TermAfter10TeacherFeMale</t>
  </si>
  <si>
    <t>TermAfter10BlendMale</t>
  </si>
  <si>
    <t>TermAfter10BlendFeMale</t>
  </si>
  <si>
    <t>PubG_2010_employee_male_teacher</t>
  </si>
  <si>
    <t>PubG_2010_employee_female_teacher</t>
  </si>
  <si>
    <t>PubG_2010_employee_male_general</t>
  </si>
  <si>
    <t>PubG_2010_employee_female_general</t>
  </si>
  <si>
    <t>PubG_2010_employee_male_blend</t>
  </si>
  <si>
    <t>PubG_2010_employee_female_blend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</si>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</sst>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$-409]#,##0.000"/>
    <numFmt numFmtId="165" formatCode="[$$-409]#,##0"/>
    <numFmt numFmtId="166" formatCode="#,##0;[Red]#,##0"/>
    <numFmt numFmtId="167" formatCode="&quot;$&quot;#,##0"/>
    <numFmt numFmtId="168" formatCode="0.0000"/>
    <numFmt numFmtId="169" formatCode="0.00000"/>
    <numFmt numFmtId="170" formatCode="0.0%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52">
    <xf numFmtId="0" fontId="0" fillId="0" borderId="0" xfId="0"/>
    <xf numFmtId="0" fontId="0" fillId="0" borderId="1" xfId="0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0" fontId="3" fillId="3" borderId="0" xfId="0" applyFont="1" applyFill="1"/>
    <xf numFmtId="0" fontId="10" fillId="0" borderId="0" xfId="0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Alignment="1">
      <alignment horizontal="right"/>
    </xf>
    <xf numFmtId="168" fontId="0" fillId="5" borderId="0" xfId="0" applyNumberFormat="1" applyFill="1"/>
    <xf numFmtId="168" fontId="0" fillId="6" borderId="0" xfId="0" applyNumberFormat="1" applyFill="1"/>
    <xf numFmtId="0" fontId="0" fillId="0" borderId="0" xfId="0" applyBorder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/>
    <xf numFmtId="0" fontId="3" fillId="4" borderId="0" xfId="0" applyFont="1" applyFill="1"/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166" fontId="8" fillId="4" borderId="0" xfId="0" applyNumberFormat="1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center" wrapText="1"/>
    </xf>
    <xf numFmtId="165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3" fillId="0" borderId="0" xfId="0" applyNumberFormat="1" applyFont="1"/>
    <xf numFmtId="3" fontId="3" fillId="3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13" fillId="4" borderId="0" xfId="1" applyFont="1" applyFill="1"/>
    <xf numFmtId="164" fontId="3" fillId="4" borderId="0" xfId="0" applyNumberFormat="1" applyFont="1" applyFill="1"/>
    <xf numFmtId="0" fontId="14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165" fontId="3" fillId="4" borderId="0" xfId="0" applyNumberFormat="1" applyFont="1" applyFill="1"/>
    <xf numFmtId="9" fontId="3" fillId="4" borderId="0" xfId="0" applyNumberFormat="1" applyFont="1" applyFill="1"/>
    <xf numFmtId="0" fontId="3" fillId="0" borderId="1" xfId="0" applyFont="1" applyBorder="1"/>
    <xf numFmtId="0" fontId="0" fillId="0" borderId="0" xfId="0" applyFont="1" applyBorder="1"/>
    <xf numFmtId="0" fontId="11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6" fillId="5" borderId="0" xfId="0" applyNumberFormat="1" applyFont="1" applyFill="1" applyAlignment="1"/>
    <xf numFmtId="10" fontId="16" fillId="0" borderId="0" xfId="0" applyNumberFormat="1" applyFont="1" applyFill="1" applyAlignment="1"/>
    <xf numFmtId="168" fontId="0" fillId="9" borderId="0" xfId="0" applyNumberFormat="1" applyFill="1"/>
    <xf numFmtId="170" fontId="0" fillId="0" borderId="0" xfId="5" applyNumberFormat="1" applyFont="1" applyFill="1"/>
    <xf numFmtId="170" fontId="16" fillId="0" borderId="0" xfId="5" applyNumberFormat="1" applyFont="1" applyFill="1"/>
    <xf numFmtId="0" fontId="0" fillId="0" borderId="0" xfId="0" applyFill="1"/>
    <xf numFmtId="0" fontId="0" fillId="2" borderId="0" xfId="0" applyFill="1"/>
    <xf numFmtId="0" fontId="0" fillId="11" borderId="0" xfId="0" applyFill="1"/>
    <xf numFmtId="9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0" borderId="0" xfId="5" applyNumberFormat="1" applyFont="1" applyFill="1"/>
    <xf numFmtId="10" fontId="0" fillId="12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3" fillId="0" borderId="0" xfId="0" applyFont="1" applyFill="1"/>
    <xf numFmtId="0" fontId="2" fillId="7" borderId="4" xfId="0" applyFont="1" applyFill="1" applyBorder="1"/>
    <xf numFmtId="0" fontId="3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5" xfId="0" applyFill="1" applyBorder="1"/>
    <xf numFmtId="0" fontId="3" fillId="8" borderId="0" xfId="0" applyFont="1" applyFill="1" applyBorder="1" applyAlignment="1">
      <alignment horizontal="center"/>
    </xf>
    <xf numFmtId="0" fontId="3" fillId="7" borderId="5" xfId="0" applyFont="1" applyFill="1" applyBorder="1"/>
    <xf numFmtId="0" fontId="3" fillId="8" borderId="0" xfId="0" applyFont="1" applyFill="1" applyBorder="1" applyAlignment="1">
      <alignment horizontal="center" wrapText="1"/>
    </xf>
    <xf numFmtId="1" fontId="3" fillId="7" borderId="10" xfId="0" applyNumberFormat="1" applyFont="1" applyFill="1" applyBorder="1"/>
    <xf numFmtId="0" fontId="3" fillId="8" borderId="11" xfId="0" applyFont="1" applyFill="1" applyBorder="1" applyAlignment="1">
      <alignment horizontal="center" wrapText="1"/>
    </xf>
    <xf numFmtId="3" fontId="0" fillId="10" borderId="0" xfId="0" applyNumberFormat="1" applyFill="1" applyBorder="1"/>
    <xf numFmtId="1" fontId="0" fillId="10" borderId="11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11" xfId="0" applyFill="1" applyBorder="1"/>
    <xf numFmtId="1" fontId="0" fillId="13" borderId="12" xfId="0" applyNumberFormat="1" applyFill="1" applyBorder="1"/>
    <xf numFmtId="0" fontId="3" fillId="2" borderId="0" xfId="0" applyFont="1" applyFill="1"/>
    <xf numFmtId="0" fontId="3" fillId="2" borderId="5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8" xfId="0" applyFont="1" applyFill="1" applyBorder="1"/>
    <xf numFmtId="0" fontId="12" fillId="2" borderId="14" xfId="0" applyFont="1" applyFill="1" applyBorder="1" applyAlignment="1">
      <alignment horizontal="center"/>
    </xf>
    <xf numFmtId="10" fontId="3" fillId="14" borderId="8" xfId="0" applyNumberFormat="1" applyFont="1" applyFill="1" applyBorder="1" applyAlignment="1">
      <alignment horizontal="center"/>
    </xf>
    <xf numFmtId="1" fontId="3" fillId="14" borderId="8" xfId="0" applyNumberFormat="1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167" fontId="3" fillId="3" borderId="8" xfId="0" applyNumberFormat="1" applyFont="1" applyFill="1" applyBorder="1" applyAlignment="1">
      <alignment horizontal="center"/>
    </xf>
    <xf numFmtId="10" fontId="3" fillId="14" borderId="8" xfId="5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43" fontId="3" fillId="2" borderId="8" xfId="4" applyFont="1" applyFill="1" applyBorder="1" applyAlignment="1">
      <alignment horizontal="center"/>
    </xf>
    <xf numFmtId="167" fontId="15" fillId="2" borderId="8" xfId="1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9" fontId="3" fillId="14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3" fontId="16" fillId="2" borderId="8" xfId="0" applyNumberFormat="1" applyFont="1" applyFill="1" applyBorder="1" applyAlignment="1">
      <alignment horizontal="center"/>
    </xf>
    <xf numFmtId="3" fontId="3" fillId="7" borderId="8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indent="1"/>
    </xf>
    <xf numFmtId="0" fontId="8" fillId="2" borderId="5" xfId="0" applyFont="1" applyFill="1" applyBorder="1" applyAlignment="1">
      <alignment horizontal="left" indent="1"/>
    </xf>
    <xf numFmtId="0" fontId="14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0" fillId="7" borderId="2" xfId="0" applyFill="1" applyBorder="1" applyAlignment="1">
      <alignment horizontal="center"/>
    </xf>
    <xf numFmtId="169" fontId="0" fillId="7" borderId="2" xfId="0" applyNumberFormat="1" applyFill="1" applyBorder="1" applyAlignment="1">
      <alignment horizontal="center"/>
    </xf>
    <xf numFmtId="169" fontId="0" fillId="7" borderId="0" xfId="0" applyNumberFormat="1" applyFill="1" applyAlignment="1">
      <alignment horizontal="center"/>
    </xf>
    <xf numFmtId="169" fontId="0" fillId="12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169" fontId="0" fillId="15" borderId="0" xfId="0" applyNumberFormat="1" applyFill="1" applyAlignment="1">
      <alignment horizontal="center"/>
    </xf>
    <xf numFmtId="169" fontId="0" fillId="10" borderId="0" xfId="0" applyNumberFormat="1" applyFill="1" applyAlignment="1">
      <alignment horizontal="center"/>
    </xf>
    <xf numFmtId="169" fontId="0" fillId="14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12" borderId="2" xfId="0" applyNumberFormat="1" applyFill="1" applyBorder="1" applyAlignment="1">
      <alignment horizontal="center"/>
    </xf>
    <xf numFmtId="169" fontId="0" fillId="15" borderId="2" xfId="0" applyNumberFormat="1" applyFill="1" applyBorder="1" applyAlignment="1">
      <alignment horizontal="center"/>
    </xf>
    <xf numFmtId="169" fontId="0" fillId="10" borderId="2" xfId="0" applyNumberFormat="1" applyFill="1" applyBorder="1" applyAlignment="1">
      <alignment horizontal="center"/>
    </xf>
    <xf numFmtId="0" fontId="0" fillId="0" borderId="2" xfId="0" applyBorder="1"/>
    <xf numFmtId="169" fontId="0" fillId="2" borderId="2" xfId="0" applyNumberFormat="1" applyFill="1" applyBorder="1" applyAlignment="1">
      <alignment horizontal="center"/>
    </xf>
    <xf numFmtId="169" fontId="0" fillId="14" borderId="2" xfId="0" applyNumberFormat="1" applyFill="1" applyBorder="1" applyAlignment="1">
      <alignment horizontal="center"/>
    </xf>
    <xf numFmtId="0" fontId="1" fillId="0" borderId="0" xfId="0" applyFont="1" applyAlignment="1">
      <alignment wrapText="1"/>
    </xf>
    <xf numFmtId="0" fontId="21" fillId="0" borderId="0" xfId="0" applyFont="1"/>
    <xf numFmtId="0" fontId="0" fillId="12" borderId="0" xfId="0" applyFill="1"/>
    <xf numFmtId="10" fontId="0" fillId="11" borderId="0" xfId="0" applyNumberFormat="1" applyFill="1"/>
    <xf numFmtId="10" fontId="0" fillId="5" borderId="0" xfId="0" applyNumberFormat="1" applyFill="1"/>
    <xf numFmtId="10" fontId="0" fillId="5" borderId="0" xfId="0" applyNumberFormat="1" applyFont="1" applyFill="1"/>
    <xf numFmtId="10" fontId="0" fillId="10" borderId="0" xfId="0" applyNumberFormat="1" applyFill="1"/>
    <xf numFmtId="0" fontId="0" fillId="10" borderId="0" xfId="0" applyFill="1"/>
    <xf numFmtId="2" fontId="3" fillId="2" borderId="9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10" fontId="0" fillId="2" borderId="8" xfId="0" applyNumberFormat="1" applyFill="1" applyBorder="1"/>
    <xf numFmtId="10" fontId="0" fillId="2" borderId="5" xfId="0" applyNumberFormat="1" applyFill="1" applyBorder="1"/>
    <xf numFmtId="3" fontId="2" fillId="2" borderId="8" xfId="0" applyNumberFormat="1" applyFont="1" applyFill="1" applyBorder="1"/>
    <xf numFmtId="3" fontId="2" fillId="2" borderId="5" xfId="0" applyNumberFormat="1" applyFont="1" applyFill="1" applyBorder="1"/>
    <xf numFmtId="0" fontId="0" fillId="2" borderId="8" xfId="0" applyFill="1" applyBorder="1"/>
    <xf numFmtId="0" fontId="0" fillId="2" borderId="5" xfId="0" applyFill="1" applyBorder="1"/>
    <xf numFmtId="3" fontId="2" fillId="0" borderId="0" xfId="0" applyNumberFormat="1" applyFont="1"/>
    <xf numFmtId="169" fontId="0" fillId="0" borderId="16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69" fontId="0" fillId="2" borderId="16" xfId="0" applyNumberFormat="1" applyFill="1" applyBorder="1" applyAlignment="1">
      <alignment horizontal="center"/>
    </xf>
    <xf numFmtId="169" fontId="0" fillId="2" borderId="17" xfId="0" applyNumberFormat="1" applyFill="1" applyBorder="1" applyAlignment="1">
      <alignment horizontal="center"/>
    </xf>
  </cellXfs>
  <cellStyles count="6">
    <cellStyle name="Comma" xfId="4" builtinId="3"/>
    <cellStyle name="Hyperlink" xfId="1" builtinId="8"/>
    <cellStyle name="Normal" xfId="0" builtinId="0"/>
    <cellStyle name="Normal 2" xfId="2" xr:uid="{00000000-0005-0000-0000-000002000000}"/>
    <cellStyle name="Normal 4" xfId="3" xr:uid="{AEBDA731-1434-4FE4-B5F8-9A45EF2B8A56}"/>
    <cellStyle name="Percent" xfId="5" builtinId="5"/>
  </cellStyles>
  <dxfs count="0"/>
  <tableStyles count="0" defaultTableStyle="TableStyleMedium9" defaultPivotStyle="PivotStyleMedium7"/>
  <colors>
    <mruColors>
      <color rgb="FF78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147856517901"/>
          <c:y val="5.7172236503856E-2"/>
          <c:w val="0.82005747545445695"/>
          <c:h val="0.72609236646672404"/>
        </c:manualLayout>
      </c:layout>
      <c:lineChart>
        <c:grouping val="standard"/>
        <c:varyColors val="0"/>
        <c:ser>
          <c:idx val="2"/>
          <c:order val="0"/>
          <c:tx>
            <c:v>DC Accumulated Benefit (6.5% Return)</c:v>
          </c:tx>
          <c:spPr>
            <a:ln>
              <a:solidFill>
                <a:srgbClr val="78548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Main!$U$2:$U$54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1-4F40-84DA-76E1395A2369}"/>
            </c:ext>
          </c:extLst>
        </c:ser>
        <c:ser>
          <c:idx val="17"/>
          <c:order val="1"/>
          <c:tx>
            <c:v>DB Accumulated Benefit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1-4F40-84DA-76E1395A2369}"/>
            </c:ext>
          </c:extLst>
        </c:ser>
        <c:ser>
          <c:idx val="0"/>
          <c:order val="2"/>
          <c:tx>
            <c:v>DC Accumulated Benefit (5.5% Return)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Main!$AA$2:$AA$54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E-B045-8DA6-71125DEEFD92}"/>
            </c:ext>
          </c:extLst>
        </c:ser>
        <c:ser>
          <c:idx val="1"/>
          <c:order val="3"/>
          <c:tx>
            <c:v>DC Accumulated Benefit (4.5% Return)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Main!$AG$2:$AG$54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E-B045-8DA6-71125DEE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18976"/>
        <c:axId val="1794911136"/>
      </c:lineChart>
      <c:catAx>
        <c:axId val="18145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latin typeface="Calibri" charset="0"/>
                    <a:ea typeface="Calibri" charset="0"/>
                    <a:cs typeface="Calibri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601730339263197"/>
              <c:y val="0.843372072265067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794911136"/>
        <c:crosses val="autoZero"/>
        <c:auto val="1"/>
        <c:lblAlgn val="ctr"/>
        <c:lblOffset val="100"/>
        <c:tickLblSkip val="2"/>
        <c:noMultiLvlLbl val="0"/>
      </c:catAx>
      <c:valAx>
        <c:axId val="1794911136"/>
        <c:scaling>
          <c:orientation val="minMax"/>
          <c:max val="1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>
                    <a:latin typeface="Calibri" charset="0"/>
                    <a:ea typeface="Calibri" charset="0"/>
                    <a:cs typeface="Calibri" charset="0"/>
                  </a:rPr>
                  <a:t>Accumulated Benefit</a:t>
                </a:r>
              </a:p>
            </c:rich>
          </c:tx>
          <c:layout>
            <c:manualLayout>
              <c:xMode val="edge"/>
              <c:yMode val="edge"/>
              <c:x val="3.3423252648974401E-3"/>
              <c:y val="0.237114752927735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1814518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308641975309"/>
          <c:y val="0.88306983718937404"/>
          <c:w val="0.81262345679012304"/>
          <c:h val="7.8336189660097102E-2"/>
        </c:manualLayout>
      </c:layout>
      <c:overlay val="0"/>
      <c:spPr>
        <a:solidFill>
          <a:schemeClr val="bg1"/>
        </a:solidFill>
        <a:ln>
          <a:solidFill>
            <a:srgbClr val="FFFFFF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>
          <a:latin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573000" y="5232400"/>
    <xdr:ext cx="8229600" cy="56016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 editAs="oneCell">
    <xdr:from>
      <xdr:col>7</xdr:col>
      <xdr:colOff>858520</xdr:colOff>
      <xdr:row>0</xdr:row>
      <xdr:rowOff>668020</xdr:rowOff>
    </xdr:from>
    <xdr:to>
      <xdr:col>13</xdr:col>
      <xdr:colOff>981710</xdr:colOff>
      <xdr:row>14</xdr:row>
      <xdr:rowOff>35462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3160" y="668020"/>
          <a:ext cx="6615430" cy="29717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101600</xdr:colOff>
      <xdr:row>16</xdr:row>
      <xdr:rowOff>102324</xdr:rowOff>
    </xdr:from>
    <xdr:to>
      <xdr:col>25</xdr:col>
      <xdr:colOff>701326</xdr:colOff>
      <xdr:row>46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9E074-CDC0-874F-89B9-07931EB7E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12200" y="4788624"/>
          <a:ext cx="9362726" cy="603177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0.00822</cdr:x>
      <cdr:y>0.95558</cdr:y>
    </cdr:from>
    <cdr:to>
      <cdr:x>0.62999</cdr:x>
      <cdr:y>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7617" y="5355914"/>
          <a:ext cx="5116978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0" cap="none" spc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Source: Reason</a:t>
          </a:r>
          <a:r>
            <a:rPr lang="en-US" sz="1000" b="0" cap="none" spc="0" baseline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Foundation Analysis of SCRS Actuarial Assumptions and Plan Benefit Provisions</a:t>
          </a:r>
          <a:endParaRPr lang="en-US" sz="1000" b="0" cap="none" spc="0">
            <a:ln w="12700">
              <a:noFill/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iles.eric.ed.gov/fulltext/ED499007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zoomScaleNormal="70" zoomScalePageLayoutView="7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baseColWidth="10" defaultColWidth="10.83203125" defaultRowHeight="16" x14ac:dyDescent="0.2"/>
  <cols>
    <col min="1" max="1" width="45.5" style="21" customWidth="1"/>
    <col min="2" max="2" width="37.33203125" style="87" customWidth="1"/>
    <col min="3" max="3" width="13" style="89" customWidth="1"/>
    <col min="4" max="4" width="10.83203125" style="3"/>
    <col min="5" max="6" width="10.83203125" style="4" customWidth="1"/>
    <col min="7" max="7" width="17" style="23" customWidth="1"/>
    <col min="8" max="15" width="14.1640625" style="23" customWidth="1"/>
    <col min="16" max="16" width="14.1640625" style="48" customWidth="1"/>
    <col min="17" max="17" width="14.1640625" style="3" customWidth="1"/>
    <col min="18" max="20" width="10.83203125" style="3"/>
    <col min="21" max="21" width="10.83203125" style="7"/>
    <col min="22" max="22" width="10.83203125" style="48"/>
    <col min="23" max="26" width="10.83203125" style="3"/>
    <col min="27" max="27" width="10.83203125" style="7"/>
    <col min="28" max="28" width="10.83203125" style="48"/>
    <col min="29" max="32" width="10.83203125" style="3"/>
    <col min="33" max="33" width="10.83203125" style="7"/>
    <col min="34" max="16384" width="10.83203125" style="3"/>
  </cols>
  <sheetData>
    <row r="1" spans="1:53" s="32" customFormat="1" ht="80" customHeight="1" x14ac:dyDescent="0.2">
      <c r="A1" s="24" t="s">
        <v>6</v>
      </c>
      <c r="B1" s="25" t="s">
        <v>47</v>
      </c>
      <c r="C1" s="90" t="s">
        <v>40</v>
      </c>
      <c r="D1" s="26" t="s">
        <v>0</v>
      </c>
      <c r="E1" s="26" t="s">
        <v>67</v>
      </c>
      <c r="F1" s="2" t="s">
        <v>13</v>
      </c>
      <c r="G1" s="27"/>
      <c r="H1" s="28"/>
      <c r="I1" s="29"/>
      <c r="J1" s="28"/>
      <c r="K1" s="29"/>
      <c r="L1" s="28"/>
      <c r="M1" s="29"/>
      <c r="N1" s="28"/>
      <c r="O1" s="28"/>
      <c r="P1" s="30" t="s">
        <v>23</v>
      </c>
      <c r="Q1" s="26" t="s">
        <v>24</v>
      </c>
      <c r="R1" s="26" t="s">
        <v>27</v>
      </c>
      <c r="S1" s="26" t="s">
        <v>26</v>
      </c>
      <c r="T1" s="26" t="s">
        <v>28</v>
      </c>
      <c r="U1" s="31" t="s">
        <v>25</v>
      </c>
      <c r="V1" s="30" t="s">
        <v>23</v>
      </c>
      <c r="W1" s="26" t="s">
        <v>24</v>
      </c>
      <c r="X1" s="26" t="s">
        <v>27</v>
      </c>
      <c r="Y1" s="26" t="s">
        <v>26</v>
      </c>
      <c r="Z1" s="26" t="s">
        <v>28</v>
      </c>
      <c r="AA1" s="31" t="s">
        <v>25</v>
      </c>
      <c r="AB1" s="30" t="s">
        <v>23</v>
      </c>
      <c r="AC1" s="26" t="s">
        <v>24</v>
      </c>
      <c r="AD1" s="26" t="s">
        <v>27</v>
      </c>
      <c r="AE1" s="26" t="s">
        <v>26</v>
      </c>
      <c r="AF1" s="26" t="s">
        <v>28</v>
      </c>
      <c r="AG1" s="31" t="s">
        <v>25</v>
      </c>
      <c r="AZ1" s="26"/>
      <c r="BA1" s="26"/>
    </row>
    <row r="2" spans="1:53" ht="17" customHeight="1" x14ac:dyDescent="0.2">
      <c r="A2" s="33" t="s">
        <v>43</v>
      </c>
      <c r="B2" s="105"/>
      <c r="C2" s="91" t="s">
        <v>31</v>
      </c>
      <c r="D2" s="34">
        <f>$C$8</f>
        <v>22</v>
      </c>
      <c r="E2" s="34">
        <v>0</v>
      </c>
      <c r="F2" s="53">
        <v>7.7499999999999999E-2</v>
      </c>
      <c r="G2" s="35"/>
      <c r="I2" s="36"/>
      <c r="K2" s="36"/>
      <c r="M2" s="36"/>
      <c r="P2" s="37" t="e">
        <f>$C$42*#REF!</f>
        <v>#REF!</v>
      </c>
      <c r="Q2" s="38" t="e">
        <f>$C$41*#REF!</f>
        <v>#REF!</v>
      </c>
      <c r="R2" s="39" t="e">
        <f>IF($E2=0,P2,#REF!*(1+$C$44)+P2)</f>
        <v>#REF!</v>
      </c>
      <c r="S2" s="39" t="e">
        <f t="shared" ref="S2:S10" si="0">IF($E2&lt;$C$43,0,R2)/(1+$C$4)^($D2-$D$2)</f>
        <v>#REF!</v>
      </c>
      <c r="T2" s="39" t="e">
        <f>IF($E2=0,Q2,#REF!*(1+$C$44)+Q2)</f>
        <v>#REF!</v>
      </c>
      <c r="U2" s="40" t="e">
        <f t="shared" ref="U2:U33" si="1">S2+(T2/(1+$C$4)^($D2-$D$2))</f>
        <v>#REF!</v>
      </c>
      <c r="V2" s="37" t="e">
        <f>$C$42*#REF!</f>
        <v>#REF!</v>
      </c>
      <c r="W2" s="38" t="e">
        <f>$C$41*#REF!</f>
        <v>#REF!</v>
      </c>
      <c r="X2" s="39" t="e">
        <f>IF($E2=0,V2,#REF!*(1+$C$45)+V2)</f>
        <v>#REF!</v>
      </c>
      <c r="Y2" s="39" t="e">
        <f t="shared" ref="Y2:Y10" si="2">IF($E2&lt;$C$43,0,X2)/(1+$C$4)^($D2-$D$2)</f>
        <v>#REF!</v>
      </c>
      <c r="Z2" s="39" t="e">
        <f>IF($E2=0,W2,#REF!*(1+$C$45)+W2)</f>
        <v>#REF!</v>
      </c>
      <c r="AA2" s="40" t="e">
        <f t="shared" ref="AA2:AA33" si="3">Y2+(Z2/(1+$C$4)^($D2-$D$2))</f>
        <v>#REF!</v>
      </c>
      <c r="AB2" s="37" t="e">
        <f>$C$42*#REF!</f>
        <v>#REF!</v>
      </c>
      <c r="AC2" s="38" t="e">
        <f>$C$41*#REF!</f>
        <v>#REF!</v>
      </c>
      <c r="AD2" s="39" t="e">
        <f>IF($E2=0,AB2,#REF!*(1+$C$46)+AB2)</f>
        <v>#REF!</v>
      </c>
      <c r="AE2" s="39" t="e">
        <f t="shared" ref="AE2:AE10" si="4">IF($E2&lt;$C$43,0,AD2)/(1+$C$4)^($D2-$D$2)</f>
        <v>#REF!</v>
      </c>
      <c r="AF2" s="39" t="e">
        <f>IF($E2=0,AC2,#REF!*(1+$C$46)+AC2)</f>
        <v>#REF!</v>
      </c>
      <c r="AG2" s="40" t="e">
        <f t="shared" ref="AG2:AG33" si="5">AE2+(AF2/(1+$C$4)^($D2-$D$2))</f>
        <v>#REF!</v>
      </c>
      <c r="AZ2" s="41"/>
      <c r="BA2" s="41"/>
    </row>
    <row r="3" spans="1:53" x14ac:dyDescent="0.2">
      <c r="A3" s="33" t="s">
        <v>8</v>
      </c>
      <c r="B3" s="105" t="s">
        <v>56</v>
      </c>
      <c r="C3" s="91">
        <v>7.0000000000000007E-2</v>
      </c>
      <c r="D3" s="4">
        <f>D2+1</f>
        <v>23</v>
      </c>
      <c r="E3" s="4">
        <v>1</v>
      </c>
      <c r="F3" s="53">
        <v>3.5000000000000003E-2</v>
      </c>
      <c r="G3" s="35"/>
      <c r="P3" s="37" t="e">
        <f>$C$42*#REF!</f>
        <v>#REF!</v>
      </c>
      <c r="Q3" s="38" t="e">
        <f>$C$41*#REF!</f>
        <v>#REF!</v>
      </c>
      <c r="R3" s="39" t="e">
        <f t="shared" ref="R3:R10" si="6">IF($E3=0,P3,R2*(1+$C$44)+P3)</f>
        <v>#REF!</v>
      </c>
      <c r="S3" s="39" t="e">
        <f t="shared" si="0"/>
        <v>#REF!</v>
      </c>
      <c r="T3" s="39" t="e">
        <f t="shared" ref="T3:T10" si="7">IF($E3=0,Q3,T2*(1+$C$44)+Q3)</f>
        <v>#REF!</v>
      </c>
      <c r="U3" s="40" t="e">
        <f t="shared" si="1"/>
        <v>#REF!</v>
      </c>
      <c r="V3" s="37" t="e">
        <f>$C$42*#REF!</f>
        <v>#REF!</v>
      </c>
      <c r="W3" s="38" t="e">
        <f>$C$41*#REF!</f>
        <v>#REF!</v>
      </c>
      <c r="X3" s="39" t="e">
        <f t="shared" ref="X3:X10" si="8">IF($E3=0,V3,X2*(1+$C$45)+V3)</f>
        <v>#REF!</v>
      </c>
      <c r="Y3" s="39" t="e">
        <f t="shared" si="2"/>
        <v>#REF!</v>
      </c>
      <c r="Z3" s="39" t="e">
        <f t="shared" ref="Z3:Z10" si="9">IF($E3=0,W3,Z2*(1+$C$45)+W3)</f>
        <v>#REF!</v>
      </c>
      <c r="AA3" s="40" t="e">
        <f t="shared" si="3"/>
        <v>#REF!</v>
      </c>
      <c r="AB3" s="37" t="e">
        <f>$C$42*#REF!</f>
        <v>#REF!</v>
      </c>
      <c r="AC3" s="38" t="e">
        <f>$C$41*#REF!</f>
        <v>#REF!</v>
      </c>
      <c r="AD3" s="39" t="e">
        <f t="shared" ref="AD3:AD10" si="10">IF($E3=0,AB3,AD2*(1+$C$46)+AB3)</f>
        <v>#REF!</v>
      </c>
      <c r="AE3" s="39" t="e">
        <f t="shared" si="4"/>
        <v>#REF!</v>
      </c>
      <c r="AF3" s="39" t="e">
        <f t="shared" ref="AF3:AF10" si="11">IF($E3=0,AC3,AF2*(1+$C$46)+AC3)</f>
        <v>#REF!</v>
      </c>
      <c r="AG3" s="40" t="e">
        <f t="shared" si="5"/>
        <v>#REF!</v>
      </c>
    </row>
    <row r="4" spans="1:53" x14ac:dyDescent="0.2">
      <c r="A4" s="33" t="s">
        <v>30</v>
      </c>
      <c r="B4" s="105" t="s">
        <v>64</v>
      </c>
      <c r="C4" s="91">
        <v>2.2499999999999999E-2</v>
      </c>
      <c r="D4" s="4">
        <f t="shared" ref="D4:D67" si="12">D3+1</f>
        <v>24</v>
      </c>
      <c r="E4" s="4">
        <v>2</v>
      </c>
      <c r="F4" s="53">
        <v>2.75E-2</v>
      </c>
      <c r="G4" s="35"/>
      <c r="P4" s="37" t="e">
        <f>$C$42*#REF!</f>
        <v>#REF!</v>
      </c>
      <c r="Q4" s="38" t="e">
        <f>$C$41*#REF!</f>
        <v>#REF!</v>
      </c>
      <c r="R4" s="39" t="e">
        <f t="shared" si="6"/>
        <v>#REF!</v>
      </c>
      <c r="S4" s="39" t="e">
        <f t="shared" si="0"/>
        <v>#REF!</v>
      </c>
      <c r="T4" s="39" t="e">
        <f t="shared" si="7"/>
        <v>#REF!</v>
      </c>
      <c r="U4" s="40" t="e">
        <f t="shared" si="1"/>
        <v>#REF!</v>
      </c>
      <c r="V4" s="37" t="e">
        <f>$C$42*#REF!</f>
        <v>#REF!</v>
      </c>
      <c r="W4" s="38" t="e">
        <f>$C$41*#REF!</f>
        <v>#REF!</v>
      </c>
      <c r="X4" s="39" t="e">
        <f t="shared" si="8"/>
        <v>#REF!</v>
      </c>
      <c r="Y4" s="39" t="e">
        <f t="shared" si="2"/>
        <v>#REF!</v>
      </c>
      <c r="Z4" s="39" t="e">
        <f t="shared" si="9"/>
        <v>#REF!</v>
      </c>
      <c r="AA4" s="40" t="e">
        <f t="shared" si="3"/>
        <v>#REF!</v>
      </c>
      <c r="AB4" s="37" t="e">
        <f>$C$42*#REF!</f>
        <v>#REF!</v>
      </c>
      <c r="AC4" s="38" t="e">
        <f>$C$41*#REF!</f>
        <v>#REF!</v>
      </c>
      <c r="AD4" s="39" t="e">
        <f t="shared" si="10"/>
        <v>#REF!</v>
      </c>
      <c r="AE4" s="39" t="e">
        <f t="shared" si="4"/>
        <v>#REF!</v>
      </c>
      <c r="AF4" s="39" t="e">
        <f t="shared" si="11"/>
        <v>#REF!</v>
      </c>
      <c r="AG4" s="40" t="e">
        <f t="shared" si="5"/>
        <v>#REF!</v>
      </c>
      <c r="AZ4" s="41"/>
    </row>
    <row r="5" spans="1:53" x14ac:dyDescent="0.2">
      <c r="A5" s="33" t="s">
        <v>5</v>
      </c>
      <c r="B5" s="105" t="s">
        <v>48</v>
      </c>
      <c r="C5" s="91">
        <v>0.03</v>
      </c>
      <c r="D5" s="4">
        <f t="shared" si="12"/>
        <v>25</v>
      </c>
      <c r="E5" s="4">
        <v>3</v>
      </c>
      <c r="F5" s="53">
        <v>2.2499999999999999E-2</v>
      </c>
      <c r="G5" s="35"/>
      <c r="P5" s="37" t="e">
        <f>$C$42*#REF!</f>
        <v>#REF!</v>
      </c>
      <c r="Q5" s="38" t="e">
        <f>$C$41*#REF!</f>
        <v>#REF!</v>
      </c>
      <c r="R5" s="39" t="e">
        <f t="shared" si="6"/>
        <v>#REF!</v>
      </c>
      <c r="S5" s="39" t="e">
        <f t="shared" si="0"/>
        <v>#REF!</v>
      </c>
      <c r="T5" s="39" t="e">
        <f t="shared" si="7"/>
        <v>#REF!</v>
      </c>
      <c r="U5" s="40" t="e">
        <f t="shared" si="1"/>
        <v>#REF!</v>
      </c>
      <c r="V5" s="37" t="e">
        <f>$C$42*#REF!</f>
        <v>#REF!</v>
      </c>
      <c r="W5" s="38" t="e">
        <f>$C$41*#REF!</f>
        <v>#REF!</v>
      </c>
      <c r="X5" s="39" t="e">
        <f t="shared" si="8"/>
        <v>#REF!</v>
      </c>
      <c r="Y5" s="39" t="e">
        <f t="shared" si="2"/>
        <v>#REF!</v>
      </c>
      <c r="Z5" s="39" t="e">
        <f t="shared" si="9"/>
        <v>#REF!</v>
      </c>
      <c r="AA5" s="40" t="e">
        <f t="shared" si="3"/>
        <v>#REF!</v>
      </c>
      <c r="AB5" s="37" t="e">
        <f>$C$42*#REF!</f>
        <v>#REF!</v>
      </c>
      <c r="AC5" s="38" t="e">
        <f>$C$41*#REF!</f>
        <v>#REF!</v>
      </c>
      <c r="AD5" s="39" t="e">
        <f t="shared" si="10"/>
        <v>#REF!</v>
      </c>
      <c r="AE5" s="39" t="e">
        <f t="shared" si="4"/>
        <v>#REF!</v>
      </c>
      <c r="AF5" s="39" t="e">
        <f t="shared" si="11"/>
        <v>#REF!</v>
      </c>
      <c r="AG5" s="40" t="e">
        <f t="shared" si="5"/>
        <v>#REF!</v>
      </c>
    </row>
    <row r="6" spans="1:53" x14ac:dyDescent="0.2">
      <c r="A6" s="33" t="s">
        <v>44</v>
      </c>
      <c r="B6" s="105" t="s">
        <v>49</v>
      </c>
      <c r="C6" s="91">
        <v>0.03</v>
      </c>
      <c r="D6" s="4">
        <f t="shared" si="12"/>
        <v>26</v>
      </c>
      <c r="E6" s="4">
        <v>4</v>
      </c>
      <c r="F6" s="53">
        <v>1.7500000000000002E-2</v>
      </c>
      <c r="G6" s="35"/>
      <c r="P6" s="37" t="e">
        <f>$C$42*#REF!</f>
        <v>#REF!</v>
      </c>
      <c r="Q6" s="38" t="e">
        <f>$C$41*#REF!</f>
        <v>#REF!</v>
      </c>
      <c r="R6" s="39" t="e">
        <f t="shared" si="6"/>
        <v>#REF!</v>
      </c>
      <c r="S6" s="39" t="e">
        <f t="shared" si="0"/>
        <v>#REF!</v>
      </c>
      <c r="T6" s="39" t="e">
        <f t="shared" si="7"/>
        <v>#REF!</v>
      </c>
      <c r="U6" s="40" t="e">
        <f t="shared" si="1"/>
        <v>#REF!</v>
      </c>
      <c r="V6" s="37" t="e">
        <f>$C$42*#REF!</f>
        <v>#REF!</v>
      </c>
      <c r="W6" s="38" t="e">
        <f>$C$41*#REF!</f>
        <v>#REF!</v>
      </c>
      <c r="X6" s="39" t="e">
        <f t="shared" si="8"/>
        <v>#REF!</v>
      </c>
      <c r="Y6" s="39" t="e">
        <f t="shared" si="2"/>
        <v>#REF!</v>
      </c>
      <c r="Z6" s="39" t="e">
        <f t="shared" si="9"/>
        <v>#REF!</v>
      </c>
      <c r="AA6" s="40" t="e">
        <f t="shared" si="3"/>
        <v>#REF!</v>
      </c>
      <c r="AB6" s="37" t="e">
        <f>$C$42*#REF!</f>
        <v>#REF!</v>
      </c>
      <c r="AC6" s="38" t="e">
        <f>$C$41*#REF!</f>
        <v>#REF!</v>
      </c>
      <c r="AD6" s="39" t="e">
        <f t="shared" si="10"/>
        <v>#REF!</v>
      </c>
      <c r="AE6" s="39" t="e">
        <f t="shared" si="4"/>
        <v>#REF!</v>
      </c>
      <c r="AF6" s="39" t="e">
        <f t="shared" si="11"/>
        <v>#REF!</v>
      </c>
      <c r="AG6" s="40" t="e">
        <f t="shared" si="5"/>
        <v>#REF!</v>
      </c>
      <c r="AZ6" s="41"/>
    </row>
    <row r="7" spans="1:53" x14ac:dyDescent="0.2">
      <c r="A7" s="33" t="s">
        <v>12</v>
      </c>
      <c r="B7" s="105" t="s">
        <v>50</v>
      </c>
      <c r="C7" s="92">
        <v>8</v>
      </c>
      <c r="D7" s="4">
        <f t="shared" si="12"/>
        <v>27</v>
      </c>
      <c r="E7" s="4">
        <v>5</v>
      </c>
      <c r="F7" s="53">
        <v>1.7500000000000002E-2</v>
      </c>
      <c r="G7" s="35"/>
      <c r="P7" s="37" t="e">
        <f>$C$42*#REF!</f>
        <v>#REF!</v>
      </c>
      <c r="Q7" s="38" t="e">
        <f>$C$41*#REF!</f>
        <v>#REF!</v>
      </c>
      <c r="R7" s="39" t="e">
        <f t="shared" si="6"/>
        <v>#REF!</v>
      </c>
      <c r="S7" s="39" t="e">
        <f t="shared" si="0"/>
        <v>#REF!</v>
      </c>
      <c r="T7" s="39" t="e">
        <f t="shared" si="7"/>
        <v>#REF!</v>
      </c>
      <c r="U7" s="40" t="e">
        <f t="shared" si="1"/>
        <v>#REF!</v>
      </c>
      <c r="V7" s="37" t="e">
        <f>$C$42*#REF!</f>
        <v>#REF!</v>
      </c>
      <c r="W7" s="38" t="e">
        <f>$C$41*#REF!</f>
        <v>#REF!</v>
      </c>
      <c r="X7" s="39" t="e">
        <f t="shared" si="8"/>
        <v>#REF!</v>
      </c>
      <c r="Y7" s="39" t="e">
        <f t="shared" si="2"/>
        <v>#REF!</v>
      </c>
      <c r="Z7" s="39" t="e">
        <f t="shared" si="9"/>
        <v>#REF!</v>
      </c>
      <c r="AA7" s="40" t="e">
        <f t="shared" si="3"/>
        <v>#REF!</v>
      </c>
      <c r="AB7" s="37" t="e">
        <f>$C$42*#REF!</f>
        <v>#REF!</v>
      </c>
      <c r="AC7" s="38" t="e">
        <f>$C$41*#REF!</f>
        <v>#REF!</v>
      </c>
      <c r="AD7" s="39" t="e">
        <f t="shared" si="10"/>
        <v>#REF!</v>
      </c>
      <c r="AE7" s="39" t="e">
        <f t="shared" si="4"/>
        <v>#REF!</v>
      </c>
      <c r="AF7" s="39" t="e">
        <f t="shared" si="11"/>
        <v>#REF!</v>
      </c>
      <c r="AG7" s="40" t="e">
        <f t="shared" si="5"/>
        <v>#REF!</v>
      </c>
    </row>
    <row r="8" spans="1:53" x14ac:dyDescent="0.2">
      <c r="A8" s="33" t="s">
        <v>10</v>
      </c>
      <c r="B8" s="105" t="s">
        <v>51</v>
      </c>
      <c r="C8" s="93">
        <v>22</v>
      </c>
      <c r="D8" s="4">
        <f t="shared" si="12"/>
        <v>28</v>
      </c>
      <c r="E8" s="4">
        <v>6</v>
      </c>
      <c r="F8" s="54">
        <v>9.4999999999999998E-3</v>
      </c>
      <c r="G8" s="35"/>
      <c r="P8" s="37" t="e">
        <f>$C$42*#REF!</f>
        <v>#REF!</v>
      </c>
      <c r="Q8" s="38" t="e">
        <f>$C$41*#REF!</f>
        <v>#REF!</v>
      </c>
      <c r="R8" s="39" t="e">
        <f t="shared" si="6"/>
        <v>#REF!</v>
      </c>
      <c r="S8" s="39" t="e">
        <f t="shared" si="0"/>
        <v>#REF!</v>
      </c>
      <c r="T8" s="39" t="e">
        <f t="shared" si="7"/>
        <v>#REF!</v>
      </c>
      <c r="U8" s="40" t="e">
        <f t="shared" si="1"/>
        <v>#REF!</v>
      </c>
      <c r="V8" s="37" t="e">
        <f>$C$42*#REF!</f>
        <v>#REF!</v>
      </c>
      <c r="W8" s="38" t="e">
        <f>$C$41*#REF!</f>
        <v>#REF!</v>
      </c>
      <c r="X8" s="39" t="e">
        <f t="shared" si="8"/>
        <v>#REF!</v>
      </c>
      <c r="Y8" s="39" t="e">
        <f t="shared" si="2"/>
        <v>#REF!</v>
      </c>
      <c r="Z8" s="39" t="e">
        <f t="shared" si="9"/>
        <v>#REF!</v>
      </c>
      <c r="AA8" s="40" t="e">
        <f t="shared" si="3"/>
        <v>#REF!</v>
      </c>
      <c r="AB8" s="37" t="e">
        <f>$C$42*#REF!</f>
        <v>#REF!</v>
      </c>
      <c r="AC8" s="38" t="e">
        <f>$C$41*#REF!</f>
        <v>#REF!</v>
      </c>
      <c r="AD8" s="39" t="e">
        <f t="shared" si="10"/>
        <v>#REF!</v>
      </c>
      <c r="AE8" s="39" t="e">
        <f t="shared" si="4"/>
        <v>#REF!</v>
      </c>
      <c r="AF8" s="39" t="e">
        <f t="shared" si="11"/>
        <v>#REF!</v>
      </c>
      <c r="AG8" s="40" t="e">
        <f t="shared" si="5"/>
        <v>#REF!</v>
      </c>
      <c r="AZ8" s="41"/>
    </row>
    <row r="9" spans="1:53" x14ac:dyDescent="0.2">
      <c r="A9" s="33" t="s">
        <v>15</v>
      </c>
      <c r="B9" s="105" t="s">
        <v>59</v>
      </c>
      <c r="C9" s="93">
        <v>60</v>
      </c>
      <c r="D9" s="4">
        <f t="shared" si="12"/>
        <v>29</v>
      </c>
      <c r="E9" s="4">
        <v>7</v>
      </c>
      <c r="F9" s="54">
        <v>9.4999999999999998E-3</v>
      </c>
      <c r="G9" s="35"/>
      <c r="P9" s="37" t="e">
        <f>$C$42*#REF!</f>
        <v>#REF!</v>
      </c>
      <c r="Q9" s="38" t="e">
        <f>$C$41*#REF!</f>
        <v>#REF!</v>
      </c>
      <c r="R9" s="39" t="e">
        <f t="shared" si="6"/>
        <v>#REF!</v>
      </c>
      <c r="S9" s="39" t="e">
        <f t="shared" si="0"/>
        <v>#REF!</v>
      </c>
      <c r="T9" s="39" t="e">
        <f t="shared" si="7"/>
        <v>#REF!</v>
      </c>
      <c r="U9" s="40" t="e">
        <f t="shared" si="1"/>
        <v>#REF!</v>
      </c>
      <c r="V9" s="37" t="e">
        <f>$C$42*#REF!</f>
        <v>#REF!</v>
      </c>
      <c r="W9" s="38" t="e">
        <f>$C$41*#REF!</f>
        <v>#REF!</v>
      </c>
      <c r="X9" s="39" t="e">
        <f t="shared" si="8"/>
        <v>#REF!</v>
      </c>
      <c r="Y9" s="39" t="e">
        <f t="shared" si="2"/>
        <v>#REF!</v>
      </c>
      <c r="Z9" s="39" t="e">
        <f t="shared" si="9"/>
        <v>#REF!</v>
      </c>
      <c r="AA9" s="40" t="e">
        <f t="shared" si="3"/>
        <v>#REF!</v>
      </c>
      <c r="AB9" s="37" t="e">
        <f>$C$42*#REF!</f>
        <v>#REF!</v>
      </c>
      <c r="AC9" s="38" t="e">
        <f>$C$41*#REF!</f>
        <v>#REF!</v>
      </c>
      <c r="AD9" s="39" t="e">
        <f t="shared" si="10"/>
        <v>#REF!</v>
      </c>
      <c r="AE9" s="39" t="e">
        <f t="shared" si="4"/>
        <v>#REF!</v>
      </c>
      <c r="AF9" s="39" t="e">
        <f t="shared" si="11"/>
        <v>#REF!</v>
      </c>
      <c r="AG9" s="40" t="e">
        <f t="shared" si="5"/>
        <v>#REF!</v>
      </c>
    </row>
    <row r="10" spans="1:53" x14ac:dyDescent="0.2">
      <c r="A10" s="33" t="s">
        <v>29</v>
      </c>
      <c r="B10" s="105" t="s">
        <v>65</v>
      </c>
      <c r="C10" s="93">
        <v>8</v>
      </c>
      <c r="D10" s="4">
        <f t="shared" si="12"/>
        <v>30</v>
      </c>
      <c r="E10" s="4">
        <v>8</v>
      </c>
      <c r="F10" s="54">
        <v>9.4999999999999998E-3</v>
      </c>
      <c r="G10" s="35"/>
      <c r="P10" s="37" t="e">
        <f>$C$42*#REF!</f>
        <v>#REF!</v>
      </c>
      <c r="Q10" s="38" t="e">
        <f>$C$41*#REF!</f>
        <v>#REF!</v>
      </c>
      <c r="R10" s="39" t="e">
        <f t="shared" si="6"/>
        <v>#REF!</v>
      </c>
      <c r="S10" s="39" t="e">
        <f t="shared" si="0"/>
        <v>#REF!</v>
      </c>
      <c r="T10" s="39" t="e">
        <f t="shared" si="7"/>
        <v>#REF!</v>
      </c>
      <c r="U10" s="40" t="e">
        <f t="shared" si="1"/>
        <v>#REF!</v>
      </c>
      <c r="V10" s="37" t="e">
        <f>$C$42*#REF!</f>
        <v>#REF!</v>
      </c>
      <c r="W10" s="38" t="e">
        <f>$C$41*#REF!</f>
        <v>#REF!</v>
      </c>
      <c r="X10" s="39" t="e">
        <f t="shared" si="8"/>
        <v>#REF!</v>
      </c>
      <c r="Y10" s="39" t="e">
        <f t="shared" si="2"/>
        <v>#REF!</v>
      </c>
      <c r="Z10" s="39" t="e">
        <f t="shared" si="9"/>
        <v>#REF!</v>
      </c>
      <c r="AA10" s="40" t="e">
        <f t="shared" si="3"/>
        <v>#REF!</v>
      </c>
      <c r="AB10" s="37" t="e">
        <f>$C$42*#REF!</f>
        <v>#REF!</v>
      </c>
      <c r="AC10" s="38" t="e">
        <f>$C$41*#REF!</f>
        <v>#REF!</v>
      </c>
      <c r="AD10" s="39" t="e">
        <f t="shared" si="10"/>
        <v>#REF!</v>
      </c>
      <c r="AE10" s="39" t="e">
        <f t="shared" si="4"/>
        <v>#REF!</v>
      </c>
      <c r="AF10" s="39" t="e">
        <f t="shared" si="11"/>
        <v>#REF!</v>
      </c>
      <c r="AG10" s="40" t="e">
        <f t="shared" si="5"/>
        <v>#REF!</v>
      </c>
      <c r="AZ10" s="41"/>
    </row>
    <row r="11" spans="1:53" x14ac:dyDescent="0.2">
      <c r="A11" s="33" t="s">
        <v>105</v>
      </c>
      <c r="B11" s="105" t="s">
        <v>106</v>
      </c>
      <c r="C11" s="93"/>
      <c r="D11" s="4">
        <f>D10+1</f>
        <v>31</v>
      </c>
      <c r="E11" s="4">
        <v>9</v>
      </c>
      <c r="F11" s="54">
        <v>9.4999999999999998E-3</v>
      </c>
      <c r="G11" s="35"/>
      <c r="P11" s="37" t="e">
        <f>$C$42*#REF!</f>
        <v>#REF!</v>
      </c>
      <c r="Q11" s="38" t="e">
        <f>$C$41*#REF!</f>
        <v>#REF!</v>
      </c>
      <c r="R11" s="39" t="e">
        <f>IF($E11=0,P11,R10*(1+$C$44)+P11)</f>
        <v>#REF!</v>
      </c>
      <c r="S11" s="39" t="e">
        <f t="shared" ref="S11:S42" si="13">IF($E11&lt;$C$43,0,R11)/(1+$C$4)^($D11-$D$2)</f>
        <v>#REF!</v>
      </c>
      <c r="T11" s="39" t="e">
        <f>IF($E11=0,Q11,T10*(1+$C$44)+Q11)</f>
        <v>#REF!</v>
      </c>
      <c r="U11" s="40" t="e">
        <f t="shared" si="1"/>
        <v>#REF!</v>
      </c>
      <c r="V11" s="37" t="e">
        <f>$C$42*#REF!</f>
        <v>#REF!</v>
      </c>
      <c r="W11" s="38" t="e">
        <f>$C$41*#REF!</f>
        <v>#REF!</v>
      </c>
      <c r="X11" s="39" t="e">
        <f>IF($E11=0,V11,X10*(1+$C$45)+V11)</f>
        <v>#REF!</v>
      </c>
      <c r="Y11" s="39" t="e">
        <f t="shared" ref="Y11:Y42" si="14">IF($E11&lt;$C$43,0,X11)/(1+$C$4)^($D11-$D$2)</f>
        <v>#REF!</v>
      </c>
      <c r="Z11" s="39" t="e">
        <f>IF($E11=0,W11,Z10*(1+$C$45)+W11)</f>
        <v>#REF!</v>
      </c>
      <c r="AA11" s="40" t="e">
        <f t="shared" si="3"/>
        <v>#REF!</v>
      </c>
      <c r="AB11" s="37" t="e">
        <f>$C$42*#REF!</f>
        <v>#REF!</v>
      </c>
      <c r="AC11" s="38" t="e">
        <f>$C$41*#REF!</f>
        <v>#REF!</v>
      </c>
      <c r="AD11" s="39" t="e">
        <f>IF($E11=0,AB11,AD10*(1+$C$46)+AB11)</f>
        <v>#REF!</v>
      </c>
      <c r="AE11" s="39" t="e">
        <f t="shared" ref="AE11:AE42" si="15">IF($E11&lt;$C$43,0,AD11)/(1+$C$4)^($D11-$D$2)</f>
        <v>#REF!</v>
      </c>
      <c r="AF11" s="39" t="e">
        <f>IF($E11=0,AC11,AF10*(1+$C$46)+AC11)</f>
        <v>#REF!</v>
      </c>
      <c r="AG11" s="40" t="e">
        <f t="shared" si="5"/>
        <v>#REF!</v>
      </c>
    </row>
    <row r="12" spans="1:53" x14ac:dyDescent="0.2">
      <c r="A12" s="33" t="s">
        <v>38</v>
      </c>
      <c r="B12" s="105" t="s">
        <v>89</v>
      </c>
      <c r="C12" s="93"/>
      <c r="D12" s="4">
        <f t="shared" si="12"/>
        <v>32</v>
      </c>
      <c r="E12" s="4">
        <v>10</v>
      </c>
      <c r="F12" s="54">
        <v>9.4999999999999998E-3</v>
      </c>
      <c r="G12" s="35"/>
      <c r="P12" s="37" t="e">
        <f>$C$42*#REF!</f>
        <v>#REF!</v>
      </c>
      <c r="Q12" s="38" t="e">
        <f>$C$41*#REF!</f>
        <v>#REF!</v>
      </c>
      <c r="R12" s="39" t="e">
        <f t="shared" ref="R12:R34" si="16">IF($E12=0,P12,R11*(1+$C$44)+P12)</f>
        <v>#REF!</v>
      </c>
      <c r="S12" s="39" t="e">
        <f t="shared" si="13"/>
        <v>#REF!</v>
      </c>
      <c r="T12" s="39" t="e">
        <f t="shared" ref="T12:T34" si="17">IF($E12=0,Q12,T11*(1+$C$44)+Q12)</f>
        <v>#REF!</v>
      </c>
      <c r="U12" s="40" t="e">
        <f t="shared" si="1"/>
        <v>#REF!</v>
      </c>
      <c r="V12" s="37" t="e">
        <f>$C$42*#REF!</f>
        <v>#REF!</v>
      </c>
      <c r="W12" s="38" t="e">
        <f>$C$41*#REF!</f>
        <v>#REF!</v>
      </c>
      <c r="X12" s="39" t="e">
        <f t="shared" ref="X12:X34" si="18">IF($E12=0,V12,X11*(1+$C$45)+V12)</f>
        <v>#REF!</v>
      </c>
      <c r="Y12" s="39" t="e">
        <f t="shared" si="14"/>
        <v>#REF!</v>
      </c>
      <c r="Z12" s="39" t="e">
        <f t="shared" ref="Z12:Z34" si="19">IF($E12=0,W12,Z11*(1+$C$45)+W12)</f>
        <v>#REF!</v>
      </c>
      <c r="AA12" s="40" t="e">
        <f t="shared" si="3"/>
        <v>#REF!</v>
      </c>
      <c r="AB12" s="37" t="e">
        <f>$C$42*#REF!</f>
        <v>#REF!</v>
      </c>
      <c r="AC12" s="38" t="e">
        <f>$C$41*#REF!</f>
        <v>#REF!</v>
      </c>
      <c r="AD12" s="39" t="e">
        <f t="shared" ref="AD12:AD34" si="20">IF($E12=0,AB12,AD11*(1+$C$46)+AB12)</f>
        <v>#REF!</v>
      </c>
      <c r="AE12" s="39" t="e">
        <f t="shared" si="15"/>
        <v>#REF!</v>
      </c>
      <c r="AF12" s="39" t="e">
        <f t="shared" ref="AF12:AF34" si="21">IF($E12=0,AC12,AF11*(1+$C$46)+AC12)</f>
        <v>#REF!</v>
      </c>
      <c r="AG12" s="40" t="e">
        <f t="shared" si="5"/>
        <v>#REF!</v>
      </c>
      <c r="AZ12" s="41"/>
    </row>
    <row r="13" spans="1:53" x14ac:dyDescent="0.2">
      <c r="A13" s="33" t="s">
        <v>39</v>
      </c>
      <c r="B13" s="105" t="s">
        <v>90</v>
      </c>
      <c r="C13" s="93"/>
      <c r="D13" s="4">
        <f t="shared" si="12"/>
        <v>33</v>
      </c>
      <c r="E13" s="4">
        <v>11</v>
      </c>
      <c r="F13" s="54">
        <v>9.4999999999999998E-3</v>
      </c>
      <c r="G13" s="35"/>
      <c r="P13" s="37" t="e">
        <f>$C$42*#REF!</f>
        <v>#REF!</v>
      </c>
      <c r="Q13" s="38" t="e">
        <f>$C$41*#REF!</f>
        <v>#REF!</v>
      </c>
      <c r="R13" s="39" t="e">
        <f t="shared" si="16"/>
        <v>#REF!</v>
      </c>
      <c r="S13" s="39" t="e">
        <f t="shared" si="13"/>
        <v>#REF!</v>
      </c>
      <c r="T13" s="39" t="e">
        <f t="shared" si="17"/>
        <v>#REF!</v>
      </c>
      <c r="U13" s="40" t="e">
        <f t="shared" si="1"/>
        <v>#REF!</v>
      </c>
      <c r="V13" s="37" t="e">
        <f>$C$42*#REF!</f>
        <v>#REF!</v>
      </c>
      <c r="W13" s="38" t="e">
        <f>$C$41*#REF!</f>
        <v>#REF!</v>
      </c>
      <c r="X13" s="39" t="e">
        <f t="shared" si="18"/>
        <v>#REF!</v>
      </c>
      <c r="Y13" s="39" t="e">
        <f t="shared" si="14"/>
        <v>#REF!</v>
      </c>
      <c r="Z13" s="39" t="e">
        <f t="shared" si="19"/>
        <v>#REF!</v>
      </c>
      <c r="AA13" s="40" t="e">
        <f t="shared" si="3"/>
        <v>#REF!</v>
      </c>
      <c r="AB13" s="37" t="e">
        <f>$C$42*#REF!</f>
        <v>#REF!</v>
      </c>
      <c r="AC13" s="38" t="e">
        <f>$C$41*#REF!</f>
        <v>#REF!</v>
      </c>
      <c r="AD13" s="39" t="e">
        <f t="shared" si="20"/>
        <v>#REF!</v>
      </c>
      <c r="AE13" s="39" t="e">
        <f t="shared" si="15"/>
        <v>#REF!</v>
      </c>
      <c r="AF13" s="39" t="e">
        <f t="shared" si="21"/>
        <v>#REF!</v>
      </c>
      <c r="AG13" s="40" t="e">
        <f t="shared" si="5"/>
        <v>#REF!</v>
      </c>
    </row>
    <row r="14" spans="1:53" x14ac:dyDescent="0.2">
      <c r="A14" s="33" t="s">
        <v>34</v>
      </c>
      <c r="B14" s="105" t="s">
        <v>60</v>
      </c>
      <c r="C14" s="93">
        <v>65</v>
      </c>
      <c r="D14" s="4">
        <f t="shared" si="12"/>
        <v>34</v>
      </c>
      <c r="E14" s="4">
        <v>12</v>
      </c>
      <c r="F14" s="54">
        <v>9.4999999999999998E-3</v>
      </c>
      <c r="G14" s="35"/>
      <c r="P14" s="37" t="e">
        <f>$C$42*#REF!</f>
        <v>#REF!</v>
      </c>
      <c r="Q14" s="38" t="e">
        <f>$C$41*#REF!</f>
        <v>#REF!</v>
      </c>
      <c r="R14" s="39" t="e">
        <f t="shared" si="16"/>
        <v>#REF!</v>
      </c>
      <c r="S14" s="39" t="e">
        <f t="shared" si="13"/>
        <v>#REF!</v>
      </c>
      <c r="T14" s="39" t="e">
        <f t="shared" si="17"/>
        <v>#REF!</v>
      </c>
      <c r="U14" s="40" t="e">
        <f t="shared" si="1"/>
        <v>#REF!</v>
      </c>
      <c r="V14" s="37" t="e">
        <f>$C$42*#REF!</f>
        <v>#REF!</v>
      </c>
      <c r="W14" s="38" t="e">
        <f>$C$41*#REF!</f>
        <v>#REF!</v>
      </c>
      <c r="X14" s="39" t="e">
        <f t="shared" si="18"/>
        <v>#REF!</v>
      </c>
      <c r="Y14" s="39" t="e">
        <f t="shared" si="14"/>
        <v>#REF!</v>
      </c>
      <c r="Z14" s="39" t="e">
        <f t="shared" si="19"/>
        <v>#REF!</v>
      </c>
      <c r="AA14" s="40" t="e">
        <f t="shared" si="3"/>
        <v>#REF!</v>
      </c>
      <c r="AB14" s="37" t="e">
        <f>$C$42*#REF!</f>
        <v>#REF!</v>
      </c>
      <c r="AC14" s="38" t="e">
        <f>$C$41*#REF!</f>
        <v>#REF!</v>
      </c>
      <c r="AD14" s="39" t="e">
        <f t="shared" si="20"/>
        <v>#REF!</v>
      </c>
      <c r="AE14" s="39" t="e">
        <f t="shared" si="15"/>
        <v>#REF!</v>
      </c>
      <c r="AF14" s="39" t="e">
        <f t="shared" si="21"/>
        <v>#REF!</v>
      </c>
      <c r="AG14" s="40" t="e">
        <f t="shared" si="5"/>
        <v>#REF!</v>
      </c>
      <c r="AZ14" s="41"/>
    </row>
    <row r="15" spans="1:53" x14ac:dyDescent="0.2">
      <c r="A15" s="33" t="s">
        <v>35</v>
      </c>
      <c r="B15" s="105" t="s">
        <v>62</v>
      </c>
      <c r="C15" s="93">
        <v>8</v>
      </c>
      <c r="D15" s="4">
        <f t="shared" si="12"/>
        <v>35</v>
      </c>
      <c r="E15" s="4">
        <v>13</v>
      </c>
      <c r="F15" s="54">
        <v>9.4999999999999998E-3</v>
      </c>
      <c r="G15" s="35"/>
      <c r="P15" s="37" t="e">
        <f>$C$42*#REF!</f>
        <v>#REF!</v>
      </c>
      <c r="Q15" s="38" t="e">
        <f>$C$41*#REF!</f>
        <v>#REF!</v>
      </c>
      <c r="R15" s="39" t="e">
        <f t="shared" si="16"/>
        <v>#REF!</v>
      </c>
      <c r="S15" s="39" t="e">
        <f t="shared" si="13"/>
        <v>#REF!</v>
      </c>
      <c r="T15" s="39" t="e">
        <f t="shared" si="17"/>
        <v>#REF!</v>
      </c>
      <c r="U15" s="40" t="e">
        <f t="shared" si="1"/>
        <v>#REF!</v>
      </c>
      <c r="V15" s="37" t="e">
        <f>$C$42*#REF!</f>
        <v>#REF!</v>
      </c>
      <c r="W15" s="38" t="e">
        <f>$C$41*#REF!</f>
        <v>#REF!</v>
      </c>
      <c r="X15" s="39" t="e">
        <f t="shared" si="18"/>
        <v>#REF!</v>
      </c>
      <c r="Y15" s="39" t="e">
        <f t="shared" si="14"/>
        <v>#REF!</v>
      </c>
      <c r="Z15" s="39" t="e">
        <f t="shared" si="19"/>
        <v>#REF!</v>
      </c>
      <c r="AA15" s="40" t="e">
        <f t="shared" si="3"/>
        <v>#REF!</v>
      </c>
      <c r="AB15" s="37" t="e">
        <f>$C$42*#REF!</f>
        <v>#REF!</v>
      </c>
      <c r="AC15" s="38" t="e">
        <f>$C$41*#REF!</f>
        <v>#REF!</v>
      </c>
      <c r="AD15" s="39" t="e">
        <f t="shared" si="20"/>
        <v>#REF!</v>
      </c>
      <c r="AE15" s="39" t="e">
        <f t="shared" si="15"/>
        <v>#REF!</v>
      </c>
      <c r="AF15" s="39" t="e">
        <f t="shared" si="21"/>
        <v>#REF!</v>
      </c>
      <c r="AG15" s="40" t="e">
        <f t="shared" si="5"/>
        <v>#REF!</v>
      </c>
    </row>
    <row r="16" spans="1:53" x14ac:dyDescent="0.2">
      <c r="A16" s="33" t="s">
        <v>32</v>
      </c>
      <c r="B16" s="105" t="s">
        <v>61</v>
      </c>
      <c r="C16" s="93"/>
      <c r="D16" s="4">
        <f t="shared" si="12"/>
        <v>36</v>
      </c>
      <c r="E16" s="4">
        <v>14</v>
      </c>
      <c r="F16" s="54">
        <v>9.4999999999999998E-3</v>
      </c>
      <c r="G16" s="35"/>
      <c r="I16" s="42" t="s">
        <v>17</v>
      </c>
      <c r="P16" s="37" t="e">
        <f>$C$42*#REF!</f>
        <v>#REF!</v>
      </c>
      <c r="Q16" s="38" t="e">
        <f>$C$41*#REF!</f>
        <v>#REF!</v>
      </c>
      <c r="R16" s="39" t="e">
        <f t="shared" si="16"/>
        <v>#REF!</v>
      </c>
      <c r="S16" s="39" t="e">
        <f t="shared" si="13"/>
        <v>#REF!</v>
      </c>
      <c r="T16" s="39" t="e">
        <f t="shared" si="17"/>
        <v>#REF!</v>
      </c>
      <c r="U16" s="40" t="e">
        <f t="shared" si="1"/>
        <v>#REF!</v>
      </c>
      <c r="V16" s="37" t="e">
        <f>$C$42*#REF!</f>
        <v>#REF!</v>
      </c>
      <c r="W16" s="38" t="e">
        <f>$C$41*#REF!</f>
        <v>#REF!</v>
      </c>
      <c r="X16" s="39" t="e">
        <f t="shared" si="18"/>
        <v>#REF!</v>
      </c>
      <c r="Y16" s="39" t="e">
        <f t="shared" si="14"/>
        <v>#REF!</v>
      </c>
      <c r="Z16" s="39" t="e">
        <f t="shared" si="19"/>
        <v>#REF!</v>
      </c>
      <c r="AA16" s="40" t="e">
        <f t="shared" si="3"/>
        <v>#REF!</v>
      </c>
      <c r="AB16" s="37" t="e">
        <f>$C$42*#REF!</f>
        <v>#REF!</v>
      </c>
      <c r="AC16" s="38" t="e">
        <f>$C$41*#REF!</f>
        <v>#REF!</v>
      </c>
      <c r="AD16" s="39" t="e">
        <f t="shared" si="20"/>
        <v>#REF!</v>
      </c>
      <c r="AE16" s="39" t="e">
        <f t="shared" si="15"/>
        <v>#REF!</v>
      </c>
      <c r="AF16" s="39" t="e">
        <f t="shared" si="21"/>
        <v>#REF!</v>
      </c>
      <c r="AG16" s="40" t="e">
        <f t="shared" si="5"/>
        <v>#REF!</v>
      </c>
      <c r="AZ16" s="41"/>
    </row>
    <row r="17" spans="1:52" x14ac:dyDescent="0.2">
      <c r="A17" s="33" t="s">
        <v>33</v>
      </c>
      <c r="B17" s="105" t="s">
        <v>63</v>
      </c>
      <c r="C17" s="93"/>
      <c r="D17" s="4">
        <f t="shared" si="12"/>
        <v>37</v>
      </c>
      <c r="E17" s="4">
        <v>15</v>
      </c>
      <c r="F17" s="54">
        <v>9.4999999999999998E-3</v>
      </c>
      <c r="G17" s="35"/>
      <c r="P17" s="37" t="e">
        <f>$C$42*#REF!</f>
        <v>#REF!</v>
      </c>
      <c r="Q17" s="38" t="e">
        <f>$C$41*#REF!</f>
        <v>#REF!</v>
      </c>
      <c r="R17" s="39" t="e">
        <f t="shared" si="16"/>
        <v>#REF!</v>
      </c>
      <c r="S17" s="39" t="e">
        <f t="shared" si="13"/>
        <v>#REF!</v>
      </c>
      <c r="T17" s="39" t="e">
        <f t="shared" si="17"/>
        <v>#REF!</v>
      </c>
      <c r="U17" s="40" t="e">
        <f t="shared" si="1"/>
        <v>#REF!</v>
      </c>
      <c r="V17" s="37" t="e">
        <f>$C$42*#REF!</f>
        <v>#REF!</v>
      </c>
      <c r="W17" s="38" t="e">
        <f>$C$41*#REF!</f>
        <v>#REF!</v>
      </c>
      <c r="X17" s="39" t="e">
        <f t="shared" si="18"/>
        <v>#REF!</v>
      </c>
      <c r="Y17" s="39" t="e">
        <f t="shared" si="14"/>
        <v>#REF!</v>
      </c>
      <c r="Z17" s="39" t="e">
        <f t="shared" si="19"/>
        <v>#REF!</v>
      </c>
      <c r="AA17" s="40" t="e">
        <f t="shared" si="3"/>
        <v>#REF!</v>
      </c>
      <c r="AB17" s="37" t="e">
        <f>$C$42*#REF!</f>
        <v>#REF!</v>
      </c>
      <c r="AC17" s="38" t="e">
        <f>$C$41*#REF!</f>
        <v>#REF!</v>
      </c>
      <c r="AD17" s="39" t="e">
        <f t="shared" si="20"/>
        <v>#REF!</v>
      </c>
      <c r="AE17" s="39" t="e">
        <f t="shared" si="15"/>
        <v>#REF!</v>
      </c>
      <c r="AF17" s="39" t="e">
        <f t="shared" si="21"/>
        <v>#REF!</v>
      </c>
      <c r="AG17" s="40" t="e">
        <f t="shared" si="5"/>
        <v>#REF!</v>
      </c>
    </row>
    <row r="18" spans="1:52" x14ac:dyDescent="0.2">
      <c r="A18" s="33" t="s">
        <v>36</v>
      </c>
      <c r="B18" s="105" t="s">
        <v>107</v>
      </c>
      <c r="C18" s="93">
        <v>90</v>
      </c>
      <c r="D18" s="4">
        <f t="shared" si="12"/>
        <v>38</v>
      </c>
      <c r="E18" s="4">
        <v>16</v>
      </c>
      <c r="F18" s="54">
        <v>9.4999999999999998E-3</v>
      </c>
      <c r="G18" s="35"/>
      <c r="I18" s="42"/>
      <c r="P18" s="37" t="e">
        <f>$C$42*#REF!</f>
        <v>#REF!</v>
      </c>
      <c r="Q18" s="38" t="e">
        <f>$C$41*#REF!</f>
        <v>#REF!</v>
      </c>
      <c r="R18" s="39" t="e">
        <f t="shared" si="16"/>
        <v>#REF!</v>
      </c>
      <c r="S18" s="39" t="e">
        <f t="shared" si="13"/>
        <v>#REF!</v>
      </c>
      <c r="T18" s="39" t="e">
        <f t="shared" si="17"/>
        <v>#REF!</v>
      </c>
      <c r="U18" s="40" t="e">
        <f t="shared" si="1"/>
        <v>#REF!</v>
      </c>
      <c r="V18" s="37" t="e">
        <f>$C$42*#REF!</f>
        <v>#REF!</v>
      </c>
      <c r="W18" s="38" t="e">
        <f>$C$41*#REF!</f>
        <v>#REF!</v>
      </c>
      <c r="X18" s="39" t="e">
        <f t="shared" si="18"/>
        <v>#REF!</v>
      </c>
      <c r="Y18" s="39" t="e">
        <f t="shared" si="14"/>
        <v>#REF!</v>
      </c>
      <c r="Z18" s="39" t="e">
        <f t="shared" si="19"/>
        <v>#REF!</v>
      </c>
      <c r="AA18" s="40" t="e">
        <f t="shared" si="3"/>
        <v>#REF!</v>
      </c>
      <c r="AB18" s="37" t="e">
        <f>$C$42*#REF!</f>
        <v>#REF!</v>
      </c>
      <c r="AC18" s="38" t="e">
        <f>$C$41*#REF!</f>
        <v>#REF!</v>
      </c>
      <c r="AD18" s="39" t="e">
        <f t="shared" si="20"/>
        <v>#REF!</v>
      </c>
      <c r="AE18" s="39" t="e">
        <f t="shared" si="15"/>
        <v>#REF!</v>
      </c>
      <c r="AF18" s="39" t="e">
        <f t="shared" si="21"/>
        <v>#REF!</v>
      </c>
      <c r="AG18" s="40" t="e">
        <f t="shared" si="5"/>
        <v>#REF!</v>
      </c>
      <c r="AZ18" s="41"/>
    </row>
    <row r="19" spans="1:52" x14ac:dyDescent="0.2">
      <c r="A19" s="33" t="s">
        <v>37</v>
      </c>
      <c r="B19" s="105" t="s">
        <v>108</v>
      </c>
      <c r="C19" s="93"/>
      <c r="D19" s="4">
        <f t="shared" si="12"/>
        <v>39</v>
      </c>
      <c r="E19" s="4">
        <v>17</v>
      </c>
      <c r="F19" s="54">
        <v>9.4999999999999998E-3</v>
      </c>
      <c r="G19" s="35"/>
      <c r="P19" s="37" t="e">
        <f>$C$42*#REF!</f>
        <v>#REF!</v>
      </c>
      <c r="Q19" s="38" t="e">
        <f>$C$41*#REF!</f>
        <v>#REF!</v>
      </c>
      <c r="R19" s="39" t="e">
        <f t="shared" si="16"/>
        <v>#REF!</v>
      </c>
      <c r="S19" s="39" t="e">
        <f t="shared" si="13"/>
        <v>#REF!</v>
      </c>
      <c r="T19" s="39" t="e">
        <f t="shared" si="17"/>
        <v>#REF!</v>
      </c>
      <c r="U19" s="40" t="e">
        <f t="shared" si="1"/>
        <v>#REF!</v>
      </c>
      <c r="V19" s="37" t="e">
        <f>$C$42*#REF!</f>
        <v>#REF!</v>
      </c>
      <c r="W19" s="38" t="e">
        <f>$C$41*#REF!</f>
        <v>#REF!</v>
      </c>
      <c r="X19" s="39" t="e">
        <f t="shared" si="18"/>
        <v>#REF!</v>
      </c>
      <c r="Y19" s="39" t="e">
        <f t="shared" si="14"/>
        <v>#REF!</v>
      </c>
      <c r="Z19" s="39" t="e">
        <f t="shared" si="19"/>
        <v>#REF!</v>
      </c>
      <c r="AA19" s="40" t="e">
        <f t="shared" si="3"/>
        <v>#REF!</v>
      </c>
      <c r="AB19" s="37" t="e">
        <f>$C$42*#REF!</f>
        <v>#REF!</v>
      </c>
      <c r="AC19" s="38" t="e">
        <f>$C$41*#REF!</f>
        <v>#REF!</v>
      </c>
      <c r="AD19" s="39" t="e">
        <f t="shared" si="20"/>
        <v>#REF!</v>
      </c>
      <c r="AE19" s="39" t="e">
        <f t="shared" si="15"/>
        <v>#REF!</v>
      </c>
      <c r="AF19" s="39" t="e">
        <f t="shared" si="21"/>
        <v>#REF!</v>
      </c>
      <c r="AG19" s="40" t="e">
        <f t="shared" si="5"/>
        <v>#REF!</v>
      </c>
    </row>
    <row r="20" spans="1:52" x14ac:dyDescent="0.2">
      <c r="A20" s="33" t="s">
        <v>7</v>
      </c>
      <c r="B20" s="105" t="s">
        <v>52</v>
      </c>
      <c r="C20" s="94">
        <v>35000</v>
      </c>
      <c r="D20" s="4">
        <f t="shared" si="12"/>
        <v>40</v>
      </c>
      <c r="E20" s="4">
        <v>18</v>
      </c>
      <c r="F20" s="54">
        <v>9.4999999999999998E-3</v>
      </c>
      <c r="G20" s="35"/>
      <c r="P20" s="37" t="e">
        <f>$C$42*#REF!</f>
        <v>#REF!</v>
      </c>
      <c r="Q20" s="38" t="e">
        <f>$C$41*#REF!</f>
        <v>#REF!</v>
      </c>
      <c r="R20" s="39" t="e">
        <f t="shared" si="16"/>
        <v>#REF!</v>
      </c>
      <c r="S20" s="39" t="e">
        <f t="shared" si="13"/>
        <v>#REF!</v>
      </c>
      <c r="T20" s="39" t="e">
        <f t="shared" si="17"/>
        <v>#REF!</v>
      </c>
      <c r="U20" s="40" t="e">
        <f t="shared" si="1"/>
        <v>#REF!</v>
      </c>
      <c r="V20" s="37" t="e">
        <f>$C$42*#REF!</f>
        <v>#REF!</v>
      </c>
      <c r="W20" s="38" t="e">
        <f>$C$41*#REF!</f>
        <v>#REF!</v>
      </c>
      <c r="X20" s="39" t="e">
        <f t="shared" si="18"/>
        <v>#REF!</v>
      </c>
      <c r="Y20" s="39" t="e">
        <f t="shared" si="14"/>
        <v>#REF!</v>
      </c>
      <c r="Z20" s="39" t="e">
        <f t="shared" si="19"/>
        <v>#REF!</v>
      </c>
      <c r="AA20" s="40" t="e">
        <f t="shared" si="3"/>
        <v>#REF!</v>
      </c>
      <c r="AB20" s="37" t="e">
        <f>$C$42*#REF!</f>
        <v>#REF!</v>
      </c>
      <c r="AC20" s="38" t="e">
        <f>$C$41*#REF!</f>
        <v>#REF!</v>
      </c>
      <c r="AD20" s="39" t="e">
        <f t="shared" si="20"/>
        <v>#REF!</v>
      </c>
      <c r="AE20" s="39" t="e">
        <f t="shared" si="15"/>
        <v>#REF!</v>
      </c>
      <c r="AF20" s="39" t="e">
        <f t="shared" si="21"/>
        <v>#REF!</v>
      </c>
      <c r="AG20" s="40" t="e">
        <f t="shared" si="5"/>
        <v>#REF!</v>
      </c>
      <c r="AZ20" s="41"/>
    </row>
    <row r="21" spans="1:52" x14ac:dyDescent="0.2">
      <c r="A21" s="33" t="s">
        <v>4</v>
      </c>
      <c r="B21" s="105" t="s">
        <v>66</v>
      </c>
      <c r="C21" s="93">
        <v>3</v>
      </c>
      <c r="D21" s="4">
        <f t="shared" si="12"/>
        <v>41</v>
      </c>
      <c r="E21" s="4">
        <v>19</v>
      </c>
      <c r="F21" s="54">
        <v>9.4999999999999998E-3</v>
      </c>
      <c r="G21" s="35"/>
      <c r="P21" s="37" t="e">
        <f>$C$42*#REF!</f>
        <v>#REF!</v>
      </c>
      <c r="Q21" s="38" t="e">
        <f>$C$41*#REF!</f>
        <v>#REF!</v>
      </c>
      <c r="R21" s="39" t="e">
        <f t="shared" si="16"/>
        <v>#REF!</v>
      </c>
      <c r="S21" s="39" t="e">
        <f t="shared" si="13"/>
        <v>#REF!</v>
      </c>
      <c r="T21" s="39" t="e">
        <f t="shared" si="17"/>
        <v>#REF!</v>
      </c>
      <c r="U21" s="40" t="e">
        <f t="shared" si="1"/>
        <v>#REF!</v>
      </c>
      <c r="V21" s="37" t="e">
        <f>$C$42*#REF!</f>
        <v>#REF!</v>
      </c>
      <c r="W21" s="38" t="e">
        <f>$C$41*#REF!</f>
        <v>#REF!</v>
      </c>
      <c r="X21" s="39" t="e">
        <f t="shared" si="18"/>
        <v>#REF!</v>
      </c>
      <c r="Y21" s="39" t="e">
        <f t="shared" si="14"/>
        <v>#REF!</v>
      </c>
      <c r="Z21" s="39" t="e">
        <f t="shared" si="19"/>
        <v>#REF!</v>
      </c>
      <c r="AA21" s="40" t="e">
        <f t="shared" si="3"/>
        <v>#REF!</v>
      </c>
      <c r="AB21" s="37" t="e">
        <f>$C$42*#REF!</f>
        <v>#REF!</v>
      </c>
      <c r="AC21" s="38" t="e">
        <f>$C$41*#REF!</f>
        <v>#REF!</v>
      </c>
      <c r="AD21" s="39" t="e">
        <f t="shared" si="20"/>
        <v>#REF!</v>
      </c>
      <c r="AE21" s="39" t="e">
        <f t="shared" si="15"/>
        <v>#REF!</v>
      </c>
      <c r="AF21" s="39" t="e">
        <f t="shared" si="21"/>
        <v>#REF!</v>
      </c>
      <c r="AG21" s="40" t="e">
        <f t="shared" si="5"/>
        <v>#REF!</v>
      </c>
    </row>
    <row r="22" spans="1:52" x14ac:dyDescent="0.2">
      <c r="A22" s="33" t="s">
        <v>2</v>
      </c>
      <c r="B22" s="105" t="s">
        <v>54</v>
      </c>
      <c r="C22" s="91">
        <v>0.04</v>
      </c>
      <c r="D22" s="4">
        <f t="shared" si="12"/>
        <v>42</v>
      </c>
      <c r="E22" s="4">
        <v>20</v>
      </c>
      <c r="F22" s="54">
        <v>9.4999999999999998E-3</v>
      </c>
      <c r="G22" s="35"/>
      <c r="P22" s="37" t="e">
        <f>$C$42*#REF!</f>
        <v>#REF!</v>
      </c>
      <c r="Q22" s="38" t="e">
        <f>$C$41*#REF!</f>
        <v>#REF!</v>
      </c>
      <c r="R22" s="39" t="e">
        <f t="shared" si="16"/>
        <v>#REF!</v>
      </c>
      <c r="S22" s="39" t="e">
        <f t="shared" si="13"/>
        <v>#REF!</v>
      </c>
      <c r="T22" s="39" t="e">
        <f t="shared" si="17"/>
        <v>#REF!</v>
      </c>
      <c r="U22" s="40" t="e">
        <f t="shared" si="1"/>
        <v>#REF!</v>
      </c>
      <c r="V22" s="37" t="e">
        <f>$C$42*#REF!</f>
        <v>#REF!</v>
      </c>
      <c r="W22" s="38" t="e">
        <f>$C$41*#REF!</f>
        <v>#REF!</v>
      </c>
      <c r="X22" s="39" t="e">
        <f t="shared" si="18"/>
        <v>#REF!</v>
      </c>
      <c r="Y22" s="39" t="e">
        <f t="shared" si="14"/>
        <v>#REF!</v>
      </c>
      <c r="Z22" s="39" t="e">
        <f t="shared" si="19"/>
        <v>#REF!</v>
      </c>
      <c r="AA22" s="40" t="e">
        <f t="shared" si="3"/>
        <v>#REF!</v>
      </c>
      <c r="AB22" s="37" t="e">
        <f>$C$42*#REF!</f>
        <v>#REF!</v>
      </c>
      <c r="AC22" s="38" t="e">
        <f>$C$41*#REF!</f>
        <v>#REF!</v>
      </c>
      <c r="AD22" s="39" t="e">
        <f t="shared" si="20"/>
        <v>#REF!</v>
      </c>
      <c r="AE22" s="39" t="e">
        <f t="shared" si="15"/>
        <v>#REF!</v>
      </c>
      <c r="AF22" s="39" t="e">
        <f t="shared" si="21"/>
        <v>#REF!</v>
      </c>
      <c r="AG22" s="40" t="e">
        <f t="shared" si="5"/>
        <v>#REF!</v>
      </c>
      <c r="AZ22" s="41"/>
    </row>
    <row r="23" spans="1:52" x14ac:dyDescent="0.2">
      <c r="A23" s="33" t="s">
        <v>1</v>
      </c>
      <c r="B23" s="105" t="s">
        <v>121</v>
      </c>
      <c r="C23" s="91">
        <v>0.09</v>
      </c>
      <c r="D23" s="4">
        <f t="shared" si="12"/>
        <v>43</v>
      </c>
      <c r="E23" s="4">
        <v>21</v>
      </c>
      <c r="F23" s="54">
        <v>9.4999999999999998E-3</v>
      </c>
      <c r="G23" s="35"/>
      <c r="P23" s="37" t="e">
        <f>$C$42*#REF!</f>
        <v>#REF!</v>
      </c>
      <c r="Q23" s="38" t="e">
        <f>$C$41*#REF!</f>
        <v>#REF!</v>
      </c>
      <c r="R23" s="39" t="e">
        <f t="shared" si="16"/>
        <v>#REF!</v>
      </c>
      <c r="S23" s="39" t="e">
        <f t="shared" si="13"/>
        <v>#REF!</v>
      </c>
      <c r="T23" s="39" t="e">
        <f t="shared" si="17"/>
        <v>#REF!</v>
      </c>
      <c r="U23" s="40" t="e">
        <f t="shared" si="1"/>
        <v>#REF!</v>
      </c>
      <c r="V23" s="37" t="e">
        <f>$C$42*#REF!</f>
        <v>#REF!</v>
      </c>
      <c r="W23" s="38" t="e">
        <f>$C$41*#REF!</f>
        <v>#REF!</v>
      </c>
      <c r="X23" s="39" t="e">
        <f t="shared" si="18"/>
        <v>#REF!</v>
      </c>
      <c r="Y23" s="39" t="e">
        <f t="shared" si="14"/>
        <v>#REF!</v>
      </c>
      <c r="Z23" s="39" t="e">
        <f t="shared" si="19"/>
        <v>#REF!</v>
      </c>
      <c r="AA23" s="40" t="e">
        <f t="shared" si="3"/>
        <v>#REF!</v>
      </c>
      <c r="AB23" s="37" t="e">
        <f>$C$42*#REF!</f>
        <v>#REF!</v>
      </c>
      <c r="AC23" s="38" t="e">
        <f>$C$41*#REF!</f>
        <v>#REF!</v>
      </c>
      <c r="AD23" s="39" t="e">
        <f t="shared" si="20"/>
        <v>#REF!</v>
      </c>
      <c r="AE23" s="39" t="e">
        <f t="shared" si="15"/>
        <v>#REF!</v>
      </c>
      <c r="AF23" s="39" t="e">
        <f t="shared" si="21"/>
        <v>#REF!</v>
      </c>
      <c r="AG23" s="40" t="e">
        <f t="shared" si="5"/>
        <v>#REF!</v>
      </c>
      <c r="AZ23" s="41"/>
    </row>
    <row r="24" spans="1:52" x14ac:dyDescent="0.2">
      <c r="A24" s="33" t="s">
        <v>42</v>
      </c>
      <c r="B24" s="105" t="s">
        <v>122</v>
      </c>
      <c r="C24" s="91">
        <v>0.17560000000000001</v>
      </c>
      <c r="D24" s="4">
        <f t="shared" si="12"/>
        <v>44</v>
      </c>
      <c r="E24" s="4">
        <v>22</v>
      </c>
      <c r="F24" s="54">
        <v>9.4999999999999998E-3</v>
      </c>
      <c r="G24" s="35"/>
      <c r="P24" s="37" t="e">
        <f>$C$42*#REF!</f>
        <v>#REF!</v>
      </c>
      <c r="Q24" s="38" t="e">
        <f>$C$41*#REF!</f>
        <v>#REF!</v>
      </c>
      <c r="R24" s="39" t="e">
        <f t="shared" si="16"/>
        <v>#REF!</v>
      </c>
      <c r="S24" s="39" t="e">
        <f t="shared" si="13"/>
        <v>#REF!</v>
      </c>
      <c r="T24" s="39" t="e">
        <f t="shared" si="17"/>
        <v>#REF!</v>
      </c>
      <c r="U24" s="40" t="e">
        <f t="shared" si="1"/>
        <v>#REF!</v>
      </c>
      <c r="V24" s="37" t="e">
        <f>$C$42*#REF!</f>
        <v>#REF!</v>
      </c>
      <c r="W24" s="38" t="e">
        <f>$C$41*#REF!</f>
        <v>#REF!</v>
      </c>
      <c r="X24" s="39" t="e">
        <f t="shared" si="18"/>
        <v>#REF!</v>
      </c>
      <c r="Y24" s="39" t="e">
        <f t="shared" si="14"/>
        <v>#REF!</v>
      </c>
      <c r="Z24" s="39" t="e">
        <f t="shared" si="19"/>
        <v>#REF!</v>
      </c>
      <c r="AA24" s="40" t="e">
        <f t="shared" si="3"/>
        <v>#REF!</v>
      </c>
      <c r="AB24" s="37" t="e">
        <f>$C$42*#REF!</f>
        <v>#REF!</v>
      </c>
      <c r="AC24" s="38" t="e">
        <f>$C$41*#REF!</f>
        <v>#REF!</v>
      </c>
      <c r="AD24" s="39" t="e">
        <f t="shared" si="20"/>
        <v>#REF!</v>
      </c>
      <c r="AE24" s="39" t="e">
        <f t="shared" si="15"/>
        <v>#REF!</v>
      </c>
      <c r="AF24" s="39" t="e">
        <f t="shared" si="21"/>
        <v>#REF!</v>
      </c>
      <c r="AG24" s="40" t="e">
        <f t="shared" si="5"/>
        <v>#REF!</v>
      </c>
    </row>
    <row r="25" spans="1:52" x14ac:dyDescent="0.2">
      <c r="A25" s="33" t="s">
        <v>118</v>
      </c>
      <c r="B25" s="105" t="s">
        <v>119</v>
      </c>
      <c r="C25" s="95">
        <v>1.8200000000000001E-2</v>
      </c>
      <c r="D25" s="4">
        <f t="shared" si="12"/>
        <v>45</v>
      </c>
      <c r="E25" s="4">
        <v>23</v>
      </c>
      <c r="F25" s="54">
        <v>9.4999999999999998E-3</v>
      </c>
      <c r="G25" s="35"/>
      <c r="P25" s="37" t="e">
        <f>$C$42*#REF!</f>
        <v>#REF!</v>
      </c>
      <c r="Q25" s="38" t="e">
        <f>$C$41*#REF!</f>
        <v>#REF!</v>
      </c>
      <c r="R25" s="39" t="e">
        <f t="shared" si="16"/>
        <v>#REF!</v>
      </c>
      <c r="S25" s="39" t="e">
        <f t="shared" si="13"/>
        <v>#REF!</v>
      </c>
      <c r="T25" s="39" t="e">
        <f t="shared" si="17"/>
        <v>#REF!</v>
      </c>
      <c r="U25" s="40" t="e">
        <f t="shared" si="1"/>
        <v>#REF!</v>
      </c>
      <c r="V25" s="37" t="e">
        <f>$C$42*#REF!</f>
        <v>#REF!</v>
      </c>
      <c r="W25" s="38" t="e">
        <f>$C$41*#REF!</f>
        <v>#REF!</v>
      </c>
      <c r="X25" s="39" t="e">
        <f t="shared" si="18"/>
        <v>#REF!</v>
      </c>
      <c r="Y25" s="39" t="e">
        <f t="shared" si="14"/>
        <v>#REF!</v>
      </c>
      <c r="Z25" s="39" t="e">
        <f t="shared" si="19"/>
        <v>#REF!</v>
      </c>
      <c r="AA25" s="40" t="e">
        <f t="shared" si="3"/>
        <v>#REF!</v>
      </c>
      <c r="AB25" s="37" t="e">
        <f>$C$42*#REF!</f>
        <v>#REF!</v>
      </c>
      <c r="AC25" s="38" t="e">
        <f>$C$41*#REF!</f>
        <v>#REF!</v>
      </c>
      <c r="AD25" s="39" t="e">
        <f t="shared" si="20"/>
        <v>#REF!</v>
      </c>
      <c r="AE25" s="39" t="e">
        <f t="shared" si="15"/>
        <v>#REF!</v>
      </c>
      <c r="AF25" s="39" t="e">
        <f t="shared" si="21"/>
        <v>#REF!</v>
      </c>
      <c r="AG25" s="40" t="e">
        <f t="shared" si="5"/>
        <v>#REF!</v>
      </c>
      <c r="AZ25" s="41"/>
    </row>
    <row r="26" spans="1:52" x14ac:dyDescent="0.2">
      <c r="A26" s="33" t="s">
        <v>86</v>
      </c>
      <c r="B26" s="105"/>
      <c r="C26" s="96">
        <v>3600</v>
      </c>
      <c r="D26" s="4">
        <f t="shared" si="12"/>
        <v>46</v>
      </c>
      <c r="E26" s="4">
        <v>24</v>
      </c>
      <c r="F26" s="54">
        <v>9.4999999999999998E-3</v>
      </c>
      <c r="G26" s="35"/>
      <c r="P26" s="37" t="e">
        <f>$C$42*#REF!</f>
        <v>#REF!</v>
      </c>
      <c r="Q26" s="38" t="e">
        <f>$C$41*#REF!</f>
        <v>#REF!</v>
      </c>
      <c r="R26" s="39" t="e">
        <f t="shared" si="16"/>
        <v>#REF!</v>
      </c>
      <c r="S26" s="39" t="e">
        <f t="shared" si="13"/>
        <v>#REF!</v>
      </c>
      <c r="T26" s="39" t="e">
        <f t="shared" si="17"/>
        <v>#REF!</v>
      </c>
      <c r="U26" s="40" t="e">
        <f t="shared" si="1"/>
        <v>#REF!</v>
      </c>
      <c r="V26" s="37" t="e">
        <f>$C$42*#REF!</f>
        <v>#REF!</v>
      </c>
      <c r="W26" s="38" t="e">
        <f>$C$41*#REF!</f>
        <v>#REF!</v>
      </c>
      <c r="X26" s="39" t="e">
        <f t="shared" si="18"/>
        <v>#REF!</v>
      </c>
      <c r="Y26" s="39" t="e">
        <f t="shared" si="14"/>
        <v>#REF!</v>
      </c>
      <c r="Z26" s="39" t="e">
        <f t="shared" si="19"/>
        <v>#REF!</v>
      </c>
      <c r="AA26" s="40" t="e">
        <f t="shared" si="3"/>
        <v>#REF!</v>
      </c>
      <c r="AB26" s="37" t="e">
        <f>$C$42*#REF!</f>
        <v>#REF!</v>
      </c>
      <c r="AC26" s="38" t="e">
        <f>$C$41*#REF!</f>
        <v>#REF!</v>
      </c>
      <c r="AD26" s="39" t="e">
        <f t="shared" si="20"/>
        <v>#REF!</v>
      </c>
      <c r="AE26" s="39" t="e">
        <f t="shared" si="15"/>
        <v>#REF!</v>
      </c>
      <c r="AF26" s="39" t="e">
        <f t="shared" si="21"/>
        <v>#REF!</v>
      </c>
      <c r="AG26" s="40" t="e">
        <f t="shared" si="5"/>
        <v>#REF!</v>
      </c>
    </row>
    <row r="27" spans="1:52" x14ac:dyDescent="0.2">
      <c r="A27" s="33" t="s">
        <v>91</v>
      </c>
      <c r="B27" s="105"/>
      <c r="C27" s="97">
        <v>150000</v>
      </c>
      <c r="D27" s="4">
        <f t="shared" si="12"/>
        <v>47</v>
      </c>
      <c r="E27" s="4">
        <v>25</v>
      </c>
      <c r="F27" s="54">
        <v>9.4999999999999998E-3</v>
      </c>
      <c r="G27" s="35"/>
      <c r="I27" s="43"/>
      <c r="K27" s="43"/>
      <c r="M27" s="43"/>
      <c r="P27" s="37" t="e">
        <f>$C$42*#REF!</f>
        <v>#REF!</v>
      </c>
      <c r="Q27" s="38" t="e">
        <f>$C$41*#REF!</f>
        <v>#REF!</v>
      </c>
      <c r="R27" s="39" t="e">
        <f t="shared" si="16"/>
        <v>#REF!</v>
      </c>
      <c r="S27" s="39" t="e">
        <f t="shared" si="13"/>
        <v>#REF!</v>
      </c>
      <c r="T27" s="39" t="e">
        <f t="shared" si="17"/>
        <v>#REF!</v>
      </c>
      <c r="U27" s="40" t="e">
        <f t="shared" si="1"/>
        <v>#REF!</v>
      </c>
      <c r="V27" s="37" t="e">
        <f>$C$42*#REF!</f>
        <v>#REF!</v>
      </c>
      <c r="W27" s="38" t="e">
        <f>$C$41*#REF!</f>
        <v>#REF!</v>
      </c>
      <c r="X27" s="39" t="e">
        <f t="shared" si="18"/>
        <v>#REF!</v>
      </c>
      <c r="Y27" s="39" t="e">
        <f t="shared" si="14"/>
        <v>#REF!</v>
      </c>
      <c r="Z27" s="39" t="e">
        <f t="shared" si="19"/>
        <v>#REF!</v>
      </c>
      <c r="AA27" s="40" t="e">
        <f t="shared" si="3"/>
        <v>#REF!</v>
      </c>
      <c r="AB27" s="37" t="e">
        <f>$C$42*#REF!</f>
        <v>#REF!</v>
      </c>
      <c r="AC27" s="38" t="e">
        <f>$C$41*#REF!</f>
        <v>#REF!</v>
      </c>
      <c r="AD27" s="39" t="e">
        <f t="shared" si="20"/>
        <v>#REF!</v>
      </c>
      <c r="AE27" s="39" t="e">
        <f t="shared" si="15"/>
        <v>#REF!</v>
      </c>
      <c r="AF27" s="39" t="e">
        <f t="shared" si="21"/>
        <v>#REF!</v>
      </c>
      <c r="AG27" s="40" t="e">
        <f t="shared" si="5"/>
        <v>#REF!</v>
      </c>
      <c r="AZ27" s="41"/>
    </row>
    <row r="28" spans="1:52" x14ac:dyDescent="0.2">
      <c r="A28" s="33" t="s">
        <v>87</v>
      </c>
      <c r="B28" s="105"/>
      <c r="C28" s="91">
        <v>1.8200000000000001E-2</v>
      </c>
      <c r="D28" s="4">
        <f t="shared" si="12"/>
        <v>48</v>
      </c>
      <c r="E28" s="4">
        <v>26</v>
      </c>
      <c r="F28" s="54">
        <v>9.4999999999999998E-3</v>
      </c>
      <c r="G28" s="35"/>
      <c r="I28" s="43"/>
      <c r="K28" s="43"/>
      <c r="M28" s="43"/>
      <c r="P28" s="37" t="e">
        <f>$C$42*#REF!</f>
        <v>#REF!</v>
      </c>
      <c r="Q28" s="38" t="e">
        <f>$C$41*#REF!</f>
        <v>#REF!</v>
      </c>
      <c r="R28" s="39" t="e">
        <f t="shared" si="16"/>
        <v>#REF!</v>
      </c>
      <c r="S28" s="39" t="e">
        <f t="shared" si="13"/>
        <v>#REF!</v>
      </c>
      <c r="T28" s="39" t="e">
        <f t="shared" si="17"/>
        <v>#REF!</v>
      </c>
      <c r="U28" s="40" t="e">
        <f t="shared" si="1"/>
        <v>#REF!</v>
      </c>
      <c r="V28" s="37" t="e">
        <f>$C$42*#REF!</f>
        <v>#REF!</v>
      </c>
      <c r="W28" s="38" t="e">
        <f>$C$41*#REF!</f>
        <v>#REF!</v>
      </c>
      <c r="X28" s="39" t="e">
        <f t="shared" si="18"/>
        <v>#REF!</v>
      </c>
      <c r="Y28" s="39" t="e">
        <f t="shared" si="14"/>
        <v>#REF!</v>
      </c>
      <c r="Z28" s="39" t="e">
        <f t="shared" si="19"/>
        <v>#REF!</v>
      </c>
      <c r="AA28" s="40" t="e">
        <f t="shared" si="3"/>
        <v>#REF!</v>
      </c>
      <c r="AB28" s="37" t="e">
        <f>$C$42*#REF!</f>
        <v>#REF!</v>
      </c>
      <c r="AC28" s="38" t="e">
        <f>$C$41*#REF!</f>
        <v>#REF!</v>
      </c>
      <c r="AD28" s="39" t="e">
        <f t="shared" si="20"/>
        <v>#REF!</v>
      </c>
      <c r="AE28" s="39" t="e">
        <f t="shared" si="15"/>
        <v>#REF!</v>
      </c>
      <c r="AF28" s="39" t="e">
        <f t="shared" si="21"/>
        <v>#REF!</v>
      </c>
      <c r="AG28" s="40" t="e">
        <f t="shared" si="5"/>
        <v>#REF!</v>
      </c>
    </row>
    <row r="29" spans="1:52" x14ac:dyDescent="0.2">
      <c r="A29" s="33" t="s">
        <v>88</v>
      </c>
      <c r="B29" s="105"/>
      <c r="C29" s="91">
        <v>1.8200000000000001E-2</v>
      </c>
      <c r="D29" s="4">
        <f t="shared" si="12"/>
        <v>49</v>
      </c>
      <c r="E29" s="4">
        <v>27</v>
      </c>
      <c r="F29" s="54">
        <v>9.4999999999999998E-3</v>
      </c>
      <c r="G29" s="35"/>
      <c r="H29" s="46"/>
      <c r="J29" s="46"/>
      <c r="L29" s="46"/>
      <c r="N29" s="46"/>
      <c r="O29" s="46"/>
      <c r="P29" s="37" t="e">
        <f>$C$42*#REF!</f>
        <v>#REF!</v>
      </c>
      <c r="Q29" s="38" t="e">
        <f>$C$41*#REF!</f>
        <v>#REF!</v>
      </c>
      <c r="R29" s="39" t="e">
        <f t="shared" si="16"/>
        <v>#REF!</v>
      </c>
      <c r="S29" s="39" t="e">
        <f t="shared" si="13"/>
        <v>#REF!</v>
      </c>
      <c r="T29" s="39" t="e">
        <f t="shared" si="17"/>
        <v>#REF!</v>
      </c>
      <c r="U29" s="40" t="e">
        <f t="shared" si="1"/>
        <v>#REF!</v>
      </c>
      <c r="V29" s="37" t="e">
        <f>$C$42*#REF!</f>
        <v>#REF!</v>
      </c>
      <c r="W29" s="38" t="e">
        <f>$C$41*#REF!</f>
        <v>#REF!</v>
      </c>
      <c r="X29" s="39" t="e">
        <f t="shared" si="18"/>
        <v>#REF!</v>
      </c>
      <c r="Y29" s="39" t="e">
        <f t="shared" si="14"/>
        <v>#REF!</v>
      </c>
      <c r="Z29" s="39" t="e">
        <f t="shared" si="19"/>
        <v>#REF!</v>
      </c>
      <c r="AA29" s="40" t="e">
        <f t="shared" si="3"/>
        <v>#REF!</v>
      </c>
      <c r="AB29" s="37" t="e">
        <f>$C$42*#REF!</f>
        <v>#REF!</v>
      </c>
      <c r="AC29" s="38" t="e">
        <f>$C$41*#REF!</f>
        <v>#REF!</v>
      </c>
      <c r="AD29" s="39" t="e">
        <f t="shared" si="20"/>
        <v>#REF!</v>
      </c>
      <c r="AE29" s="39" t="e">
        <f t="shared" si="15"/>
        <v>#REF!</v>
      </c>
      <c r="AF29" s="39" t="e">
        <f t="shared" si="21"/>
        <v>#REF!</v>
      </c>
      <c r="AG29" s="40" t="e">
        <f t="shared" si="5"/>
        <v>#REF!</v>
      </c>
    </row>
    <row r="30" spans="1:52" x14ac:dyDescent="0.2">
      <c r="A30" s="33" t="s">
        <v>9</v>
      </c>
      <c r="B30" s="105" t="s">
        <v>9</v>
      </c>
      <c r="C30" s="91">
        <v>0.01</v>
      </c>
      <c r="D30" s="51">
        <f t="shared" si="12"/>
        <v>50</v>
      </c>
      <c r="E30" s="51">
        <v>28</v>
      </c>
      <c r="F30" s="54">
        <v>9.4999999999999998E-3</v>
      </c>
      <c r="G30" s="35"/>
      <c r="H30" s="46"/>
      <c r="J30" s="46"/>
      <c r="L30" s="46"/>
      <c r="N30" s="46"/>
      <c r="O30" s="46"/>
      <c r="P30" s="37" t="e">
        <f>$C$42*#REF!</f>
        <v>#REF!</v>
      </c>
      <c r="Q30" s="38" t="e">
        <f>$C$41*#REF!</f>
        <v>#REF!</v>
      </c>
      <c r="R30" s="39" t="e">
        <f t="shared" si="16"/>
        <v>#REF!</v>
      </c>
      <c r="S30" s="39" t="e">
        <f t="shared" si="13"/>
        <v>#REF!</v>
      </c>
      <c r="T30" s="39" t="e">
        <f t="shared" si="17"/>
        <v>#REF!</v>
      </c>
      <c r="U30" s="40" t="e">
        <f t="shared" si="1"/>
        <v>#REF!</v>
      </c>
      <c r="V30" s="37" t="e">
        <f>$C$42*#REF!</f>
        <v>#REF!</v>
      </c>
      <c r="W30" s="38" t="e">
        <f>$C$41*#REF!</f>
        <v>#REF!</v>
      </c>
      <c r="X30" s="39" t="e">
        <f t="shared" si="18"/>
        <v>#REF!</v>
      </c>
      <c r="Y30" s="39" t="e">
        <f t="shared" si="14"/>
        <v>#REF!</v>
      </c>
      <c r="Z30" s="39" t="e">
        <f t="shared" si="19"/>
        <v>#REF!</v>
      </c>
      <c r="AA30" s="40" t="e">
        <f t="shared" si="3"/>
        <v>#REF!</v>
      </c>
      <c r="AB30" s="37" t="e">
        <f>$C$42*#REF!</f>
        <v>#REF!</v>
      </c>
      <c r="AC30" s="38" t="e">
        <f>$C$41*#REF!</f>
        <v>#REF!</v>
      </c>
      <c r="AD30" s="39" t="e">
        <f t="shared" si="20"/>
        <v>#REF!</v>
      </c>
      <c r="AE30" s="39" t="e">
        <f t="shared" si="15"/>
        <v>#REF!</v>
      </c>
      <c r="AF30" s="39" t="e">
        <f t="shared" si="21"/>
        <v>#REF!</v>
      </c>
      <c r="AG30" s="40" t="e">
        <f t="shared" si="5"/>
        <v>#REF!</v>
      </c>
    </row>
    <row r="31" spans="1:52" x14ac:dyDescent="0.2">
      <c r="A31" s="33" t="s">
        <v>14</v>
      </c>
      <c r="B31" s="105" t="s">
        <v>55</v>
      </c>
      <c r="C31" s="93">
        <v>1</v>
      </c>
      <c r="D31" s="4">
        <f t="shared" si="12"/>
        <v>51</v>
      </c>
      <c r="E31" s="4">
        <v>29</v>
      </c>
      <c r="F31" s="54">
        <v>9.4999999999999998E-3</v>
      </c>
      <c r="G31" s="35"/>
      <c r="H31" s="46"/>
      <c r="J31" s="46"/>
      <c r="L31" s="46"/>
      <c r="N31" s="46"/>
      <c r="O31" s="46"/>
      <c r="P31" s="37" t="e">
        <f>$C$42*#REF!</f>
        <v>#REF!</v>
      </c>
      <c r="Q31" s="38" t="e">
        <f>$C$41*#REF!</f>
        <v>#REF!</v>
      </c>
      <c r="R31" s="39" t="e">
        <f t="shared" si="16"/>
        <v>#REF!</v>
      </c>
      <c r="S31" s="39" t="e">
        <f t="shared" si="13"/>
        <v>#REF!</v>
      </c>
      <c r="T31" s="39" t="e">
        <f t="shared" si="17"/>
        <v>#REF!</v>
      </c>
      <c r="U31" s="40" t="e">
        <f t="shared" si="1"/>
        <v>#REF!</v>
      </c>
      <c r="V31" s="37" t="e">
        <f>$C$42*#REF!</f>
        <v>#REF!</v>
      </c>
      <c r="W31" s="38" t="e">
        <f>$C$41*#REF!</f>
        <v>#REF!</v>
      </c>
      <c r="X31" s="39" t="e">
        <f t="shared" si="18"/>
        <v>#REF!</v>
      </c>
      <c r="Y31" s="39" t="e">
        <f t="shared" si="14"/>
        <v>#REF!</v>
      </c>
      <c r="Z31" s="39" t="e">
        <f t="shared" si="19"/>
        <v>#REF!</v>
      </c>
      <c r="AA31" s="40" t="e">
        <f t="shared" si="3"/>
        <v>#REF!</v>
      </c>
      <c r="AB31" s="37" t="e">
        <f>$C$42*#REF!</f>
        <v>#REF!</v>
      </c>
      <c r="AC31" s="38" t="e">
        <f>$C$41*#REF!</f>
        <v>#REF!</v>
      </c>
      <c r="AD31" s="39" t="e">
        <f t="shared" si="20"/>
        <v>#REF!</v>
      </c>
      <c r="AE31" s="39" t="e">
        <f t="shared" si="15"/>
        <v>#REF!</v>
      </c>
      <c r="AF31" s="39" t="e">
        <f t="shared" si="21"/>
        <v>#REF!</v>
      </c>
      <c r="AG31" s="40" t="e">
        <f t="shared" si="5"/>
        <v>#REF!</v>
      </c>
    </row>
    <row r="32" spans="1:52" x14ac:dyDescent="0.2">
      <c r="A32" s="33" t="s">
        <v>3</v>
      </c>
      <c r="B32" s="105" t="s">
        <v>53</v>
      </c>
      <c r="C32" s="98">
        <v>280000</v>
      </c>
      <c r="D32" s="4">
        <f t="shared" si="12"/>
        <v>52</v>
      </c>
      <c r="E32" s="4">
        <v>30</v>
      </c>
      <c r="F32" s="54">
        <v>9.4999999999999998E-3</v>
      </c>
      <c r="G32" s="35"/>
      <c r="H32" s="46"/>
      <c r="I32" s="43"/>
      <c r="J32" s="46"/>
      <c r="K32" s="43"/>
      <c r="L32" s="46"/>
      <c r="M32" s="43"/>
      <c r="N32" s="46"/>
      <c r="O32" s="46"/>
      <c r="P32" s="37" t="e">
        <f>$C$42*#REF!</f>
        <v>#REF!</v>
      </c>
      <c r="Q32" s="38" t="e">
        <f>$C$41*#REF!</f>
        <v>#REF!</v>
      </c>
      <c r="R32" s="39" t="e">
        <f t="shared" si="16"/>
        <v>#REF!</v>
      </c>
      <c r="S32" s="39" t="e">
        <f t="shared" si="13"/>
        <v>#REF!</v>
      </c>
      <c r="T32" s="39" t="e">
        <f t="shared" si="17"/>
        <v>#REF!</v>
      </c>
      <c r="U32" s="40" t="e">
        <f t="shared" si="1"/>
        <v>#REF!</v>
      </c>
      <c r="V32" s="37" t="e">
        <f>$C$42*#REF!</f>
        <v>#REF!</v>
      </c>
      <c r="W32" s="38" t="e">
        <f>$C$41*#REF!</f>
        <v>#REF!</v>
      </c>
      <c r="X32" s="39" t="e">
        <f t="shared" si="18"/>
        <v>#REF!</v>
      </c>
      <c r="Y32" s="39" t="e">
        <f t="shared" si="14"/>
        <v>#REF!</v>
      </c>
      <c r="Z32" s="39" t="e">
        <f t="shared" si="19"/>
        <v>#REF!</v>
      </c>
      <c r="AA32" s="40" t="e">
        <f t="shared" si="3"/>
        <v>#REF!</v>
      </c>
      <c r="AB32" s="37" t="e">
        <f>$C$42*#REF!</f>
        <v>#REF!</v>
      </c>
      <c r="AC32" s="38" t="e">
        <f>$C$41*#REF!</f>
        <v>#REF!</v>
      </c>
      <c r="AD32" s="39" t="e">
        <f t="shared" si="20"/>
        <v>#REF!</v>
      </c>
      <c r="AE32" s="39" t="e">
        <f t="shared" si="15"/>
        <v>#REF!</v>
      </c>
      <c r="AF32" s="39" t="e">
        <f t="shared" si="21"/>
        <v>#REF!</v>
      </c>
      <c r="AG32" s="40" t="e">
        <f t="shared" si="5"/>
        <v>#REF!</v>
      </c>
    </row>
    <row r="33" spans="1:16384" x14ac:dyDescent="0.2">
      <c r="A33" s="33" t="s">
        <v>68</v>
      </c>
      <c r="B33" s="105" t="s">
        <v>71</v>
      </c>
      <c r="C33" s="99">
        <v>0</v>
      </c>
      <c r="D33" s="4">
        <f t="shared" si="12"/>
        <v>53</v>
      </c>
      <c r="E33" s="4">
        <v>31</v>
      </c>
      <c r="F33" s="54">
        <v>9.4999999999999998E-3</v>
      </c>
      <c r="G33" s="35"/>
      <c r="H33" s="47"/>
      <c r="I33" s="43"/>
      <c r="J33" s="47"/>
      <c r="K33" s="43"/>
      <c r="L33" s="47"/>
      <c r="M33" s="43"/>
      <c r="N33" s="47"/>
      <c r="O33" s="47"/>
      <c r="P33" s="37" t="e">
        <f>$C$42*#REF!</f>
        <v>#REF!</v>
      </c>
      <c r="Q33" s="38" t="e">
        <f>$C$41*#REF!</f>
        <v>#REF!</v>
      </c>
      <c r="R33" s="39" t="e">
        <f t="shared" si="16"/>
        <v>#REF!</v>
      </c>
      <c r="S33" s="39" t="e">
        <f t="shared" si="13"/>
        <v>#REF!</v>
      </c>
      <c r="T33" s="39" t="e">
        <f t="shared" si="17"/>
        <v>#REF!</v>
      </c>
      <c r="U33" s="40" t="e">
        <f t="shared" si="1"/>
        <v>#REF!</v>
      </c>
      <c r="V33" s="37" t="e">
        <f>$C$42*#REF!</f>
        <v>#REF!</v>
      </c>
      <c r="W33" s="38" t="e">
        <f>$C$41*#REF!</f>
        <v>#REF!</v>
      </c>
      <c r="X33" s="39" t="e">
        <f t="shared" si="18"/>
        <v>#REF!</v>
      </c>
      <c r="Y33" s="39" t="e">
        <f t="shared" si="14"/>
        <v>#REF!</v>
      </c>
      <c r="Z33" s="39" t="e">
        <f t="shared" si="19"/>
        <v>#REF!</v>
      </c>
      <c r="AA33" s="40" t="e">
        <f t="shared" si="3"/>
        <v>#REF!</v>
      </c>
      <c r="AB33" s="37" t="e">
        <f>$C$42*#REF!</f>
        <v>#REF!</v>
      </c>
      <c r="AC33" s="38" t="e">
        <f>$C$41*#REF!</f>
        <v>#REF!</v>
      </c>
      <c r="AD33" s="39" t="e">
        <f t="shared" si="20"/>
        <v>#REF!</v>
      </c>
      <c r="AE33" s="39" t="e">
        <f t="shared" si="15"/>
        <v>#REF!</v>
      </c>
      <c r="AF33" s="39" t="e">
        <f t="shared" si="21"/>
        <v>#REF!</v>
      </c>
      <c r="AG33" s="40" t="e">
        <f t="shared" si="5"/>
        <v>#REF!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</row>
    <row r="34" spans="1:16384" x14ac:dyDescent="0.2">
      <c r="A34" s="33" t="s">
        <v>69</v>
      </c>
      <c r="B34" s="105" t="s">
        <v>72</v>
      </c>
      <c r="C34" s="99">
        <v>0</v>
      </c>
      <c r="D34" s="4">
        <f t="shared" si="12"/>
        <v>54</v>
      </c>
      <c r="E34" s="4">
        <v>32</v>
      </c>
      <c r="F34" s="54">
        <v>9.4999999999999998E-3</v>
      </c>
      <c r="G34" s="35"/>
      <c r="H34" s="46"/>
      <c r="I34" s="43"/>
      <c r="J34" s="46"/>
      <c r="K34" s="43"/>
      <c r="L34" s="46"/>
      <c r="M34" s="43"/>
      <c r="N34" s="46"/>
      <c r="O34" s="46"/>
      <c r="P34" s="37" t="e">
        <f>$C$42*#REF!</f>
        <v>#REF!</v>
      </c>
      <c r="Q34" s="38" t="e">
        <f>$C$41*#REF!</f>
        <v>#REF!</v>
      </c>
      <c r="R34" s="39" t="e">
        <f t="shared" si="16"/>
        <v>#REF!</v>
      </c>
      <c r="S34" s="39" t="e">
        <f t="shared" si="13"/>
        <v>#REF!</v>
      </c>
      <c r="T34" s="39" t="e">
        <f t="shared" si="17"/>
        <v>#REF!</v>
      </c>
      <c r="U34" s="40" t="e">
        <f t="shared" ref="U34:U65" si="22">S34+(T34/(1+$C$4)^($D34-$D$2))</f>
        <v>#REF!</v>
      </c>
      <c r="V34" s="37" t="e">
        <f>$C$42*#REF!</f>
        <v>#REF!</v>
      </c>
      <c r="W34" s="38" t="e">
        <f>$C$41*#REF!</f>
        <v>#REF!</v>
      </c>
      <c r="X34" s="39" t="e">
        <f t="shared" si="18"/>
        <v>#REF!</v>
      </c>
      <c r="Y34" s="39" t="e">
        <f t="shared" si="14"/>
        <v>#REF!</v>
      </c>
      <c r="Z34" s="39" t="e">
        <f t="shared" si="19"/>
        <v>#REF!</v>
      </c>
      <c r="AA34" s="40" t="e">
        <f t="shared" ref="AA34:AA65" si="23">Y34+(Z34/(1+$C$4)^($D34-$D$2))</f>
        <v>#REF!</v>
      </c>
      <c r="AB34" s="37" t="e">
        <f>$C$42*#REF!</f>
        <v>#REF!</v>
      </c>
      <c r="AC34" s="38" t="e">
        <f>$C$41*#REF!</f>
        <v>#REF!</v>
      </c>
      <c r="AD34" s="39" t="e">
        <f t="shared" si="20"/>
        <v>#REF!</v>
      </c>
      <c r="AE34" s="39" t="e">
        <f t="shared" si="15"/>
        <v>#REF!</v>
      </c>
      <c r="AF34" s="39" t="e">
        <f t="shared" si="21"/>
        <v>#REF!</v>
      </c>
      <c r="AG34" s="40" t="e">
        <f t="shared" ref="AG34:AG65" si="24">AE34+(AF34/(1+$C$4)^($D34-$D$2))</f>
        <v>#REF!</v>
      </c>
    </row>
    <row r="35" spans="1:16384" x14ac:dyDescent="0.2">
      <c r="A35" s="33" t="s">
        <v>70</v>
      </c>
      <c r="B35" s="105" t="s">
        <v>73</v>
      </c>
      <c r="C35" s="99">
        <v>1</v>
      </c>
      <c r="D35" s="4">
        <f t="shared" si="12"/>
        <v>55</v>
      </c>
      <c r="E35" s="4">
        <v>33</v>
      </c>
      <c r="F35" s="54">
        <v>9.4999999999999998E-3</v>
      </c>
      <c r="G35" s="35"/>
      <c r="H35" s="46"/>
      <c r="I35" s="43"/>
      <c r="J35" s="46"/>
      <c r="K35" s="43"/>
      <c r="L35" s="46"/>
      <c r="M35" s="43"/>
      <c r="N35" s="46"/>
      <c r="O35" s="46"/>
      <c r="P35" s="37" t="e">
        <f>$C$42*#REF!</f>
        <v>#REF!</v>
      </c>
      <c r="Q35" s="38" t="e">
        <f>$C$41*#REF!</f>
        <v>#REF!</v>
      </c>
      <c r="R35" s="39" t="e">
        <f t="shared" ref="R35:R66" si="25">IF($E35=0,P35,R34*(1+$C$44)+P35)</f>
        <v>#REF!</v>
      </c>
      <c r="S35" s="39" t="e">
        <f t="shared" si="13"/>
        <v>#REF!</v>
      </c>
      <c r="T35" s="39" t="e">
        <f t="shared" ref="T35:T66" si="26">IF($E35=0,Q35,T34*(1+$C$44)+Q35)</f>
        <v>#REF!</v>
      </c>
      <c r="U35" s="40" t="e">
        <f t="shared" si="22"/>
        <v>#REF!</v>
      </c>
      <c r="V35" s="37" t="e">
        <f>$C$42*#REF!</f>
        <v>#REF!</v>
      </c>
      <c r="W35" s="38" t="e">
        <f>$C$41*#REF!</f>
        <v>#REF!</v>
      </c>
      <c r="X35" s="39" t="e">
        <f t="shared" ref="X35:X66" si="27">IF($E35=0,V35,X34*(1+$C$45)+V35)</f>
        <v>#REF!</v>
      </c>
      <c r="Y35" s="39" t="e">
        <f t="shared" si="14"/>
        <v>#REF!</v>
      </c>
      <c r="Z35" s="39" t="e">
        <f t="shared" ref="Z35:Z66" si="28">IF($E35=0,W35,Z34*(1+$C$45)+W35)</f>
        <v>#REF!</v>
      </c>
      <c r="AA35" s="40" t="e">
        <f t="shared" si="23"/>
        <v>#REF!</v>
      </c>
      <c r="AB35" s="37" t="e">
        <f>$C$42*#REF!</f>
        <v>#REF!</v>
      </c>
      <c r="AC35" s="38" t="e">
        <f>$C$41*#REF!</f>
        <v>#REF!</v>
      </c>
      <c r="AD35" s="39" t="e">
        <f t="shared" ref="AD35:AD66" si="29">IF($E35=0,AB35,AD34*(1+$C$46)+AB35)</f>
        <v>#REF!</v>
      </c>
      <c r="AE35" s="39" t="e">
        <f t="shared" si="15"/>
        <v>#REF!</v>
      </c>
      <c r="AF35" s="39" t="e">
        <f t="shared" ref="AF35:AF66" si="30">IF($E35=0,AC35,AF34*(1+$C$46)+AC35)</f>
        <v>#REF!</v>
      </c>
      <c r="AG35" s="40" t="e">
        <f t="shared" si="24"/>
        <v>#REF!</v>
      </c>
    </row>
    <row r="36" spans="1:16384" x14ac:dyDescent="0.2">
      <c r="A36" s="33" t="s">
        <v>127</v>
      </c>
      <c r="B36" s="105" t="s">
        <v>124</v>
      </c>
      <c r="C36" s="100">
        <v>0.05</v>
      </c>
      <c r="D36" s="4">
        <f t="shared" si="12"/>
        <v>56</v>
      </c>
      <c r="E36" s="4">
        <v>34</v>
      </c>
      <c r="F36" s="54">
        <v>9.4999999999999998E-3</v>
      </c>
      <c r="G36" s="35"/>
      <c r="H36" s="46"/>
      <c r="I36" s="43"/>
      <c r="J36" s="46"/>
      <c r="K36" s="43"/>
      <c r="L36" s="46"/>
      <c r="M36" s="43"/>
      <c r="N36" s="46"/>
      <c r="O36" s="46"/>
      <c r="P36" s="37" t="e">
        <f>$C$42*#REF!</f>
        <v>#REF!</v>
      </c>
      <c r="Q36" s="38" t="e">
        <f>$C$41*#REF!</f>
        <v>#REF!</v>
      </c>
      <c r="R36" s="39" t="e">
        <f t="shared" si="25"/>
        <v>#REF!</v>
      </c>
      <c r="S36" s="39" t="e">
        <f t="shared" si="13"/>
        <v>#REF!</v>
      </c>
      <c r="T36" s="39" t="e">
        <f t="shared" si="26"/>
        <v>#REF!</v>
      </c>
      <c r="U36" s="40" t="e">
        <f t="shared" si="22"/>
        <v>#REF!</v>
      </c>
      <c r="V36" s="37" t="e">
        <f>$C$42*#REF!</f>
        <v>#REF!</v>
      </c>
      <c r="W36" s="38" t="e">
        <f>$C$41*#REF!</f>
        <v>#REF!</v>
      </c>
      <c r="X36" s="39" t="e">
        <f t="shared" si="27"/>
        <v>#REF!</v>
      </c>
      <c r="Y36" s="39" t="e">
        <f t="shared" si="14"/>
        <v>#REF!</v>
      </c>
      <c r="Z36" s="39" t="e">
        <f t="shared" si="28"/>
        <v>#REF!</v>
      </c>
      <c r="AA36" s="40" t="e">
        <f t="shared" si="23"/>
        <v>#REF!</v>
      </c>
      <c r="AB36" s="37" t="e">
        <f>$C$42*#REF!</f>
        <v>#REF!</v>
      </c>
      <c r="AC36" s="38" t="e">
        <f>$C$41*#REF!</f>
        <v>#REF!</v>
      </c>
      <c r="AD36" s="39" t="e">
        <f t="shared" si="29"/>
        <v>#REF!</v>
      </c>
      <c r="AE36" s="39" t="e">
        <f t="shared" si="15"/>
        <v>#REF!</v>
      </c>
      <c r="AF36" s="39" t="e">
        <f t="shared" si="30"/>
        <v>#REF!</v>
      </c>
      <c r="AG36" s="40" t="e">
        <f t="shared" si="24"/>
        <v>#REF!</v>
      </c>
    </row>
    <row r="37" spans="1:16384" x14ac:dyDescent="0.2">
      <c r="A37" s="33" t="s">
        <v>126</v>
      </c>
      <c r="B37" s="105" t="s">
        <v>125</v>
      </c>
      <c r="C37" s="100">
        <v>0.04</v>
      </c>
      <c r="D37" s="4">
        <f t="shared" si="12"/>
        <v>57</v>
      </c>
      <c r="E37" s="4">
        <v>35</v>
      </c>
      <c r="F37" s="54">
        <v>9.4999999999999998E-3</v>
      </c>
      <c r="G37" s="35"/>
      <c r="H37" s="46"/>
      <c r="I37" s="43"/>
      <c r="J37" s="46"/>
      <c r="K37" s="43"/>
      <c r="L37" s="46"/>
      <c r="M37" s="43"/>
      <c r="N37" s="46"/>
      <c r="O37" s="46"/>
      <c r="P37" s="37" t="e">
        <f>$C$42*#REF!</f>
        <v>#REF!</v>
      </c>
      <c r="Q37" s="38" t="e">
        <f>$C$41*#REF!</f>
        <v>#REF!</v>
      </c>
      <c r="R37" s="39" t="e">
        <f t="shared" si="25"/>
        <v>#REF!</v>
      </c>
      <c r="S37" s="39" t="e">
        <f t="shared" si="13"/>
        <v>#REF!</v>
      </c>
      <c r="T37" s="39" t="e">
        <f t="shared" si="26"/>
        <v>#REF!</v>
      </c>
      <c r="U37" s="40" t="e">
        <f t="shared" si="22"/>
        <v>#REF!</v>
      </c>
      <c r="V37" s="37" t="e">
        <f>$C$42*#REF!</f>
        <v>#REF!</v>
      </c>
      <c r="W37" s="38" t="e">
        <f>$C$41*#REF!</f>
        <v>#REF!</v>
      </c>
      <c r="X37" s="39" t="e">
        <f t="shared" si="27"/>
        <v>#REF!</v>
      </c>
      <c r="Y37" s="39" t="e">
        <f t="shared" si="14"/>
        <v>#REF!</v>
      </c>
      <c r="Z37" s="39" t="e">
        <f t="shared" si="28"/>
        <v>#REF!</v>
      </c>
      <c r="AA37" s="40" t="e">
        <f t="shared" si="23"/>
        <v>#REF!</v>
      </c>
      <c r="AB37" s="37" t="e">
        <f>$C$42*#REF!</f>
        <v>#REF!</v>
      </c>
      <c r="AC37" s="38" t="e">
        <f>$C$41*#REF!</f>
        <v>#REF!</v>
      </c>
      <c r="AD37" s="39" t="e">
        <f t="shared" si="29"/>
        <v>#REF!</v>
      </c>
      <c r="AE37" s="39" t="e">
        <f t="shared" si="15"/>
        <v>#REF!</v>
      </c>
      <c r="AF37" s="39" t="e">
        <f t="shared" si="30"/>
        <v>#REF!</v>
      </c>
      <c r="AG37" s="40" t="e">
        <f t="shared" si="24"/>
        <v>#REF!</v>
      </c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  <c r="XEY37" s="7"/>
      <c r="XEZ37" s="7"/>
      <c r="XFA37" s="7"/>
      <c r="XFB37" s="7"/>
      <c r="XFC37" s="7"/>
      <c r="XFD37" s="7"/>
    </row>
    <row r="38" spans="1:16384" s="7" customFormat="1" x14ac:dyDescent="0.2">
      <c r="A38" s="33" t="s">
        <v>16</v>
      </c>
      <c r="B38" s="105"/>
      <c r="C38" s="101"/>
      <c r="D38" s="4">
        <f t="shared" si="12"/>
        <v>58</v>
      </c>
      <c r="E38" s="4">
        <v>36</v>
      </c>
      <c r="F38" s="54">
        <v>9.4999999999999998E-3</v>
      </c>
      <c r="G38" s="35"/>
      <c r="H38" s="46"/>
      <c r="I38" s="43"/>
      <c r="J38" s="46"/>
      <c r="K38" s="43"/>
      <c r="L38" s="46"/>
      <c r="M38" s="43"/>
      <c r="N38" s="46"/>
      <c r="O38" s="46"/>
      <c r="P38" s="37" t="e">
        <f>$C$42*#REF!</f>
        <v>#REF!</v>
      </c>
      <c r="Q38" s="38" t="e">
        <f>$C$41*#REF!</f>
        <v>#REF!</v>
      </c>
      <c r="R38" s="39" t="e">
        <f t="shared" si="25"/>
        <v>#REF!</v>
      </c>
      <c r="S38" s="39" t="e">
        <f t="shared" si="13"/>
        <v>#REF!</v>
      </c>
      <c r="T38" s="39" t="e">
        <f t="shared" si="26"/>
        <v>#REF!</v>
      </c>
      <c r="U38" s="40" t="e">
        <f t="shared" si="22"/>
        <v>#REF!</v>
      </c>
      <c r="V38" s="37" t="e">
        <f>$C$42*#REF!</f>
        <v>#REF!</v>
      </c>
      <c r="W38" s="38" t="e">
        <f>$C$41*#REF!</f>
        <v>#REF!</v>
      </c>
      <c r="X38" s="39" t="e">
        <f t="shared" si="27"/>
        <v>#REF!</v>
      </c>
      <c r="Y38" s="39" t="e">
        <f t="shared" si="14"/>
        <v>#REF!</v>
      </c>
      <c r="Z38" s="39" t="e">
        <f t="shared" si="28"/>
        <v>#REF!</v>
      </c>
      <c r="AA38" s="40" t="e">
        <f t="shared" si="23"/>
        <v>#REF!</v>
      </c>
      <c r="AB38" s="37" t="e">
        <f>$C$42*#REF!</f>
        <v>#REF!</v>
      </c>
      <c r="AC38" s="38" t="e">
        <f>$C$41*#REF!</f>
        <v>#REF!</v>
      </c>
      <c r="AD38" s="39" t="e">
        <f t="shared" si="29"/>
        <v>#REF!</v>
      </c>
      <c r="AE38" s="39" t="e">
        <f t="shared" si="15"/>
        <v>#REF!</v>
      </c>
      <c r="AF38" s="39" t="e">
        <f t="shared" si="30"/>
        <v>#REF!</v>
      </c>
      <c r="AG38" s="40" t="e">
        <f t="shared" si="24"/>
        <v>#REF!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  <row r="39" spans="1:16384" x14ac:dyDescent="0.2">
      <c r="A39" s="5" t="s">
        <v>11</v>
      </c>
      <c r="B39" s="106"/>
      <c r="C39" s="101"/>
      <c r="D39" s="4">
        <f t="shared" si="12"/>
        <v>59</v>
      </c>
      <c r="E39" s="4">
        <v>37</v>
      </c>
      <c r="F39" s="54">
        <v>9.4999999999999998E-3</v>
      </c>
      <c r="G39" s="35"/>
      <c r="H39" s="46"/>
      <c r="I39" s="43"/>
      <c r="J39" s="46"/>
      <c r="K39" s="43"/>
      <c r="L39" s="46"/>
      <c r="M39" s="43"/>
      <c r="N39" s="46"/>
      <c r="O39" s="46"/>
      <c r="P39" s="37" t="e">
        <f>$C$42*#REF!</f>
        <v>#REF!</v>
      </c>
      <c r="Q39" s="38" t="e">
        <f>$C$41*#REF!</f>
        <v>#REF!</v>
      </c>
      <c r="R39" s="39" t="e">
        <f t="shared" si="25"/>
        <v>#REF!</v>
      </c>
      <c r="S39" s="39" t="e">
        <f t="shared" si="13"/>
        <v>#REF!</v>
      </c>
      <c r="T39" s="39" t="e">
        <f t="shared" si="26"/>
        <v>#REF!</v>
      </c>
      <c r="U39" s="40" t="e">
        <f t="shared" si="22"/>
        <v>#REF!</v>
      </c>
      <c r="V39" s="37" t="e">
        <f>$C$42*#REF!</f>
        <v>#REF!</v>
      </c>
      <c r="W39" s="38" t="e">
        <f>$C$41*#REF!</f>
        <v>#REF!</v>
      </c>
      <c r="X39" s="39" t="e">
        <f t="shared" si="27"/>
        <v>#REF!</v>
      </c>
      <c r="Y39" s="39" t="e">
        <f t="shared" si="14"/>
        <v>#REF!</v>
      </c>
      <c r="Z39" s="39" t="e">
        <f t="shared" si="28"/>
        <v>#REF!</v>
      </c>
      <c r="AA39" s="40" t="e">
        <f t="shared" si="23"/>
        <v>#REF!</v>
      </c>
      <c r="AB39" s="37" t="e">
        <f>$C$42*#REF!</f>
        <v>#REF!</v>
      </c>
      <c r="AC39" s="38" t="e">
        <f>$C$41*#REF!</f>
        <v>#REF!</v>
      </c>
      <c r="AD39" s="39" t="e">
        <f t="shared" si="29"/>
        <v>#REF!</v>
      </c>
      <c r="AE39" s="39" t="e">
        <f t="shared" si="15"/>
        <v>#REF!</v>
      </c>
      <c r="AF39" s="39" t="e">
        <f t="shared" si="30"/>
        <v>#REF!</v>
      </c>
      <c r="AG39" s="40" t="e">
        <f t="shared" si="24"/>
        <v>#REF!</v>
      </c>
    </row>
    <row r="40" spans="1:16384" x14ac:dyDescent="0.2">
      <c r="A40" s="44" t="s">
        <v>18</v>
      </c>
      <c r="B40" s="107"/>
      <c r="C40" s="102"/>
      <c r="D40" s="4">
        <f t="shared" si="12"/>
        <v>60</v>
      </c>
      <c r="E40" s="4">
        <v>38</v>
      </c>
      <c r="F40" s="54">
        <v>9.4999999999999998E-3</v>
      </c>
      <c r="G40" s="35"/>
      <c r="H40" s="46"/>
      <c r="I40" s="43"/>
      <c r="J40" s="46"/>
      <c r="K40" s="43"/>
      <c r="L40" s="46"/>
      <c r="M40" s="43"/>
      <c r="N40" s="46"/>
      <c r="O40" s="46"/>
      <c r="P40" s="37" t="e">
        <f>$C$42*#REF!</f>
        <v>#REF!</v>
      </c>
      <c r="Q40" s="38" t="e">
        <f>$C$41*#REF!</f>
        <v>#REF!</v>
      </c>
      <c r="R40" s="39" t="e">
        <f t="shared" si="25"/>
        <v>#REF!</v>
      </c>
      <c r="S40" s="39" t="e">
        <f t="shared" si="13"/>
        <v>#REF!</v>
      </c>
      <c r="T40" s="39" t="e">
        <f t="shared" si="26"/>
        <v>#REF!</v>
      </c>
      <c r="U40" s="40" t="e">
        <f t="shared" si="22"/>
        <v>#REF!</v>
      </c>
      <c r="V40" s="37" t="e">
        <f>$C$42*#REF!</f>
        <v>#REF!</v>
      </c>
      <c r="W40" s="38" t="e">
        <f>$C$41*#REF!</f>
        <v>#REF!</v>
      </c>
      <c r="X40" s="39" t="e">
        <f t="shared" si="27"/>
        <v>#REF!</v>
      </c>
      <c r="Y40" s="39" t="e">
        <f t="shared" si="14"/>
        <v>#REF!</v>
      </c>
      <c r="Z40" s="39" t="e">
        <f t="shared" si="28"/>
        <v>#REF!</v>
      </c>
      <c r="AA40" s="40" t="e">
        <f t="shared" si="23"/>
        <v>#REF!</v>
      </c>
      <c r="AB40" s="37" t="e">
        <f>$C$42*#REF!</f>
        <v>#REF!</v>
      </c>
      <c r="AC40" s="38" t="e">
        <f>$C$41*#REF!</f>
        <v>#REF!</v>
      </c>
      <c r="AD40" s="39" t="e">
        <f t="shared" si="29"/>
        <v>#REF!</v>
      </c>
      <c r="AE40" s="39" t="e">
        <f t="shared" si="15"/>
        <v>#REF!</v>
      </c>
      <c r="AF40" s="39" t="e">
        <f t="shared" si="30"/>
        <v>#REF!</v>
      </c>
      <c r="AG40" s="40" t="e">
        <f t="shared" si="24"/>
        <v>#REF!</v>
      </c>
    </row>
    <row r="41" spans="1:16384" x14ac:dyDescent="0.2">
      <c r="A41" s="45" t="s">
        <v>19</v>
      </c>
      <c r="B41" s="108" t="s">
        <v>111</v>
      </c>
      <c r="C41" s="99">
        <v>7.0000000000000007E-2</v>
      </c>
      <c r="D41" s="4">
        <f t="shared" si="12"/>
        <v>61</v>
      </c>
      <c r="E41" s="4">
        <v>39</v>
      </c>
      <c r="F41" s="54">
        <v>9.4999999999999998E-3</v>
      </c>
      <c r="G41" s="35"/>
      <c r="H41" s="46"/>
      <c r="I41" s="43"/>
      <c r="J41" s="46"/>
      <c r="K41" s="43"/>
      <c r="L41" s="46"/>
      <c r="M41" s="43"/>
      <c r="N41" s="46"/>
      <c r="O41" s="46"/>
      <c r="P41" s="37" t="e">
        <f>$C$42*#REF!</f>
        <v>#REF!</v>
      </c>
      <c r="Q41" s="38" t="e">
        <f>$C$41*#REF!</f>
        <v>#REF!</v>
      </c>
      <c r="R41" s="39" t="e">
        <f t="shared" si="25"/>
        <v>#REF!</v>
      </c>
      <c r="S41" s="39" t="e">
        <f t="shared" si="13"/>
        <v>#REF!</v>
      </c>
      <c r="T41" s="39" t="e">
        <f t="shared" si="26"/>
        <v>#REF!</v>
      </c>
      <c r="U41" s="40" t="e">
        <f t="shared" si="22"/>
        <v>#REF!</v>
      </c>
      <c r="V41" s="37" t="e">
        <f>$C$42*#REF!</f>
        <v>#REF!</v>
      </c>
      <c r="W41" s="38" t="e">
        <f>$C$41*#REF!</f>
        <v>#REF!</v>
      </c>
      <c r="X41" s="39" t="e">
        <f t="shared" si="27"/>
        <v>#REF!</v>
      </c>
      <c r="Y41" s="39" t="e">
        <f t="shared" si="14"/>
        <v>#REF!</v>
      </c>
      <c r="Z41" s="39" t="e">
        <f t="shared" si="28"/>
        <v>#REF!</v>
      </c>
      <c r="AA41" s="40" t="e">
        <f t="shared" si="23"/>
        <v>#REF!</v>
      </c>
      <c r="AB41" s="37" t="e">
        <f>$C$42*#REF!</f>
        <v>#REF!</v>
      </c>
      <c r="AC41" s="38" t="e">
        <f>$C$41*#REF!</f>
        <v>#REF!</v>
      </c>
      <c r="AD41" s="39" t="e">
        <f t="shared" si="29"/>
        <v>#REF!</v>
      </c>
      <c r="AE41" s="39" t="e">
        <f t="shared" si="15"/>
        <v>#REF!</v>
      </c>
      <c r="AF41" s="39" t="e">
        <f t="shared" si="30"/>
        <v>#REF!</v>
      </c>
      <c r="AG41" s="40" t="e">
        <f t="shared" si="24"/>
        <v>#REF!</v>
      </c>
    </row>
    <row r="42" spans="1:16384" x14ac:dyDescent="0.2">
      <c r="A42" s="45" t="s">
        <v>20</v>
      </c>
      <c r="B42" s="108" t="s">
        <v>112</v>
      </c>
      <c r="C42" s="99">
        <v>7.0000000000000007E-2</v>
      </c>
      <c r="D42" s="4">
        <f t="shared" si="12"/>
        <v>62</v>
      </c>
      <c r="E42" s="4">
        <v>40</v>
      </c>
      <c r="F42" s="54">
        <v>9.4999999999999998E-3</v>
      </c>
      <c r="G42" s="35"/>
      <c r="H42" s="46"/>
      <c r="I42" s="43"/>
      <c r="J42" s="46"/>
      <c r="K42" s="43"/>
      <c r="L42" s="46"/>
      <c r="M42" s="43"/>
      <c r="N42" s="46"/>
      <c r="O42" s="46"/>
      <c r="P42" s="37" t="e">
        <f>$C$42*#REF!</f>
        <v>#REF!</v>
      </c>
      <c r="Q42" s="38" t="e">
        <f>$C$41*#REF!</f>
        <v>#REF!</v>
      </c>
      <c r="R42" s="39" t="e">
        <f t="shared" si="25"/>
        <v>#REF!</v>
      </c>
      <c r="S42" s="39" t="e">
        <f t="shared" si="13"/>
        <v>#REF!</v>
      </c>
      <c r="T42" s="39" t="e">
        <f t="shared" si="26"/>
        <v>#REF!</v>
      </c>
      <c r="U42" s="40" t="e">
        <f t="shared" si="22"/>
        <v>#REF!</v>
      </c>
      <c r="V42" s="37" t="e">
        <f>$C$42*#REF!</f>
        <v>#REF!</v>
      </c>
      <c r="W42" s="38" t="e">
        <f>$C$41*#REF!</f>
        <v>#REF!</v>
      </c>
      <c r="X42" s="39" t="e">
        <f t="shared" si="27"/>
        <v>#REF!</v>
      </c>
      <c r="Y42" s="39" t="e">
        <f t="shared" si="14"/>
        <v>#REF!</v>
      </c>
      <c r="Z42" s="39" t="e">
        <f t="shared" si="28"/>
        <v>#REF!</v>
      </c>
      <c r="AA42" s="40" t="e">
        <f t="shared" si="23"/>
        <v>#REF!</v>
      </c>
      <c r="AB42" s="37" t="e">
        <f>$C$42*#REF!</f>
        <v>#REF!</v>
      </c>
      <c r="AC42" s="38" t="e">
        <f>$C$41*#REF!</f>
        <v>#REF!</v>
      </c>
      <c r="AD42" s="39" t="e">
        <f t="shared" si="29"/>
        <v>#REF!</v>
      </c>
      <c r="AE42" s="39" t="e">
        <f t="shared" si="15"/>
        <v>#REF!</v>
      </c>
      <c r="AF42" s="39" t="e">
        <f t="shared" si="30"/>
        <v>#REF!</v>
      </c>
      <c r="AG42" s="40" t="e">
        <f t="shared" si="24"/>
        <v>#REF!</v>
      </c>
    </row>
    <row r="43" spans="1:16384" x14ac:dyDescent="0.2">
      <c r="A43" s="45" t="s">
        <v>41</v>
      </c>
      <c r="B43" s="108"/>
      <c r="C43" s="103"/>
      <c r="D43" s="4">
        <f t="shared" si="12"/>
        <v>63</v>
      </c>
      <c r="E43" s="4">
        <v>41</v>
      </c>
      <c r="F43" s="54">
        <v>9.4999999999999998E-3</v>
      </c>
      <c r="G43" s="35"/>
      <c r="H43" s="46"/>
      <c r="I43" s="43"/>
      <c r="J43" s="46"/>
      <c r="K43" s="43"/>
      <c r="L43" s="46"/>
      <c r="M43" s="43"/>
      <c r="N43" s="46"/>
      <c r="O43" s="46"/>
      <c r="P43" s="37" t="e">
        <f>$C$42*#REF!</f>
        <v>#REF!</v>
      </c>
      <c r="Q43" s="38" t="e">
        <f>$C$41*#REF!</f>
        <v>#REF!</v>
      </c>
      <c r="R43" s="39" t="e">
        <f t="shared" si="25"/>
        <v>#REF!</v>
      </c>
      <c r="S43" s="39" t="e">
        <f t="shared" ref="S43:S74" si="31">IF($E43&lt;$C$43,0,R43)/(1+$C$4)^($D43-$D$2)</f>
        <v>#REF!</v>
      </c>
      <c r="T43" s="39" t="e">
        <f t="shared" si="26"/>
        <v>#REF!</v>
      </c>
      <c r="U43" s="40" t="e">
        <f t="shared" si="22"/>
        <v>#REF!</v>
      </c>
      <c r="V43" s="37" t="e">
        <f>$C$42*#REF!</f>
        <v>#REF!</v>
      </c>
      <c r="W43" s="38" t="e">
        <f>$C$41*#REF!</f>
        <v>#REF!</v>
      </c>
      <c r="X43" s="39" t="e">
        <f t="shared" si="27"/>
        <v>#REF!</v>
      </c>
      <c r="Y43" s="39" t="e">
        <f t="shared" ref="Y43:Y74" si="32">IF($E43&lt;$C$43,0,X43)/(1+$C$4)^($D43-$D$2)</f>
        <v>#REF!</v>
      </c>
      <c r="Z43" s="39" t="e">
        <f t="shared" si="28"/>
        <v>#REF!</v>
      </c>
      <c r="AA43" s="40" t="e">
        <f t="shared" si="23"/>
        <v>#REF!</v>
      </c>
      <c r="AB43" s="37" t="e">
        <f>$C$42*#REF!</f>
        <v>#REF!</v>
      </c>
      <c r="AC43" s="38" t="e">
        <f>$C$41*#REF!</f>
        <v>#REF!</v>
      </c>
      <c r="AD43" s="39" t="e">
        <f t="shared" si="29"/>
        <v>#REF!</v>
      </c>
      <c r="AE43" s="39" t="e">
        <f t="shared" ref="AE43:AE74" si="33">IF($E43&lt;$C$43,0,AD43)/(1+$C$4)^($D43-$D$2)</f>
        <v>#REF!</v>
      </c>
      <c r="AF43" s="39" t="e">
        <f t="shared" si="30"/>
        <v>#REF!</v>
      </c>
      <c r="AG43" s="40" t="e">
        <f t="shared" si="24"/>
        <v>#REF!</v>
      </c>
    </row>
    <row r="44" spans="1:16384" ht="15" customHeight="1" x14ac:dyDescent="0.2">
      <c r="A44" s="45" t="s">
        <v>21</v>
      </c>
      <c r="B44" s="108"/>
      <c r="C44" s="99">
        <v>0.08</v>
      </c>
      <c r="D44" s="4">
        <f t="shared" si="12"/>
        <v>64</v>
      </c>
      <c r="E44" s="4">
        <v>42</v>
      </c>
      <c r="F44" s="54">
        <v>9.4999999999999998E-3</v>
      </c>
      <c r="G44" s="35"/>
      <c r="H44" s="46"/>
      <c r="I44" s="43"/>
      <c r="J44" s="46"/>
      <c r="K44" s="43"/>
      <c r="L44" s="46"/>
      <c r="M44" s="43"/>
      <c r="N44" s="46"/>
      <c r="O44" s="46"/>
      <c r="P44" s="37" t="e">
        <f>$C$42*#REF!</f>
        <v>#REF!</v>
      </c>
      <c r="Q44" s="38" t="e">
        <f>$C$41*#REF!</f>
        <v>#REF!</v>
      </c>
      <c r="R44" s="39" t="e">
        <f t="shared" si="25"/>
        <v>#REF!</v>
      </c>
      <c r="S44" s="39" t="e">
        <f t="shared" si="31"/>
        <v>#REF!</v>
      </c>
      <c r="T44" s="39" t="e">
        <f t="shared" si="26"/>
        <v>#REF!</v>
      </c>
      <c r="U44" s="40" t="e">
        <f t="shared" si="22"/>
        <v>#REF!</v>
      </c>
      <c r="V44" s="37" t="e">
        <f>$C$42*#REF!</f>
        <v>#REF!</v>
      </c>
      <c r="W44" s="38" t="e">
        <f>$C$41*#REF!</f>
        <v>#REF!</v>
      </c>
      <c r="X44" s="39" t="e">
        <f t="shared" si="27"/>
        <v>#REF!</v>
      </c>
      <c r="Y44" s="39" t="e">
        <f t="shared" si="32"/>
        <v>#REF!</v>
      </c>
      <c r="Z44" s="39" t="e">
        <f t="shared" si="28"/>
        <v>#REF!</v>
      </c>
      <c r="AA44" s="40" t="e">
        <f t="shared" si="23"/>
        <v>#REF!</v>
      </c>
      <c r="AB44" s="37" t="e">
        <f>$C$42*#REF!</f>
        <v>#REF!</v>
      </c>
      <c r="AC44" s="38" t="e">
        <f>$C$41*#REF!</f>
        <v>#REF!</v>
      </c>
      <c r="AD44" s="39" t="e">
        <f t="shared" si="29"/>
        <v>#REF!</v>
      </c>
      <c r="AE44" s="39" t="e">
        <f t="shared" si="33"/>
        <v>#REF!</v>
      </c>
      <c r="AF44" s="39" t="e">
        <f t="shared" si="30"/>
        <v>#REF!</v>
      </c>
      <c r="AG44" s="40" t="e">
        <f t="shared" si="24"/>
        <v>#REF!</v>
      </c>
    </row>
    <row r="45" spans="1:16384" x14ac:dyDescent="0.2">
      <c r="A45" s="45" t="s">
        <v>113</v>
      </c>
      <c r="B45" s="108" t="s">
        <v>114</v>
      </c>
      <c r="C45" s="99">
        <v>7.0000000000000007E-2</v>
      </c>
      <c r="D45" s="4">
        <f t="shared" si="12"/>
        <v>65</v>
      </c>
      <c r="E45" s="4">
        <v>43</v>
      </c>
      <c r="F45" s="54">
        <v>9.4999999999999998E-3</v>
      </c>
      <c r="G45" s="35"/>
      <c r="H45" s="46"/>
      <c r="I45" s="43"/>
      <c r="J45" s="46"/>
      <c r="K45" s="43"/>
      <c r="L45" s="46"/>
      <c r="M45" s="43"/>
      <c r="N45" s="46"/>
      <c r="O45" s="46"/>
      <c r="P45" s="37" t="e">
        <f>$C$42*#REF!</f>
        <v>#REF!</v>
      </c>
      <c r="Q45" s="38" t="e">
        <f>$C$41*#REF!</f>
        <v>#REF!</v>
      </c>
      <c r="R45" s="39" t="e">
        <f t="shared" si="25"/>
        <v>#REF!</v>
      </c>
      <c r="S45" s="39" t="e">
        <f t="shared" si="31"/>
        <v>#REF!</v>
      </c>
      <c r="T45" s="39" t="e">
        <f t="shared" si="26"/>
        <v>#REF!</v>
      </c>
      <c r="U45" s="40" t="e">
        <f t="shared" si="22"/>
        <v>#REF!</v>
      </c>
      <c r="V45" s="37" t="e">
        <f>$C$42*#REF!</f>
        <v>#REF!</v>
      </c>
      <c r="W45" s="38" t="e">
        <f>$C$41*#REF!</f>
        <v>#REF!</v>
      </c>
      <c r="X45" s="39" t="e">
        <f t="shared" si="27"/>
        <v>#REF!</v>
      </c>
      <c r="Y45" s="39" t="e">
        <f t="shared" si="32"/>
        <v>#REF!</v>
      </c>
      <c r="Z45" s="39" t="e">
        <f t="shared" si="28"/>
        <v>#REF!</v>
      </c>
      <c r="AA45" s="40" t="e">
        <f t="shared" si="23"/>
        <v>#REF!</v>
      </c>
      <c r="AB45" s="37" t="e">
        <f>$C$42*#REF!</f>
        <v>#REF!</v>
      </c>
      <c r="AC45" s="38" t="e">
        <f>$C$41*#REF!</f>
        <v>#REF!</v>
      </c>
      <c r="AD45" s="39" t="e">
        <f t="shared" si="29"/>
        <v>#REF!</v>
      </c>
      <c r="AE45" s="39" t="e">
        <f t="shared" si="33"/>
        <v>#REF!</v>
      </c>
      <c r="AF45" s="39" t="e">
        <f t="shared" si="30"/>
        <v>#REF!</v>
      </c>
      <c r="AG45" s="40" t="e">
        <f t="shared" si="24"/>
        <v>#REF!</v>
      </c>
    </row>
    <row r="46" spans="1:16384" x14ac:dyDescent="0.2">
      <c r="A46" s="45" t="s">
        <v>22</v>
      </c>
      <c r="B46" s="108"/>
      <c r="C46" s="99">
        <v>0.06</v>
      </c>
      <c r="D46" s="4">
        <f t="shared" si="12"/>
        <v>66</v>
      </c>
      <c r="E46" s="4">
        <v>44</v>
      </c>
      <c r="F46" s="54">
        <v>9.4999999999999998E-3</v>
      </c>
      <c r="G46" s="35"/>
      <c r="H46" s="46"/>
      <c r="I46" s="43"/>
      <c r="J46" s="46"/>
      <c r="K46" s="43"/>
      <c r="L46" s="46"/>
      <c r="M46" s="43"/>
      <c r="N46" s="46"/>
      <c r="O46" s="46"/>
      <c r="P46" s="37" t="e">
        <f>$C$42*#REF!</f>
        <v>#REF!</v>
      </c>
      <c r="Q46" s="38" t="e">
        <f>$C$41*#REF!</f>
        <v>#REF!</v>
      </c>
      <c r="R46" s="39" t="e">
        <f t="shared" si="25"/>
        <v>#REF!</v>
      </c>
      <c r="S46" s="39" t="e">
        <f t="shared" si="31"/>
        <v>#REF!</v>
      </c>
      <c r="T46" s="39" t="e">
        <f t="shared" si="26"/>
        <v>#REF!</v>
      </c>
      <c r="U46" s="40" t="e">
        <f t="shared" si="22"/>
        <v>#REF!</v>
      </c>
      <c r="V46" s="37" t="e">
        <f>$C$42*#REF!</f>
        <v>#REF!</v>
      </c>
      <c r="W46" s="38" t="e">
        <f>$C$41*#REF!</f>
        <v>#REF!</v>
      </c>
      <c r="X46" s="39" t="e">
        <f t="shared" si="27"/>
        <v>#REF!</v>
      </c>
      <c r="Y46" s="39" t="e">
        <f t="shared" si="32"/>
        <v>#REF!</v>
      </c>
      <c r="Z46" s="39" t="e">
        <f t="shared" si="28"/>
        <v>#REF!</v>
      </c>
      <c r="AA46" s="40" t="e">
        <f t="shared" si="23"/>
        <v>#REF!</v>
      </c>
      <c r="AB46" s="37" t="e">
        <f>$C$42*#REF!</f>
        <v>#REF!</v>
      </c>
      <c r="AC46" s="38" t="e">
        <f>$C$41*#REF!</f>
        <v>#REF!</v>
      </c>
      <c r="AD46" s="39" t="e">
        <f t="shared" si="29"/>
        <v>#REF!</v>
      </c>
      <c r="AE46" s="39" t="e">
        <f t="shared" si="33"/>
        <v>#REF!</v>
      </c>
      <c r="AF46" s="39" t="e">
        <f t="shared" si="30"/>
        <v>#REF!</v>
      </c>
      <c r="AG46" s="40" t="e">
        <f t="shared" si="24"/>
        <v>#REF!</v>
      </c>
    </row>
    <row r="47" spans="1:16384" ht="16" customHeight="1" x14ac:dyDescent="0.2">
      <c r="A47" s="45" t="s">
        <v>115</v>
      </c>
      <c r="B47" s="108" t="s">
        <v>117</v>
      </c>
      <c r="C47" s="99">
        <v>7.0000000000000007E-2</v>
      </c>
      <c r="D47" s="4">
        <f t="shared" si="12"/>
        <v>67</v>
      </c>
      <c r="E47" s="4">
        <v>45</v>
      </c>
      <c r="F47" s="54">
        <v>9.4999999999999998E-3</v>
      </c>
      <c r="G47" s="35"/>
      <c r="H47" s="46"/>
      <c r="I47" s="43"/>
      <c r="J47" s="46"/>
      <c r="K47" s="43"/>
      <c r="L47" s="46"/>
      <c r="M47" s="43"/>
      <c r="N47" s="46"/>
      <c r="O47" s="46"/>
      <c r="P47" s="37" t="e">
        <f>$C$42*#REF!</f>
        <v>#REF!</v>
      </c>
      <c r="Q47" s="38" t="e">
        <f>$C$41*#REF!</f>
        <v>#REF!</v>
      </c>
      <c r="R47" s="39" t="e">
        <f t="shared" si="25"/>
        <v>#REF!</v>
      </c>
      <c r="S47" s="39" t="e">
        <f t="shared" si="31"/>
        <v>#REF!</v>
      </c>
      <c r="T47" s="39" t="e">
        <f t="shared" si="26"/>
        <v>#REF!</v>
      </c>
      <c r="U47" s="40" t="e">
        <f t="shared" si="22"/>
        <v>#REF!</v>
      </c>
      <c r="V47" s="37" t="e">
        <f>$C$42*#REF!</f>
        <v>#REF!</v>
      </c>
      <c r="W47" s="38" t="e">
        <f>$C$41*#REF!</f>
        <v>#REF!</v>
      </c>
      <c r="X47" s="39" t="e">
        <f t="shared" si="27"/>
        <v>#REF!</v>
      </c>
      <c r="Y47" s="39" t="e">
        <f t="shared" si="32"/>
        <v>#REF!</v>
      </c>
      <c r="Z47" s="39" t="e">
        <f t="shared" si="28"/>
        <v>#REF!</v>
      </c>
      <c r="AA47" s="40" t="e">
        <f t="shared" si="23"/>
        <v>#REF!</v>
      </c>
      <c r="AB47" s="37" t="e">
        <f>$C$42*#REF!</f>
        <v>#REF!</v>
      </c>
      <c r="AC47" s="38" t="e">
        <f>$C$41*#REF!</f>
        <v>#REF!</v>
      </c>
      <c r="AD47" s="39" t="e">
        <f t="shared" si="29"/>
        <v>#REF!</v>
      </c>
      <c r="AE47" s="39" t="e">
        <f t="shared" si="33"/>
        <v>#REF!</v>
      </c>
      <c r="AF47" s="39" t="e">
        <f t="shared" si="30"/>
        <v>#REF!</v>
      </c>
      <c r="AG47" s="40" t="e">
        <f t="shared" si="24"/>
        <v>#REF!</v>
      </c>
    </row>
    <row r="48" spans="1:16384" x14ac:dyDescent="0.2">
      <c r="A48" s="45" t="s">
        <v>116</v>
      </c>
      <c r="B48" s="108" t="s">
        <v>120</v>
      </c>
      <c r="C48" s="99">
        <v>0.12</v>
      </c>
      <c r="D48" s="4">
        <f t="shared" si="12"/>
        <v>68</v>
      </c>
      <c r="E48" s="4">
        <v>46</v>
      </c>
      <c r="F48" s="54">
        <v>9.4999999999999998E-3</v>
      </c>
      <c r="G48" s="35"/>
      <c r="I48" s="43"/>
      <c r="K48" s="43"/>
      <c r="M48" s="43"/>
      <c r="P48" s="37" t="e">
        <f>$C$42*#REF!</f>
        <v>#REF!</v>
      </c>
      <c r="Q48" s="38" t="e">
        <f>$C$41*#REF!</f>
        <v>#REF!</v>
      </c>
      <c r="R48" s="39" t="e">
        <f t="shared" si="25"/>
        <v>#REF!</v>
      </c>
      <c r="S48" s="39" t="e">
        <f t="shared" si="31"/>
        <v>#REF!</v>
      </c>
      <c r="T48" s="39" t="e">
        <f t="shared" si="26"/>
        <v>#REF!</v>
      </c>
      <c r="U48" s="40" t="e">
        <f t="shared" si="22"/>
        <v>#REF!</v>
      </c>
      <c r="V48" s="37" t="e">
        <f>$C$42*#REF!</f>
        <v>#REF!</v>
      </c>
      <c r="W48" s="38" t="e">
        <f>$C$41*#REF!</f>
        <v>#REF!</v>
      </c>
      <c r="X48" s="39" t="e">
        <f t="shared" si="27"/>
        <v>#REF!</v>
      </c>
      <c r="Y48" s="39" t="e">
        <f t="shared" si="32"/>
        <v>#REF!</v>
      </c>
      <c r="Z48" s="39" t="e">
        <f t="shared" si="28"/>
        <v>#REF!</v>
      </c>
      <c r="AA48" s="40" t="e">
        <f t="shared" si="23"/>
        <v>#REF!</v>
      </c>
      <c r="AB48" s="37" t="e">
        <f>$C$42*#REF!</f>
        <v>#REF!</v>
      </c>
      <c r="AC48" s="38" t="e">
        <f>$C$41*#REF!</f>
        <v>#REF!</v>
      </c>
      <c r="AD48" s="39" t="e">
        <f t="shared" si="29"/>
        <v>#REF!</v>
      </c>
      <c r="AE48" s="39" t="e">
        <f t="shared" si="33"/>
        <v>#REF!</v>
      </c>
      <c r="AF48" s="39" t="e">
        <f t="shared" si="30"/>
        <v>#REF!</v>
      </c>
      <c r="AG48" s="40" t="e">
        <f t="shared" si="24"/>
        <v>#REF!</v>
      </c>
    </row>
    <row r="49" spans="1:33" x14ac:dyDescent="0.2">
      <c r="A49" s="44" t="s">
        <v>18</v>
      </c>
      <c r="D49" s="4">
        <f t="shared" si="12"/>
        <v>69</v>
      </c>
      <c r="E49" s="4">
        <v>47</v>
      </c>
      <c r="F49" s="54">
        <v>9.4999999999999998E-3</v>
      </c>
      <c r="G49" s="35"/>
      <c r="I49" s="43"/>
      <c r="K49" s="43"/>
      <c r="M49" s="43"/>
      <c r="P49" s="37" t="e">
        <f>$C$42*#REF!</f>
        <v>#REF!</v>
      </c>
      <c r="Q49" s="38" t="e">
        <f>$C$41*#REF!</f>
        <v>#REF!</v>
      </c>
      <c r="R49" s="39" t="e">
        <f t="shared" si="25"/>
        <v>#REF!</v>
      </c>
      <c r="S49" s="39" t="e">
        <f t="shared" si="31"/>
        <v>#REF!</v>
      </c>
      <c r="T49" s="39" t="e">
        <f t="shared" si="26"/>
        <v>#REF!</v>
      </c>
      <c r="U49" s="40" t="e">
        <f t="shared" si="22"/>
        <v>#REF!</v>
      </c>
      <c r="V49" s="37" t="e">
        <f>$C$42*#REF!</f>
        <v>#REF!</v>
      </c>
      <c r="W49" s="38" t="e">
        <f>$C$41*#REF!</f>
        <v>#REF!</v>
      </c>
      <c r="X49" s="39" t="e">
        <f t="shared" si="27"/>
        <v>#REF!</v>
      </c>
      <c r="Y49" s="39" t="e">
        <f t="shared" si="32"/>
        <v>#REF!</v>
      </c>
      <c r="Z49" s="39" t="e">
        <f t="shared" si="28"/>
        <v>#REF!</v>
      </c>
      <c r="AA49" s="40" t="e">
        <f t="shared" si="23"/>
        <v>#REF!</v>
      </c>
      <c r="AB49" s="37" t="e">
        <f>$C$42*#REF!</f>
        <v>#REF!</v>
      </c>
      <c r="AC49" s="38" t="e">
        <f>$C$41*#REF!</f>
        <v>#REF!</v>
      </c>
      <c r="AD49" s="39" t="e">
        <f t="shared" si="29"/>
        <v>#REF!</v>
      </c>
      <c r="AE49" s="39" t="e">
        <f t="shared" si="33"/>
        <v>#REF!</v>
      </c>
      <c r="AF49" s="39" t="e">
        <f t="shared" si="30"/>
        <v>#REF!</v>
      </c>
      <c r="AG49" s="40" t="e">
        <f t="shared" si="24"/>
        <v>#REF!</v>
      </c>
    </row>
    <row r="50" spans="1:33" x14ac:dyDescent="0.2">
      <c r="A50" s="21" t="s">
        <v>74</v>
      </c>
      <c r="C50" s="104">
        <v>32475</v>
      </c>
      <c r="D50" s="4">
        <f t="shared" si="12"/>
        <v>70</v>
      </c>
      <c r="E50" s="4">
        <v>48</v>
      </c>
      <c r="F50" s="54">
        <v>9.4999999999999998E-3</v>
      </c>
      <c r="G50" s="35"/>
      <c r="I50" s="43"/>
      <c r="K50" s="43"/>
      <c r="M50" s="43"/>
      <c r="P50" s="37" t="e">
        <f>$C$42*#REF!</f>
        <v>#REF!</v>
      </c>
      <c r="Q50" s="38" t="e">
        <f>$C$41*#REF!</f>
        <v>#REF!</v>
      </c>
      <c r="R50" s="39" t="e">
        <f t="shared" si="25"/>
        <v>#REF!</v>
      </c>
      <c r="S50" s="39" t="e">
        <f t="shared" si="31"/>
        <v>#REF!</v>
      </c>
      <c r="T50" s="39" t="e">
        <f t="shared" si="26"/>
        <v>#REF!</v>
      </c>
      <c r="U50" s="40" t="e">
        <f t="shared" si="22"/>
        <v>#REF!</v>
      </c>
      <c r="V50" s="37" t="e">
        <f>$C$42*#REF!</f>
        <v>#REF!</v>
      </c>
      <c r="W50" s="38" t="e">
        <f>$C$41*#REF!</f>
        <v>#REF!</v>
      </c>
      <c r="X50" s="39" t="e">
        <f t="shared" si="27"/>
        <v>#REF!</v>
      </c>
      <c r="Y50" s="39" t="e">
        <f t="shared" si="32"/>
        <v>#REF!</v>
      </c>
      <c r="Z50" s="39" t="e">
        <f t="shared" si="28"/>
        <v>#REF!</v>
      </c>
      <c r="AA50" s="40" t="e">
        <f t="shared" si="23"/>
        <v>#REF!</v>
      </c>
      <c r="AB50" s="37" t="e">
        <f>$C$42*#REF!</f>
        <v>#REF!</v>
      </c>
      <c r="AC50" s="38" t="e">
        <f>$C$41*#REF!</f>
        <v>#REF!</v>
      </c>
      <c r="AD50" s="39" t="e">
        <f t="shared" si="29"/>
        <v>#REF!</v>
      </c>
      <c r="AE50" s="39" t="e">
        <f t="shared" si="33"/>
        <v>#REF!</v>
      </c>
      <c r="AF50" s="39" t="e">
        <f t="shared" si="30"/>
        <v>#REF!</v>
      </c>
      <c r="AG50" s="40" t="e">
        <f t="shared" si="24"/>
        <v>#REF!</v>
      </c>
    </row>
    <row r="51" spans="1:33" ht="16" customHeight="1" x14ac:dyDescent="0.2">
      <c r="A51" s="21" t="s">
        <v>75</v>
      </c>
      <c r="C51" s="104">
        <v>40697</v>
      </c>
      <c r="D51" s="4">
        <f t="shared" si="12"/>
        <v>71</v>
      </c>
      <c r="E51" s="4">
        <v>49</v>
      </c>
      <c r="F51" s="54">
        <v>9.4999999999999998E-3</v>
      </c>
      <c r="G51" s="35"/>
      <c r="P51" s="37" t="e">
        <f>$C$42*#REF!</f>
        <v>#REF!</v>
      </c>
      <c r="Q51" s="38" t="e">
        <f>$C$41*#REF!</f>
        <v>#REF!</v>
      </c>
      <c r="R51" s="39" t="e">
        <f t="shared" si="25"/>
        <v>#REF!</v>
      </c>
      <c r="S51" s="39" t="e">
        <f t="shared" si="31"/>
        <v>#REF!</v>
      </c>
      <c r="T51" s="39" t="e">
        <f t="shared" si="26"/>
        <v>#REF!</v>
      </c>
      <c r="U51" s="40" t="e">
        <f t="shared" si="22"/>
        <v>#REF!</v>
      </c>
      <c r="V51" s="37" t="e">
        <f>$C$42*#REF!</f>
        <v>#REF!</v>
      </c>
      <c r="W51" s="38" t="e">
        <f>$C$41*#REF!</f>
        <v>#REF!</v>
      </c>
      <c r="X51" s="39" t="e">
        <f t="shared" si="27"/>
        <v>#REF!</v>
      </c>
      <c r="Y51" s="39" t="e">
        <f t="shared" si="32"/>
        <v>#REF!</v>
      </c>
      <c r="Z51" s="39" t="e">
        <f t="shared" si="28"/>
        <v>#REF!</v>
      </c>
      <c r="AA51" s="40" t="e">
        <f t="shared" si="23"/>
        <v>#REF!</v>
      </c>
      <c r="AB51" s="37" t="e">
        <f>$C$42*#REF!</f>
        <v>#REF!</v>
      </c>
      <c r="AC51" s="38" t="e">
        <f>$C$41*#REF!</f>
        <v>#REF!</v>
      </c>
      <c r="AD51" s="39" t="e">
        <f t="shared" si="29"/>
        <v>#REF!</v>
      </c>
      <c r="AE51" s="39" t="e">
        <f t="shared" si="33"/>
        <v>#REF!</v>
      </c>
      <c r="AF51" s="39" t="e">
        <f t="shared" si="30"/>
        <v>#REF!</v>
      </c>
      <c r="AG51" s="40" t="e">
        <f t="shared" si="24"/>
        <v>#REF!</v>
      </c>
    </row>
    <row r="52" spans="1:33" x14ac:dyDescent="0.2">
      <c r="A52" s="21" t="s">
        <v>76</v>
      </c>
      <c r="C52" s="104">
        <v>45641</v>
      </c>
      <c r="D52" s="4">
        <f t="shared" si="12"/>
        <v>72</v>
      </c>
      <c r="E52" s="4">
        <v>50</v>
      </c>
      <c r="F52" s="54">
        <v>9.4999999999999998E-3</v>
      </c>
      <c r="G52" s="35"/>
      <c r="P52" s="37" t="e">
        <f>$C$42*#REF!</f>
        <v>#REF!</v>
      </c>
      <c r="Q52" s="38" t="e">
        <f>$C$41*#REF!</f>
        <v>#REF!</v>
      </c>
      <c r="R52" s="39" t="e">
        <f t="shared" si="25"/>
        <v>#REF!</v>
      </c>
      <c r="S52" s="39" t="e">
        <f t="shared" si="31"/>
        <v>#REF!</v>
      </c>
      <c r="T52" s="39" t="e">
        <f t="shared" si="26"/>
        <v>#REF!</v>
      </c>
      <c r="U52" s="40" t="e">
        <f t="shared" si="22"/>
        <v>#REF!</v>
      </c>
      <c r="V52" s="37" t="e">
        <f>$C$42*#REF!</f>
        <v>#REF!</v>
      </c>
      <c r="W52" s="38" t="e">
        <f>$C$41*#REF!</f>
        <v>#REF!</v>
      </c>
      <c r="X52" s="39" t="e">
        <f t="shared" si="27"/>
        <v>#REF!</v>
      </c>
      <c r="Y52" s="39" t="e">
        <f t="shared" si="32"/>
        <v>#REF!</v>
      </c>
      <c r="Z52" s="39" t="e">
        <f t="shared" si="28"/>
        <v>#REF!</v>
      </c>
      <c r="AA52" s="40" t="e">
        <f t="shared" si="23"/>
        <v>#REF!</v>
      </c>
      <c r="AB52" s="37" t="e">
        <f>$C$42*#REF!</f>
        <v>#REF!</v>
      </c>
      <c r="AC52" s="38" t="e">
        <f>$C$41*#REF!</f>
        <v>#REF!</v>
      </c>
      <c r="AD52" s="39" t="e">
        <f t="shared" si="29"/>
        <v>#REF!</v>
      </c>
      <c r="AE52" s="39" t="e">
        <f t="shared" si="33"/>
        <v>#REF!</v>
      </c>
      <c r="AF52" s="39" t="e">
        <f t="shared" si="30"/>
        <v>#REF!</v>
      </c>
      <c r="AG52" s="40" t="e">
        <f t="shared" si="24"/>
        <v>#REF!</v>
      </c>
    </row>
    <row r="53" spans="1:33" x14ac:dyDescent="0.2">
      <c r="A53" s="21" t="s">
        <v>77</v>
      </c>
      <c r="C53" s="104">
        <v>50026</v>
      </c>
      <c r="D53" s="4">
        <f t="shared" si="12"/>
        <v>73</v>
      </c>
      <c r="E53" s="4">
        <v>51</v>
      </c>
      <c r="F53" s="54">
        <v>9.4999999999999998E-3</v>
      </c>
      <c r="G53" s="35"/>
      <c r="P53" s="37" t="e">
        <f>$C$42*#REF!</f>
        <v>#REF!</v>
      </c>
      <c r="Q53" s="38" t="e">
        <f>$C$41*#REF!</f>
        <v>#REF!</v>
      </c>
      <c r="R53" s="39" t="e">
        <f t="shared" si="25"/>
        <v>#REF!</v>
      </c>
      <c r="S53" s="39" t="e">
        <f t="shared" si="31"/>
        <v>#REF!</v>
      </c>
      <c r="T53" s="39" t="e">
        <f t="shared" si="26"/>
        <v>#REF!</v>
      </c>
      <c r="U53" s="40" t="e">
        <f t="shared" si="22"/>
        <v>#REF!</v>
      </c>
      <c r="V53" s="37" t="e">
        <f>$C$42*#REF!</f>
        <v>#REF!</v>
      </c>
      <c r="W53" s="38" t="e">
        <f>$C$41*#REF!</f>
        <v>#REF!</v>
      </c>
      <c r="X53" s="39" t="e">
        <f t="shared" si="27"/>
        <v>#REF!</v>
      </c>
      <c r="Y53" s="39" t="e">
        <f t="shared" si="32"/>
        <v>#REF!</v>
      </c>
      <c r="Z53" s="39" t="e">
        <f t="shared" si="28"/>
        <v>#REF!</v>
      </c>
      <c r="AA53" s="40" t="e">
        <f t="shared" si="23"/>
        <v>#REF!</v>
      </c>
      <c r="AB53" s="37" t="e">
        <f>$C$42*#REF!</f>
        <v>#REF!</v>
      </c>
      <c r="AC53" s="38" t="e">
        <f>$C$41*#REF!</f>
        <v>#REF!</v>
      </c>
      <c r="AD53" s="39" t="e">
        <f t="shared" si="29"/>
        <v>#REF!</v>
      </c>
      <c r="AE53" s="39" t="e">
        <f t="shared" si="33"/>
        <v>#REF!</v>
      </c>
      <c r="AF53" s="39" t="e">
        <f t="shared" si="30"/>
        <v>#REF!</v>
      </c>
      <c r="AG53" s="40" t="e">
        <f t="shared" si="24"/>
        <v>#REF!</v>
      </c>
    </row>
    <row r="54" spans="1:33" x14ac:dyDescent="0.2">
      <c r="A54" s="21" t="s">
        <v>78</v>
      </c>
      <c r="C54" s="104">
        <v>55684</v>
      </c>
      <c r="D54" s="4">
        <f t="shared" si="12"/>
        <v>74</v>
      </c>
      <c r="E54" s="4">
        <v>52</v>
      </c>
      <c r="F54" s="54">
        <v>9.4999999999999998E-3</v>
      </c>
      <c r="G54" s="35"/>
      <c r="P54" s="37" t="e">
        <f>$C$42*#REF!</f>
        <v>#REF!</v>
      </c>
      <c r="Q54" s="38" t="e">
        <f>$C$41*#REF!</f>
        <v>#REF!</v>
      </c>
      <c r="R54" s="39" t="e">
        <f t="shared" si="25"/>
        <v>#REF!</v>
      </c>
      <c r="S54" s="39" t="e">
        <f t="shared" si="31"/>
        <v>#REF!</v>
      </c>
      <c r="T54" s="39" t="e">
        <f t="shared" si="26"/>
        <v>#REF!</v>
      </c>
      <c r="U54" s="40" t="e">
        <f t="shared" si="22"/>
        <v>#REF!</v>
      </c>
      <c r="V54" s="37" t="e">
        <f>$C$42*#REF!</f>
        <v>#REF!</v>
      </c>
      <c r="W54" s="38" t="e">
        <f>$C$41*#REF!</f>
        <v>#REF!</v>
      </c>
      <c r="X54" s="39" t="e">
        <f t="shared" si="27"/>
        <v>#REF!</v>
      </c>
      <c r="Y54" s="39" t="e">
        <f t="shared" si="32"/>
        <v>#REF!</v>
      </c>
      <c r="Z54" s="39" t="e">
        <f t="shared" si="28"/>
        <v>#REF!</v>
      </c>
      <c r="AA54" s="40" t="e">
        <f t="shared" si="23"/>
        <v>#REF!</v>
      </c>
      <c r="AB54" s="37" t="e">
        <f>$C$42*#REF!</f>
        <v>#REF!</v>
      </c>
      <c r="AC54" s="38" t="e">
        <f>$C$41*#REF!</f>
        <v>#REF!</v>
      </c>
      <c r="AD54" s="39" t="e">
        <f t="shared" si="29"/>
        <v>#REF!</v>
      </c>
      <c r="AE54" s="39" t="e">
        <f t="shared" si="33"/>
        <v>#REF!</v>
      </c>
      <c r="AF54" s="39" t="e">
        <f t="shared" si="30"/>
        <v>#REF!</v>
      </c>
      <c r="AG54" s="40" t="e">
        <f t="shared" si="24"/>
        <v>#REF!</v>
      </c>
    </row>
    <row r="55" spans="1:33" x14ac:dyDescent="0.2">
      <c r="A55" s="21" t="s">
        <v>79</v>
      </c>
      <c r="C55" s="104">
        <v>57229</v>
      </c>
      <c r="D55" s="4">
        <f t="shared" si="12"/>
        <v>75</v>
      </c>
      <c r="E55" s="4">
        <v>53</v>
      </c>
      <c r="F55" s="54">
        <v>9.4999999999999998E-3</v>
      </c>
      <c r="G55" s="35"/>
      <c r="P55" s="37" t="e">
        <f>$C$42*#REF!</f>
        <v>#REF!</v>
      </c>
      <c r="Q55" s="38" t="e">
        <f>$C$41*#REF!</f>
        <v>#REF!</v>
      </c>
      <c r="R55" s="39" t="e">
        <f t="shared" si="25"/>
        <v>#REF!</v>
      </c>
      <c r="S55" s="39" t="e">
        <f t="shared" si="31"/>
        <v>#REF!</v>
      </c>
      <c r="T55" s="39" t="e">
        <f t="shared" si="26"/>
        <v>#REF!</v>
      </c>
      <c r="U55" s="40" t="e">
        <f t="shared" si="22"/>
        <v>#REF!</v>
      </c>
      <c r="V55" s="37" t="e">
        <f>$C$42*#REF!</f>
        <v>#REF!</v>
      </c>
      <c r="W55" s="38" t="e">
        <f>$C$41*#REF!</f>
        <v>#REF!</v>
      </c>
      <c r="X55" s="39" t="e">
        <f t="shared" si="27"/>
        <v>#REF!</v>
      </c>
      <c r="Y55" s="39" t="e">
        <f t="shared" si="32"/>
        <v>#REF!</v>
      </c>
      <c r="Z55" s="39" t="e">
        <f t="shared" si="28"/>
        <v>#REF!</v>
      </c>
      <c r="AA55" s="40" t="e">
        <f t="shared" si="23"/>
        <v>#REF!</v>
      </c>
      <c r="AB55" s="37" t="e">
        <f>$C$42*#REF!</f>
        <v>#REF!</v>
      </c>
      <c r="AC55" s="38" t="e">
        <f>$C$41*#REF!</f>
        <v>#REF!</v>
      </c>
      <c r="AD55" s="39" t="e">
        <f t="shared" si="29"/>
        <v>#REF!</v>
      </c>
      <c r="AE55" s="39" t="e">
        <f t="shared" si="33"/>
        <v>#REF!</v>
      </c>
      <c r="AF55" s="39" t="e">
        <f t="shared" si="30"/>
        <v>#REF!</v>
      </c>
      <c r="AG55" s="40" t="e">
        <f t="shared" si="24"/>
        <v>#REF!</v>
      </c>
    </row>
    <row r="56" spans="1:33" x14ac:dyDescent="0.2">
      <c r="A56" s="21" t="s">
        <v>80</v>
      </c>
      <c r="C56" s="104">
        <v>53553</v>
      </c>
      <c r="D56" s="4">
        <f t="shared" si="12"/>
        <v>76</v>
      </c>
      <c r="E56" s="4">
        <v>54</v>
      </c>
      <c r="F56" s="54">
        <v>9.4999999999999998E-3</v>
      </c>
      <c r="G56" s="35"/>
      <c r="P56" s="37" t="e">
        <f>$C$42*#REF!</f>
        <v>#REF!</v>
      </c>
      <c r="Q56" s="38" t="e">
        <f>$C$41*#REF!</f>
        <v>#REF!</v>
      </c>
      <c r="R56" s="39" t="e">
        <f t="shared" si="25"/>
        <v>#REF!</v>
      </c>
      <c r="S56" s="39" t="e">
        <f t="shared" si="31"/>
        <v>#REF!</v>
      </c>
      <c r="T56" s="39" t="e">
        <f t="shared" si="26"/>
        <v>#REF!</v>
      </c>
      <c r="U56" s="40" t="e">
        <f t="shared" si="22"/>
        <v>#REF!</v>
      </c>
      <c r="V56" s="37" t="e">
        <f>$C$42*#REF!</f>
        <v>#REF!</v>
      </c>
      <c r="W56" s="38" t="e">
        <f>$C$41*#REF!</f>
        <v>#REF!</v>
      </c>
      <c r="X56" s="39" t="e">
        <f t="shared" si="27"/>
        <v>#REF!</v>
      </c>
      <c r="Y56" s="39" t="e">
        <f t="shared" si="32"/>
        <v>#REF!</v>
      </c>
      <c r="Z56" s="39" t="e">
        <f t="shared" si="28"/>
        <v>#REF!</v>
      </c>
      <c r="AA56" s="40" t="e">
        <f t="shared" si="23"/>
        <v>#REF!</v>
      </c>
      <c r="AB56" s="37" t="e">
        <f>$C$42*#REF!</f>
        <v>#REF!</v>
      </c>
      <c r="AC56" s="38" t="e">
        <f>$C$41*#REF!</f>
        <v>#REF!</v>
      </c>
      <c r="AD56" s="39" t="e">
        <f t="shared" si="29"/>
        <v>#REF!</v>
      </c>
      <c r="AE56" s="39" t="e">
        <f t="shared" si="33"/>
        <v>#REF!</v>
      </c>
      <c r="AF56" s="39" t="e">
        <f t="shared" si="30"/>
        <v>#REF!</v>
      </c>
      <c r="AG56" s="40" t="e">
        <f t="shared" si="24"/>
        <v>#REF!</v>
      </c>
    </row>
    <row r="57" spans="1:33" x14ac:dyDescent="0.2">
      <c r="A57" s="21" t="s">
        <v>81</v>
      </c>
      <c r="C57" s="104">
        <v>53897</v>
      </c>
      <c r="D57" s="4">
        <f t="shared" si="12"/>
        <v>77</v>
      </c>
      <c r="E57" s="4">
        <v>55</v>
      </c>
      <c r="F57" s="54">
        <v>9.4999999999999998E-3</v>
      </c>
      <c r="G57" s="35"/>
      <c r="P57" s="37" t="e">
        <f>$C$42*#REF!</f>
        <v>#REF!</v>
      </c>
      <c r="Q57" s="38" t="e">
        <f>$C$41*#REF!</f>
        <v>#REF!</v>
      </c>
      <c r="R57" s="39" t="e">
        <f t="shared" si="25"/>
        <v>#REF!</v>
      </c>
      <c r="S57" s="39" t="e">
        <f t="shared" si="31"/>
        <v>#REF!</v>
      </c>
      <c r="T57" s="39" t="e">
        <f t="shared" si="26"/>
        <v>#REF!</v>
      </c>
      <c r="U57" s="40" t="e">
        <f t="shared" si="22"/>
        <v>#REF!</v>
      </c>
      <c r="V57" s="37" t="e">
        <f>$C$42*#REF!</f>
        <v>#REF!</v>
      </c>
      <c r="W57" s="38" t="e">
        <f>$C$41*#REF!</f>
        <v>#REF!</v>
      </c>
      <c r="X57" s="39" t="e">
        <f t="shared" si="27"/>
        <v>#REF!</v>
      </c>
      <c r="Y57" s="39" t="e">
        <f t="shared" si="32"/>
        <v>#REF!</v>
      </c>
      <c r="Z57" s="39" t="e">
        <f t="shared" si="28"/>
        <v>#REF!</v>
      </c>
      <c r="AA57" s="40" t="e">
        <f t="shared" si="23"/>
        <v>#REF!</v>
      </c>
      <c r="AB57" s="37" t="e">
        <f>$C$42*#REF!</f>
        <v>#REF!</v>
      </c>
      <c r="AC57" s="38" t="e">
        <f>$C$41*#REF!</f>
        <v>#REF!</v>
      </c>
      <c r="AD57" s="39" t="e">
        <f t="shared" si="29"/>
        <v>#REF!</v>
      </c>
      <c r="AE57" s="39" t="e">
        <f t="shared" si="33"/>
        <v>#REF!</v>
      </c>
      <c r="AF57" s="39" t="e">
        <f t="shared" si="30"/>
        <v>#REF!</v>
      </c>
      <c r="AG57" s="40" t="e">
        <f t="shared" si="24"/>
        <v>#REF!</v>
      </c>
    </row>
    <row r="58" spans="1:33" x14ac:dyDescent="0.2">
      <c r="A58" s="21" t="s">
        <v>82</v>
      </c>
      <c r="C58" s="104">
        <v>48368</v>
      </c>
      <c r="D58" s="4">
        <f t="shared" si="12"/>
        <v>78</v>
      </c>
      <c r="E58" s="4">
        <v>56</v>
      </c>
      <c r="F58" s="54">
        <v>9.4999999999999998E-3</v>
      </c>
      <c r="G58" s="35"/>
      <c r="P58" s="37" t="e">
        <f>$C$42*#REF!</f>
        <v>#REF!</v>
      </c>
      <c r="Q58" s="38" t="e">
        <f>$C$41*#REF!</f>
        <v>#REF!</v>
      </c>
      <c r="R58" s="39" t="e">
        <f t="shared" si="25"/>
        <v>#REF!</v>
      </c>
      <c r="S58" s="39" t="e">
        <f t="shared" si="31"/>
        <v>#REF!</v>
      </c>
      <c r="T58" s="39" t="e">
        <f t="shared" si="26"/>
        <v>#REF!</v>
      </c>
      <c r="U58" s="40" t="e">
        <f t="shared" si="22"/>
        <v>#REF!</v>
      </c>
      <c r="V58" s="37" t="e">
        <f>$C$42*#REF!</f>
        <v>#REF!</v>
      </c>
      <c r="W58" s="38" t="e">
        <f>$C$41*#REF!</f>
        <v>#REF!</v>
      </c>
      <c r="X58" s="39" t="e">
        <f t="shared" si="27"/>
        <v>#REF!</v>
      </c>
      <c r="Y58" s="39" t="e">
        <f t="shared" si="32"/>
        <v>#REF!</v>
      </c>
      <c r="Z58" s="39" t="e">
        <f t="shared" si="28"/>
        <v>#REF!</v>
      </c>
      <c r="AA58" s="40" t="e">
        <f t="shared" si="23"/>
        <v>#REF!</v>
      </c>
      <c r="AB58" s="37" t="e">
        <f>$C$42*#REF!</f>
        <v>#REF!</v>
      </c>
      <c r="AC58" s="38" t="e">
        <f>$C$41*#REF!</f>
        <v>#REF!</v>
      </c>
      <c r="AD58" s="39" t="e">
        <f t="shared" si="29"/>
        <v>#REF!</v>
      </c>
      <c r="AE58" s="39" t="e">
        <f t="shared" si="33"/>
        <v>#REF!</v>
      </c>
      <c r="AF58" s="39" t="e">
        <f t="shared" si="30"/>
        <v>#REF!</v>
      </c>
      <c r="AG58" s="40" t="e">
        <f t="shared" si="24"/>
        <v>#REF!</v>
      </c>
    </row>
    <row r="59" spans="1:33" x14ac:dyDescent="0.2">
      <c r="A59" s="21" t="s">
        <v>84</v>
      </c>
      <c r="C59" s="104">
        <v>52942</v>
      </c>
      <c r="D59" s="4">
        <f t="shared" si="12"/>
        <v>79</v>
      </c>
      <c r="E59" s="4">
        <v>57</v>
      </c>
      <c r="F59" s="54">
        <v>9.4999999999999998E-3</v>
      </c>
      <c r="G59" s="35"/>
      <c r="P59" s="37" t="e">
        <f>$C$42*#REF!</f>
        <v>#REF!</v>
      </c>
      <c r="Q59" s="38" t="e">
        <f>$C$41*#REF!</f>
        <v>#REF!</v>
      </c>
      <c r="R59" s="39" t="e">
        <f t="shared" si="25"/>
        <v>#REF!</v>
      </c>
      <c r="S59" s="39" t="e">
        <f t="shared" si="31"/>
        <v>#REF!</v>
      </c>
      <c r="T59" s="39" t="e">
        <f t="shared" si="26"/>
        <v>#REF!</v>
      </c>
      <c r="U59" s="40" t="e">
        <f t="shared" si="22"/>
        <v>#REF!</v>
      </c>
      <c r="V59" s="37" t="e">
        <f>$C$42*#REF!</f>
        <v>#REF!</v>
      </c>
      <c r="W59" s="38" t="e">
        <f>$C$41*#REF!</f>
        <v>#REF!</v>
      </c>
      <c r="X59" s="39" t="e">
        <f t="shared" si="27"/>
        <v>#REF!</v>
      </c>
      <c r="Y59" s="39" t="e">
        <f t="shared" si="32"/>
        <v>#REF!</v>
      </c>
      <c r="Z59" s="39" t="e">
        <f t="shared" si="28"/>
        <v>#REF!</v>
      </c>
      <c r="AA59" s="40" t="e">
        <f t="shared" si="23"/>
        <v>#REF!</v>
      </c>
      <c r="AB59" s="37" t="e">
        <f>$C$42*#REF!</f>
        <v>#REF!</v>
      </c>
      <c r="AC59" s="38" t="e">
        <f>$C$41*#REF!</f>
        <v>#REF!</v>
      </c>
      <c r="AD59" s="39" t="e">
        <f t="shared" si="29"/>
        <v>#REF!</v>
      </c>
      <c r="AE59" s="39" t="e">
        <f t="shared" si="33"/>
        <v>#REF!</v>
      </c>
      <c r="AF59" s="39" t="e">
        <f t="shared" si="30"/>
        <v>#REF!</v>
      </c>
      <c r="AG59" s="40" t="e">
        <f t="shared" si="24"/>
        <v>#REF!</v>
      </c>
    </row>
    <row r="60" spans="1:33" x14ac:dyDescent="0.2">
      <c r="A60" s="21" t="s">
        <v>85</v>
      </c>
      <c r="C60" s="104">
        <v>43643</v>
      </c>
      <c r="D60" s="4">
        <f t="shared" si="12"/>
        <v>80</v>
      </c>
      <c r="E60" s="4">
        <v>58</v>
      </c>
      <c r="F60" s="54">
        <v>9.4999999999999998E-3</v>
      </c>
      <c r="G60" s="35"/>
      <c r="P60" s="37" t="e">
        <f>$C$42*#REF!</f>
        <v>#REF!</v>
      </c>
      <c r="Q60" s="38" t="e">
        <f>$C$41*#REF!</f>
        <v>#REF!</v>
      </c>
      <c r="R60" s="39" t="e">
        <f t="shared" si="25"/>
        <v>#REF!</v>
      </c>
      <c r="S60" s="39" t="e">
        <f t="shared" si="31"/>
        <v>#REF!</v>
      </c>
      <c r="T60" s="39" t="e">
        <f t="shared" si="26"/>
        <v>#REF!</v>
      </c>
      <c r="U60" s="40" t="e">
        <f t="shared" si="22"/>
        <v>#REF!</v>
      </c>
      <c r="V60" s="37" t="e">
        <f>$C$42*#REF!</f>
        <v>#REF!</v>
      </c>
      <c r="W60" s="38" t="e">
        <f>$C$41*#REF!</f>
        <v>#REF!</v>
      </c>
      <c r="X60" s="39" t="e">
        <f t="shared" si="27"/>
        <v>#REF!</v>
      </c>
      <c r="Y60" s="39" t="e">
        <f t="shared" si="32"/>
        <v>#REF!</v>
      </c>
      <c r="Z60" s="39" t="e">
        <f t="shared" si="28"/>
        <v>#REF!</v>
      </c>
      <c r="AA60" s="40" t="e">
        <f t="shared" si="23"/>
        <v>#REF!</v>
      </c>
      <c r="AB60" s="37" t="e">
        <f>$C$42*#REF!</f>
        <v>#REF!</v>
      </c>
      <c r="AC60" s="38" t="e">
        <f>$C$41*#REF!</f>
        <v>#REF!</v>
      </c>
      <c r="AD60" s="39" t="e">
        <f t="shared" si="29"/>
        <v>#REF!</v>
      </c>
      <c r="AE60" s="39" t="e">
        <f t="shared" si="33"/>
        <v>#REF!</v>
      </c>
      <c r="AF60" s="39" t="e">
        <f t="shared" si="30"/>
        <v>#REF!</v>
      </c>
      <c r="AG60" s="40" t="e">
        <f t="shared" si="24"/>
        <v>#REF!</v>
      </c>
    </row>
    <row r="61" spans="1:33" x14ac:dyDescent="0.2">
      <c r="A61" s="21" t="s">
        <v>45</v>
      </c>
      <c r="B61" s="87" t="s">
        <v>57</v>
      </c>
      <c r="C61" s="96">
        <v>0.95</v>
      </c>
      <c r="D61" s="4">
        <f t="shared" si="12"/>
        <v>81</v>
      </c>
      <c r="E61" s="4">
        <v>59</v>
      </c>
      <c r="F61" s="54">
        <v>9.4999999999999998E-3</v>
      </c>
      <c r="G61" s="35"/>
      <c r="P61" s="37" t="e">
        <f>$C$42*#REF!</f>
        <v>#REF!</v>
      </c>
      <c r="Q61" s="38" t="e">
        <f>$C$41*#REF!</f>
        <v>#REF!</v>
      </c>
      <c r="R61" s="39" t="e">
        <f t="shared" si="25"/>
        <v>#REF!</v>
      </c>
      <c r="S61" s="39" t="e">
        <f t="shared" si="31"/>
        <v>#REF!</v>
      </c>
      <c r="T61" s="39" t="e">
        <f t="shared" si="26"/>
        <v>#REF!</v>
      </c>
      <c r="U61" s="40" t="e">
        <f t="shared" si="22"/>
        <v>#REF!</v>
      </c>
      <c r="V61" s="37" t="e">
        <f>$C$42*#REF!</f>
        <v>#REF!</v>
      </c>
      <c r="W61" s="38" t="e">
        <f>$C$41*#REF!</f>
        <v>#REF!</v>
      </c>
      <c r="X61" s="39" t="e">
        <f t="shared" si="27"/>
        <v>#REF!</v>
      </c>
      <c r="Y61" s="39" t="e">
        <f t="shared" si="32"/>
        <v>#REF!</v>
      </c>
      <c r="Z61" s="39" t="e">
        <f t="shared" si="28"/>
        <v>#REF!</v>
      </c>
      <c r="AA61" s="40" t="e">
        <f t="shared" si="23"/>
        <v>#REF!</v>
      </c>
      <c r="AB61" s="37" t="e">
        <f>$C$42*#REF!</f>
        <v>#REF!</v>
      </c>
      <c r="AC61" s="38" t="e">
        <f>$C$41*#REF!</f>
        <v>#REF!</v>
      </c>
      <c r="AD61" s="39" t="e">
        <f t="shared" si="29"/>
        <v>#REF!</v>
      </c>
      <c r="AE61" s="39" t="e">
        <f t="shared" si="33"/>
        <v>#REF!</v>
      </c>
      <c r="AF61" s="39" t="e">
        <f t="shared" si="30"/>
        <v>#REF!</v>
      </c>
      <c r="AG61" s="40" t="e">
        <f t="shared" si="24"/>
        <v>#REF!</v>
      </c>
    </row>
    <row r="62" spans="1:33" x14ac:dyDescent="0.2">
      <c r="A62" s="21" t="s">
        <v>46</v>
      </c>
      <c r="B62" s="87" t="s">
        <v>58</v>
      </c>
      <c r="C62" s="96">
        <v>1</v>
      </c>
      <c r="D62" s="4">
        <f t="shared" si="12"/>
        <v>82</v>
      </c>
      <c r="E62" s="4">
        <v>60</v>
      </c>
      <c r="F62" s="54">
        <v>9.4999999999999998E-3</v>
      </c>
      <c r="G62" s="35"/>
      <c r="P62" s="37" t="e">
        <f>$C$42*#REF!</f>
        <v>#REF!</v>
      </c>
      <c r="Q62" s="38" t="e">
        <f>$C$41*#REF!</f>
        <v>#REF!</v>
      </c>
      <c r="R62" s="39" t="e">
        <f t="shared" si="25"/>
        <v>#REF!</v>
      </c>
      <c r="S62" s="39" t="e">
        <f t="shared" si="31"/>
        <v>#REF!</v>
      </c>
      <c r="T62" s="39" t="e">
        <f t="shared" si="26"/>
        <v>#REF!</v>
      </c>
      <c r="U62" s="40" t="e">
        <f t="shared" si="22"/>
        <v>#REF!</v>
      </c>
      <c r="V62" s="37" t="e">
        <f>$C$42*#REF!</f>
        <v>#REF!</v>
      </c>
      <c r="W62" s="38" t="e">
        <f>$C$41*#REF!</f>
        <v>#REF!</v>
      </c>
      <c r="X62" s="39" t="e">
        <f t="shared" si="27"/>
        <v>#REF!</v>
      </c>
      <c r="Y62" s="39" t="e">
        <f t="shared" si="32"/>
        <v>#REF!</v>
      </c>
      <c r="Z62" s="39" t="e">
        <f t="shared" si="28"/>
        <v>#REF!</v>
      </c>
      <c r="AA62" s="40" t="e">
        <f t="shared" si="23"/>
        <v>#REF!</v>
      </c>
      <c r="AB62" s="37" t="e">
        <f>$C$42*#REF!</f>
        <v>#REF!</v>
      </c>
      <c r="AC62" s="38" t="e">
        <f>$C$41*#REF!</f>
        <v>#REF!</v>
      </c>
      <c r="AD62" s="39" t="e">
        <f t="shared" si="29"/>
        <v>#REF!</v>
      </c>
      <c r="AE62" s="39" t="e">
        <f t="shared" si="33"/>
        <v>#REF!</v>
      </c>
      <c r="AF62" s="39" t="e">
        <f t="shared" si="30"/>
        <v>#REF!</v>
      </c>
      <c r="AG62" s="40" t="e">
        <f t="shared" si="24"/>
        <v>#REF!</v>
      </c>
    </row>
    <row r="63" spans="1:33" x14ac:dyDescent="0.2">
      <c r="A63" s="21" t="s">
        <v>97</v>
      </c>
      <c r="B63" s="87" t="s">
        <v>101</v>
      </c>
      <c r="C63" s="96">
        <v>0.92</v>
      </c>
      <c r="D63" s="4">
        <f t="shared" si="12"/>
        <v>83</v>
      </c>
      <c r="E63" s="4">
        <v>61</v>
      </c>
      <c r="F63" s="54">
        <v>9.4999999999999998E-3</v>
      </c>
      <c r="G63" s="35"/>
      <c r="P63" s="37" t="e">
        <f>$C$42*#REF!</f>
        <v>#REF!</v>
      </c>
      <c r="Q63" s="38" t="e">
        <f>$C$41*#REF!</f>
        <v>#REF!</v>
      </c>
      <c r="R63" s="39" t="e">
        <f t="shared" si="25"/>
        <v>#REF!</v>
      </c>
      <c r="S63" s="39" t="e">
        <f t="shared" si="31"/>
        <v>#REF!</v>
      </c>
      <c r="T63" s="39" t="e">
        <f t="shared" si="26"/>
        <v>#REF!</v>
      </c>
      <c r="U63" s="40" t="e">
        <f t="shared" si="22"/>
        <v>#REF!</v>
      </c>
      <c r="V63" s="37" t="e">
        <f>$C$42*#REF!</f>
        <v>#REF!</v>
      </c>
      <c r="W63" s="38" t="e">
        <f>$C$41*#REF!</f>
        <v>#REF!</v>
      </c>
      <c r="X63" s="39" t="e">
        <f t="shared" si="27"/>
        <v>#REF!</v>
      </c>
      <c r="Y63" s="39" t="e">
        <f t="shared" si="32"/>
        <v>#REF!</v>
      </c>
      <c r="Z63" s="39" t="e">
        <f t="shared" si="28"/>
        <v>#REF!</v>
      </c>
      <c r="AA63" s="40" t="e">
        <f t="shared" si="23"/>
        <v>#REF!</v>
      </c>
      <c r="AB63" s="37" t="e">
        <f>$C$42*#REF!</f>
        <v>#REF!</v>
      </c>
      <c r="AC63" s="38" t="e">
        <f>$C$41*#REF!</f>
        <v>#REF!</v>
      </c>
      <c r="AD63" s="39" t="e">
        <f t="shared" si="29"/>
        <v>#REF!</v>
      </c>
      <c r="AE63" s="39" t="e">
        <f t="shared" si="33"/>
        <v>#REF!</v>
      </c>
      <c r="AF63" s="39" t="e">
        <f t="shared" si="30"/>
        <v>#REF!</v>
      </c>
      <c r="AG63" s="40" t="e">
        <f t="shared" si="24"/>
        <v>#REF!</v>
      </c>
    </row>
    <row r="64" spans="1:33" x14ac:dyDescent="0.2">
      <c r="A64" s="21" t="s">
        <v>98</v>
      </c>
      <c r="B64" s="87" t="s">
        <v>102</v>
      </c>
      <c r="C64" s="96">
        <v>1.03</v>
      </c>
      <c r="D64" s="4">
        <f t="shared" si="12"/>
        <v>84</v>
      </c>
      <c r="E64" s="4">
        <v>62</v>
      </c>
      <c r="F64" s="54">
        <v>9.4999999999999998E-3</v>
      </c>
      <c r="G64" s="35"/>
      <c r="P64" s="37" t="e">
        <f>$C$42*#REF!</f>
        <v>#REF!</v>
      </c>
      <c r="Q64" s="38" t="e">
        <f>$C$41*#REF!</f>
        <v>#REF!</v>
      </c>
      <c r="R64" s="39" t="e">
        <f t="shared" si="25"/>
        <v>#REF!</v>
      </c>
      <c r="S64" s="39" t="e">
        <f t="shared" si="31"/>
        <v>#REF!</v>
      </c>
      <c r="T64" s="39" t="e">
        <f t="shared" si="26"/>
        <v>#REF!</v>
      </c>
      <c r="U64" s="40" t="e">
        <f t="shared" si="22"/>
        <v>#REF!</v>
      </c>
      <c r="V64" s="37" t="e">
        <f>$C$42*#REF!</f>
        <v>#REF!</v>
      </c>
      <c r="W64" s="38" t="e">
        <f>$C$41*#REF!</f>
        <v>#REF!</v>
      </c>
      <c r="X64" s="39" t="e">
        <f t="shared" si="27"/>
        <v>#REF!</v>
      </c>
      <c r="Y64" s="39" t="e">
        <f t="shared" si="32"/>
        <v>#REF!</v>
      </c>
      <c r="Z64" s="39" t="e">
        <f t="shared" si="28"/>
        <v>#REF!</v>
      </c>
      <c r="AA64" s="40" t="e">
        <f t="shared" si="23"/>
        <v>#REF!</v>
      </c>
      <c r="AB64" s="37" t="e">
        <f>$C$42*#REF!</f>
        <v>#REF!</v>
      </c>
      <c r="AC64" s="38" t="e">
        <f>$C$41*#REF!</f>
        <v>#REF!</v>
      </c>
      <c r="AD64" s="39" t="e">
        <f t="shared" si="29"/>
        <v>#REF!</v>
      </c>
      <c r="AE64" s="39" t="e">
        <f t="shared" si="33"/>
        <v>#REF!</v>
      </c>
      <c r="AF64" s="39" t="e">
        <f t="shared" si="30"/>
        <v>#REF!</v>
      </c>
      <c r="AG64" s="40" t="e">
        <f t="shared" si="24"/>
        <v>#REF!</v>
      </c>
    </row>
    <row r="65" spans="1:33" x14ac:dyDescent="0.2">
      <c r="A65" s="21" t="s">
        <v>99</v>
      </c>
      <c r="B65" s="87" t="s">
        <v>103</v>
      </c>
      <c r="C65" s="96">
        <v>0.92</v>
      </c>
      <c r="D65" s="4">
        <f t="shared" si="12"/>
        <v>85</v>
      </c>
      <c r="E65" s="4">
        <v>63</v>
      </c>
      <c r="F65" s="54">
        <v>9.4999999999999998E-3</v>
      </c>
      <c r="G65" s="35"/>
      <c r="P65" s="37" t="e">
        <f>$C$42*#REF!</f>
        <v>#REF!</v>
      </c>
      <c r="Q65" s="38" t="e">
        <f>$C$41*#REF!</f>
        <v>#REF!</v>
      </c>
      <c r="R65" s="39" t="e">
        <f t="shared" si="25"/>
        <v>#REF!</v>
      </c>
      <c r="S65" s="39" t="e">
        <f t="shared" si="31"/>
        <v>#REF!</v>
      </c>
      <c r="T65" s="39" t="e">
        <f t="shared" si="26"/>
        <v>#REF!</v>
      </c>
      <c r="U65" s="40" t="e">
        <f t="shared" si="22"/>
        <v>#REF!</v>
      </c>
      <c r="V65" s="37" t="e">
        <f>$C$42*#REF!</f>
        <v>#REF!</v>
      </c>
      <c r="W65" s="38" t="e">
        <f>$C$41*#REF!</f>
        <v>#REF!</v>
      </c>
      <c r="X65" s="39" t="e">
        <f t="shared" si="27"/>
        <v>#REF!</v>
      </c>
      <c r="Y65" s="39" t="e">
        <f t="shared" si="32"/>
        <v>#REF!</v>
      </c>
      <c r="Z65" s="39" t="e">
        <f t="shared" si="28"/>
        <v>#REF!</v>
      </c>
      <c r="AA65" s="40" t="e">
        <f t="shared" si="23"/>
        <v>#REF!</v>
      </c>
      <c r="AB65" s="37" t="e">
        <f>$C$42*#REF!</f>
        <v>#REF!</v>
      </c>
      <c r="AC65" s="38" t="e">
        <f>$C$41*#REF!</f>
        <v>#REF!</v>
      </c>
      <c r="AD65" s="39" t="e">
        <f t="shared" si="29"/>
        <v>#REF!</v>
      </c>
      <c r="AE65" s="39" t="e">
        <f t="shared" si="33"/>
        <v>#REF!</v>
      </c>
      <c r="AF65" s="39" t="e">
        <f t="shared" si="30"/>
        <v>#REF!</v>
      </c>
      <c r="AG65" s="40" t="e">
        <f t="shared" si="24"/>
        <v>#REF!</v>
      </c>
    </row>
    <row r="66" spans="1:33" x14ac:dyDescent="0.2">
      <c r="A66" s="21" t="s">
        <v>100</v>
      </c>
      <c r="B66" s="87" t="s">
        <v>104</v>
      </c>
      <c r="C66" s="96">
        <v>1.01</v>
      </c>
      <c r="D66" s="4">
        <f t="shared" si="12"/>
        <v>86</v>
      </c>
      <c r="E66" s="4">
        <v>64</v>
      </c>
      <c r="F66" s="54">
        <v>9.4999999999999998E-3</v>
      </c>
      <c r="G66" s="35"/>
      <c r="P66" s="37" t="e">
        <f>$C$42*#REF!</f>
        <v>#REF!</v>
      </c>
      <c r="Q66" s="38" t="e">
        <f>$C$41*#REF!</f>
        <v>#REF!</v>
      </c>
      <c r="R66" s="39" t="e">
        <f t="shared" si="25"/>
        <v>#REF!</v>
      </c>
      <c r="S66" s="39" t="e">
        <f t="shared" si="31"/>
        <v>#REF!</v>
      </c>
      <c r="T66" s="39" t="e">
        <f t="shared" si="26"/>
        <v>#REF!</v>
      </c>
      <c r="U66" s="40" t="e">
        <f t="shared" ref="U66:U80" si="34">S66+(T66/(1+$C$4)^($D66-$D$2))</f>
        <v>#REF!</v>
      </c>
      <c r="V66" s="37" t="e">
        <f>$C$42*#REF!</f>
        <v>#REF!</v>
      </c>
      <c r="W66" s="38" t="e">
        <f>$C$41*#REF!</f>
        <v>#REF!</v>
      </c>
      <c r="X66" s="39" t="e">
        <f t="shared" si="27"/>
        <v>#REF!</v>
      </c>
      <c r="Y66" s="39" t="e">
        <f t="shared" si="32"/>
        <v>#REF!</v>
      </c>
      <c r="Z66" s="39" t="e">
        <f t="shared" si="28"/>
        <v>#REF!</v>
      </c>
      <c r="AA66" s="40" t="e">
        <f t="shared" ref="AA66:AA80" si="35">Y66+(Z66/(1+$C$4)^($D66-$D$2))</f>
        <v>#REF!</v>
      </c>
      <c r="AB66" s="37" t="e">
        <f>$C$42*#REF!</f>
        <v>#REF!</v>
      </c>
      <c r="AC66" s="38" t="e">
        <f>$C$41*#REF!</f>
        <v>#REF!</v>
      </c>
      <c r="AD66" s="39" t="e">
        <f t="shared" si="29"/>
        <v>#REF!</v>
      </c>
      <c r="AE66" s="39" t="e">
        <f t="shared" si="33"/>
        <v>#REF!</v>
      </c>
      <c r="AF66" s="39" t="e">
        <f t="shared" si="30"/>
        <v>#REF!</v>
      </c>
      <c r="AG66" s="40" t="e">
        <f t="shared" ref="AG66:AG80" si="36">AE66+(AF66/(1+$C$4)^($D66-$D$2))</f>
        <v>#REF!</v>
      </c>
    </row>
    <row r="67" spans="1:33" x14ac:dyDescent="0.2">
      <c r="A67" s="88" t="s">
        <v>132</v>
      </c>
      <c r="B67" s="109" t="s">
        <v>131</v>
      </c>
      <c r="C67" s="139">
        <v>1.07</v>
      </c>
      <c r="D67" s="4">
        <f t="shared" si="12"/>
        <v>87</v>
      </c>
      <c r="E67" s="4">
        <v>65</v>
      </c>
      <c r="F67" s="54">
        <v>9.4999999999999998E-3</v>
      </c>
      <c r="G67" s="35"/>
      <c r="P67" s="37" t="e">
        <f>$C$42*#REF!</f>
        <v>#REF!</v>
      </c>
      <c r="Q67" s="38" t="e">
        <f>$C$41*#REF!</f>
        <v>#REF!</v>
      </c>
      <c r="R67" s="39" t="e">
        <f t="shared" ref="R67:R80" si="37">IF($E67=0,P67,R66*(1+$C$44)+P67)</f>
        <v>#REF!</v>
      </c>
      <c r="S67" s="39" t="e">
        <f t="shared" si="31"/>
        <v>#REF!</v>
      </c>
      <c r="T67" s="39" t="e">
        <f t="shared" ref="T67:T80" si="38">IF($E67=0,Q67,T66*(1+$C$44)+Q67)</f>
        <v>#REF!</v>
      </c>
      <c r="U67" s="40" t="e">
        <f t="shared" si="34"/>
        <v>#REF!</v>
      </c>
      <c r="V67" s="37" t="e">
        <f>$C$42*#REF!</f>
        <v>#REF!</v>
      </c>
      <c r="W67" s="38" t="e">
        <f>$C$41*#REF!</f>
        <v>#REF!</v>
      </c>
      <c r="X67" s="39" t="e">
        <f t="shared" ref="X67:X80" si="39">IF($E67=0,V67,X66*(1+$C$45)+V67)</f>
        <v>#REF!</v>
      </c>
      <c r="Y67" s="39" t="e">
        <f t="shared" si="32"/>
        <v>#REF!</v>
      </c>
      <c r="Z67" s="39" t="e">
        <f t="shared" ref="Z67:Z80" si="40">IF($E67=0,W67,Z66*(1+$C$45)+W67)</f>
        <v>#REF!</v>
      </c>
      <c r="AA67" s="40" t="e">
        <f t="shared" si="35"/>
        <v>#REF!</v>
      </c>
      <c r="AB67" s="37" t="e">
        <f>$C$42*#REF!</f>
        <v>#REF!</v>
      </c>
      <c r="AC67" s="38" t="e">
        <f>$C$41*#REF!</f>
        <v>#REF!</v>
      </c>
      <c r="AD67" s="39" t="e">
        <f t="shared" ref="AD67:AD80" si="41">IF($E67=0,AB67,AD66*(1+$C$46)+AB67)</f>
        <v>#REF!</v>
      </c>
      <c r="AE67" s="39" t="e">
        <f t="shared" si="33"/>
        <v>#REF!</v>
      </c>
      <c r="AF67" s="39" t="e">
        <f t="shared" ref="AF67:AF80" si="42">IF($E67=0,AC67,AF66*(1+$C$46)+AC67)</f>
        <v>#REF!</v>
      </c>
      <c r="AG67" s="40" t="e">
        <f t="shared" si="36"/>
        <v>#REF!</v>
      </c>
    </row>
    <row r="68" spans="1:33" x14ac:dyDescent="0.2">
      <c r="A68" s="21" t="s">
        <v>137</v>
      </c>
      <c r="B68" s="87" t="s">
        <v>133</v>
      </c>
      <c r="C68" s="96">
        <v>0.94</v>
      </c>
      <c r="D68" s="4">
        <f t="shared" ref="D68:D97" si="43">D67+1</f>
        <v>88</v>
      </c>
      <c r="E68" s="4">
        <v>66</v>
      </c>
      <c r="F68" s="54">
        <v>9.4999999999999998E-3</v>
      </c>
      <c r="G68" s="35"/>
      <c r="P68" s="37" t="e">
        <f>$C$42*#REF!</f>
        <v>#REF!</v>
      </c>
      <c r="Q68" s="38" t="e">
        <f>$C$41*#REF!</f>
        <v>#REF!</v>
      </c>
      <c r="R68" s="39" t="e">
        <f t="shared" si="37"/>
        <v>#REF!</v>
      </c>
      <c r="S68" s="39" t="e">
        <f t="shared" si="31"/>
        <v>#REF!</v>
      </c>
      <c r="T68" s="39" t="e">
        <f t="shared" si="38"/>
        <v>#REF!</v>
      </c>
      <c r="U68" s="40" t="e">
        <f t="shared" si="34"/>
        <v>#REF!</v>
      </c>
      <c r="V68" s="37" t="e">
        <f>$C$42*#REF!</f>
        <v>#REF!</v>
      </c>
      <c r="W68" s="38" t="e">
        <f>$C$41*#REF!</f>
        <v>#REF!</v>
      </c>
      <c r="X68" s="39" t="e">
        <f t="shared" si="39"/>
        <v>#REF!</v>
      </c>
      <c r="Y68" s="39" t="e">
        <f t="shared" si="32"/>
        <v>#REF!</v>
      </c>
      <c r="Z68" s="39" t="e">
        <f t="shared" si="40"/>
        <v>#REF!</v>
      </c>
      <c r="AA68" s="40" t="e">
        <f t="shared" si="35"/>
        <v>#REF!</v>
      </c>
      <c r="AB68" s="37" t="e">
        <f>$C$42*#REF!</f>
        <v>#REF!</v>
      </c>
      <c r="AC68" s="38" t="e">
        <f>$C$41*#REF!</f>
        <v>#REF!</v>
      </c>
      <c r="AD68" s="39" t="e">
        <f t="shared" si="41"/>
        <v>#REF!</v>
      </c>
      <c r="AE68" s="39" t="e">
        <f t="shared" si="33"/>
        <v>#REF!</v>
      </c>
      <c r="AF68" s="39" t="e">
        <f t="shared" si="42"/>
        <v>#REF!</v>
      </c>
      <c r="AG68" s="40" t="e">
        <f t="shared" si="36"/>
        <v>#REF!</v>
      </c>
    </row>
    <row r="69" spans="1:33" x14ac:dyDescent="0.2">
      <c r="A69" s="21" t="s">
        <v>135</v>
      </c>
      <c r="B69" s="87" t="s">
        <v>144</v>
      </c>
      <c r="C69" s="96">
        <v>0.97</v>
      </c>
      <c r="D69" s="4">
        <f t="shared" si="43"/>
        <v>89</v>
      </c>
      <c r="E69" s="4">
        <v>67</v>
      </c>
      <c r="F69" s="54">
        <v>9.4999999999999998E-3</v>
      </c>
      <c r="G69" s="35"/>
      <c r="P69" s="37" t="e">
        <f>$C$42*#REF!</f>
        <v>#REF!</v>
      </c>
      <c r="Q69" s="38" t="e">
        <f>$C$41*#REF!</f>
        <v>#REF!</v>
      </c>
      <c r="R69" s="39" t="e">
        <f t="shared" si="37"/>
        <v>#REF!</v>
      </c>
      <c r="S69" s="39" t="e">
        <f t="shared" si="31"/>
        <v>#REF!</v>
      </c>
      <c r="T69" s="39" t="e">
        <f t="shared" si="38"/>
        <v>#REF!</v>
      </c>
      <c r="U69" s="40" t="e">
        <f t="shared" si="34"/>
        <v>#REF!</v>
      </c>
      <c r="V69" s="37" t="e">
        <f>$C$42*#REF!</f>
        <v>#REF!</v>
      </c>
      <c r="W69" s="38" t="e">
        <f>$C$41*#REF!</f>
        <v>#REF!</v>
      </c>
      <c r="X69" s="39" t="e">
        <f t="shared" si="39"/>
        <v>#REF!</v>
      </c>
      <c r="Y69" s="39" t="e">
        <f t="shared" si="32"/>
        <v>#REF!</v>
      </c>
      <c r="Z69" s="39" t="e">
        <f t="shared" si="40"/>
        <v>#REF!</v>
      </c>
      <c r="AA69" s="40" t="e">
        <f t="shared" si="35"/>
        <v>#REF!</v>
      </c>
      <c r="AB69" s="37" t="e">
        <f>$C$42*#REF!</f>
        <v>#REF!</v>
      </c>
      <c r="AC69" s="38" t="e">
        <f>$C$41*#REF!</f>
        <v>#REF!</v>
      </c>
      <c r="AD69" s="39" t="e">
        <f t="shared" si="41"/>
        <v>#REF!</v>
      </c>
      <c r="AE69" s="39" t="e">
        <f t="shared" si="33"/>
        <v>#REF!</v>
      </c>
      <c r="AF69" s="39" t="e">
        <f t="shared" si="42"/>
        <v>#REF!</v>
      </c>
      <c r="AG69" s="40" t="e">
        <f t="shared" si="36"/>
        <v>#REF!</v>
      </c>
    </row>
    <row r="70" spans="1:33" x14ac:dyDescent="0.2">
      <c r="A70" s="110" t="s">
        <v>136</v>
      </c>
      <c r="B70" s="111" t="s">
        <v>134</v>
      </c>
      <c r="C70" s="140">
        <v>0.95</v>
      </c>
      <c r="D70" s="4">
        <f t="shared" si="43"/>
        <v>90</v>
      </c>
      <c r="E70" s="4">
        <v>68</v>
      </c>
      <c r="F70" s="54">
        <v>9.4999999999999998E-3</v>
      </c>
      <c r="G70" s="35"/>
      <c r="P70" s="37" t="e">
        <f>$C$42*#REF!</f>
        <v>#REF!</v>
      </c>
      <c r="Q70" s="38" t="e">
        <f>$C$41*#REF!</f>
        <v>#REF!</v>
      </c>
      <c r="R70" s="39" t="e">
        <f t="shared" si="37"/>
        <v>#REF!</v>
      </c>
      <c r="S70" s="39" t="e">
        <f t="shared" si="31"/>
        <v>#REF!</v>
      </c>
      <c r="T70" s="39" t="e">
        <f t="shared" si="38"/>
        <v>#REF!</v>
      </c>
      <c r="U70" s="40" t="e">
        <f t="shared" si="34"/>
        <v>#REF!</v>
      </c>
      <c r="V70" s="37" t="e">
        <f>$C$42*#REF!</f>
        <v>#REF!</v>
      </c>
      <c r="W70" s="38" t="e">
        <f>$C$41*#REF!</f>
        <v>#REF!</v>
      </c>
      <c r="X70" s="39" t="e">
        <f t="shared" si="39"/>
        <v>#REF!</v>
      </c>
      <c r="Y70" s="39" t="e">
        <f t="shared" si="32"/>
        <v>#REF!</v>
      </c>
      <c r="Z70" s="39" t="e">
        <f t="shared" si="40"/>
        <v>#REF!</v>
      </c>
      <c r="AA70" s="40" t="e">
        <f t="shared" si="35"/>
        <v>#REF!</v>
      </c>
      <c r="AB70" s="37" t="e">
        <f>$C$42*#REF!</f>
        <v>#REF!</v>
      </c>
      <c r="AC70" s="38" t="e">
        <f>$C$41*#REF!</f>
        <v>#REF!</v>
      </c>
      <c r="AD70" s="39" t="e">
        <f t="shared" si="41"/>
        <v>#REF!</v>
      </c>
      <c r="AE70" s="39" t="e">
        <f t="shared" si="33"/>
        <v>#REF!</v>
      </c>
      <c r="AF70" s="39" t="e">
        <f t="shared" si="42"/>
        <v>#REF!</v>
      </c>
      <c r="AG70" s="40" t="e">
        <f t="shared" si="36"/>
        <v>#REF!</v>
      </c>
    </row>
    <row r="71" spans="1:33" x14ac:dyDescent="0.2">
      <c r="A71" s="88" t="s">
        <v>164</v>
      </c>
      <c r="B71" s="109" t="s">
        <v>165</v>
      </c>
      <c r="C71" s="139">
        <v>1.0146284933872927</v>
      </c>
      <c r="D71" s="4">
        <f t="shared" si="43"/>
        <v>91</v>
      </c>
      <c r="E71" s="4">
        <v>69</v>
      </c>
      <c r="F71" s="54">
        <v>9.4999999999999998E-3</v>
      </c>
      <c r="G71" s="35"/>
      <c r="P71" s="37" t="e">
        <f>$C$42*#REF!</f>
        <v>#REF!</v>
      </c>
      <c r="Q71" s="38" t="e">
        <f>$C$41*#REF!</f>
        <v>#REF!</v>
      </c>
      <c r="R71" s="39" t="e">
        <f t="shared" si="37"/>
        <v>#REF!</v>
      </c>
      <c r="S71" s="39" t="e">
        <f t="shared" si="31"/>
        <v>#REF!</v>
      </c>
      <c r="T71" s="39" t="e">
        <f t="shared" si="38"/>
        <v>#REF!</v>
      </c>
      <c r="U71" s="40" t="e">
        <f t="shared" si="34"/>
        <v>#REF!</v>
      </c>
      <c r="V71" s="37" t="e">
        <f>$C$42*#REF!</f>
        <v>#REF!</v>
      </c>
      <c r="W71" s="38" t="e">
        <f>$C$41*#REF!</f>
        <v>#REF!</v>
      </c>
      <c r="X71" s="39" t="e">
        <f t="shared" si="39"/>
        <v>#REF!</v>
      </c>
      <c r="Y71" s="39" t="e">
        <f t="shared" si="32"/>
        <v>#REF!</v>
      </c>
      <c r="Z71" s="39" t="e">
        <f t="shared" si="40"/>
        <v>#REF!</v>
      </c>
      <c r="AA71" s="40" t="e">
        <f t="shared" si="35"/>
        <v>#REF!</v>
      </c>
      <c r="AB71" s="37" t="e">
        <f>$C$42*#REF!</f>
        <v>#REF!</v>
      </c>
      <c r="AC71" s="38" t="e">
        <f>$C$41*#REF!</f>
        <v>#REF!</v>
      </c>
      <c r="AD71" s="39" t="e">
        <f t="shared" si="41"/>
        <v>#REF!</v>
      </c>
      <c r="AE71" s="39" t="e">
        <f t="shared" si="33"/>
        <v>#REF!</v>
      </c>
      <c r="AF71" s="39" t="e">
        <f t="shared" si="42"/>
        <v>#REF!</v>
      </c>
      <c r="AG71" s="40" t="e">
        <f t="shared" si="36"/>
        <v>#REF!</v>
      </c>
    </row>
    <row r="72" spans="1:33" x14ac:dyDescent="0.2">
      <c r="A72" s="110" t="s">
        <v>167</v>
      </c>
      <c r="B72" s="111" t="s">
        <v>166</v>
      </c>
      <c r="C72" s="140">
        <v>0.94553715066127064</v>
      </c>
      <c r="D72" s="4">
        <f t="shared" si="43"/>
        <v>92</v>
      </c>
      <c r="E72" s="4">
        <v>70</v>
      </c>
      <c r="F72" s="54">
        <v>9.4999999999999998E-3</v>
      </c>
      <c r="G72" s="35"/>
      <c r="P72" s="37" t="e">
        <f>$C$42*#REF!</f>
        <v>#REF!</v>
      </c>
      <c r="Q72" s="38" t="e">
        <f>$C$41*#REF!</f>
        <v>#REF!</v>
      </c>
      <c r="R72" s="39" t="e">
        <f t="shared" si="37"/>
        <v>#REF!</v>
      </c>
      <c r="S72" s="39" t="e">
        <f t="shared" si="31"/>
        <v>#REF!</v>
      </c>
      <c r="T72" s="39" t="e">
        <f t="shared" si="38"/>
        <v>#REF!</v>
      </c>
      <c r="U72" s="40" t="e">
        <f t="shared" si="34"/>
        <v>#REF!</v>
      </c>
      <c r="V72" s="37" t="e">
        <f>$C$42*#REF!</f>
        <v>#REF!</v>
      </c>
      <c r="W72" s="38" t="e">
        <f>$C$41*#REF!</f>
        <v>#REF!</v>
      </c>
      <c r="X72" s="39" t="e">
        <f t="shared" si="39"/>
        <v>#REF!</v>
      </c>
      <c r="Y72" s="39" t="e">
        <f t="shared" si="32"/>
        <v>#REF!</v>
      </c>
      <c r="Z72" s="39" t="e">
        <f t="shared" si="40"/>
        <v>#REF!</v>
      </c>
      <c r="AA72" s="40" t="e">
        <f t="shared" si="35"/>
        <v>#REF!</v>
      </c>
      <c r="AB72" s="37" t="e">
        <f>$C$42*#REF!</f>
        <v>#REF!</v>
      </c>
      <c r="AC72" s="38" t="e">
        <f>$C$41*#REF!</f>
        <v>#REF!</v>
      </c>
      <c r="AD72" s="39" t="e">
        <f t="shared" si="41"/>
        <v>#REF!</v>
      </c>
      <c r="AE72" s="39" t="e">
        <f t="shared" si="33"/>
        <v>#REF!</v>
      </c>
      <c r="AF72" s="39" t="e">
        <f t="shared" si="42"/>
        <v>#REF!</v>
      </c>
      <c r="AG72" s="40" t="e">
        <f t="shared" si="36"/>
        <v>#REF!</v>
      </c>
    </row>
    <row r="73" spans="1:33" x14ac:dyDescent="0.2">
      <c r="D73" s="4">
        <f t="shared" si="43"/>
        <v>93</v>
      </c>
      <c r="E73" s="4">
        <v>71</v>
      </c>
      <c r="F73" s="54">
        <v>9.4999999999999998E-3</v>
      </c>
      <c r="G73" s="35"/>
      <c r="P73" s="37" t="e">
        <f>$C$42*#REF!</f>
        <v>#REF!</v>
      </c>
      <c r="Q73" s="38" t="e">
        <f>$C$41*#REF!</f>
        <v>#REF!</v>
      </c>
      <c r="R73" s="39" t="e">
        <f t="shared" si="37"/>
        <v>#REF!</v>
      </c>
      <c r="S73" s="39" t="e">
        <f t="shared" si="31"/>
        <v>#REF!</v>
      </c>
      <c r="T73" s="39" t="e">
        <f t="shared" si="38"/>
        <v>#REF!</v>
      </c>
      <c r="U73" s="40" t="e">
        <f t="shared" si="34"/>
        <v>#REF!</v>
      </c>
      <c r="V73" s="37" t="e">
        <f>$C$42*#REF!</f>
        <v>#REF!</v>
      </c>
      <c r="W73" s="38" t="e">
        <f>$C$41*#REF!</f>
        <v>#REF!</v>
      </c>
      <c r="X73" s="39" t="e">
        <f t="shared" si="39"/>
        <v>#REF!</v>
      </c>
      <c r="Y73" s="39" t="e">
        <f t="shared" si="32"/>
        <v>#REF!</v>
      </c>
      <c r="Z73" s="39" t="e">
        <f t="shared" si="40"/>
        <v>#REF!</v>
      </c>
      <c r="AA73" s="40" t="e">
        <f t="shared" si="35"/>
        <v>#REF!</v>
      </c>
      <c r="AB73" s="37" t="e">
        <f>$C$42*#REF!</f>
        <v>#REF!</v>
      </c>
      <c r="AC73" s="38" t="e">
        <f>$C$41*#REF!</f>
        <v>#REF!</v>
      </c>
      <c r="AD73" s="39" t="e">
        <f t="shared" si="41"/>
        <v>#REF!</v>
      </c>
      <c r="AE73" s="39" t="e">
        <f t="shared" si="33"/>
        <v>#REF!</v>
      </c>
      <c r="AF73" s="39" t="e">
        <f t="shared" si="42"/>
        <v>#REF!</v>
      </c>
      <c r="AG73" s="40" t="e">
        <f t="shared" si="36"/>
        <v>#REF!</v>
      </c>
    </row>
    <row r="74" spans="1:33" x14ac:dyDescent="0.2">
      <c r="A74" s="86"/>
      <c r="B74" s="22"/>
      <c r="D74" s="4">
        <f t="shared" si="43"/>
        <v>94</v>
      </c>
      <c r="E74" s="4">
        <v>72</v>
      </c>
      <c r="F74" s="54">
        <v>9.4999999999999998E-3</v>
      </c>
      <c r="G74" s="35"/>
      <c r="P74" s="37" t="e">
        <f>$C$42*#REF!</f>
        <v>#REF!</v>
      </c>
      <c r="Q74" s="38" t="e">
        <f>$C$41*#REF!</f>
        <v>#REF!</v>
      </c>
      <c r="R74" s="39" t="e">
        <f t="shared" si="37"/>
        <v>#REF!</v>
      </c>
      <c r="S74" s="39" t="e">
        <f t="shared" si="31"/>
        <v>#REF!</v>
      </c>
      <c r="T74" s="39" t="e">
        <f t="shared" si="38"/>
        <v>#REF!</v>
      </c>
      <c r="U74" s="40" t="e">
        <f t="shared" si="34"/>
        <v>#REF!</v>
      </c>
      <c r="V74" s="37" t="e">
        <f>$C$42*#REF!</f>
        <v>#REF!</v>
      </c>
      <c r="W74" s="38" t="e">
        <f>$C$41*#REF!</f>
        <v>#REF!</v>
      </c>
      <c r="X74" s="39" t="e">
        <f t="shared" si="39"/>
        <v>#REF!</v>
      </c>
      <c r="Y74" s="39" t="e">
        <f t="shared" si="32"/>
        <v>#REF!</v>
      </c>
      <c r="Z74" s="39" t="e">
        <f t="shared" si="40"/>
        <v>#REF!</v>
      </c>
      <c r="AA74" s="40" t="e">
        <f t="shared" si="35"/>
        <v>#REF!</v>
      </c>
      <c r="AB74" s="37" t="e">
        <f>$C$42*#REF!</f>
        <v>#REF!</v>
      </c>
      <c r="AC74" s="38" t="e">
        <f>$C$41*#REF!</f>
        <v>#REF!</v>
      </c>
      <c r="AD74" s="39" t="e">
        <f t="shared" si="41"/>
        <v>#REF!</v>
      </c>
      <c r="AE74" s="39" t="e">
        <f t="shared" si="33"/>
        <v>#REF!</v>
      </c>
      <c r="AF74" s="39" t="e">
        <f t="shared" si="42"/>
        <v>#REF!</v>
      </c>
      <c r="AG74" s="40" t="e">
        <f t="shared" si="36"/>
        <v>#REF!</v>
      </c>
    </row>
    <row r="75" spans="1:33" x14ac:dyDescent="0.2">
      <c r="A75" s="86"/>
      <c r="B75" s="22"/>
      <c r="D75" s="4">
        <f t="shared" si="43"/>
        <v>95</v>
      </c>
      <c r="E75" s="4">
        <v>73</v>
      </c>
      <c r="F75" s="54">
        <v>9.4999999999999998E-3</v>
      </c>
      <c r="G75" s="35"/>
      <c r="P75" s="37" t="e">
        <f>$C$42*#REF!</f>
        <v>#REF!</v>
      </c>
      <c r="Q75" s="38" t="e">
        <f>$C$41*#REF!</f>
        <v>#REF!</v>
      </c>
      <c r="R75" s="39" t="e">
        <f t="shared" si="37"/>
        <v>#REF!</v>
      </c>
      <c r="S75" s="39" t="e">
        <f t="shared" ref="S75:S80" si="44">IF($E75&lt;$C$43,0,R75)/(1+$C$4)^($D75-$D$2)</f>
        <v>#REF!</v>
      </c>
      <c r="T75" s="39" t="e">
        <f t="shared" si="38"/>
        <v>#REF!</v>
      </c>
      <c r="U75" s="40" t="e">
        <f t="shared" si="34"/>
        <v>#REF!</v>
      </c>
      <c r="V75" s="37" t="e">
        <f>$C$42*#REF!</f>
        <v>#REF!</v>
      </c>
      <c r="W75" s="38" t="e">
        <f>$C$41*#REF!</f>
        <v>#REF!</v>
      </c>
      <c r="X75" s="39" t="e">
        <f t="shared" si="39"/>
        <v>#REF!</v>
      </c>
      <c r="Y75" s="39" t="e">
        <f t="shared" ref="Y75:Y80" si="45">IF($E75&lt;$C$43,0,X75)/(1+$C$4)^($D75-$D$2)</f>
        <v>#REF!</v>
      </c>
      <c r="Z75" s="39" t="e">
        <f t="shared" si="40"/>
        <v>#REF!</v>
      </c>
      <c r="AA75" s="40" t="e">
        <f t="shared" si="35"/>
        <v>#REF!</v>
      </c>
      <c r="AB75" s="37" t="e">
        <f>$C$42*#REF!</f>
        <v>#REF!</v>
      </c>
      <c r="AC75" s="38" t="e">
        <f>$C$41*#REF!</f>
        <v>#REF!</v>
      </c>
      <c r="AD75" s="39" t="e">
        <f t="shared" si="41"/>
        <v>#REF!</v>
      </c>
      <c r="AE75" s="39" t="e">
        <f t="shared" ref="AE75:AE80" si="46">IF($E75&lt;$C$43,0,AD75)/(1+$C$4)^($D75-$D$2)</f>
        <v>#REF!</v>
      </c>
      <c r="AF75" s="39" t="e">
        <f t="shared" si="42"/>
        <v>#REF!</v>
      </c>
      <c r="AG75" s="40" t="e">
        <f t="shared" si="36"/>
        <v>#REF!</v>
      </c>
    </row>
    <row r="76" spans="1:33" x14ac:dyDescent="0.2">
      <c r="D76" s="4">
        <f t="shared" si="43"/>
        <v>96</v>
      </c>
      <c r="E76" s="4">
        <v>74</v>
      </c>
      <c r="F76" s="54">
        <v>9.4999999999999998E-3</v>
      </c>
      <c r="G76" s="35"/>
      <c r="P76" s="37" t="e">
        <f>$C$42*#REF!</f>
        <v>#REF!</v>
      </c>
      <c r="Q76" s="38" t="e">
        <f>$C$41*#REF!</f>
        <v>#REF!</v>
      </c>
      <c r="R76" s="39" t="e">
        <f t="shared" si="37"/>
        <v>#REF!</v>
      </c>
      <c r="S76" s="39" t="e">
        <f t="shared" si="44"/>
        <v>#REF!</v>
      </c>
      <c r="T76" s="39" t="e">
        <f t="shared" si="38"/>
        <v>#REF!</v>
      </c>
      <c r="U76" s="40" t="e">
        <f t="shared" si="34"/>
        <v>#REF!</v>
      </c>
      <c r="V76" s="37" t="e">
        <f>$C$42*#REF!</f>
        <v>#REF!</v>
      </c>
      <c r="W76" s="38" t="e">
        <f>$C$41*#REF!</f>
        <v>#REF!</v>
      </c>
      <c r="X76" s="39" t="e">
        <f t="shared" si="39"/>
        <v>#REF!</v>
      </c>
      <c r="Y76" s="39" t="e">
        <f t="shared" si="45"/>
        <v>#REF!</v>
      </c>
      <c r="Z76" s="39" t="e">
        <f t="shared" si="40"/>
        <v>#REF!</v>
      </c>
      <c r="AA76" s="40" t="e">
        <f t="shared" si="35"/>
        <v>#REF!</v>
      </c>
      <c r="AB76" s="37" t="e">
        <f>$C$42*#REF!</f>
        <v>#REF!</v>
      </c>
      <c r="AC76" s="38" t="e">
        <f>$C$41*#REF!</f>
        <v>#REF!</v>
      </c>
      <c r="AD76" s="39" t="e">
        <f t="shared" si="41"/>
        <v>#REF!</v>
      </c>
      <c r="AE76" s="39" t="e">
        <f t="shared" si="46"/>
        <v>#REF!</v>
      </c>
      <c r="AF76" s="39" t="e">
        <f t="shared" si="42"/>
        <v>#REF!</v>
      </c>
      <c r="AG76" s="40" t="e">
        <f t="shared" si="36"/>
        <v>#REF!</v>
      </c>
    </row>
    <row r="77" spans="1:33" x14ac:dyDescent="0.2">
      <c r="D77" s="4">
        <f t="shared" si="43"/>
        <v>97</v>
      </c>
      <c r="E77" s="4">
        <v>75</v>
      </c>
      <c r="F77" s="54">
        <v>9.4999999999999998E-3</v>
      </c>
      <c r="G77" s="35"/>
      <c r="P77" s="37" t="e">
        <f>$C$42*#REF!</f>
        <v>#REF!</v>
      </c>
      <c r="Q77" s="38" t="e">
        <f>$C$41*#REF!</f>
        <v>#REF!</v>
      </c>
      <c r="R77" s="39" t="e">
        <f t="shared" si="37"/>
        <v>#REF!</v>
      </c>
      <c r="S77" s="39" t="e">
        <f t="shared" si="44"/>
        <v>#REF!</v>
      </c>
      <c r="T77" s="39" t="e">
        <f t="shared" si="38"/>
        <v>#REF!</v>
      </c>
      <c r="U77" s="40" t="e">
        <f t="shared" si="34"/>
        <v>#REF!</v>
      </c>
      <c r="V77" s="37" t="e">
        <f>$C$42*#REF!</f>
        <v>#REF!</v>
      </c>
      <c r="W77" s="38" t="e">
        <f>$C$41*#REF!</f>
        <v>#REF!</v>
      </c>
      <c r="X77" s="39" t="e">
        <f t="shared" si="39"/>
        <v>#REF!</v>
      </c>
      <c r="Y77" s="39" t="e">
        <f t="shared" si="45"/>
        <v>#REF!</v>
      </c>
      <c r="Z77" s="39" t="e">
        <f t="shared" si="40"/>
        <v>#REF!</v>
      </c>
      <c r="AA77" s="40" t="e">
        <f t="shared" si="35"/>
        <v>#REF!</v>
      </c>
      <c r="AB77" s="37" t="e">
        <f>$C$42*#REF!</f>
        <v>#REF!</v>
      </c>
      <c r="AC77" s="38" t="e">
        <f>$C$41*#REF!</f>
        <v>#REF!</v>
      </c>
      <c r="AD77" s="39" t="e">
        <f t="shared" si="41"/>
        <v>#REF!</v>
      </c>
      <c r="AE77" s="39" t="e">
        <f t="shared" si="46"/>
        <v>#REF!</v>
      </c>
      <c r="AF77" s="39" t="e">
        <f t="shared" si="42"/>
        <v>#REF!</v>
      </c>
      <c r="AG77" s="40" t="e">
        <f t="shared" si="36"/>
        <v>#REF!</v>
      </c>
    </row>
    <row r="78" spans="1:33" x14ac:dyDescent="0.2">
      <c r="D78" s="4">
        <f t="shared" si="43"/>
        <v>98</v>
      </c>
      <c r="E78" s="4">
        <v>76</v>
      </c>
      <c r="F78" s="54">
        <v>9.4999999999999998E-3</v>
      </c>
      <c r="G78" s="35"/>
      <c r="P78" s="37" t="e">
        <f>$C$42*#REF!</f>
        <v>#REF!</v>
      </c>
      <c r="Q78" s="38" t="e">
        <f>$C$41*#REF!</f>
        <v>#REF!</v>
      </c>
      <c r="R78" s="39" t="e">
        <f t="shared" si="37"/>
        <v>#REF!</v>
      </c>
      <c r="S78" s="39" t="e">
        <f t="shared" si="44"/>
        <v>#REF!</v>
      </c>
      <c r="T78" s="39" t="e">
        <f t="shared" si="38"/>
        <v>#REF!</v>
      </c>
      <c r="U78" s="40" t="e">
        <f t="shared" si="34"/>
        <v>#REF!</v>
      </c>
      <c r="V78" s="37" t="e">
        <f>$C$42*#REF!</f>
        <v>#REF!</v>
      </c>
      <c r="W78" s="38" t="e">
        <f>$C$41*#REF!</f>
        <v>#REF!</v>
      </c>
      <c r="X78" s="39" t="e">
        <f t="shared" si="39"/>
        <v>#REF!</v>
      </c>
      <c r="Y78" s="39" t="e">
        <f t="shared" si="45"/>
        <v>#REF!</v>
      </c>
      <c r="Z78" s="39" t="e">
        <f t="shared" si="40"/>
        <v>#REF!</v>
      </c>
      <c r="AA78" s="40" t="e">
        <f t="shared" si="35"/>
        <v>#REF!</v>
      </c>
      <c r="AB78" s="37" t="e">
        <f>$C$42*#REF!</f>
        <v>#REF!</v>
      </c>
      <c r="AC78" s="38" t="e">
        <f>$C$41*#REF!</f>
        <v>#REF!</v>
      </c>
      <c r="AD78" s="39" t="e">
        <f t="shared" si="41"/>
        <v>#REF!</v>
      </c>
      <c r="AE78" s="39" t="e">
        <f t="shared" si="46"/>
        <v>#REF!</v>
      </c>
      <c r="AF78" s="39" t="e">
        <f t="shared" si="42"/>
        <v>#REF!</v>
      </c>
      <c r="AG78" s="40" t="e">
        <f t="shared" si="36"/>
        <v>#REF!</v>
      </c>
    </row>
    <row r="79" spans="1:33" x14ac:dyDescent="0.2">
      <c r="D79" s="4">
        <f t="shared" si="43"/>
        <v>99</v>
      </c>
      <c r="E79" s="4">
        <v>77</v>
      </c>
      <c r="F79" s="54">
        <v>9.4999999999999998E-3</v>
      </c>
      <c r="P79" s="37" t="e">
        <f>$C$42*#REF!</f>
        <v>#REF!</v>
      </c>
      <c r="Q79" s="38" t="e">
        <f>$C$41*#REF!</f>
        <v>#REF!</v>
      </c>
      <c r="R79" s="39" t="e">
        <f t="shared" si="37"/>
        <v>#REF!</v>
      </c>
      <c r="S79" s="39" t="e">
        <f t="shared" si="44"/>
        <v>#REF!</v>
      </c>
      <c r="T79" s="39" t="e">
        <f t="shared" si="38"/>
        <v>#REF!</v>
      </c>
      <c r="U79" s="40" t="e">
        <f t="shared" si="34"/>
        <v>#REF!</v>
      </c>
      <c r="V79" s="37" t="e">
        <f>$C$42*#REF!</f>
        <v>#REF!</v>
      </c>
      <c r="W79" s="38" t="e">
        <f>$C$41*#REF!</f>
        <v>#REF!</v>
      </c>
      <c r="X79" s="39" t="e">
        <f t="shared" si="39"/>
        <v>#REF!</v>
      </c>
      <c r="Y79" s="39" t="e">
        <f t="shared" si="45"/>
        <v>#REF!</v>
      </c>
      <c r="Z79" s="39" t="e">
        <f t="shared" si="40"/>
        <v>#REF!</v>
      </c>
      <c r="AA79" s="40" t="e">
        <f t="shared" si="35"/>
        <v>#REF!</v>
      </c>
      <c r="AB79" s="37" t="e">
        <f>$C$42*#REF!</f>
        <v>#REF!</v>
      </c>
      <c r="AC79" s="38" t="e">
        <f>$C$41*#REF!</f>
        <v>#REF!</v>
      </c>
      <c r="AD79" s="39" t="e">
        <f t="shared" si="41"/>
        <v>#REF!</v>
      </c>
      <c r="AE79" s="39" t="e">
        <f t="shared" si="46"/>
        <v>#REF!</v>
      </c>
      <c r="AF79" s="39" t="e">
        <f t="shared" si="42"/>
        <v>#REF!</v>
      </c>
      <c r="AG79" s="40" t="e">
        <f t="shared" si="36"/>
        <v>#REF!</v>
      </c>
    </row>
    <row r="80" spans="1:33" x14ac:dyDescent="0.2">
      <c r="A80" s="86"/>
      <c r="B80" s="22"/>
      <c r="D80" s="4">
        <f t="shared" si="43"/>
        <v>100</v>
      </c>
      <c r="E80" s="4">
        <v>78</v>
      </c>
      <c r="F80" s="54">
        <v>9.4999999999999998E-3</v>
      </c>
      <c r="P80" s="37" t="e">
        <f>$C$42*#REF!</f>
        <v>#REF!</v>
      </c>
      <c r="Q80" s="38" t="e">
        <f>$C$41*#REF!</f>
        <v>#REF!</v>
      </c>
      <c r="R80" s="39" t="e">
        <f t="shared" si="37"/>
        <v>#REF!</v>
      </c>
      <c r="S80" s="39" t="e">
        <f t="shared" si="44"/>
        <v>#REF!</v>
      </c>
      <c r="T80" s="39" t="e">
        <f t="shared" si="38"/>
        <v>#REF!</v>
      </c>
      <c r="U80" s="40" t="e">
        <f t="shared" si="34"/>
        <v>#REF!</v>
      </c>
      <c r="V80" s="37" t="e">
        <f>$C$42*#REF!</f>
        <v>#REF!</v>
      </c>
      <c r="W80" s="38" t="e">
        <f>$C$41*#REF!</f>
        <v>#REF!</v>
      </c>
      <c r="X80" s="39" t="e">
        <f t="shared" si="39"/>
        <v>#REF!</v>
      </c>
      <c r="Y80" s="39" t="e">
        <f t="shared" si="45"/>
        <v>#REF!</v>
      </c>
      <c r="Z80" s="39" t="e">
        <f t="shared" si="40"/>
        <v>#REF!</v>
      </c>
      <c r="AA80" s="40" t="e">
        <f t="shared" si="35"/>
        <v>#REF!</v>
      </c>
      <c r="AB80" s="37" t="e">
        <f>$C$42*#REF!</f>
        <v>#REF!</v>
      </c>
      <c r="AC80" s="38" t="e">
        <f>$C$41*#REF!</f>
        <v>#REF!</v>
      </c>
      <c r="AD80" s="39" t="e">
        <f t="shared" si="41"/>
        <v>#REF!</v>
      </c>
      <c r="AE80" s="39" t="e">
        <f t="shared" si="46"/>
        <v>#REF!</v>
      </c>
      <c r="AF80" s="39" t="e">
        <f t="shared" si="42"/>
        <v>#REF!</v>
      </c>
      <c r="AG80" s="40" t="e">
        <f t="shared" si="36"/>
        <v>#REF!</v>
      </c>
    </row>
    <row r="81" spans="1:6" x14ac:dyDescent="0.2">
      <c r="A81" s="87"/>
      <c r="D81" s="4">
        <f t="shared" si="43"/>
        <v>101</v>
      </c>
      <c r="E81" s="4">
        <v>79</v>
      </c>
      <c r="F81" s="54">
        <v>9.4999999999999998E-3</v>
      </c>
    </row>
    <row r="82" spans="1:6" x14ac:dyDescent="0.2">
      <c r="A82" s="87"/>
      <c r="D82" s="4">
        <f t="shared" si="43"/>
        <v>102</v>
      </c>
      <c r="E82" s="4">
        <v>80</v>
      </c>
      <c r="F82" s="54">
        <v>9.4999999999999998E-3</v>
      </c>
    </row>
    <row r="83" spans="1:6" x14ac:dyDescent="0.2">
      <c r="A83" s="87"/>
      <c r="D83" s="4">
        <f t="shared" si="43"/>
        <v>103</v>
      </c>
      <c r="E83" s="4">
        <v>81</v>
      </c>
      <c r="F83" s="54">
        <v>9.4999999999999998E-3</v>
      </c>
    </row>
    <row r="84" spans="1:6" x14ac:dyDescent="0.2">
      <c r="A84" s="141"/>
      <c r="B84" s="142"/>
      <c r="D84" s="4">
        <f t="shared" si="43"/>
        <v>104</v>
      </c>
      <c r="E84" s="4">
        <v>82</v>
      </c>
      <c r="F84" s="54">
        <v>9.4999999999999998E-3</v>
      </c>
    </row>
    <row r="85" spans="1:6" x14ac:dyDescent="0.2">
      <c r="A85" s="143"/>
      <c r="B85" s="144"/>
      <c r="D85" s="4">
        <f t="shared" si="43"/>
        <v>105</v>
      </c>
      <c r="E85" s="4">
        <v>83</v>
      </c>
      <c r="F85" s="54">
        <v>9.4999999999999998E-3</v>
      </c>
    </row>
    <row r="86" spans="1:6" x14ac:dyDescent="0.2">
      <c r="A86" s="145"/>
      <c r="B86" s="146"/>
      <c r="D86" s="4">
        <f t="shared" si="43"/>
        <v>106</v>
      </c>
      <c r="E86" s="4">
        <v>84</v>
      </c>
      <c r="F86" s="54">
        <v>9.4999999999999998E-3</v>
      </c>
    </row>
    <row r="87" spans="1:6" x14ac:dyDescent="0.2">
      <c r="A87" s="145"/>
      <c r="B87" s="146"/>
      <c r="D87" s="4">
        <f t="shared" si="43"/>
        <v>107</v>
      </c>
      <c r="E87" s="4">
        <v>85</v>
      </c>
      <c r="F87" s="54">
        <v>9.4999999999999998E-3</v>
      </c>
    </row>
    <row r="88" spans="1:6" x14ac:dyDescent="0.2">
      <c r="A88" s="87"/>
      <c r="D88" s="4">
        <f t="shared" si="43"/>
        <v>108</v>
      </c>
      <c r="E88" s="4">
        <v>86</v>
      </c>
      <c r="F88" s="54">
        <v>9.4999999999999998E-3</v>
      </c>
    </row>
    <row r="89" spans="1:6" x14ac:dyDescent="0.2">
      <c r="A89" s="87"/>
      <c r="D89" s="4">
        <f t="shared" si="43"/>
        <v>109</v>
      </c>
      <c r="E89" s="4">
        <v>87</v>
      </c>
      <c r="F89" s="54">
        <v>9.4999999999999998E-3</v>
      </c>
    </row>
    <row r="90" spans="1:6" x14ac:dyDescent="0.2">
      <c r="D90" s="4">
        <f t="shared" si="43"/>
        <v>110</v>
      </c>
      <c r="E90" s="4">
        <v>88</v>
      </c>
      <c r="F90" s="54">
        <v>9.4999999999999998E-3</v>
      </c>
    </row>
    <row r="91" spans="1:6" x14ac:dyDescent="0.2">
      <c r="D91" s="4">
        <f t="shared" si="43"/>
        <v>111</v>
      </c>
      <c r="E91" s="4">
        <v>89</v>
      </c>
      <c r="F91" s="54">
        <v>9.4999999999999998E-3</v>
      </c>
    </row>
    <row r="92" spans="1:6" x14ac:dyDescent="0.2">
      <c r="D92" s="4">
        <f t="shared" si="43"/>
        <v>112</v>
      </c>
      <c r="E92" s="4">
        <v>90</v>
      </c>
      <c r="F92" s="54">
        <v>9.4999999999999998E-3</v>
      </c>
    </row>
    <row r="93" spans="1:6" x14ac:dyDescent="0.2">
      <c r="D93" s="4">
        <f t="shared" si="43"/>
        <v>113</v>
      </c>
      <c r="E93" s="4">
        <v>91</v>
      </c>
      <c r="F93" s="54">
        <v>9.4999999999999998E-3</v>
      </c>
    </row>
    <row r="94" spans="1:6" x14ac:dyDescent="0.2">
      <c r="D94" s="4">
        <f t="shared" si="43"/>
        <v>114</v>
      </c>
      <c r="E94" s="4">
        <v>92</v>
      </c>
      <c r="F94" s="54">
        <v>9.4999999999999998E-3</v>
      </c>
    </row>
    <row r="95" spans="1:6" x14ac:dyDescent="0.2">
      <c r="D95" s="4">
        <f t="shared" si="43"/>
        <v>115</v>
      </c>
      <c r="E95" s="4">
        <v>93</v>
      </c>
      <c r="F95" s="54">
        <v>9.4999999999999998E-3</v>
      </c>
    </row>
    <row r="96" spans="1:6" x14ac:dyDescent="0.2">
      <c r="D96" s="4">
        <f t="shared" si="43"/>
        <v>116</v>
      </c>
      <c r="E96" s="4">
        <v>94</v>
      </c>
      <c r="F96" s="54">
        <v>9.4999999999999998E-3</v>
      </c>
    </row>
    <row r="97" spans="4:6" x14ac:dyDescent="0.2">
      <c r="D97" s="4">
        <f t="shared" si="43"/>
        <v>117</v>
      </c>
      <c r="E97" s="4">
        <v>95</v>
      </c>
      <c r="F97" s="54">
        <v>9.4999999999999998E-3</v>
      </c>
    </row>
    <row r="98" spans="4:6" x14ac:dyDescent="0.2">
      <c r="D98" s="4"/>
      <c r="F98" s="54"/>
    </row>
    <row r="99" spans="4:6" x14ac:dyDescent="0.2">
      <c r="D99" s="4"/>
      <c r="F99" s="54"/>
    </row>
    <row r="100" spans="4:6" x14ac:dyDescent="0.2">
      <c r="D100" s="4"/>
      <c r="F100" s="54"/>
    </row>
    <row r="101" spans="4:6" x14ac:dyDescent="0.2">
      <c r="D101" s="4"/>
      <c r="F101" s="54"/>
    </row>
    <row r="102" spans="4:6" x14ac:dyDescent="0.2">
      <c r="D102" s="4"/>
      <c r="F102" s="54"/>
    </row>
    <row r="103" spans="4:6" x14ac:dyDescent="0.2">
      <c r="D103" s="4"/>
      <c r="F103" s="54"/>
    </row>
    <row r="104" spans="4:6" x14ac:dyDescent="0.2">
      <c r="D104" s="4"/>
      <c r="F104" s="54"/>
    </row>
    <row r="105" spans="4:6" x14ac:dyDescent="0.2">
      <c r="D105" s="4"/>
      <c r="F105" s="54"/>
    </row>
    <row r="106" spans="4:6" x14ac:dyDescent="0.2">
      <c r="D106" s="4"/>
      <c r="F106" s="54"/>
    </row>
  </sheetData>
  <phoneticPr fontId="18" type="noConversion"/>
  <hyperlinks>
    <hyperlink ref="I16" r:id="rId1" xr:uid="{00000000-0004-0000-0000-00000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3E25-882A-4435-8018-D297CD63B07E}">
  <dimension ref="A1:F15"/>
  <sheetViews>
    <sheetView tabSelected="1" zoomScale="190" workbookViewId="0">
      <selection activeCell="C10" sqref="C10"/>
    </sheetView>
  </sheetViews>
  <sheetFormatPr baseColWidth="10" defaultColWidth="8.83203125" defaultRowHeight="16" x14ac:dyDescent="0.2"/>
  <cols>
    <col min="1" max="1" width="9.83203125" bestFit="1" customWidth="1"/>
    <col min="2" max="2" width="12.33203125" customWidth="1"/>
    <col min="3" max="3" width="13.1640625" customWidth="1"/>
    <col min="4" max="4" width="10" bestFit="1" customWidth="1"/>
  </cols>
  <sheetData>
    <row r="1" spans="1:6" ht="17" x14ac:dyDescent="0.2">
      <c r="A1" s="70" t="s">
        <v>83</v>
      </c>
      <c r="B1" s="71" t="s">
        <v>93</v>
      </c>
      <c r="C1" s="72" t="s">
        <v>94</v>
      </c>
      <c r="D1" s="72" t="s">
        <v>95</v>
      </c>
      <c r="E1" s="73" t="s">
        <v>92</v>
      </c>
    </row>
    <row r="2" spans="1:6" x14ac:dyDescent="0.2">
      <c r="A2" s="74" t="s">
        <v>109</v>
      </c>
      <c r="B2" s="75">
        <v>20</v>
      </c>
      <c r="C2" s="80">
        <v>13200</v>
      </c>
      <c r="D2" s="82">
        <f>474</f>
        <v>474</v>
      </c>
      <c r="E2" s="83">
        <f>517</f>
        <v>517</v>
      </c>
    </row>
    <row r="3" spans="1:6" x14ac:dyDescent="0.2">
      <c r="A3" s="76" t="s">
        <v>110</v>
      </c>
      <c r="B3" s="77">
        <v>22</v>
      </c>
      <c r="C3" s="80">
        <v>23761</v>
      </c>
      <c r="D3" s="82">
        <f>3163</f>
        <v>3163</v>
      </c>
      <c r="E3" s="83">
        <f>679</f>
        <v>679</v>
      </c>
    </row>
    <row r="4" spans="1:6" x14ac:dyDescent="0.2">
      <c r="A4" s="76" t="s">
        <v>75</v>
      </c>
      <c r="B4" s="75">
        <v>27</v>
      </c>
      <c r="C4" s="80">
        <v>29138</v>
      </c>
      <c r="D4" s="82">
        <f>2895</f>
        <v>2895</v>
      </c>
      <c r="E4" s="83">
        <f>16555</f>
        <v>16555</v>
      </c>
    </row>
    <row r="5" spans="1:6" x14ac:dyDescent="0.2">
      <c r="A5" s="76" t="s">
        <v>76</v>
      </c>
      <c r="B5" s="77">
        <v>32</v>
      </c>
      <c r="C5" s="80">
        <v>31937</v>
      </c>
      <c r="D5" s="82">
        <f>2230</f>
        <v>2230</v>
      </c>
      <c r="E5" s="83">
        <f>20832</f>
        <v>20832</v>
      </c>
    </row>
    <row r="6" spans="1:6" x14ac:dyDescent="0.2">
      <c r="A6" s="76" t="s">
        <v>77</v>
      </c>
      <c r="B6" s="75">
        <v>37</v>
      </c>
      <c r="C6" s="80">
        <v>31017</v>
      </c>
      <c r="D6" s="82">
        <f>1824</f>
        <v>1824</v>
      </c>
      <c r="E6" s="83">
        <f>22523</f>
        <v>22523</v>
      </c>
    </row>
    <row r="7" spans="1:6" x14ac:dyDescent="0.2">
      <c r="A7" s="76" t="s">
        <v>78</v>
      </c>
      <c r="B7" s="77">
        <v>42</v>
      </c>
      <c r="C7" s="80">
        <v>30270</v>
      </c>
      <c r="D7" s="82">
        <f>1594</f>
        <v>1594</v>
      </c>
      <c r="E7" s="83">
        <f>24423</f>
        <v>24423</v>
      </c>
    </row>
    <row r="8" spans="1:6" x14ac:dyDescent="0.2">
      <c r="A8" s="76" t="s">
        <v>79</v>
      </c>
      <c r="B8" s="75">
        <v>47</v>
      </c>
      <c r="C8" s="80">
        <v>31443</v>
      </c>
      <c r="D8" s="82">
        <f>1428</f>
        <v>1428</v>
      </c>
      <c r="E8" s="83">
        <f>26134</f>
        <v>26134</v>
      </c>
    </row>
    <row r="9" spans="1:6" x14ac:dyDescent="0.2">
      <c r="A9" s="76" t="s">
        <v>80</v>
      </c>
      <c r="B9" s="77">
        <v>52</v>
      </c>
      <c r="C9" s="80">
        <v>32167</v>
      </c>
      <c r="D9" s="82">
        <f>1406</f>
        <v>1406</v>
      </c>
      <c r="E9" s="83">
        <f>28252</f>
        <v>28252</v>
      </c>
    </row>
    <row r="10" spans="1:6" x14ac:dyDescent="0.2">
      <c r="A10" s="76" t="s">
        <v>81</v>
      </c>
      <c r="B10" s="75">
        <v>57</v>
      </c>
      <c r="C10" s="80">
        <v>29400</v>
      </c>
      <c r="D10" s="82">
        <f>1159</f>
        <v>1159</v>
      </c>
      <c r="E10" s="83">
        <f>24793</f>
        <v>24793</v>
      </c>
    </row>
    <row r="11" spans="1:6" x14ac:dyDescent="0.2">
      <c r="A11" s="76" t="s">
        <v>82</v>
      </c>
      <c r="B11" s="77">
        <v>62</v>
      </c>
      <c r="C11" s="80">
        <v>26598</v>
      </c>
      <c r="D11" s="84">
        <f>648</f>
        <v>648</v>
      </c>
      <c r="E11" s="83">
        <f>18254</f>
        <v>18254</v>
      </c>
    </row>
    <row r="12" spans="1:6" x14ac:dyDescent="0.2">
      <c r="A12" s="78" t="s">
        <v>123</v>
      </c>
      <c r="B12" s="79">
        <v>67</v>
      </c>
      <c r="C12" s="81">
        <v>19594</v>
      </c>
      <c r="D12" s="84">
        <f>579</f>
        <v>579</v>
      </c>
      <c r="E12" s="85">
        <f>10082</f>
        <v>10082</v>
      </c>
    </row>
    <row r="13" spans="1:6" x14ac:dyDescent="0.2">
      <c r="A13" s="66"/>
      <c r="B13" s="67"/>
      <c r="C13" s="68"/>
      <c r="D13" s="69"/>
      <c r="E13" s="66"/>
      <c r="F13" s="58"/>
    </row>
    <row r="14" spans="1:6" x14ac:dyDescent="0.2">
      <c r="A14" s="66"/>
      <c r="B14" s="67"/>
      <c r="C14" s="68"/>
      <c r="D14" s="69"/>
      <c r="E14" s="66"/>
      <c r="F14" s="58"/>
    </row>
    <row r="15" spans="1:6" x14ac:dyDescent="0.2">
      <c r="A15" s="58"/>
      <c r="B15" s="58"/>
      <c r="C15" s="58"/>
      <c r="D15" s="58"/>
      <c r="E15" s="58"/>
      <c r="F15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E60-BC20-A944-914A-67725043B908}">
  <dimension ref="A1:E102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67</v>
      </c>
      <c r="B1" t="s">
        <v>96</v>
      </c>
      <c r="C1" t="s">
        <v>128</v>
      </c>
      <c r="D1" t="s">
        <v>129</v>
      </c>
      <c r="E1" t="s">
        <v>130</v>
      </c>
    </row>
    <row r="2" spans="1:5" x14ac:dyDescent="0.2">
      <c r="A2">
        <v>0</v>
      </c>
      <c r="B2">
        <v>26402.859934853419</v>
      </c>
      <c r="C2">
        <v>9.5000000000000001E-2</v>
      </c>
      <c r="D2">
        <v>0.11</v>
      </c>
      <c r="E2">
        <v>0.10169427400809392</v>
      </c>
    </row>
    <row r="3" spans="1:5" x14ac:dyDescent="0.2">
      <c r="A3">
        <v>1</v>
      </c>
      <c r="B3">
        <v>29087.879607665727</v>
      </c>
      <c r="C3">
        <v>7.0000000000000007E-2</v>
      </c>
      <c r="D3">
        <v>0.1075</v>
      </c>
      <c r="E3">
        <v>8.6735685020234779E-2</v>
      </c>
    </row>
    <row r="4" spans="1:5" x14ac:dyDescent="0.2">
      <c r="A4">
        <v>2</v>
      </c>
      <c r="B4">
        <v>31610.83677122273</v>
      </c>
      <c r="C4">
        <v>5.2499999999999998E-2</v>
      </c>
      <c r="D4">
        <v>6.5000000000000002E-2</v>
      </c>
      <c r="E4">
        <v>5.8078561673411591E-2</v>
      </c>
    </row>
    <row r="5" spans="1:5" x14ac:dyDescent="0.2">
      <c r="A5">
        <v>3</v>
      </c>
      <c r="B5">
        <v>33446.748704188336</v>
      </c>
      <c r="C5" s="59">
        <v>4.7500000000000001E-2</v>
      </c>
      <c r="D5">
        <v>5.5E-2</v>
      </c>
      <c r="E5">
        <v>5.0847137004046958E-2</v>
      </c>
    </row>
    <row r="6" spans="1:5" x14ac:dyDescent="0.2">
      <c r="A6">
        <v>4</v>
      </c>
      <c r="B6">
        <v>35147.420117890128</v>
      </c>
      <c r="C6" s="59">
        <v>4.4999999999999998E-2</v>
      </c>
      <c r="D6">
        <v>5.2499999999999998E-2</v>
      </c>
      <c r="E6">
        <v>4.8347137004046956E-2</v>
      </c>
    </row>
    <row r="7" spans="1:5" x14ac:dyDescent="0.2">
      <c r="A7">
        <v>5</v>
      </c>
      <c r="B7">
        <v>36846.697253668557</v>
      </c>
      <c r="C7" s="59">
        <v>4.2499999999999996E-2</v>
      </c>
      <c r="D7">
        <v>0.05</v>
      </c>
      <c r="E7">
        <v>4.5847137004046953E-2</v>
      </c>
    </row>
    <row r="8" spans="1:5" x14ac:dyDescent="0.2">
      <c r="A8">
        <v>6</v>
      </c>
      <c r="B8">
        <v>38536.012830804139</v>
      </c>
      <c r="C8" s="59">
        <v>4.2499999999999996E-2</v>
      </c>
      <c r="D8">
        <v>4.7500000000000001E-2</v>
      </c>
      <c r="E8">
        <v>4.4731424669364639E-2</v>
      </c>
    </row>
    <row r="9" spans="1:5" x14ac:dyDescent="0.2">
      <c r="A9">
        <v>7</v>
      </c>
      <c r="B9">
        <v>40259.783585802921</v>
      </c>
      <c r="C9" s="59">
        <v>0.04</v>
      </c>
      <c r="D9">
        <v>4.4999999999999998E-2</v>
      </c>
      <c r="E9">
        <v>4.2231424669364637E-2</v>
      </c>
    </row>
    <row r="10" spans="1:5" x14ac:dyDescent="0.2">
      <c r="A10">
        <v>8</v>
      </c>
      <c r="B10">
        <v>41960.011603511681</v>
      </c>
      <c r="C10" s="59">
        <v>0.04</v>
      </c>
      <c r="D10">
        <v>4.4999999999999998E-2</v>
      </c>
      <c r="E10">
        <v>4.2231424669364637E-2</v>
      </c>
    </row>
    <row r="11" spans="1:5" x14ac:dyDescent="0.2">
      <c r="A11">
        <v>9</v>
      </c>
      <c r="B11">
        <v>43732.04267267105</v>
      </c>
      <c r="C11" s="59">
        <v>3.7499999999999999E-2</v>
      </c>
      <c r="D11">
        <v>4.2499999999999996E-2</v>
      </c>
      <c r="E11">
        <v>3.9731424669364634E-2</v>
      </c>
    </row>
    <row r="12" spans="1:5" x14ac:dyDescent="0.2">
      <c r="A12">
        <v>10</v>
      </c>
      <c r="B12">
        <v>45469.579031757727</v>
      </c>
      <c r="C12" s="59">
        <v>3.7499999999999999E-2</v>
      </c>
      <c r="D12">
        <v>4.2499999999999996E-2</v>
      </c>
      <c r="E12">
        <v>3.9731424669364634E-2</v>
      </c>
    </row>
    <row r="13" spans="1:5" x14ac:dyDescent="0.2">
      <c r="A13">
        <v>11</v>
      </c>
      <c r="B13">
        <v>47276.150185805738</v>
      </c>
      <c r="C13" s="59">
        <v>3.4999999999999996E-2</v>
      </c>
      <c r="D13">
        <v>0.04</v>
      </c>
      <c r="E13">
        <v>3.7231424669364639E-2</v>
      </c>
    </row>
    <row r="14" spans="1:5" x14ac:dyDescent="0.2">
      <c r="A14">
        <v>12</v>
      </c>
      <c r="B14">
        <v>49036.308610106127</v>
      </c>
      <c r="C14" s="59">
        <v>3.4999999999999996E-2</v>
      </c>
      <c r="D14">
        <v>3.7499999999999999E-2</v>
      </c>
      <c r="E14">
        <v>3.6115712334682318E-2</v>
      </c>
    </row>
    <row r="15" spans="1:5" x14ac:dyDescent="0.2">
      <c r="A15">
        <v>13</v>
      </c>
      <c r="B15">
        <v>50807.28982582342</v>
      </c>
      <c r="C15" s="59">
        <v>3.4999999999999996E-2</v>
      </c>
      <c r="D15">
        <v>3.7499999999999999E-2</v>
      </c>
      <c r="E15">
        <v>3.6115712334682318E-2</v>
      </c>
    </row>
    <row r="16" spans="1:5" x14ac:dyDescent="0.2">
      <c r="A16">
        <v>14</v>
      </c>
      <c r="B16">
        <v>52642.231289677686</v>
      </c>
      <c r="C16" s="59">
        <v>3.4999999999999996E-2</v>
      </c>
      <c r="D16">
        <v>3.4999999999999996E-2</v>
      </c>
      <c r="E16">
        <v>3.4999999999999996E-2</v>
      </c>
    </row>
    <row r="17" spans="1:5" x14ac:dyDescent="0.2">
      <c r="A17">
        <v>15</v>
      </c>
      <c r="B17">
        <v>54484.7093848164</v>
      </c>
      <c r="C17" s="59">
        <v>3.4999999999999996E-2</v>
      </c>
      <c r="D17">
        <v>3.4999999999999996E-2</v>
      </c>
      <c r="E17">
        <v>3.4999999999999996E-2</v>
      </c>
    </row>
    <row r="18" spans="1:5" x14ac:dyDescent="0.2">
      <c r="A18">
        <v>16</v>
      </c>
      <c r="B18">
        <v>56391.674213284969</v>
      </c>
      <c r="C18" s="59">
        <v>3.4999999999999996E-2</v>
      </c>
      <c r="D18">
        <v>3.2500000000000001E-2</v>
      </c>
      <c r="E18">
        <v>3.3884287665317682E-2</v>
      </c>
    </row>
    <row r="19" spans="1:5" x14ac:dyDescent="0.2">
      <c r="A19">
        <v>17</v>
      </c>
      <c r="B19">
        <v>58302.465924256787</v>
      </c>
      <c r="C19" s="59">
        <v>3.4999999999999996E-2</v>
      </c>
      <c r="D19">
        <v>3.2500000000000001E-2</v>
      </c>
      <c r="E19">
        <v>3.3884287665317682E-2</v>
      </c>
    </row>
    <row r="20" spans="1:5" x14ac:dyDescent="0.2">
      <c r="A20">
        <v>18</v>
      </c>
      <c r="B20">
        <v>60278.003451231678</v>
      </c>
      <c r="C20" s="59">
        <v>3.2500000000000001E-2</v>
      </c>
      <c r="D20">
        <v>3.2500000000000001E-2</v>
      </c>
      <c r="E20">
        <v>3.2500000000000001E-2</v>
      </c>
    </row>
    <row r="21" spans="1:5" x14ac:dyDescent="0.2">
      <c r="A21">
        <v>19</v>
      </c>
      <c r="B21">
        <v>62237.038563396709</v>
      </c>
      <c r="C21" s="59">
        <v>3.2500000000000001E-2</v>
      </c>
      <c r="D21">
        <v>3.2500000000000001E-2</v>
      </c>
      <c r="E21">
        <v>3.2500000000000001E-2</v>
      </c>
    </row>
    <row r="22" spans="1:5" x14ac:dyDescent="0.2">
      <c r="A22">
        <v>20</v>
      </c>
      <c r="B22">
        <v>64259.742316707103</v>
      </c>
      <c r="C22" s="60">
        <v>0.03</v>
      </c>
      <c r="D22">
        <v>0.03</v>
      </c>
      <c r="E22">
        <v>0.03</v>
      </c>
    </row>
    <row r="23" spans="1:5" x14ac:dyDescent="0.2">
      <c r="A23">
        <v>21</v>
      </c>
      <c r="B23">
        <v>66187.53458620832</v>
      </c>
      <c r="C23" s="60">
        <v>0.03</v>
      </c>
      <c r="D23">
        <v>0.03</v>
      </c>
      <c r="E23">
        <v>0.03</v>
      </c>
    </row>
    <row r="24" spans="1:5" x14ac:dyDescent="0.2">
      <c r="A24">
        <v>22</v>
      </c>
      <c r="B24">
        <v>68173.160623794567</v>
      </c>
      <c r="C24" s="60">
        <v>0.03</v>
      </c>
      <c r="D24">
        <v>0.03</v>
      </c>
      <c r="E24">
        <v>0.03</v>
      </c>
    </row>
    <row r="25" spans="1:5" x14ac:dyDescent="0.2">
      <c r="A25">
        <v>23</v>
      </c>
      <c r="B25">
        <v>70218.3554425084</v>
      </c>
      <c r="C25" s="60">
        <v>0.03</v>
      </c>
      <c r="D25">
        <v>0.03</v>
      </c>
      <c r="E25">
        <v>0.03</v>
      </c>
    </row>
    <row r="26" spans="1:5" x14ac:dyDescent="0.2">
      <c r="A26">
        <v>24</v>
      </c>
      <c r="B26">
        <v>72324.906105783652</v>
      </c>
      <c r="C26" s="60">
        <v>0.03</v>
      </c>
      <c r="D26">
        <v>0.03</v>
      </c>
      <c r="E26">
        <v>0.03</v>
      </c>
    </row>
    <row r="27" spans="1:5" x14ac:dyDescent="0.2">
      <c r="A27">
        <v>25</v>
      </c>
      <c r="B27">
        <v>74494.653288957168</v>
      </c>
      <c r="C27" s="60">
        <v>0.03</v>
      </c>
      <c r="D27">
        <v>0.03</v>
      </c>
      <c r="E27">
        <v>0.03</v>
      </c>
    </row>
    <row r="28" spans="1:5" x14ac:dyDescent="0.2">
      <c r="A28">
        <v>26</v>
      </c>
      <c r="B28">
        <v>76729.492887625878</v>
      </c>
      <c r="C28" s="60">
        <v>0.03</v>
      </c>
      <c r="D28">
        <v>0.03</v>
      </c>
      <c r="E28">
        <v>0.03</v>
      </c>
    </row>
    <row r="29" spans="1:5" x14ac:dyDescent="0.2">
      <c r="A29">
        <v>27</v>
      </c>
      <c r="B29">
        <v>79031.377674254662</v>
      </c>
      <c r="C29" s="60">
        <v>0.03</v>
      </c>
      <c r="D29">
        <v>0.03</v>
      </c>
      <c r="E29">
        <v>0.03</v>
      </c>
    </row>
    <row r="30" spans="1:5" x14ac:dyDescent="0.2">
      <c r="A30">
        <v>28</v>
      </c>
      <c r="B30">
        <v>81402.319004482299</v>
      </c>
      <c r="C30" s="60">
        <v>0.03</v>
      </c>
      <c r="D30">
        <v>0.03</v>
      </c>
      <c r="E30">
        <v>0.03</v>
      </c>
    </row>
    <row r="31" spans="1:5" x14ac:dyDescent="0.2">
      <c r="A31">
        <v>29</v>
      </c>
      <c r="B31">
        <v>83844.388574616765</v>
      </c>
      <c r="C31" s="60">
        <v>0.03</v>
      </c>
      <c r="D31">
        <v>0.03</v>
      </c>
      <c r="E31">
        <v>0.03</v>
      </c>
    </row>
    <row r="32" spans="1:5" x14ac:dyDescent="0.2">
      <c r="A32">
        <v>30</v>
      </c>
      <c r="B32">
        <v>86359.720231855274</v>
      </c>
      <c r="C32" s="60">
        <v>0.03</v>
      </c>
      <c r="D32">
        <v>0.03</v>
      </c>
      <c r="E32">
        <v>0.03</v>
      </c>
    </row>
    <row r="33" spans="1:5" x14ac:dyDescent="0.2">
      <c r="A33">
        <v>31</v>
      </c>
      <c r="B33">
        <v>88950.51183881094</v>
      </c>
      <c r="C33" s="60">
        <v>0.03</v>
      </c>
      <c r="D33">
        <v>0.03</v>
      </c>
      <c r="E33">
        <v>0.03</v>
      </c>
    </row>
    <row r="34" spans="1:5" x14ac:dyDescent="0.2">
      <c r="A34">
        <v>32</v>
      </c>
      <c r="B34">
        <v>91619.027193975271</v>
      </c>
      <c r="C34" s="60">
        <v>0.03</v>
      </c>
      <c r="D34">
        <v>0.03</v>
      </c>
      <c r="E34">
        <v>0.03</v>
      </c>
    </row>
    <row r="35" spans="1:5" x14ac:dyDescent="0.2">
      <c r="A35">
        <v>33</v>
      </c>
      <c r="B35">
        <v>94367.598009794528</v>
      </c>
      <c r="C35" s="60">
        <v>0.03</v>
      </c>
      <c r="D35">
        <v>0.03</v>
      </c>
      <c r="E35">
        <v>0.03</v>
      </c>
    </row>
    <row r="36" spans="1:5" x14ac:dyDescent="0.2">
      <c r="A36">
        <v>34</v>
      </c>
      <c r="B36">
        <v>97198.625950088361</v>
      </c>
      <c r="C36" s="60">
        <v>0.03</v>
      </c>
      <c r="D36">
        <v>0.03</v>
      </c>
      <c r="E36">
        <v>0.03</v>
      </c>
    </row>
    <row r="37" spans="1:5" x14ac:dyDescent="0.2">
      <c r="A37">
        <v>35</v>
      </c>
      <c r="B37">
        <v>100114.58472859101</v>
      </c>
      <c r="C37" s="60">
        <v>0.03</v>
      </c>
      <c r="D37">
        <v>0.03</v>
      </c>
      <c r="E37">
        <v>0.03</v>
      </c>
    </row>
    <row r="38" spans="1:5" x14ac:dyDescent="0.2">
      <c r="A38">
        <v>36</v>
      </c>
      <c r="B38">
        <v>103118.02227044875</v>
      </c>
      <c r="C38" s="60">
        <v>0.03</v>
      </c>
      <c r="D38">
        <v>0.03</v>
      </c>
      <c r="E38">
        <v>0.03</v>
      </c>
    </row>
    <row r="39" spans="1:5" x14ac:dyDescent="0.2">
      <c r="A39">
        <v>37</v>
      </c>
      <c r="B39">
        <v>106211.56293856222</v>
      </c>
      <c r="C39" s="60">
        <v>0.03</v>
      </c>
      <c r="D39">
        <v>0.03</v>
      </c>
      <c r="E39">
        <v>0.03</v>
      </c>
    </row>
    <row r="40" spans="1:5" x14ac:dyDescent="0.2">
      <c r="A40">
        <v>38</v>
      </c>
      <c r="B40">
        <v>109397.90982671909</v>
      </c>
      <c r="C40" s="60">
        <v>0.03</v>
      </c>
      <c r="D40">
        <v>0.03</v>
      </c>
      <c r="E40">
        <v>0.03</v>
      </c>
    </row>
    <row r="41" spans="1:5" x14ac:dyDescent="0.2">
      <c r="A41">
        <v>39</v>
      </c>
      <c r="B41">
        <v>112679.84712152067</v>
      </c>
      <c r="C41" s="60">
        <v>0.03</v>
      </c>
      <c r="D41">
        <v>0.03</v>
      </c>
      <c r="E41">
        <v>0.03</v>
      </c>
    </row>
    <row r="42" spans="1:5" x14ac:dyDescent="0.2">
      <c r="A42">
        <v>40</v>
      </c>
      <c r="B42">
        <v>116060.24253516628</v>
      </c>
      <c r="C42" s="60">
        <v>0.03</v>
      </c>
      <c r="D42">
        <v>0.03</v>
      </c>
      <c r="E42">
        <v>0.03</v>
      </c>
    </row>
    <row r="43" spans="1:5" x14ac:dyDescent="0.2">
      <c r="A43">
        <v>41</v>
      </c>
      <c r="B43">
        <v>119542.04981122128</v>
      </c>
      <c r="C43" s="60">
        <v>0.03</v>
      </c>
      <c r="D43">
        <v>0.03</v>
      </c>
      <c r="E43">
        <v>0.03</v>
      </c>
    </row>
    <row r="44" spans="1:5" x14ac:dyDescent="0.2">
      <c r="A44">
        <v>42</v>
      </c>
      <c r="B44">
        <v>123128.31130555792</v>
      </c>
      <c r="C44" s="60">
        <v>0.03</v>
      </c>
      <c r="D44">
        <v>0.03</v>
      </c>
      <c r="E44">
        <v>0.03</v>
      </c>
    </row>
    <row r="45" spans="1:5" x14ac:dyDescent="0.2">
      <c r="A45">
        <v>43</v>
      </c>
      <c r="B45">
        <v>126822.16064472466</v>
      </c>
      <c r="C45" s="60">
        <v>0.03</v>
      </c>
      <c r="D45">
        <v>0.03</v>
      </c>
      <c r="E45">
        <v>0.03</v>
      </c>
    </row>
    <row r="46" spans="1:5" x14ac:dyDescent="0.2">
      <c r="A46">
        <v>44</v>
      </c>
      <c r="B46">
        <v>130626.82546406641</v>
      </c>
      <c r="C46" s="60">
        <v>0.03</v>
      </c>
      <c r="D46">
        <v>0.03</v>
      </c>
      <c r="E46">
        <v>0.03</v>
      </c>
    </row>
    <row r="47" spans="1:5" x14ac:dyDescent="0.2">
      <c r="A47">
        <v>45</v>
      </c>
      <c r="B47">
        <v>134545.63022798841</v>
      </c>
      <c r="C47" s="60">
        <v>0.03</v>
      </c>
      <c r="D47">
        <v>0.03</v>
      </c>
      <c r="E47">
        <v>0.03</v>
      </c>
    </row>
    <row r="48" spans="1:5" x14ac:dyDescent="0.2">
      <c r="A48">
        <v>46</v>
      </c>
      <c r="B48">
        <v>138581.99913482807</v>
      </c>
      <c r="C48" s="60">
        <v>0.03</v>
      </c>
      <c r="D48">
        <v>0.03</v>
      </c>
      <c r="E48">
        <v>0.03</v>
      </c>
    </row>
    <row r="49" spans="1:5" x14ac:dyDescent="0.2">
      <c r="A49">
        <v>47</v>
      </c>
      <c r="B49">
        <v>142739.45910887292</v>
      </c>
      <c r="C49" s="60">
        <v>0.03</v>
      </c>
      <c r="D49">
        <v>0.03</v>
      </c>
      <c r="E49">
        <v>0.03</v>
      </c>
    </row>
    <row r="50" spans="1:5" x14ac:dyDescent="0.2">
      <c r="A50">
        <v>48</v>
      </c>
      <c r="B50">
        <v>147021.6428821391</v>
      </c>
      <c r="C50" s="60">
        <v>0.03</v>
      </c>
      <c r="D50">
        <v>0.03</v>
      </c>
      <c r="E50">
        <v>0.03</v>
      </c>
    </row>
    <row r="51" spans="1:5" x14ac:dyDescent="0.2">
      <c r="A51">
        <v>49</v>
      </c>
      <c r="B51">
        <v>151432.29216860328</v>
      </c>
      <c r="C51" s="60">
        <v>0.03</v>
      </c>
      <c r="D51">
        <v>0.03</v>
      </c>
      <c r="E51">
        <v>0.03</v>
      </c>
    </row>
    <row r="52" spans="1:5" x14ac:dyDescent="0.2">
      <c r="A52">
        <v>50</v>
      </c>
      <c r="B52">
        <v>155975.26093366137</v>
      </c>
      <c r="C52" s="60">
        <v>0.03</v>
      </c>
      <c r="D52">
        <v>0.03</v>
      </c>
      <c r="E52">
        <v>0.03</v>
      </c>
    </row>
    <row r="53" spans="1:5" x14ac:dyDescent="0.2">
      <c r="A53">
        <v>51</v>
      </c>
      <c r="B53">
        <v>160654.51876167121</v>
      </c>
      <c r="C53" s="60">
        <v>0.03</v>
      </c>
      <c r="D53">
        <v>0.03</v>
      </c>
      <c r="E53">
        <v>0.03</v>
      </c>
    </row>
    <row r="54" spans="1:5" x14ac:dyDescent="0.2">
      <c r="A54">
        <v>52</v>
      </c>
      <c r="B54">
        <v>165474.15432452134</v>
      </c>
      <c r="C54" s="60">
        <v>0.03</v>
      </c>
      <c r="D54">
        <v>0.03</v>
      </c>
      <c r="E54">
        <v>0.03</v>
      </c>
    </row>
    <row r="55" spans="1:5" x14ac:dyDescent="0.2">
      <c r="A55">
        <v>53</v>
      </c>
      <c r="B55">
        <v>170438.37895425697</v>
      </c>
      <c r="C55" s="60">
        <v>0.03</v>
      </c>
      <c r="D55">
        <v>0.03</v>
      </c>
      <c r="E55">
        <v>0.03</v>
      </c>
    </row>
    <row r="56" spans="1:5" x14ac:dyDescent="0.2">
      <c r="A56">
        <v>54</v>
      </c>
      <c r="B56">
        <v>175551.53032288468</v>
      </c>
      <c r="C56" s="60">
        <v>0.03</v>
      </c>
      <c r="D56">
        <v>0.03</v>
      </c>
      <c r="E56">
        <v>0.03</v>
      </c>
    </row>
    <row r="57" spans="1:5" x14ac:dyDescent="0.2">
      <c r="A57">
        <v>55</v>
      </c>
      <c r="B57">
        <v>180818.07623257121</v>
      </c>
      <c r="C57" s="60">
        <v>0.03</v>
      </c>
      <c r="D57">
        <v>0.03</v>
      </c>
      <c r="E57">
        <v>0.03</v>
      </c>
    </row>
    <row r="58" spans="1:5" x14ac:dyDescent="0.2">
      <c r="A58">
        <v>56</v>
      </c>
      <c r="B58">
        <v>186242.61851954836</v>
      </c>
      <c r="C58" s="60">
        <v>0.03</v>
      </c>
      <c r="D58">
        <v>0.03</v>
      </c>
      <c r="E58">
        <v>0.03</v>
      </c>
    </row>
    <row r="59" spans="1:5" x14ac:dyDescent="0.2">
      <c r="A59">
        <v>57</v>
      </c>
      <c r="B59">
        <v>191829.89707513482</v>
      </c>
      <c r="C59" s="60">
        <v>0.03</v>
      </c>
      <c r="D59">
        <v>0.03</v>
      </c>
      <c r="E59">
        <v>0.03</v>
      </c>
    </row>
    <row r="60" spans="1:5" x14ac:dyDescent="0.2">
      <c r="A60">
        <v>58</v>
      </c>
      <c r="B60">
        <v>197584.79398738887</v>
      </c>
      <c r="C60" s="60">
        <v>0.03</v>
      </c>
      <c r="D60">
        <v>0.03</v>
      </c>
      <c r="E60">
        <v>0.03</v>
      </c>
    </row>
    <row r="61" spans="1:5" x14ac:dyDescent="0.2">
      <c r="A61">
        <v>59</v>
      </c>
      <c r="B61">
        <v>203512.33780701054</v>
      </c>
      <c r="C61" s="60">
        <v>0.03</v>
      </c>
      <c r="D61">
        <v>0.03</v>
      </c>
      <c r="E61">
        <v>0.03</v>
      </c>
    </row>
    <row r="62" spans="1:5" x14ac:dyDescent="0.2">
      <c r="A62">
        <v>60</v>
      </c>
      <c r="B62">
        <v>209617.70794122087</v>
      </c>
      <c r="C62" s="60">
        <v>0.03</v>
      </c>
      <c r="D62">
        <v>0.03</v>
      </c>
      <c r="E62">
        <v>0.03</v>
      </c>
    </row>
    <row r="63" spans="1:5" x14ac:dyDescent="0.2">
      <c r="A63">
        <v>61</v>
      </c>
      <c r="B63">
        <v>215906.23917945751</v>
      </c>
      <c r="C63" s="60">
        <v>0.03</v>
      </c>
      <c r="D63">
        <v>0.03</v>
      </c>
      <c r="E63">
        <v>0.03</v>
      </c>
    </row>
    <row r="64" spans="1:5" x14ac:dyDescent="0.2">
      <c r="A64">
        <v>62</v>
      </c>
      <c r="B64">
        <v>222383.42635484124</v>
      </c>
      <c r="C64" s="60">
        <v>0.03</v>
      </c>
      <c r="D64">
        <v>0.03</v>
      </c>
      <c r="E64">
        <v>0.03</v>
      </c>
    </row>
    <row r="65" spans="1:5" x14ac:dyDescent="0.2">
      <c r="A65">
        <v>63</v>
      </c>
      <c r="B65">
        <v>229054.92914548647</v>
      </c>
      <c r="C65" s="60">
        <v>0.03</v>
      </c>
      <c r="D65">
        <v>0.03</v>
      </c>
      <c r="E65">
        <v>0.03</v>
      </c>
    </row>
    <row r="66" spans="1:5" x14ac:dyDescent="0.2">
      <c r="A66">
        <v>64</v>
      </c>
      <c r="B66">
        <v>235926.57701985107</v>
      </c>
      <c r="C66" s="60">
        <v>0.03</v>
      </c>
      <c r="D66">
        <v>0.03</v>
      </c>
      <c r="E66">
        <v>0.03</v>
      </c>
    </row>
    <row r="67" spans="1:5" x14ac:dyDescent="0.2">
      <c r="A67">
        <v>65</v>
      </c>
      <c r="B67">
        <v>243004.37433044662</v>
      </c>
      <c r="C67" s="60">
        <v>0.03</v>
      </c>
      <c r="D67">
        <v>0.03</v>
      </c>
      <c r="E67">
        <v>0.03</v>
      </c>
    </row>
    <row r="68" spans="1:5" x14ac:dyDescent="0.2">
      <c r="A68">
        <v>66</v>
      </c>
      <c r="B68">
        <v>250294.50556036003</v>
      </c>
      <c r="C68" s="60">
        <v>0.03</v>
      </c>
      <c r="D68">
        <v>0.03</v>
      </c>
      <c r="E68">
        <v>0.03</v>
      </c>
    </row>
    <row r="69" spans="1:5" x14ac:dyDescent="0.2">
      <c r="A69">
        <v>67</v>
      </c>
      <c r="B69">
        <v>257803.34072717084</v>
      </c>
      <c r="C69" s="60">
        <v>0.03</v>
      </c>
      <c r="D69">
        <v>0.03</v>
      </c>
      <c r="E69">
        <v>0.03</v>
      </c>
    </row>
    <row r="70" spans="1:5" x14ac:dyDescent="0.2">
      <c r="A70">
        <v>68</v>
      </c>
      <c r="B70">
        <v>265537.44094898598</v>
      </c>
      <c r="C70" s="60">
        <v>0.03</v>
      </c>
      <c r="D70">
        <v>0.03</v>
      </c>
      <c r="E70">
        <v>0.03</v>
      </c>
    </row>
    <row r="71" spans="1:5" x14ac:dyDescent="0.2">
      <c r="A71">
        <v>69</v>
      </c>
      <c r="B71">
        <v>273503.56417745556</v>
      </c>
      <c r="C71" s="60">
        <v>0.03</v>
      </c>
      <c r="D71">
        <v>0.03</v>
      </c>
      <c r="E71">
        <v>0.03</v>
      </c>
    </row>
    <row r="72" spans="1:5" x14ac:dyDescent="0.2">
      <c r="A72">
        <v>70</v>
      </c>
      <c r="B72">
        <v>281708.67110277922</v>
      </c>
      <c r="C72" s="60">
        <v>0.03</v>
      </c>
      <c r="D72">
        <v>0.03</v>
      </c>
      <c r="E72">
        <v>0.03</v>
      </c>
    </row>
    <row r="73" spans="1:5" x14ac:dyDescent="0.2">
      <c r="A73">
        <v>71</v>
      </c>
      <c r="B73">
        <v>290159.9312358626</v>
      </c>
      <c r="C73" s="60">
        <v>0.03</v>
      </c>
      <c r="D73">
        <v>0.03</v>
      </c>
      <c r="E73">
        <v>0.03</v>
      </c>
    </row>
    <row r="74" spans="1:5" x14ac:dyDescent="0.2">
      <c r="A74">
        <v>72</v>
      </c>
      <c r="B74">
        <v>298864.7291729385</v>
      </c>
      <c r="C74" s="60">
        <v>0.03</v>
      </c>
      <c r="D74">
        <v>0.03</v>
      </c>
      <c r="E74">
        <v>0.03</v>
      </c>
    </row>
    <row r="75" spans="1:5" x14ac:dyDescent="0.2">
      <c r="A75">
        <v>73</v>
      </c>
      <c r="B75">
        <v>307830.67104812665</v>
      </c>
      <c r="C75" s="60">
        <v>0.03</v>
      </c>
      <c r="D75">
        <v>0.03</v>
      </c>
      <c r="E75">
        <v>0.03</v>
      </c>
    </row>
    <row r="76" spans="1:5" x14ac:dyDescent="0.2">
      <c r="A76">
        <v>74</v>
      </c>
      <c r="B76">
        <v>317065.59117957047</v>
      </c>
      <c r="C76" s="60">
        <v>0.03</v>
      </c>
      <c r="D76">
        <v>0.03</v>
      </c>
      <c r="E76">
        <v>0.03</v>
      </c>
    </row>
    <row r="77" spans="1:5" x14ac:dyDescent="0.2">
      <c r="A77">
        <v>75</v>
      </c>
      <c r="B77">
        <v>326577.55891495757</v>
      </c>
      <c r="C77" s="60">
        <v>0.03</v>
      </c>
      <c r="D77">
        <v>0.03</v>
      </c>
      <c r="E77">
        <v>0.03</v>
      </c>
    </row>
    <row r="78" spans="1:5" x14ac:dyDescent="0.2">
      <c r="A78">
        <v>76</v>
      </c>
      <c r="B78">
        <v>336374.88568240631</v>
      </c>
      <c r="C78" s="60">
        <v>0.03</v>
      </c>
      <c r="D78">
        <v>0.03</v>
      </c>
      <c r="E78">
        <v>0.03</v>
      </c>
    </row>
    <row r="79" spans="1:5" x14ac:dyDescent="0.2">
      <c r="A79">
        <v>77</v>
      </c>
      <c r="B79">
        <v>346466.13225287851</v>
      </c>
      <c r="C79" s="60">
        <v>0.03</v>
      </c>
      <c r="D79">
        <v>0.03</v>
      </c>
      <c r="E79">
        <v>0.03</v>
      </c>
    </row>
    <row r="80" spans="1:5" x14ac:dyDescent="0.2">
      <c r="A80">
        <v>78</v>
      </c>
      <c r="B80">
        <v>356860.11622046487</v>
      </c>
      <c r="C80" s="60">
        <v>0.03</v>
      </c>
      <c r="D80">
        <v>0.03</v>
      </c>
      <c r="E80">
        <v>0.03</v>
      </c>
    </row>
    <row r="81" spans="1:5" x14ac:dyDescent="0.2">
      <c r="A81">
        <v>79</v>
      </c>
      <c r="B81">
        <v>367565.91970707884</v>
      </c>
      <c r="C81" s="60">
        <v>0.03</v>
      </c>
      <c r="D81">
        <v>0.03</v>
      </c>
      <c r="E81">
        <v>0.03</v>
      </c>
    </row>
    <row r="82" spans="1:5" x14ac:dyDescent="0.2">
      <c r="A82">
        <v>80</v>
      </c>
      <c r="B82">
        <v>378592.89729829121</v>
      </c>
      <c r="C82" s="60">
        <v>0.03</v>
      </c>
      <c r="D82">
        <v>0.03</v>
      </c>
      <c r="E82">
        <v>0.03</v>
      </c>
    </row>
    <row r="83" spans="1:5" x14ac:dyDescent="0.2">
      <c r="A83">
        <v>81</v>
      </c>
      <c r="B83">
        <v>389950.68421723996</v>
      </c>
      <c r="C83" s="60">
        <v>0.03</v>
      </c>
      <c r="D83">
        <v>0.03</v>
      </c>
      <c r="E83">
        <v>0.03</v>
      </c>
    </row>
    <row r="84" spans="1:5" x14ac:dyDescent="0.2">
      <c r="A84">
        <v>82</v>
      </c>
      <c r="B84">
        <v>401649.20474375715</v>
      </c>
      <c r="C84" s="60">
        <v>0.03</v>
      </c>
      <c r="D84">
        <v>0.03</v>
      </c>
      <c r="E84">
        <v>0.03</v>
      </c>
    </row>
    <row r="85" spans="1:5" x14ac:dyDescent="0.2">
      <c r="A85">
        <v>83</v>
      </c>
      <c r="B85">
        <v>413698.68088606989</v>
      </c>
      <c r="C85" s="60">
        <v>0.03</v>
      </c>
      <c r="D85">
        <v>0.03</v>
      </c>
      <c r="E85">
        <v>0.03</v>
      </c>
    </row>
    <row r="86" spans="1:5" x14ac:dyDescent="0.2">
      <c r="A86">
        <v>84</v>
      </c>
      <c r="B86">
        <v>426109.64131265198</v>
      </c>
      <c r="C86" s="60">
        <v>0.03</v>
      </c>
      <c r="D86">
        <v>0.03</v>
      </c>
      <c r="E86">
        <v>0.03</v>
      </c>
    </row>
    <row r="87" spans="1:5" x14ac:dyDescent="0.2">
      <c r="A87">
        <v>85</v>
      </c>
      <c r="B87">
        <v>438892.93055203155</v>
      </c>
      <c r="C87" s="60">
        <v>0.03</v>
      </c>
      <c r="D87">
        <v>0.03</v>
      </c>
      <c r="E87">
        <v>0.03</v>
      </c>
    </row>
    <row r="88" spans="1:5" x14ac:dyDescent="0.2">
      <c r="A88">
        <v>86</v>
      </c>
      <c r="B88">
        <v>452059.7184685925</v>
      </c>
      <c r="C88" s="60">
        <v>0.03</v>
      </c>
      <c r="D88">
        <v>0.03</v>
      </c>
      <c r="E88">
        <v>0.03</v>
      </c>
    </row>
    <row r="89" spans="1:5" x14ac:dyDescent="0.2">
      <c r="A89">
        <v>87</v>
      </c>
      <c r="B89">
        <v>465621.5100226503</v>
      </c>
      <c r="C89" s="60">
        <v>0.03</v>
      </c>
      <c r="D89">
        <v>0.03</v>
      </c>
      <c r="E89">
        <v>0.03</v>
      </c>
    </row>
    <row r="90" spans="1:5" x14ac:dyDescent="0.2">
      <c r="A90">
        <v>88</v>
      </c>
      <c r="B90">
        <v>479590.15532332985</v>
      </c>
      <c r="C90" s="60">
        <v>0.03</v>
      </c>
      <c r="D90">
        <v>0.03</v>
      </c>
      <c r="E90">
        <v>0.03</v>
      </c>
    </row>
    <row r="91" spans="1:5" x14ac:dyDescent="0.2">
      <c r="A91">
        <v>89</v>
      </c>
      <c r="B91">
        <v>493977.85998302978</v>
      </c>
      <c r="C91" s="60">
        <v>0.03</v>
      </c>
      <c r="D91">
        <v>0.03</v>
      </c>
      <c r="E91">
        <v>0.03</v>
      </c>
    </row>
    <row r="92" spans="1:5" x14ac:dyDescent="0.2">
      <c r="A92">
        <v>90</v>
      </c>
      <c r="B92">
        <v>508797.19578252069</v>
      </c>
      <c r="C92" s="60">
        <v>0.03</v>
      </c>
      <c r="D92">
        <v>0.03</v>
      </c>
      <c r="E92">
        <v>0.03</v>
      </c>
    </row>
    <row r="93" spans="1:5" x14ac:dyDescent="0.2">
      <c r="A93">
        <v>91</v>
      </c>
      <c r="B93">
        <v>524061.1116559963</v>
      </c>
      <c r="C93" s="60">
        <v>0.03</v>
      </c>
      <c r="D93">
        <v>0.03</v>
      </c>
      <c r="E93">
        <v>0.03</v>
      </c>
    </row>
    <row r="94" spans="1:5" x14ac:dyDescent="0.2">
      <c r="A94">
        <v>92</v>
      </c>
      <c r="B94">
        <v>539782.94500567624</v>
      </c>
      <c r="C94" s="60">
        <v>0.03</v>
      </c>
      <c r="D94">
        <v>0.03</v>
      </c>
      <c r="E94">
        <v>0.03</v>
      </c>
    </row>
    <row r="95" spans="1:5" x14ac:dyDescent="0.2">
      <c r="A95">
        <v>93</v>
      </c>
      <c r="B95">
        <v>555976.43335584656</v>
      </c>
      <c r="C95" s="60">
        <v>0.03</v>
      </c>
      <c r="D95">
        <v>0.03</v>
      </c>
      <c r="E95">
        <v>0.03</v>
      </c>
    </row>
    <row r="96" spans="1:5" x14ac:dyDescent="0.2">
      <c r="A96">
        <v>94</v>
      </c>
      <c r="B96">
        <v>572655.72635652195</v>
      </c>
      <c r="C96" s="60">
        <v>0.03</v>
      </c>
      <c r="D96">
        <v>0.03</v>
      </c>
      <c r="E96">
        <v>0.03</v>
      </c>
    </row>
    <row r="97" spans="1:5" x14ac:dyDescent="0.2">
      <c r="A97">
        <v>95</v>
      </c>
      <c r="B97">
        <v>589835.39814721758</v>
      </c>
      <c r="C97" s="60">
        <v>0.03</v>
      </c>
      <c r="D97">
        <v>0.03</v>
      </c>
      <c r="E97">
        <v>0.03</v>
      </c>
    </row>
    <row r="98" spans="1:5" x14ac:dyDescent="0.2">
      <c r="A98">
        <v>96</v>
      </c>
      <c r="B98">
        <v>607530.46009163407</v>
      </c>
      <c r="C98" s="60">
        <v>0.03</v>
      </c>
      <c r="D98">
        <v>0.03</v>
      </c>
      <c r="E98">
        <v>0.03</v>
      </c>
    </row>
    <row r="99" spans="1:5" x14ac:dyDescent="0.2">
      <c r="A99">
        <v>97</v>
      </c>
      <c r="B99">
        <v>625756.37389438308</v>
      </c>
      <c r="C99" s="60">
        <v>0.03</v>
      </c>
      <c r="D99">
        <v>0.03</v>
      </c>
      <c r="E99">
        <v>0.03</v>
      </c>
    </row>
    <row r="100" spans="1:5" x14ac:dyDescent="0.2">
      <c r="A100">
        <v>98</v>
      </c>
      <c r="B100">
        <v>644529.06511121464</v>
      </c>
      <c r="C100" s="60">
        <v>0.03</v>
      </c>
      <c r="D100">
        <v>0.03</v>
      </c>
      <c r="E100">
        <v>0.03</v>
      </c>
    </row>
    <row r="101" spans="1:5" x14ac:dyDescent="0.2">
      <c r="A101">
        <v>99</v>
      </c>
      <c r="B101">
        <v>663864.93706455105</v>
      </c>
      <c r="C101" s="60">
        <v>0.03</v>
      </c>
      <c r="D101">
        <v>0.03</v>
      </c>
      <c r="E101">
        <v>0.03</v>
      </c>
    </row>
    <row r="102" spans="1:5" x14ac:dyDescent="0.2">
      <c r="A102">
        <v>100</v>
      </c>
      <c r="B102">
        <v>683780.88517648762</v>
      </c>
      <c r="C102" s="60">
        <v>0.03</v>
      </c>
      <c r="D102">
        <v>0.03</v>
      </c>
      <c r="E10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"/>
  <sheetViews>
    <sheetView topLeftCell="A31" workbookViewId="0">
      <selection activeCell="O31" sqref="O1:Q1048576"/>
    </sheetView>
  </sheetViews>
  <sheetFormatPr baseColWidth="10" defaultColWidth="8.83203125" defaultRowHeight="16" x14ac:dyDescent="0.2"/>
  <cols>
    <col min="1" max="1" width="8.83203125" style="112"/>
    <col min="2" max="2" width="11.6640625" bestFit="1" customWidth="1"/>
    <col min="3" max="13" width="9.1640625" bestFit="1" customWidth="1"/>
  </cols>
  <sheetData>
    <row r="1" spans="1:13" ht="64" x14ac:dyDescent="0.2">
      <c r="A1" s="112" t="s">
        <v>0</v>
      </c>
      <c r="B1" s="131" t="s">
        <v>179</v>
      </c>
      <c r="C1" s="131" t="s">
        <v>180</v>
      </c>
      <c r="D1" s="131" t="s">
        <v>138</v>
      </c>
      <c r="E1" s="131" t="s">
        <v>139</v>
      </c>
      <c r="F1" s="131" t="s">
        <v>175</v>
      </c>
      <c r="G1" s="131" t="s">
        <v>176</v>
      </c>
      <c r="H1" s="131" t="s">
        <v>140</v>
      </c>
      <c r="I1" s="131" t="s">
        <v>141</v>
      </c>
      <c r="J1" s="131" t="s">
        <v>177</v>
      </c>
      <c r="K1" s="131" t="s">
        <v>178</v>
      </c>
      <c r="L1" s="131" t="s">
        <v>143</v>
      </c>
      <c r="M1" s="131" t="s">
        <v>142</v>
      </c>
    </row>
    <row r="2" spans="1:13" x14ac:dyDescent="0.2">
      <c r="A2" s="112">
        <v>18</v>
      </c>
      <c r="B2" s="131">
        <v>3.5553715066127069E-4</v>
      </c>
      <c r="C2" s="131">
        <v>3.5553715066127069E-4</v>
      </c>
      <c r="D2" s="113">
        <v>0</v>
      </c>
      <c r="E2" s="113">
        <v>0</v>
      </c>
      <c r="F2">
        <v>3.5E-4</v>
      </c>
      <c r="G2" s="148">
        <v>1.2999999999999999E-4</v>
      </c>
      <c r="H2" s="113">
        <v>0</v>
      </c>
      <c r="I2" s="113">
        <v>0</v>
      </c>
      <c r="J2" s="148">
        <v>3.6000000000000002E-4</v>
      </c>
      <c r="K2" s="148">
        <v>1.2999999999999999E-4</v>
      </c>
      <c r="L2" s="113">
        <v>0</v>
      </c>
      <c r="M2" s="113">
        <v>0</v>
      </c>
    </row>
    <row r="3" spans="1:13" x14ac:dyDescent="0.2">
      <c r="A3" s="112">
        <v>19</v>
      </c>
      <c r="B3" s="131">
        <v>3.7107430132254151E-4</v>
      </c>
      <c r="C3" s="131">
        <v>3.7107430132254151E-4</v>
      </c>
      <c r="D3" s="113">
        <v>0</v>
      </c>
      <c r="E3" s="113">
        <v>0</v>
      </c>
      <c r="F3">
        <v>3.6000000000000002E-4</v>
      </c>
      <c r="G3" s="148">
        <v>1.2999999999999999E-4</v>
      </c>
      <c r="H3" s="113">
        <v>0</v>
      </c>
      <c r="I3" s="113">
        <v>0</v>
      </c>
      <c r="J3" s="148">
        <v>3.8000000000000002E-4</v>
      </c>
      <c r="K3" s="148">
        <v>1.2999999999999999E-4</v>
      </c>
      <c r="L3" s="113">
        <v>0</v>
      </c>
      <c r="M3" s="113">
        <v>0</v>
      </c>
    </row>
    <row r="4" spans="1:13" x14ac:dyDescent="0.2">
      <c r="A4" s="112">
        <v>20</v>
      </c>
      <c r="B4" s="131">
        <v>3.5661145198381214E-4</v>
      </c>
      <c r="C4" s="131">
        <v>3.5661145198381214E-4</v>
      </c>
      <c r="D4" s="113">
        <v>0</v>
      </c>
      <c r="E4" s="113">
        <v>0</v>
      </c>
      <c r="F4">
        <v>3.4000000000000002E-4</v>
      </c>
      <c r="G4" s="148">
        <v>1.2999999999999999E-4</v>
      </c>
      <c r="H4" s="113">
        <v>0</v>
      </c>
      <c r="I4" s="113">
        <v>0</v>
      </c>
      <c r="J4" s="148">
        <v>3.6999999999999999E-4</v>
      </c>
      <c r="K4" s="148">
        <v>1.2999999999999999E-4</v>
      </c>
      <c r="L4" s="113">
        <v>0</v>
      </c>
      <c r="M4" s="113">
        <v>0</v>
      </c>
    </row>
    <row r="5" spans="1:13" x14ac:dyDescent="0.2">
      <c r="A5" s="112">
        <v>21</v>
      </c>
      <c r="B5" s="131">
        <v>3.3322290396762438E-4</v>
      </c>
      <c r="C5" s="131">
        <v>3.3322290396762438E-4</v>
      </c>
      <c r="D5" s="113">
        <v>0</v>
      </c>
      <c r="E5" s="113">
        <v>0</v>
      </c>
      <c r="F5">
        <v>2.9999999999999997E-4</v>
      </c>
      <c r="G5" s="148">
        <v>1.2E-4</v>
      </c>
      <c r="H5" s="113">
        <v>0</v>
      </c>
      <c r="I5" s="113">
        <v>0</v>
      </c>
      <c r="J5" s="148">
        <v>3.6000000000000002E-4</v>
      </c>
      <c r="K5" s="148">
        <v>1.2E-4</v>
      </c>
      <c r="L5" s="113">
        <v>0</v>
      </c>
      <c r="M5" s="113">
        <v>0</v>
      </c>
    </row>
    <row r="6" spans="1:13" x14ac:dyDescent="0.2">
      <c r="A6" s="112">
        <v>22</v>
      </c>
      <c r="B6" s="131">
        <v>2.9429720529016579E-4</v>
      </c>
      <c r="C6" s="131">
        <v>2.9429720529016579E-4</v>
      </c>
      <c r="D6" s="113">
        <v>0</v>
      </c>
      <c r="E6" s="113">
        <v>0</v>
      </c>
      <c r="F6">
        <v>2.5000000000000001E-4</v>
      </c>
      <c r="G6" s="148">
        <v>1E-4</v>
      </c>
      <c r="H6" s="113">
        <v>0</v>
      </c>
      <c r="I6" s="113">
        <v>0</v>
      </c>
      <c r="J6" s="148">
        <v>3.3E-4</v>
      </c>
      <c r="K6" s="148">
        <v>1.1E-4</v>
      </c>
      <c r="L6" s="113">
        <v>0</v>
      </c>
      <c r="M6" s="113">
        <v>0</v>
      </c>
    </row>
    <row r="7" spans="1:13" x14ac:dyDescent="0.2">
      <c r="A7" s="112">
        <v>23</v>
      </c>
      <c r="B7" s="131">
        <v>2.6537150661270722E-4</v>
      </c>
      <c r="C7" s="131">
        <v>2.6537150661270722E-4</v>
      </c>
      <c r="D7" s="113">
        <v>0</v>
      </c>
      <c r="E7" s="113">
        <v>0</v>
      </c>
      <c r="F7">
        <v>2.1000000000000001E-4</v>
      </c>
      <c r="G7" s="148">
        <v>9.0000000000000006E-5</v>
      </c>
      <c r="H7" s="113">
        <v>0</v>
      </c>
      <c r="I7" s="113">
        <v>0</v>
      </c>
      <c r="J7" s="148">
        <v>3.1E-4</v>
      </c>
      <c r="K7" s="148">
        <v>1E-4</v>
      </c>
      <c r="L7" s="113">
        <v>0</v>
      </c>
      <c r="M7" s="113">
        <v>0</v>
      </c>
    </row>
    <row r="8" spans="1:13" x14ac:dyDescent="0.2">
      <c r="A8" s="112">
        <v>24</v>
      </c>
      <c r="B8" s="131">
        <v>2.4090865727397797E-4</v>
      </c>
      <c r="C8" s="131">
        <v>2.4090865727397797E-4</v>
      </c>
      <c r="D8" s="113">
        <v>0</v>
      </c>
      <c r="E8" s="113">
        <v>0</v>
      </c>
      <c r="F8">
        <v>1.8000000000000001E-4</v>
      </c>
      <c r="G8" s="148">
        <v>9.0000000000000006E-5</v>
      </c>
      <c r="H8" s="113">
        <v>0</v>
      </c>
      <c r="I8" s="113">
        <v>0</v>
      </c>
      <c r="J8" s="148">
        <v>2.9E-4</v>
      </c>
      <c r="K8" s="148">
        <v>9.0000000000000006E-5</v>
      </c>
      <c r="L8" s="113">
        <v>0</v>
      </c>
      <c r="M8" s="113">
        <v>0</v>
      </c>
    </row>
    <row r="9" spans="1:13" x14ac:dyDescent="0.2">
      <c r="A9" s="114">
        <v>25</v>
      </c>
      <c r="B9" s="131">
        <v>2.2644580793524868E-4</v>
      </c>
      <c r="C9" s="131">
        <v>2.2644580793524868E-4</v>
      </c>
      <c r="D9" s="115"/>
      <c r="E9" s="115"/>
      <c r="F9">
        <v>1.6000000000000001E-4</v>
      </c>
      <c r="G9" s="148">
        <v>9.0000000000000006E-5</v>
      </c>
      <c r="H9" s="115"/>
      <c r="I9" s="115"/>
      <c r="J9" s="148">
        <v>2.7999999999999998E-4</v>
      </c>
      <c r="K9" s="148">
        <v>9.0000000000000006E-5</v>
      </c>
      <c r="L9" s="115"/>
      <c r="M9" s="115"/>
    </row>
    <row r="10" spans="1:13" x14ac:dyDescent="0.2">
      <c r="A10" s="112">
        <v>26</v>
      </c>
      <c r="B10" s="131">
        <v>2.4198295859651942E-4</v>
      </c>
      <c r="C10" s="131">
        <v>2.4198295859651942E-4</v>
      </c>
      <c r="D10" s="118"/>
      <c r="E10" s="118"/>
      <c r="F10">
        <v>1.7000000000000001E-4</v>
      </c>
      <c r="G10" s="148">
        <v>1E-4</v>
      </c>
      <c r="H10" s="113"/>
      <c r="I10" s="113"/>
      <c r="J10" s="148">
        <v>2.9999999999999997E-4</v>
      </c>
      <c r="K10" s="148">
        <v>1E-4</v>
      </c>
      <c r="L10" s="113"/>
      <c r="M10" s="113"/>
    </row>
    <row r="11" spans="1:13" x14ac:dyDescent="0.2">
      <c r="A11" s="112">
        <v>27</v>
      </c>
      <c r="B11" s="131">
        <v>2.5198295859651942E-4</v>
      </c>
      <c r="C11" s="131">
        <v>2.5198295859651942E-4</v>
      </c>
      <c r="D11" s="118"/>
      <c r="E11" s="118"/>
      <c r="F11">
        <v>1.8000000000000001E-4</v>
      </c>
      <c r="G11" s="148">
        <v>1E-4</v>
      </c>
      <c r="H11" s="113"/>
      <c r="I11" s="113"/>
      <c r="J11" s="148">
        <v>3.1E-4</v>
      </c>
      <c r="K11" s="148">
        <v>1.1E-4</v>
      </c>
      <c r="L11" s="113"/>
      <c r="M11" s="113"/>
    </row>
    <row r="12" spans="1:13" x14ac:dyDescent="0.2">
      <c r="A12" s="112">
        <v>28</v>
      </c>
      <c r="B12" s="131">
        <v>2.6752010925779008E-4</v>
      </c>
      <c r="C12" s="131">
        <v>2.6752010925779008E-4</v>
      </c>
      <c r="D12" s="118"/>
      <c r="E12" s="118"/>
      <c r="F12">
        <v>1.9000000000000001E-4</v>
      </c>
      <c r="G12" s="148">
        <v>1.1E-4</v>
      </c>
      <c r="H12" s="113"/>
      <c r="I12" s="113"/>
      <c r="J12" s="148">
        <v>3.3E-4</v>
      </c>
      <c r="K12" s="148">
        <v>1.2E-4</v>
      </c>
      <c r="L12" s="113"/>
      <c r="M12" s="113"/>
    </row>
    <row r="13" spans="1:13" x14ac:dyDescent="0.2">
      <c r="A13" s="112">
        <v>29</v>
      </c>
      <c r="B13" s="131">
        <v>2.8198295859651945E-4</v>
      </c>
      <c r="C13" s="131">
        <v>2.8198295859651945E-4</v>
      </c>
      <c r="D13" s="118"/>
      <c r="E13" s="118"/>
      <c r="F13">
        <v>2.1000000000000001E-4</v>
      </c>
      <c r="G13" s="148">
        <v>1.2E-4</v>
      </c>
      <c r="H13" s="113"/>
      <c r="I13" s="113"/>
      <c r="J13" s="148">
        <v>3.4000000000000002E-4</v>
      </c>
      <c r="K13" s="148">
        <v>1.2999999999999999E-4</v>
      </c>
      <c r="L13" s="113"/>
      <c r="M13" s="113"/>
    </row>
    <row r="14" spans="1:13" x14ac:dyDescent="0.2">
      <c r="A14" s="112">
        <v>30</v>
      </c>
      <c r="B14" s="131">
        <v>2.9752010925779016E-4</v>
      </c>
      <c r="C14" s="131">
        <v>2.9752010925779016E-4</v>
      </c>
      <c r="D14" s="118"/>
      <c r="E14" s="118"/>
      <c r="F14">
        <v>2.2000000000000001E-4</v>
      </c>
      <c r="G14" s="148">
        <v>1.3999999999999999E-4</v>
      </c>
      <c r="H14" s="113"/>
      <c r="I14" s="113"/>
      <c r="J14" s="148">
        <v>3.6000000000000002E-4</v>
      </c>
      <c r="K14" s="148">
        <v>1.4999999999999999E-4</v>
      </c>
      <c r="L14" s="113"/>
      <c r="M14" s="113"/>
    </row>
    <row r="15" spans="1:13" x14ac:dyDescent="0.2">
      <c r="A15" s="112">
        <v>31</v>
      </c>
      <c r="B15" s="131">
        <v>3.1752010925779016E-4</v>
      </c>
      <c r="C15" s="131">
        <v>3.1752010925779016E-4</v>
      </c>
      <c r="D15" s="118"/>
      <c r="E15" s="118"/>
      <c r="F15">
        <v>2.4000000000000001E-4</v>
      </c>
      <c r="G15" s="148">
        <v>1.4999999999999999E-4</v>
      </c>
      <c r="H15" s="113"/>
      <c r="I15" s="113"/>
      <c r="J15" s="148">
        <v>3.8000000000000002E-4</v>
      </c>
      <c r="K15" s="148">
        <v>1.6000000000000001E-4</v>
      </c>
      <c r="L15" s="113"/>
      <c r="M15" s="113"/>
    </row>
    <row r="16" spans="1:13" x14ac:dyDescent="0.2">
      <c r="A16" s="112">
        <v>32</v>
      </c>
      <c r="B16" s="131">
        <v>3.3305725991906088E-4</v>
      </c>
      <c r="C16" s="131">
        <v>3.3305725991906088E-4</v>
      </c>
      <c r="D16" s="118"/>
      <c r="E16" s="118"/>
      <c r="F16">
        <v>2.5000000000000001E-4</v>
      </c>
      <c r="G16" s="148">
        <v>1.6000000000000001E-4</v>
      </c>
      <c r="H16" s="113"/>
      <c r="I16" s="113"/>
      <c r="J16" s="148">
        <v>4.0000000000000002E-4</v>
      </c>
      <c r="K16" s="148">
        <v>1.8000000000000001E-4</v>
      </c>
      <c r="L16" s="113"/>
      <c r="M16" s="113"/>
    </row>
    <row r="17" spans="1:13" x14ac:dyDescent="0.2">
      <c r="A17" s="112">
        <v>33</v>
      </c>
      <c r="B17" s="131">
        <v>3.5305725991906087E-4</v>
      </c>
      <c r="C17" s="131">
        <v>3.5305725991906087E-4</v>
      </c>
      <c r="D17" s="118"/>
      <c r="E17" s="118"/>
      <c r="F17">
        <v>2.7E-4</v>
      </c>
      <c r="G17" s="148">
        <v>1.7000000000000001E-4</v>
      </c>
      <c r="H17" s="113"/>
      <c r="I17" s="113"/>
      <c r="J17" s="148">
        <v>4.2000000000000002E-4</v>
      </c>
      <c r="K17" s="148">
        <v>1.9000000000000001E-4</v>
      </c>
      <c r="L17" s="113"/>
      <c r="M17" s="113"/>
    </row>
    <row r="18" spans="1:13" x14ac:dyDescent="0.2">
      <c r="A18" s="112">
        <v>34</v>
      </c>
      <c r="B18" s="131">
        <v>3.6859441058033159E-4</v>
      </c>
      <c r="C18" s="131">
        <v>3.6859441058033159E-4</v>
      </c>
      <c r="D18" s="118"/>
      <c r="E18" s="118"/>
      <c r="F18">
        <v>2.7999999999999998E-4</v>
      </c>
      <c r="G18" s="148">
        <v>1.9000000000000001E-4</v>
      </c>
      <c r="H18" s="113"/>
      <c r="I18" s="113"/>
      <c r="J18" s="148">
        <v>4.4000000000000002E-4</v>
      </c>
      <c r="K18" s="148">
        <v>2.1000000000000001E-4</v>
      </c>
      <c r="L18" s="113"/>
      <c r="M18" s="113"/>
    </row>
    <row r="19" spans="1:13" x14ac:dyDescent="0.2">
      <c r="A19" s="112">
        <v>35</v>
      </c>
      <c r="B19" s="131">
        <v>3.9413156124160233E-4</v>
      </c>
      <c r="C19" s="131">
        <v>3.9413156124160233E-4</v>
      </c>
      <c r="D19" s="118"/>
      <c r="E19" s="118"/>
      <c r="F19">
        <v>2.9999999999999997E-4</v>
      </c>
      <c r="G19" s="148">
        <v>2.0000000000000001E-4</v>
      </c>
      <c r="H19" s="113"/>
      <c r="I19" s="113"/>
      <c r="J19" s="148">
        <v>4.6999999999999999E-4</v>
      </c>
      <c r="K19" s="148">
        <v>2.3000000000000001E-4</v>
      </c>
      <c r="L19" s="113"/>
      <c r="M19" s="113"/>
    </row>
    <row r="20" spans="1:13" x14ac:dyDescent="0.2">
      <c r="A20" s="112">
        <v>36</v>
      </c>
      <c r="B20" s="131">
        <v>4.1966871190287302E-4</v>
      </c>
      <c r="C20" s="131">
        <v>4.1966871190287302E-4</v>
      </c>
      <c r="D20" s="118"/>
      <c r="E20" s="118"/>
      <c r="F20">
        <v>3.2000000000000003E-4</v>
      </c>
      <c r="G20" s="148">
        <v>2.2000000000000001E-4</v>
      </c>
      <c r="H20" s="113"/>
      <c r="I20" s="113"/>
      <c r="J20" s="148">
        <v>5.0000000000000001E-4</v>
      </c>
      <c r="K20" s="148">
        <v>2.5000000000000001E-4</v>
      </c>
      <c r="L20" s="113"/>
      <c r="M20" s="113"/>
    </row>
    <row r="21" spans="1:13" x14ac:dyDescent="0.2">
      <c r="A21" s="112">
        <v>37</v>
      </c>
      <c r="B21" s="131">
        <v>4.452058625641437E-4</v>
      </c>
      <c r="C21" s="131">
        <v>4.452058625641437E-4</v>
      </c>
      <c r="D21" s="118"/>
      <c r="E21" s="118"/>
      <c r="F21">
        <v>3.4000000000000002E-4</v>
      </c>
      <c r="G21" s="148">
        <v>2.4000000000000001E-4</v>
      </c>
      <c r="H21" s="113"/>
      <c r="I21" s="113"/>
      <c r="J21" s="148">
        <v>5.2999999999999998E-4</v>
      </c>
      <c r="K21" s="148">
        <v>2.7999999999999998E-4</v>
      </c>
      <c r="L21" s="113"/>
      <c r="M21" s="113"/>
    </row>
    <row r="22" spans="1:13" x14ac:dyDescent="0.2">
      <c r="A22" s="112">
        <v>38</v>
      </c>
      <c r="B22" s="131">
        <v>4.8074301322541447E-4</v>
      </c>
      <c r="C22" s="131">
        <v>4.8074301322541447E-4</v>
      </c>
      <c r="D22" s="118"/>
      <c r="E22" s="118"/>
      <c r="F22">
        <v>3.6999999999999999E-4</v>
      </c>
      <c r="G22" s="148">
        <v>2.5999999999999998E-4</v>
      </c>
      <c r="H22" s="113"/>
      <c r="I22" s="113"/>
      <c r="J22" s="148">
        <v>5.6999999999999998E-4</v>
      </c>
      <c r="K22" s="148">
        <v>2.9999999999999997E-4</v>
      </c>
      <c r="L22" s="113"/>
      <c r="M22" s="113"/>
    </row>
    <row r="23" spans="1:13" x14ac:dyDescent="0.2">
      <c r="A23" s="112">
        <v>39</v>
      </c>
      <c r="B23" s="131">
        <v>5.1181731454795596E-4</v>
      </c>
      <c r="C23" s="131">
        <v>5.1181731454795596E-4</v>
      </c>
      <c r="D23" s="118"/>
      <c r="E23" s="118"/>
      <c r="F23">
        <v>3.8999999999999999E-4</v>
      </c>
      <c r="G23" s="148">
        <v>2.9E-4</v>
      </c>
      <c r="H23" s="113"/>
      <c r="I23" s="113"/>
      <c r="J23" s="148">
        <v>6.0999999999999997E-4</v>
      </c>
      <c r="K23" s="148">
        <v>3.3E-4</v>
      </c>
      <c r="L23" s="113"/>
      <c r="M23" s="113"/>
    </row>
    <row r="24" spans="1:13" x14ac:dyDescent="0.2">
      <c r="A24" s="112">
        <v>40</v>
      </c>
      <c r="B24" s="131">
        <v>5.5289161587049741E-4</v>
      </c>
      <c r="C24" s="131">
        <v>5.5289161587049741E-4</v>
      </c>
      <c r="D24" s="118"/>
      <c r="E24" s="118"/>
      <c r="F24">
        <v>4.2000000000000002E-4</v>
      </c>
      <c r="G24" s="148">
        <v>3.1E-4</v>
      </c>
      <c r="H24" s="113"/>
      <c r="I24" s="113"/>
      <c r="J24" s="148">
        <v>6.6E-4</v>
      </c>
      <c r="K24" s="148">
        <v>3.6000000000000002E-4</v>
      </c>
      <c r="L24" s="113"/>
      <c r="M24" s="113"/>
    </row>
    <row r="25" spans="1:13" x14ac:dyDescent="0.2">
      <c r="A25" s="112">
        <v>41</v>
      </c>
      <c r="B25" s="131">
        <v>5.984287665317681E-4</v>
      </c>
      <c r="C25" s="131">
        <v>5.984287665317681E-4</v>
      </c>
      <c r="D25" s="118"/>
      <c r="E25" s="118"/>
      <c r="F25">
        <v>4.6000000000000001E-4</v>
      </c>
      <c r="G25" s="148">
        <v>3.4000000000000002E-4</v>
      </c>
      <c r="H25" s="113"/>
      <c r="I25" s="113"/>
      <c r="J25" s="148">
        <v>7.1000000000000002E-4</v>
      </c>
      <c r="K25" s="148">
        <v>4.0000000000000002E-4</v>
      </c>
      <c r="L25" s="113"/>
      <c r="M25" s="113"/>
    </row>
    <row r="26" spans="1:13" x14ac:dyDescent="0.2">
      <c r="A26" s="112">
        <v>42</v>
      </c>
      <c r="B26" s="131">
        <v>6.4950306785430947E-4</v>
      </c>
      <c r="C26" s="131">
        <v>6.4950306785430947E-4</v>
      </c>
      <c r="D26" s="118"/>
      <c r="E26" s="118"/>
      <c r="F26">
        <v>5.0000000000000001E-4</v>
      </c>
      <c r="G26" s="148">
        <v>3.6999999999999999E-4</v>
      </c>
      <c r="H26" s="113"/>
      <c r="I26" s="113"/>
      <c r="J26" s="148">
        <v>7.6999999999999996E-4</v>
      </c>
      <c r="K26" s="148">
        <v>4.2999999999999999E-4</v>
      </c>
      <c r="L26" s="113"/>
      <c r="M26" s="113"/>
    </row>
    <row r="27" spans="1:13" x14ac:dyDescent="0.2">
      <c r="A27" s="112">
        <v>43</v>
      </c>
      <c r="B27" s="131">
        <v>7.050402185155804E-4</v>
      </c>
      <c r="C27" s="131">
        <v>7.050402185155804E-4</v>
      </c>
      <c r="D27" s="118"/>
      <c r="E27" s="118"/>
      <c r="F27">
        <v>5.5000000000000003E-4</v>
      </c>
      <c r="G27" s="148">
        <v>4.0999999999999999E-4</v>
      </c>
      <c r="H27" s="113"/>
      <c r="I27" s="113"/>
      <c r="J27" s="148">
        <v>8.3000000000000001E-4</v>
      </c>
      <c r="K27" s="148">
        <v>4.6999999999999999E-4</v>
      </c>
      <c r="L27" s="113"/>
      <c r="M27" s="113"/>
    </row>
    <row r="28" spans="1:13" x14ac:dyDescent="0.2">
      <c r="A28" s="112">
        <v>44</v>
      </c>
      <c r="B28" s="131">
        <v>7.6611451983812169E-4</v>
      </c>
      <c r="C28" s="131">
        <v>7.6611451983812169E-4</v>
      </c>
      <c r="D28" s="118"/>
      <c r="E28" s="118"/>
      <c r="F28">
        <v>5.9999999999999995E-4</v>
      </c>
      <c r="G28" s="148">
        <v>4.4000000000000002E-4</v>
      </c>
      <c r="H28" s="113"/>
      <c r="I28" s="113"/>
      <c r="J28" s="148">
        <v>8.9999999999999998E-4</v>
      </c>
      <c r="K28" s="148">
        <v>5.1000000000000004E-4</v>
      </c>
      <c r="L28" s="113"/>
      <c r="M28" s="113"/>
    </row>
    <row r="29" spans="1:13" x14ac:dyDescent="0.2">
      <c r="A29" s="112">
        <v>45</v>
      </c>
      <c r="B29" s="131">
        <v>8.4165167049939245E-4</v>
      </c>
      <c r="C29" s="131">
        <v>8.4165167049939245E-4</v>
      </c>
      <c r="D29" s="118"/>
      <c r="E29" s="118"/>
      <c r="F29">
        <v>6.7000000000000002E-4</v>
      </c>
      <c r="G29" s="148">
        <v>4.8000000000000001E-4</v>
      </c>
      <c r="H29" s="113"/>
      <c r="I29" s="113"/>
      <c r="J29" s="148">
        <v>9.7999999999999997E-4</v>
      </c>
      <c r="K29" s="148">
        <v>5.5999999999999995E-4</v>
      </c>
      <c r="L29" s="113"/>
      <c r="M29" s="113"/>
    </row>
    <row r="30" spans="1:13" x14ac:dyDescent="0.2">
      <c r="A30" s="112">
        <v>46</v>
      </c>
      <c r="B30" s="131">
        <v>9.2272597182193391E-4</v>
      </c>
      <c r="C30" s="131">
        <v>9.2272597182193391E-4</v>
      </c>
      <c r="D30" s="118"/>
      <c r="E30" s="118"/>
      <c r="F30">
        <v>7.3999999999999999E-4</v>
      </c>
      <c r="G30" s="148">
        <v>5.2999999999999998E-4</v>
      </c>
      <c r="H30" s="113"/>
      <c r="I30" s="113"/>
      <c r="J30" s="148">
        <v>1.07E-3</v>
      </c>
      <c r="K30" s="148">
        <v>6.0999999999999997E-4</v>
      </c>
      <c r="L30" s="113"/>
      <c r="M30" s="113"/>
    </row>
    <row r="31" spans="1:13" x14ac:dyDescent="0.2">
      <c r="A31" s="112">
        <v>47</v>
      </c>
      <c r="B31" s="131">
        <v>1.0082631224832047E-3</v>
      </c>
      <c r="C31" s="131">
        <v>1.0082631224832047E-3</v>
      </c>
      <c r="D31" s="118"/>
      <c r="E31" s="118"/>
      <c r="F31">
        <v>8.1999999999999998E-4</v>
      </c>
      <c r="G31" s="148">
        <v>5.8E-4</v>
      </c>
      <c r="H31" s="113"/>
      <c r="I31" s="113"/>
      <c r="J31" s="148">
        <v>1.16E-3</v>
      </c>
      <c r="K31" s="148">
        <v>6.6E-4</v>
      </c>
      <c r="L31" s="113"/>
      <c r="M31" s="113"/>
    </row>
    <row r="32" spans="1:13" x14ac:dyDescent="0.2">
      <c r="A32" s="112">
        <v>48</v>
      </c>
      <c r="B32" s="131">
        <v>1.1093374238057461E-3</v>
      </c>
      <c r="C32" s="131">
        <v>1.1093374238057461E-3</v>
      </c>
      <c r="D32" s="118"/>
      <c r="E32" s="118"/>
      <c r="F32" s="128">
        <v>9.1E-4</v>
      </c>
      <c r="G32" s="148">
        <v>6.3000000000000003E-4</v>
      </c>
      <c r="H32" s="113"/>
      <c r="I32" s="113"/>
      <c r="J32" s="148">
        <v>1.2700000000000001E-3</v>
      </c>
      <c r="K32" s="148">
        <v>7.1000000000000002E-4</v>
      </c>
      <c r="L32" s="113"/>
      <c r="M32" s="113"/>
    </row>
    <row r="33" spans="1:13" x14ac:dyDescent="0.2">
      <c r="A33" s="112">
        <v>49</v>
      </c>
      <c r="B33" s="131">
        <v>1.2104117251282875E-3</v>
      </c>
      <c r="C33" s="131">
        <v>1.2104117251282875E-3</v>
      </c>
      <c r="D33" s="118"/>
      <c r="E33" s="118"/>
      <c r="F33">
        <v>1E-3</v>
      </c>
      <c r="G33" s="148">
        <v>6.8000000000000005E-4</v>
      </c>
      <c r="H33" s="113"/>
      <c r="I33" s="113"/>
      <c r="J33" s="148">
        <v>1.3799999999999999E-3</v>
      </c>
      <c r="K33" s="148">
        <v>7.6999999999999996E-4</v>
      </c>
      <c r="L33" s="113"/>
      <c r="M33" s="113"/>
    </row>
    <row r="34" spans="1:13" s="128" customFormat="1" x14ac:dyDescent="0.2">
      <c r="A34" s="123">
        <v>50</v>
      </c>
      <c r="B34" s="131">
        <v>1.3204117251282876E-3</v>
      </c>
      <c r="C34" s="131">
        <v>1.3204117251282876E-3</v>
      </c>
      <c r="D34" s="115">
        <v>1.9021486026450831E-3</v>
      </c>
      <c r="E34" s="115">
        <v>2.0732882075898012E-3</v>
      </c>
      <c r="F34">
        <v>1.1100000000000001E-3</v>
      </c>
      <c r="G34" s="148">
        <v>7.2999999999999996E-4</v>
      </c>
      <c r="H34" s="129">
        <v>1.8799999999999999E-3</v>
      </c>
      <c r="I34" s="129">
        <v>1.926E-3</v>
      </c>
      <c r="J34" s="148">
        <v>1.49E-3</v>
      </c>
      <c r="K34" s="148">
        <v>8.3000000000000001E-4</v>
      </c>
      <c r="L34" s="130">
        <v>1.92E-3</v>
      </c>
      <c r="M34" s="130">
        <v>2.1919999999999999E-3</v>
      </c>
    </row>
    <row r="35" spans="1:13" x14ac:dyDescent="0.2">
      <c r="A35" s="112">
        <v>51</v>
      </c>
      <c r="B35" s="131">
        <v>1.4414860264508288E-3</v>
      </c>
      <c r="C35" s="131">
        <v>1.4414860264508288E-3</v>
      </c>
      <c r="D35" s="116">
        <v>2.1643386640021692E-3</v>
      </c>
      <c r="E35" s="116">
        <v>2.192815419608158E-3</v>
      </c>
      <c r="F35">
        <v>1.2199999999999999E-3</v>
      </c>
      <c r="G35" s="148">
        <v>7.9000000000000001E-4</v>
      </c>
      <c r="H35" s="119">
        <v>2.1392E-3</v>
      </c>
      <c r="I35" s="119">
        <v>2.0370000000000002E-3</v>
      </c>
      <c r="J35" s="148">
        <v>1.6199999999999999E-3</v>
      </c>
      <c r="K35" s="148">
        <v>8.9999999999999998E-4</v>
      </c>
      <c r="L35" s="122">
        <v>2.1846000000000001E-3</v>
      </c>
      <c r="M35" s="122">
        <v>2.3184E-3</v>
      </c>
    </row>
    <row r="36" spans="1:13" x14ac:dyDescent="0.2">
      <c r="A36" s="112">
        <v>52</v>
      </c>
      <c r="B36" s="131">
        <v>1.5625603277733702E-3</v>
      </c>
      <c r="C36" s="131">
        <v>1.5625603277733702E-3</v>
      </c>
      <c r="D36" s="116">
        <v>2.1832609543989316E-3</v>
      </c>
      <c r="E36" s="116">
        <v>2.3123426316265148E-3</v>
      </c>
      <c r="F36">
        <v>1.33E-3</v>
      </c>
      <c r="G36" s="148">
        <v>8.5999999999999998E-4</v>
      </c>
      <c r="H36" s="119">
        <v>2.1548000000000001E-3</v>
      </c>
      <c r="I36" s="119">
        <v>2.1480000000000002E-3</v>
      </c>
      <c r="J36" s="148">
        <v>1.75E-3</v>
      </c>
      <c r="K36" s="148">
        <v>9.7000000000000005E-4</v>
      </c>
      <c r="L36" s="122">
        <v>2.2062000000000002E-3</v>
      </c>
      <c r="M36" s="122">
        <v>2.4448E-3</v>
      </c>
    </row>
    <row r="37" spans="1:13" x14ac:dyDescent="0.2">
      <c r="A37" s="112">
        <v>53</v>
      </c>
      <c r="B37" s="131">
        <v>1.6980974784346413E-3</v>
      </c>
      <c r="C37" s="131">
        <v>1.6980974784346413E-3</v>
      </c>
      <c r="D37" s="116">
        <v>2.2021832447956941E-3</v>
      </c>
      <c r="E37" s="116">
        <v>2.4318698436448715E-3</v>
      </c>
      <c r="F37">
        <v>1.4599999999999999E-3</v>
      </c>
      <c r="G37" s="148">
        <v>9.2000000000000003E-4</v>
      </c>
      <c r="H37" s="119">
        <v>2.1704000000000003E-3</v>
      </c>
      <c r="I37" s="119">
        <v>2.2590000000000002E-3</v>
      </c>
      <c r="J37" s="148">
        <v>1.89E-3</v>
      </c>
      <c r="K37" s="148">
        <v>1.0499999999999999E-3</v>
      </c>
      <c r="L37" s="122">
        <v>2.2278000000000003E-3</v>
      </c>
      <c r="M37" s="122">
        <v>2.5712E-3</v>
      </c>
    </row>
    <row r="38" spans="1:13" x14ac:dyDescent="0.2">
      <c r="A38" s="112">
        <v>54</v>
      </c>
      <c r="B38" s="131">
        <v>1.8336346290959119E-3</v>
      </c>
      <c r="C38" s="131">
        <v>1.8336346290959119E-3</v>
      </c>
      <c r="D38" s="116">
        <v>2.2211055351924565E-3</v>
      </c>
      <c r="E38" s="116">
        <v>2.5513970556632283E-3</v>
      </c>
      <c r="F38">
        <v>1.5900000000000001E-3</v>
      </c>
      <c r="G38" s="148">
        <v>9.8999999999999999E-4</v>
      </c>
      <c r="H38" s="119">
        <v>2.1860000000000004E-3</v>
      </c>
      <c r="I38" s="119">
        <v>2.3700000000000001E-3</v>
      </c>
      <c r="J38" s="148">
        <v>2.0300000000000001E-3</v>
      </c>
      <c r="K38" s="148">
        <v>1.1299999999999999E-3</v>
      </c>
      <c r="L38" s="122">
        <v>2.2494000000000004E-3</v>
      </c>
      <c r="M38" s="122">
        <v>2.6976000000000001E-3</v>
      </c>
    </row>
    <row r="39" spans="1:13" x14ac:dyDescent="0.2">
      <c r="A39" s="112">
        <v>55</v>
      </c>
      <c r="B39" s="131">
        <v>1.9802460810797238E-3</v>
      </c>
      <c r="C39" s="131">
        <v>1.9802460810797238E-3</v>
      </c>
      <c r="D39" s="116">
        <v>3.2130989094305137E-3</v>
      </c>
      <c r="E39" s="116">
        <v>2.670924267681586E-3</v>
      </c>
      <c r="F39">
        <v>1.72E-3</v>
      </c>
      <c r="G39" s="148">
        <v>1.07E-3</v>
      </c>
      <c r="H39" s="119">
        <v>3.176E-3</v>
      </c>
      <c r="I39" s="119">
        <v>2.4810000000000001E-3</v>
      </c>
      <c r="J39" s="148">
        <v>2.1900000000000001E-3</v>
      </c>
      <c r="K39" s="148">
        <v>1.23E-3</v>
      </c>
      <c r="L39" s="122">
        <v>3.2429999999999998E-3</v>
      </c>
      <c r="M39" s="122">
        <v>2.8240000000000001E-3</v>
      </c>
    </row>
    <row r="40" spans="1:13" x14ac:dyDescent="0.2">
      <c r="A40" s="112">
        <v>56</v>
      </c>
      <c r="B40" s="131">
        <v>2.1413203824022656E-3</v>
      </c>
      <c r="C40" s="131">
        <v>2.1413203824022656E-3</v>
      </c>
      <c r="D40" s="116">
        <v>3.7101468031050097E-3</v>
      </c>
      <c r="E40" s="116">
        <v>2.8673886303612135E-3</v>
      </c>
      <c r="F40">
        <v>1.8699999999999999E-3</v>
      </c>
      <c r="G40" s="148">
        <v>1.15E-3</v>
      </c>
      <c r="H40" s="119">
        <v>3.6673999999999999E-3</v>
      </c>
      <c r="I40" s="119">
        <v>2.6634000000000002E-3</v>
      </c>
      <c r="J40" s="148">
        <v>2.3600000000000001E-3</v>
      </c>
      <c r="K40" s="148">
        <v>1.33E-3</v>
      </c>
      <c r="L40" s="122">
        <v>3.7445999999999998E-3</v>
      </c>
      <c r="M40" s="122">
        <v>3.0318000000000003E-3</v>
      </c>
    </row>
    <row r="41" spans="1:13" x14ac:dyDescent="0.2">
      <c r="A41" s="112">
        <v>57</v>
      </c>
      <c r="B41" s="131">
        <v>2.3179318343860781E-3</v>
      </c>
      <c r="C41" s="131">
        <v>2.3179318343860781E-3</v>
      </c>
      <c r="D41" s="116">
        <v>3.7359302387001535E-3</v>
      </c>
      <c r="E41" s="116">
        <v>3.0638529930408411E-3</v>
      </c>
      <c r="F41">
        <v>2.0300000000000001E-3</v>
      </c>
      <c r="G41" s="148">
        <v>1.24E-3</v>
      </c>
      <c r="H41" s="119">
        <v>3.6882E-3</v>
      </c>
      <c r="I41" s="119">
        <v>2.8458000000000003E-3</v>
      </c>
      <c r="J41" s="148">
        <v>2.5500000000000002E-3</v>
      </c>
      <c r="K41" s="148">
        <v>1.4400000000000001E-3</v>
      </c>
      <c r="L41" s="122">
        <v>3.7743999999999998E-3</v>
      </c>
      <c r="M41" s="122">
        <v>3.2396000000000005E-3</v>
      </c>
    </row>
    <row r="42" spans="1:13" x14ac:dyDescent="0.2">
      <c r="A42" s="112">
        <v>58</v>
      </c>
      <c r="B42" s="131">
        <v>2.5090061357086191E-3</v>
      </c>
      <c r="C42" s="131">
        <v>2.5090061357086191E-3</v>
      </c>
      <c r="D42" s="116">
        <v>3.7617136742952974E-3</v>
      </c>
      <c r="E42" s="116">
        <v>3.2603173557204687E-3</v>
      </c>
      <c r="F42">
        <v>2.2100000000000002E-3</v>
      </c>
      <c r="G42" s="148">
        <v>1.3500000000000001E-3</v>
      </c>
      <c r="H42" s="119">
        <v>3.7090000000000001E-3</v>
      </c>
      <c r="I42" s="119">
        <v>3.0282000000000004E-3</v>
      </c>
      <c r="J42" s="148">
        <v>2.7499999999999998E-3</v>
      </c>
      <c r="K42" s="148">
        <v>1.56E-3</v>
      </c>
      <c r="L42" s="122">
        <v>3.8041999999999998E-3</v>
      </c>
      <c r="M42" s="122">
        <v>3.4474000000000006E-3</v>
      </c>
    </row>
    <row r="43" spans="1:13" x14ac:dyDescent="0.2">
      <c r="A43" s="112">
        <v>59</v>
      </c>
      <c r="B43" s="131">
        <v>2.7145432863698899E-3</v>
      </c>
      <c r="C43" s="131">
        <v>2.7145432863698899E-3</v>
      </c>
      <c r="D43" s="116">
        <v>3.7874971098904413E-3</v>
      </c>
      <c r="E43" s="116">
        <v>3.4567817184000963E-3</v>
      </c>
      <c r="F43">
        <v>2.4099999999999998E-3</v>
      </c>
      <c r="G43" s="148">
        <v>1.47E-3</v>
      </c>
      <c r="H43" s="119">
        <v>3.7298000000000001E-3</v>
      </c>
      <c r="I43" s="119">
        <v>3.2106000000000005E-3</v>
      </c>
      <c r="J43" s="148">
        <v>2.96E-3</v>
      </c>
      <c r="K43" s="148">
        <v>1.6999999999999999E-3</v>
      </c>
      <c r="L43" s="122">
        <v>3.8339999999999997E-3</v>
      </c>
      <c r="M43" s="122">
        <v>3.6552000000000008E-3</v>
      </c>
    </row>
    <row r="44" spans="1:13" x14ac:dyDescent="0.2">
      <c r="A44" s="112">
        <v>60</v>
      </c>
      <c r="B44" s="131">
        <v>2.9445432863698896E-3</v>
      </c>
      <c r="C44" s="131">
        <v>2.9445432863698896E-3</v>
      </c>
      <c r="D44" s="116">
        <v>5.6983383778029945E-3</v>
      </c>
      <c r="E44" s="116">
        <v>3.6532460810797243E-3</v>
      </c>
      <c r="F44">
        <v>2.64E-3</v>
      </c>
      <c r="G44" s="148">
        <v>1.6100000000000001E-3</v>
      </c>
      <c r="H44" s="119">
        <v>5.633E-3</v>
      </c>
      <c r="I44" s="119">
        <v>3.3930000000000002E-3</v>
      </c>
      <c r="J44" s="148">
        <v>3.1900000000000001E-3</v>
      </c>
      <c r="K44" s="148">
        <v>1.8600000000000001E-3</v>
      </c>
      <c r="L44" s="122">
        <v>5.751E-3</v>
      </c>
      <c r="M44" s="122">
        <v>3.8630000000000001E-3</v>
      </c>
    </row>
    <row r="45" spans="1:13" x14ac:dyDescent="0.2">
      <c r="A45" s="112">
        <v>61</v>
      </c>
      <c r="B45" s="131">
        <v>3.2034689850473481E-3</v>
      </c>
      <c r="C45" s="131">
        <v>3.2034689850473481E-3</v>
      </c>
      <c r="D45" s="116">
        <v>6.2947151876361958E-3</v>
      </c>
      <c r="E45" s="116">
        <v>3.9849235998835122E-3</v>
      </c>
      <c r="F45">
        <v>2.9099999999999998E-3</v>
      </c>
      <c r="G45" s="148">
        <v>1.7700000000000001E-3</v>
      </c>
      <c r="H45" s="119">
        <v>6.2224000000000003E-3</v>
      </c>
      <c r="I45" s="119">
        <v>3.7012E-3</v>
      </c>
      <c r="J45" s="148">
        <v>3.4399999999999999E-3</v>
      </c>
      <c r="K45" s="148">
        <v>2.0300000000000001E-3</v>
      </c>
      <c r="L45" s="122">
        <v>6.3530000000000001E-3</v>
      </c>
      <c r="M45" s="122">
        <v>4.2136000000000005E-3</v>
      </c>
    </row>
    <row r="46" spans="1:13" x14ac:dyDescent="0.2">
      <c r="A46" s="112">
        <v>62</v>
      </c>
      <c r="B46" s="131">
        <v>3.4868575330635368E-3</v>
      </c>
      <c r="C46" s="131">
        <v>3.4868575330635368E-3</v>
      </c>
      <c r="D46" s="116">
        <v>6.3369894889587376E-3</v>
      </c>
      <c r="E46" s="116">
        <v>4.3166011186873002E-3</v>
      </c>
      <c r="F46">
        <v>3.2100000000000002E-3</v>
      </c>
      <c r="G46" s="148">
        <v>1.9599999999999999E-3</v>
      </c>
      <c r="H46" s="119">
        <v>6.2536000000000007E-3</v>
      </c>
      <c r="I46" s="119">
        <v>4.0093999999999998E-3</v>
      </c>
      <c r="J46" s="148">
        <v>3.7100000000000002E-3</v>
      </c>
      <c r="K46" s="148">
        <v>2.2200000000000002E-3</v>
      </c>
      <c r="L46" s="122">
        <v>6.4042000000000005E-3</v>
      </c>
      <c r="M46" s="122">
        <v>4.5642000000000009E-3</v>
      </c>
    </row>
    <row r="47" spans="1:13" x14ac:dyDescent="0.2">
      <c r="A47" s="112">
        <v>63</v>
      </c>
      <c r="B47" s="131">
        <v>3.8002460810797238E-3</v>
      </c>
      <c r="C47" s="131">
        <v>3.8002460810797238E-3</v>
      </c>
      <c r="D47" s="116">
        <v>6.3792637902812793E-3</v>
      </c>
      <c r="E47" s="116">
        <v>4.6482786374910882E-3</v>
      </c>
      <c r="F47" s="128">
        <v>3.5400000000000002E-3</v>
      </c>
      <c r="G47" s="148">
        <v>2.1700000000000001E-3</v>
      </c>
      <c r="H47" s="119">
        <v>6.284800000000001E-3</v>
      </c>
      <c r="I47" s="119">
        <v>4.3175999999999996E-3</v>
      </c>
      <c r="J47" s="148">
        <v>4.0099999999999997E-3</v>
      </c>
      <c r="K47" s="148">
        <v>2.4399999999999999E-3</v>
      </c>
      <c r="L47" s="122">
        <v>6.4554000000000009E-3</v>
      </c>
      <c r="M47" s="122">
        <v>4.9148000000000013E-3</v>
      </c>
    </row>
    <row r="48" spans="1:13" x14ac:dyDescent="0.2">
      <c r="A48" s="112">
        <v>64</v>
      </c>
      <c r="B48" s="131">
        <v>4.147023177112099E-3</v>
      </c>
      <c r="C48" s="131">
        <v>4.147023177112099E-3</v>
      </c>
      <c r="D48" s="116">
        <v>6.421538091603821E-3</v>
      </c>
      <c r="E48" s="116">
        <v>4.9799561562948761E-3</v>
      </c>
      <c r="F48">
        <v>3.9199999999999999E-3</v>
      </c>
      <c r="G48" s="148">
        <v>2.4199999999999998E-3</v>
      </c>
      <c r="H48" s="119">
        <v>6.3160000000000013E-3</v>
      </c>
      <c r="I48" s="119">
        <v>4.6257999999999994E-3</v>
      </c>
      <c r="J48" s="148">
        <v>4.3299999999999996E-3</v>
      </c>
      <c r="K48" s="148">
        <v>2.6900000000000001E-3</v>
      </c>
      <c r="L48" s="122">
        <v>6.5066000000000013E-3</v>
      </c>
      <c r="M48" s="122">
        <v>5.2654000000000017E-3</v>
      </c>
    </row>
    <row r="49" spans="1:13" s="128" customFormat="1" x14ac:dyDescent="0.2">
      <c r="A49" s="123">
        <v>65</v>
      </c>
      <c r="B49" s="131">
        <v>4.5327259718219342E-3</v>
      </c>
      <c r="C49" s="131">
        <v>4.5327259718219342E-3</v>
      </c>
      <c r="D49" s="115">
        <v>8.6802224269689997E-3</v>
      </c>
      <c r="E49" s="115">
        <v>5.3116336750986641E-3</v>
      </c>
      <c r="F49">
        <v>4.3499999999999997E-3</v>
      </c>
      <c r="G49" s="148">
        <v>2.7000000000000001E-3</v>
      </c>
      <c r="H49" s="129">
        <v>8.5800000000000008E-3</v>
      </c>
      <c r="I49" s="129">
        <v>4.934E-3</v>
      </c>
      <c r="J49" s="148">
        <v>4.6800000000000001E-3</v>
      </c>
      <c r="K49" s="148">
        <v>2.96E-3</v>
      </c>
      <c r="L49" s="130">
        <v>8.7609999999999997E-3</v>
      </c>
      <c r="M49" s="130">
        <v>5.6160000000000003E-3</v>
      </c>
    </row>
    <row r="50" spans="1:13" x14ac:dyDescent="0.2">
      <c r="A50" s="112">
        <v>66</v>
      </c>
      <c r="B50" s="131">
        <v>4.9484287665317681E-3</v>
      </c>
      <c r="C50" s="131">
        <v>4.9484287665317681E-3</v>
      </c>
      <c r="D50" s="116">
        <v>9.8178901025295987E-3</v>
      </c>
      <c r="E50" s="116">
        <v>5.9700779696930141E-3</v>
      </c>
      <c r="F50">
        <v>4.81E-3</v>
      </c>
      <c r="G50" s="148">
        <v>3.0200000000000001E-3</v>
      </c>
      <c r="H50" s="119">
        <v>9.7046000000000007E-3</v>
      </c>
      <c r="I50" s="119">
        <v>5.5456000000000004E-3</v>
      </c>
      <c r="J50" s="148">
        <v>5.0600000000000003E-3</v>
      </c>
      <c r="K50" s="148">
        <v>3.2699999999999999E-3</v>
      </c>
      <c r="L50" s="122">
        <v>9.9092E-3</v>
      </c>
      <c r="M50" s="122">
        <v>6.3122000000000004E-3</v>
      </c>
    </row>
    <row r="51" spans="1:13" x14ac:dyDescent="0.2">
      <c r="A51" s="112">
        <v>67</v>
      </c>
      <c r="B51" s="131">
        <v>5.4085944105803311E-3</v>
      </c>
      <c r="C51" s="131">
        <v>5.4085944105803311E-3</v>
      </c>
      <c r="D51" s="116">
        <v>9.8947396049447172E-3</v>
      </c>
      <c r="E51" s="116">
        <v>6.6285222642873641E-3</v>
      </c>
      <c r="F51">
        <v>5.3200000000000001E-3</v>
      </c>
      <c r="G51" s="148">
        <v>3.3800000000000002E-3</v>
      </c>
      <c r="H51" s="119">
        <v>9.7696000000000015E-3</v>
      </c>
      <c r="I51" s="119">
        <v>6.1572000000000007E-3</v>
      </c>
      <c r="J51" s="148">
        <v>5.4799999999999996E-3</v>
      </c>
      <c r="K51" s="148">
        <v>3.62E-3</v>
      </c>
      <c r="L51" s="122">
        <v>9.9956000000000003E-3</v>
      </c>
      <c r="M51" s="122">
        <v>7.0084000000000006E-3</v>
      </c>
    </row>
    <row r="52" spans="1:13" x14ac:dyDescent="0.2">
      <c r="A52" s="112">
        <v>68</v>
      </c>
      <c r="B52" s="131">
        <v>5.9087600546288959E-3</v>
      </c>
      <c r="C52" s="131">
        <v>5.9087600546288959E-3</v>
      </c>
      <c r="D52" s="116">
        <v>9.9715891073598358E-3</v>
      </c>
      <c r="E52" s="116">
        <v>7.2869665588817141E-3</v>
      </c>
      <c r="F52">
        <v>5.8700000000000002E-3</v>
      </c>
      <c r="G52" s="148">
        <v>3.8E-3</v>
      </c>
      <c r="H52" s="119">
        <v>9.8346000000000024E-3</v>
      </c>
      <c r="I52" s="119">
        <v>6.768800000000001E-3</v>
      </c>
      <c r="J52" s="148">
        <v>5.94E-3</v>
      </c>
      <c r="K52" s="148">
        <v>4.0000000000000001E-3</v>
      </c>
      <c r="L52" s="122">
        <v>1.0082000000000001E-2</v>
      </c>
      <c r="M52" s="122">
        <v>7.7046000000000007E-3</v>
      </c>
    </row>
    <row r="53" spans="1:13" x14ac:dyDescent="0.2">
      <c r="A53" s="112">
        <v>69</v>
      </c>
      <c r="B53" s="131">
        <v>6.4644628493387294E-3</v>
      </c>
      <c r="C53" s="131">
        <v>6.4644628493387294E-3</v>
      </c>
      <c r="D53" s="116">
        <v>1.0048438609774954E-2</v>
      </c>
      <c r="E53" s="116">
        <v>7.9454108534760641E-3</v>
      </c>
      <c r="F53">
        <v>6.4700000000000001E-3</v>
      </c>
      <c r="G53" s="148">
        <v>4.2900000000000004E-3</v>
      </c>
      <c r="H53" s="119">
        <v>9.8996000000000032E-3</v>
      </c>
      <c r="I53" s="119">
        <v>7.3804000000000014E-3</v>
      </c>
      <c r="J53" s="148">
        <v>6.4599999999999996E-3</v>
      </c>
      <c r="K53" s="148">
        <v>4.4200000000000003E-3</v>
      </c>
      <c r="L53" s="122">
        <v>1.0168400000000001E-2</v>
      </c>
      <c r="M53" s="122">
        <v>8.4007999999999999E-3</v>
      </c>
    </row>
    <row r="54" spans="1:13" x14ac:dyDescent="0.2">
      <c r="A54" s="112">
        <v>70</v>
      </c>
      <c r="B54" s="131">
        <v>7.0567770960323758E-3</v>
      </c>
      <c r="C54" s="131">
        <v>7.0567770960323758E-3</v>
      </c>
      <c r="D54" s="116">
        <v>1.4368560804771995E-2</v>
      </c>
      <c r="E54" s="116">
        <v>8.6038551480704158E-3</v>
      </c>
      <c r="F54">
        <v>7.0899999999999999E-3</v>
      </c>
      <c r="G54" s="148">
        <v>4.8500000000000001E-3</v>
      </c>
      <c r="H54" s="119">
        <v>1.4203E-2</v>
      </c>
      <c r="I54" s="119">
        <v>7.9920000000000008E-3</v>
      </c>
      <c r="J54" s="148">
        <v>7.0299999999999998E-3</v>
      </c>
      <c r="K54" s="148">
        <v>4.8900000000000002E-3</v>
      </c>
      <c r="L54" s="122">
        <v>1.4501999999999999E-2</v>
      </c>
      <c r="M54" s="122">
        <v>9.0969999999999992E-3</v>
      </c>
    </row>
    <row r="55" spans="1:13" x14ac:dyDescent="0.2">
      <c r="A55" s="112">
        <v>71</v>
      </c>
      <c r="B55" s="131">
        <v>7.7012399453711055E-3</v>
      </c>
      <c r="C55" s="131">
        <v>7.7012399453711055E-3</v>
      </c>
      <c r="D55" s="116">
        <v>1.6536477982747714E-2</v>
      </c>
      <c r="E55" s="116">
        <v>1.0263107200168707E-2</v>
      </c>
      <c r="F55">
        <v>7.7400000000000004E-3</v>
      </c>
      <c r="G55" s="148">
        <v>5.4999999999999997E-3</v>
      </c>
      <c r="H55" s="119">
        <v>1.6345999999999999E-2</v>
      </c>
      <c r="I55" s="119">
        <v>9.5332000000000004E-3</v>
      </c>
      <c r="J55" s="148">
        <v>7.6699999999999997E-3</v>
      </c>
      <c r="K55" s="148">
        <v>5.4099999999999999E-3</v>
      </c>
      <c r="L55" s="122">
        <v>1.669E-2</v>
      </c>
      <c r="M55" s="122">
        <v>1.0851399999999999E-2</v>
      </c>
    </row>
    <row r="56" spans="1:13" x14ac:dyDescent="0.2">
      <c r="A56" s="112">
        <v>72</v>
      </c>
      <c r="B56" s="131">
        <v>8.3967770960323759E-3</v>
      </c>
      <c r="C56" s="131">
        <v>8.3967770960323759E-3</v>
      </c>
      <c r="D56" s="116">
        <v>1.6663834915295089E-2</v>
      </c>
      <c r="E56" s="116">
        <v>1.1922359252266998E-2</v>
      </c>
      <c r="F56">
        <v>8.43E-3</v>
      </c>
      <c r="G56" s="148">
        <v>6.2500000000000003E-3</v>
      </c>
      <c r="H56" s="119">
        <v>1.64604E-2</v>
      </c>
      <c r="I56" s="119">
        <v>1.10744E-2</v>
      </c>
      <c r="J56" s="148">
        <v>8.3700000000000007E-3</v>
      </c>
      <c r="K56" s="148">
        <v>5.9800000000000001E-3</v>
      </c>
      <c r="L56" s="122">
        <v>1.68278E-2</v>
      </c>
      <c r="M56" s="122">
        <v>1.2605799999999999E-2</v>
      </c>
    </row>
    <row r="57" spans="1:13" x14ac:dyDescent="0.2">
      <c r="A57" s="112">
        <v>73</v>
      </c>
      <c r="B57" s="131">
        <v>9.1544628493387282E-3</v>
      </c>
      <c r="C57" s="131">
        <v>9.1544628493387282E-3</v>
      </c>
      <c r="D57" s="116">
        <v>1.6791191847842463E-2</v>
      </c>
      <c r="E57" s="116">
        <v>1.3581611304365289E-2</v>
      </c>
      <c r="F57">
        <v>9.1599999999999997E-3</v>
      </c>
      <c r="G57" s="148">
        <v>7.1000000000000004E-3</v>
      </c>
      <c r="H57" s="119">
        <v>1.6574800000000001E-2</v>
      </c>
      <c r="I57" s="119">
        <v>1.2615599999999999E-2</v>
      </c>
      <c r="J57" s="148">
        <v>9.1500000000000001E-3</v>
      </c>
      <c r="K57" s="148">
        <v>6.6100000000000004E-3</v>
      </c>
      <c r="L57" s="122">
        <v>1.6965600000000001E-2</v>
      </c>
      <c r="M57" s="122">
        <v>1.4360199999999998E-2</v>
      </c>
    </row>
    <row r="58" spans="1:13" x14ac:dyDescent="0.2">
      <c r="A58" s="112">
        <v>74</v>
      </c>
      <c r="B58" s="131">
        <v>9.9742972052901651E-3</v>
      </c>
      <c r="C58" s="131">
        <v>9.9742972052901651E-3</v>
      </c>
      <c r="D58" s="116">
        <v>1.6918548780389838E-2</v>
      </c>
      <c r="E58" s="116">
        <v>1.5240863356463579E-2</v>
      </c>
      <c r="F58">
        <v>9.9299999999999996E-3</v>
      </c>
      <c r="G58" s="148">
        <v>8.09E-3</v>
      </c>
      <c r="H58" s="119">
        <v>1.6689200000000001E-2</v>
      </c>
      <c r="I58" s="119">
        <v>1.4156799999999999E-2</v>
      </c>
      <c r="J58" s="148">
        <v>1.001E-2</v>
      </c>
      <c r="K58" s="148">
        <v>7.3099999999999997E-3</v>
      </c>
      <c r="L58" s="122">
        <v>1.7103400000000001E-2</v>
      </c>
      <c r="M58" s="122">
        <v>1.61146E-2</v>
      </c>
    </row>
    <row r="59" spans="1:13" x14ac:dyDescent="0.2">
      <c r="A59" s="112">
        <v>75</v>
      </c>
      <c r="B59" s="131">
        <v>1.0875205862564142E-2</v>
      </c>
      <c r="C59" s="131">
        <v>1.0875205862564142E-2</v>
      </c>
      <c r="D59" s="116">
        <v>2.5208146694650588E-2</v>
      </c>
      <c r="E59" s="116">
        <v>1.6900115408561872E-2</v>
      </c>
      <c r="F59">
        <v>1.077E-2</v>
      </c>
      <c r="G59" s="148">
        <v>9.2099999999999994E-3</v>
      </c>
      <c r="H59" s="119">
        <v>2.4917999999999999E-2</v>
      </c>
      <c r="I59" s="119">
        <v>1.5698E-2</v>
      </c>
      <c r="J59" s="148">
        <v>1.0959999999999999E-2</v>
      </c>
      <c r="K59" s="148">
        <v>8.0800000000000004E-3</v>
      </c>
      <c r="L59" s="122">
        <v>2.5441999999999999E-2</v>
      </c>
      <c r="M59" s="122">
        <v>1.7868999999999999E-2</v>
      </c>
    </row>
    <row r="60" spans="1:13" x14ac:dyDescent="0.2">
      <c r="A60" s="112">
        <v>76</v>
      </c>
      <c r="B60" s="131">
        <v>1.2151736877516793E-2</v>
      </c>
      <c r="C60" s="131">
        <v>1.2151736877516793E-2</v>
      </c>
      <c r="D60" s="116">
        <v>2.9514670307588798E-2</v>
      </c>
      <c r="E60" s="116">
        <v>2.0182161680441048E-2</v>
      </c>
      <c r="F60">
        <v>1.234E-2</v>
      </c>
      <c r="G60" s="148">
        <v>1.056E-2</v>
      </c>
      <c r="H60" s="119">
        <v>2.9174800000000001E-2</v>
      </c>
      <c r="I60" s="119">
        <v>1.8746599999999999E-2</v>
      </c>
      <c r="J60" s="148">
        <v>1.2E-2</v>
      </c>
      <c r="K60" s="148">
        <v>8.9300000000000004E-3</v>
      </c>
      <c r="L60" s="122">
        <v>2.9788599999999998E-2</v>
      </c>
      <c r="M60" s="122">
        <v>2.1339199999999999E-2</v>
      </c>
    </row>
    <row r="61" spans="1:13" x14ac:dyDescent="0.2">
      <c r="A61" s="112">
        <v>77</v>
      </c>
      <c r="B61" s="131">
        <v>1.3591822084534199E-2</v>
      </c>
      <c r="C61" s="131">
        <v>1.3591822084534199E-2</v>
      </c>
      <c r="D61" s="116">
        <v>2.9690103245599061E-2</v>
      </c>
      <c r="E61" s="116">
        <v>2.3464207952320223E-2</v>
      </c>
      <c r="F61">
        <v>1.414E-2</v>
      </c>
      <c r="G61" s="148">
        <v>1.2109999999999999E-2</v>
      </c>
      <c r="H61" s="119">
        <v>2.9333399999999999E-2</v>
      </c>
      <c r="I61" s="119">
        <v>2.1795199999999997E-2</v>
      </c>
      <c r="J61" s="148">
        <v>1.315E-2</v>
      </c>
      <c r="K61" s="148">
        <v>9.8600000000000007E-3</v>
      </c>
      <c r="L61" s="122">
        <v>2.99776E-2</v>
      </c>
      <c r="M61" s="122">
        <v>2.4809399999999999E-2</v>
      </c>
    </row>
    <row r="62" spans="1:13" x14ac:dyDescent="0.2">
      <c r="A62" s="112">
        <v>78</v>
      </c>
      <c r="B62" s="131">
        <v>1.5207775730309998E-2</v>
      </c>
      <c r="C62" s="131">
        <v>1.5207775730309998E-2</v>
      </c>
      <c r="D62" s="116">
        <v>2.9865536183609324E-2</v>
      </c>
      <c r="E62" s="116">
        <v>2.6746254224199399E-2</v>
      </c>
      <c r="F62">
        <v>1.6209999999999999E-2</v>
      </c>
      <c r="G62" s="148">
        <v>1.389E-2</v>
      </c>
      <c r="H62" s="119">
        <v>2.9491999999999997E-2</v>
      </c>
      <c r="I62" s="119">
        <v>2.4843799999999996E-2</v>
      </c>
      <c r="J62" s="148">
        <v>1.44E-2</v>
      </c>
      <c r="K62" s="148">
        <v>1.09E-2</v>
      </c>
      <c r="L62" s="122">
        <v>3.0166600000000002E-2</v>
      </c>
      <c r="M62" s="122">
        <v>2.8279599999999998E-2</v>
      </c>
    </row>
    <row r="63" spans="1:13" x14ac:dyDescent="0.2">
      <c r="A63" s="112">
        <v>79</v>
      </c>
      <c r="B63" s="131">
        <v>1.7029597814844196E-2</v>
      </c>
      <c r="C63" s="131">
        <v>1.7029597814844196E-2</v>
      </c>
      <c r="D63" s="116">
        <v>3.0040969121619587E-2</v>
      </c>
      <c r="E63" s="116">
        <v>3.0028300496078575E-2</v>
      </c>
      <c r="F63">
        <v>1.8579999999999999E-2</v>
      </c>
      <c r="G63" s="148">
        <v>1.592E-2</v>
      </c>
      <c r="H63" s="119">
        <v>2.9650599999999996E-2</v>
      </c>
      <c r="I63" s="119">
        <v>2.7892399999999994E-2</v>
      </c>
      <c r="J63" s="148">
        <v>1.5779999999999999E-2</v>
      </c>
      <c r="K63" s="148">
        <v>1.204E-2</v>
      </c>
      <c r="L63" s="122">
        <v>3.0355600000000003E-2</v>
      </c>
      <c r="M63" s="122">
        <v>3.1749800000000002E-2</v>
      </c>
    </row>
    <row r="64" spans="1:13" x14ac:dyDescent="0.2">
      <c r="A64" s="112">
        <v>80</v>
      </c>
      <c r="B64" s="131">
        <v>1.908513973549171E-2</v>
      </c>
      <c r="C64" s="131">
        <v>1.908513973549171E-2</v>
      </c>
      <c r="D64" s="116">
        <v>4.6740764759341642E-2</v>
      </c>
      <c r="E64" s="116">
        <v>3.3310346767957744E-2</v>
      </c>
      <c r="F64">
        <v>2.1299999999999999E-2</v>
      </c>
      <c r="G64" s="148">
        <v>1.8259999999999998E-2</v>
      </c>
      <c r="H64" s="119">
        <v>4.6202E-2</v>
      </c>
      <c r="I64" s="119">
        <v>3.0941E-2</v>
      </c>
      <c r="J64" s="148">
        <v>1.7299999999999999E-2</v>
      </c>
      <c r="K64" s="148">
        <v>1.3299999999999999E-2</v>
      </c>
      <c r="L64" s="122">
        <v>4.7175000000000002E-2</v>
      </c>
      <c r="M64" s="122">
        <v>3.5220000000000001E-2</v>
      </c>
    </row>
    <row r="65" spans="1:13" x14ac:dyDescent="0.2">
      <c r="A65" s="112">
        <v>81</v>
      </c>
      <c r="B65" s="113"/>
      <c r="C65" s="113"/>
      <c r="D65" s="116">
        <v>5.4304808767736822E-2</v>
      </c>
      <c r="E65" s="116">
        <v>3.9549404764965206E-2</v>
      </c>
      <c r="F65" t="s">
        <v>181</v>
      </c>
      <c r="G65" s="148" t="s">
        <v>181</v>
      </c>
      <c r="H65" s="119">
        <v>5.3678999999999998E-2</v>
      </c>
      <c r="I65" s="119">
        <v>3.6736199999999997E-2</v>
      </c>
      <c r="J65" s="148" t="s">
        <v>181</v>
      </c>
      <c r="K65" s="148" t="s">
        <v>181</v>
      </c>
      <c r="L65" s="122">
        <v>5.4809200000000002E-2</v>
      </c>
      <c r="M65" s="122">
        <v>4.1816800000000001E-2</v>
      </c>
    </row>
    <row r="66" spans="1:13" x14ac:dyDescent="0.2">
      <c r="A66" s="112">
        <v>82</v>
      </c>
      <c r="B66" s="113"/>
      <c r="C66" s="113"/>
      <c r="D66" s="116">
        <v>5.4561063191773534E-2</v>
      </c>
      <c r="E66" s="116">
        <v>4.5788462761972668E-2</v>
      </c>
      <c r="F66" t="s">
        <v>181</v>
      </c>
      <c r="G66" s="148" t="s">
        <v>181</v>
      </c>
      <c r="H66" s="119">
        <v>5.3918199999999999E-2</v>
      </c>
      <c r="I66" s="119">
        <v>4.2531399999999997E-2</v>
      </c>
      <c r="J66" s="148" t="s">
        <v>181</v>
      </c>
      <c r="K66" s="148" t="s">
        <v>181</v>
      </c>
      <c r="L66" s="122">
        <v>5.5079200000000002E-2</v>
      </c>
      <c r="M66" s="122">
        <v>4.8413600000000001E-2</v>
      </c>
    </row>
    <row r="67" spans="1:13" x14ac:dyDescent="0.2">
      <c r="A67" s="112">
        <v>83</v>
      </c>
      <c r="B67" s="113"/>
      <c r="C67" s="113"/>
      <c r="D67" s="116">
        <v>5.4817317615810247E-2</v>
      </c>
      <c r="E67" s="116">
        <v>5.2027520758980129E-2</v>
      </c>
      <c r="F67" t="s">
        <v>181</v>
      </c>
      <c r="G67" s="148" t="s">
        <v>181</v>
      </c>
      <c r="H67" s="119">
        <v>5.4157400000000001E-2</v>
      </c>
      <c r="I67" s="119">
        <v>4.8326599999999997E-2</v>
      </c>
      <c r="J67" s="148" t="s">
        <v>181</v>
      </c>
      <c r="K67" s="148" t="s">
        <v>181</v>
      </c>
      <c r="L67" s="122">
        <v>5.5349200000000001E-2</v>
      </c>
      <c r="M67" s="122">
        <v>5.5010400000000001E-2</v>
      </c>
    </row>
    <row r="68" spans="1:13" x14ac:dyDescent="0.2">
      <c r="A68" s="112">
        <v>84</v>
      </c>
      <c r="B68" s="113"/>
      <c r="C68" s="113"/>
      <c r="D68" s="116">
        <v>5.507357203984696E-2</v>
      </c>
      <c r="E68" s="116">
        <v>5.8266578755987591E-2</v>
      </c>
      <c r="F68" t="s">
        <v>181</v>
      </c>
      <c r="G68" s="148" t="s">
        <v>181</v>
      </c>
      <c r="H68" s="119">
        <v>5.4396600000000003E-2</v>
      </c>
      <c r="I68" s="119">
        <v>5.4121799999999998E-2</v>
      </c>
      <c r="J68" s="148" t="s">
        <v>181</v>
      </c>
      <c r="K68" s="148" t="s">
        <v>181</v>
      </c>
      <c r="L68" s="122">
        <v>5.5619200000000001E-2</v>
      </c>
      <c r="M68" s="122">
        <v>6.1607200000000001E-2</v>
      </c>
    </row>
    <row r="69" spans="1:13" x14ac:dyDescent="0.2">
      <c r="A69" s="112">
        <v>85</v>
      </c>
      <c r="B69" s="113"/>
      <c r="C69" s="113"/>
      <c r="D69" s="116">
        <v>8.4560984801317532E-2</v>
      </c>
      <c r="E69" s="116">
        <v>6.4505636752995046E-2</v>
      </c>
      <c r="F69" t="s">
        <v>181</v>
      </c>
      <c r="G69" s="148" t="s">
        <v>181</v>
      </c>
      <c r="H69" s="119">
        <v>8.3586999999999995E-2</v>
      </c>
      <c r="I69" s="119">
        <v>5.9916999999999998E-2</v>
      </c>
      <c r="J69" s="148" t="s">
        <v>181</v>
      </c>
      <c r="K69" s="148" t="s">
        <v>181</v>
      </c>
      <c r="L69" s="122">
        <v>8.5346000000000005E-2</v>
      </c>
      <c r="M69" s="122">
        <v>6.8204000000000001E-2</v>
      </c>
    </row>
    <row r="70" spans="1:13" x14ac:dyDescent="0.2">
      <c r="A70" s="112">
        <v>86</v>
      </c>
      <c r="B70" s="113"/>
      <c r="C70" s="113"/>
      <c r="D70" s="116">
        <v>9.2125028809712711E-2</v>
      </c>
      <c r="E70" s="116">
        <v>7.0744694750002501E-2</v>
      </c>
      <c r="F70" t="s">
        <v>181</v>
      </c>
      <c r="G70" s="148" t="s">
        <v>181</v>
      </c>
      <c r="H70" s="119">
        <v>9.1063999999999992E-2</v>
      </c>
      <c r="I70" s="119">
        <v>6.5712199999999998E-2</v>
      </c>
      <c r="J70" s="148" t="s">
        <v>181</v>
      </c>
      <c r="K70" s="148" t="s">
        <v>181</v>
      </c>
      <c r="L70" s="122">
        <v>9.2980200000000013E-2</v>
      </c>
      <c r="M70" s="122">
        <v>7.4800800000000001E-2</v>
      </c>
    </row>
    <row r="71" spans="1:13" x14ac:dyDescent="0.2">
      <c r="A71" s="112">
        <v>87</v>
      </c>
      <c r="B71" s="113"/>
      <c r="C71" s="113"/>
      <c r="D71" s="116">
        <v>9.2381283233749431E-2</v>
      </c>
      <c r="E71" s="116">
        <v>7.6983752747009956E-2</v>
      </c>
      <c r="F71" t="s">
        <v>181</v>
      </c>
      <c r="G71" s="148" t="s">
        <v>181</v>
      </c>
      <c r="H71" s="119">
        <v>9.1303199999999987E-2</v>
      </c>
      <c r="I71" s="119">
        <v>7.1507399999999999E-2</v>
      </c>
      <c r="J71" s="148" t="s">
        <v>181</v>
      </c>
      <c r="K71" s="148" t="s">
        <v>181</v>
      </c>
      <c r="L71" s="122">
        <v>9.3250200000000019E-2</v>
      </c>
      <c r="M71" s="122">
        <v>8.1397600000000001E-2</v>
      </c>
    </row>
    <row r="72" spans="1:13" x14ac:dyDescent="0.2">
      <c r="A72" s="112">
        <v>88</v>
      </c>
      <c r="B72" s="113"/>
      <c r="C72" s="113"/>
      <c r="D72" s="116">
        <v>9.2637537657786151E-2</v>
      </c>
      <c r="E72" s="116">
        <v>8.3222810744017411E-2</v>
      </c>
      <c r="F72" t="s">
        <v>181</v>
      </c>
      <c r="G72" s="148" t="s">
        <v>181</v>
      </c>
      <c r="H72" s="119">
        <v>9.1542399999999982E-2</v>
      </c>
      <c r="I72" s="119">
        <v>7.7302599999999999E-2</v>
      </c>
      <c r="J72" s="148" t="s">
        <v>181</v>
      </c>
      <c r="K72" s="148" t="s">
        <v>181</v>
      </c>
      <c r="L72" s="122">
        <v>9.3520200000000026E-2</v>
      </c>
      <c r="M72" s="122">
        <v>8.79944E-2</v>
      </c>
    </row>
    <row r="73" spans="1:13" x14ac:dyDescent="0.2">
      <c r="A73" s="112">
        <v>89</v>
      </c>
      <c r="B73" s="113"/>
      <c r="C73" s="113"/>
      <c r="D73" s="116">
        <v>9.2893792081822871E-2</v>
      </c>
      <c r="E73" s="116">
        <v>8.9461868741024866E-2</v>
      </c>
      <c r="F73" s="128" t="s">
        <v>181</v>
      </c>
      <c r="G73" s="148" t="s">
        <v>181</v>
      </c>
      <c r="H73" s="119">
        <v>9.1781599999999977E-2</v>
      </c>
      <c r="I73" s="119">
        <v>8.3097799999999999E-2</v>
      </c>
      <c r="J73" s="148" t="s">
        <v>181</v>
      </c>
      <c r="K73" s="148" t="s">
        <v>181</v>
      </c>
      <c r="L73" s="122">
        <v>9.3790200000000032E-2</v>
      </c>
      <c r="M73" s="122">
        <v>9.45912E-2</v>
      </c>
    </row>
    <row r="74" spans="1:13" x14ac:dyDescent="0.2">
      <c r="A74" s="112">
        <v>90</v>
      </c>
      <c r="B74" s="113"/>
      <c r="C74" s="113"/>
      <c r="D74" s="116">
        <v>0.14853453326939881</v>
      </c>
      <c r="E74" s="116">
        <v>0.12188351679035157</v>
      </c>
      <c r="F74" t="s">
        <v>181</v>
      </c>
      <c r="G74" s="148" t="s">
        <v>181</v>
      </c>
      <c r="H74" s="119">
        <v>0.14682300000000001</v>
      </c>
      <c r="I74" s="119">
        <v>0.113214</v>
      </c>
      <c r="J74" s="148" t="s">
        <v>181</v>
      </c>
      <c r="K74" s="148" t="s">
        <v>181</v>
      </c>
      <c r="L74" s="122">
        <v>0.14991399999999999</v>
      </c>
      <c r="M74" s="122">
        <v>0.12887100000000001</v>
      </c>
    </row>
    <row r="75" spans="1:13" s="128" customFormat="1" x14ac:dyDescent="0.2">
      <c r="A75" s="123">
        <v>91</v>
      </c>
      <c r="B75" s="124"/>
      <c r="C75" s="124"/>
      <c r="D75" s="125">
        <v>0.166446050516591</v>
      </c>
      <c r="E75" s="125">
        <v>0.13778189206006142</v>
      </c>
      <c r="F75" t="s">
        <v>181</v>
      </c>
      <c r="G75" s="148" t="s">
        <v>181</v>
      </c>
      <c r="H75" s="126">
        <v>0.16452812647058826</v>
      </c>
      <c r="I75" s="126">
        <v>0.12798153137079987</v>
      </c>
      <c r="J75" s="148" t="s">
        <v>181</v>
      </c>
      <c r="K75" s="148" t="s">
        <v>181</v>
      </c>
      <c r="L75" s="127">
        <v>0.16799186470588234</v>
      </c>
      <c r="M75" s="127">
        <v>0.14568081623550402</v>
      </c>
    </row>
    <row r="76" spans="1:13" x14ac:dyDescent="0.2">
      <c r="A76" s="112">
        <v>92</v>
      </c>
      <c r="B76" s="113"/>
      <c r="C76" s="113"/>
      <c r="D76" s="117">
        <v>0.1857241750834564</v>
      </c>
      <c r="E76" s="117">
        <v>0.15541990717691276</v>
      </c>
      <c r="F76" t="s">
        <v>181</v>
      </c>
      <c r="G76" s="148" t="s">
        <v>181</v>
      </c>
      <c r="H76" s="120">
        <v>0.18358411312217196</v>
      </c>
      <c r="I76" s="120">
        <v>0.1443649628308058</v>
      </c>
      <c r="J76" s="148" t="s">
        <v>181</v>
      </c>
      <c r="K76" s="148" t="s">
        <v>181</v>
      </c>
      <c r="L76" s="121">
        <v>0.18744902865761687</v>
      </c>
      <c r="M76" s="121">
        <v>0.1643300044603033</v>
      </c>
    </row>
    <row r="77" spans="1:13" x14ac:dyDescent="0.2">
      <c r="A77" s="112">
        <v>93</v>
      </c>
      <c r="B77" s="113"/>
      <c r="C77" s="113"/>
      <c r="D77" s="117">
        <v>0.20621208317921283</v>
      </c>
      <c r="E77" s="117">
        <v>0.17474923881181839</v>
      </c>
      <c r="F77" t="s">
        <v>181</v>
      </c>
      <c r="G77" s="148" t="s">
        <v>181</v>
      </c>
      <c r="H77" s="120">
        <v>0.20383594321266971</v>
      </c>
      <c r="I77" s="120">
        <v>0.16231940826642877</v>
      </c>
      <c r="J77" s="148" t="s">
        <v>181</v>
      </c>
      <c r="K77" s="148" t="s">
        <v>181</v>
      </c>
      <c r="L77" s="121">
        <v>0.20812721161387629</v>
      </c>
      <c r="M77" s="121">
        <v>0.18476747100802857</v>
      </c>
    </row>
    <row r="78" spans="1:13" x14ac:dyDescent="0.2">
      <c r="A78" s="112">
        <v>94</v>
      </c>
      <c r="B78" s="113"/>
      <c r="C78" s="113"/>
      <c r="D78" s="117">
        <v>0.22769694251637021</v>
      </c>
      <c r="E78" s="117">
        <v>0.19561283614524463</v>
      </c>
      <c r="F78" t="s">
        <v>181</v>
      </c>
      <c r="G78" s="148" t="s">
        <v>181</v>
      </c>
      <c r="H78" s="120">
        <v>0.22507323687782807</v>
      </c>
      <c r="I78" s="120">
        <v>0.1816989878085043</v>
      </c>
      <c r="J78" s="148" t="s">
        <v>181</v>
      </c>
      <c r="K78" s="148" t="s">
        <v>181</v>
      </c>
      <c r="L78" s="121">
        <v>0.2298116046757164</v>
      </c>
      <c r="M78" s="121">
        <v>0.20682716146297953</v>
      </c>
    </row>
    <row r="79" spans="1:13" x14ac:dyDescent="0.2">
      <c r="A79" s="112">
        <v>95</v>
      </c>
      <c r="B79" s="113"/>
      <c r="C79" s="113"/>
      <c r="D79" s="117">
        <v>0.24995471910809683</v>
      </c>
      <c r="E79" s="117">
        <v>0.21779324419629878</v>
      </c>
      <c r="F79" t="s">
        <v>181</v>
      </c>
      <c r="G79" s="148" t="s">
        <v>181</v>
      </c>
      <c r="H79" s="120">
        <v>0.24707454162895928</v>
      </c>
      <c r="I79" s="120">
        <v>0.20230171394588162</v>
      </c>
      <c r="J79" s="148" t="s">
        <v>181</v>
      </c>
      <c r="K79" s="148" t="s">
        <v>181</v>
      </c>
      <c r="L79" s="121">
        <v>0.25227609321266964</v>
      </c>
      <c r="M79" s="121">
        <v>0.23027915432649423</v>
      </c>
    </row>
    <row r="80" spans="1:13" x14ac:dyDescent="0.2">
      <c r="A80" s="112">
        <v>96</v>
      </c>
      <c r="B80" s="113"/>
      <c r="C80" s="113"/>
      <c r="D80" s="117">
        <v>0.27276137896756109</v>
      </c>
      <c r="E80" s="117">
        <v>0.24107300798408823</v>
      </c>
      <c r="F80" t="s">
        <v>181</v>
      </c>
      <c r="G80" s="148" t="s">
        <v>181</v>
      </c>
      <c r="H80" s="120">
        <v>0.26961840497737555</v>
      </c>
      <c r="I80" s="120">
        <v>0.22392559916741003</v>
      </c>
      <c r="J80" s="148" t="s">
        <v>181</v>
      </c>
      <c r="K80" s="148" t="s">
        <v>181</v>
      </c>
      <c r="L80" s="121">
        <v>0.27529456259426843</v>
      </c>
      <c r="M80" s="121">
        <v>0.25489352809991084</v>
      </c>
    </row>
    <row r="81" spans="1:13" x14ac:dyDescent="0.2">
      <c r="A81" s="112">
        <v>97</v>
      </c>
      <c r="B81" s="113"/>
      <c r="C81" s="113"/>
      <c r="D81" s="117">
        <v>0.29588168640858969</v>
      </c>
      <c r="E81" s="117">
        <v>0.26517426836636115</v>
      </c>
      <c r="F81" t="s">
        <v>181</v>
      </c>
      <c r="G81" s="148" t="s">
        <v>181</v>
      </c>
      <c r="H81" s="120">
        <v>0.29247230180995476</v>
      </c>
      <c r="I81" s="120">
        <v>0.24631254831995239</v>
      </c>
      <c r="J81" s="148" t="s">
        <v>181</v>
      </c>
      <c r="K81" s="148" t="s">
        <v>181</v>
      </c>
      <c r="L81" s="121">
        <v>0.29862959245852183</v>
      </c>
      <c r="M81" s="121">
        <v>0.28037649420160576</v>
      </c>
    </row>
    <row r="82" spans="1:13" x14ac:dyDescent="0.2">
      <c r="A82" s="112">
        <v>98</v>
      </c>
      <c r="B82" s="113"/>
      <c r="C82" s="113"/>
      <c r="D82" s="117">
        <v>0.3191140108430342</v>
      </c>
      <c r="E82" s="117">
        <v>0.28985540869768123</v>
      </c>
      <c r="F82" t="s">
        <v>181</v>
      </c>
      <c r="G82" s="148" t="s">
        <v>181</v>
      </c>
      <c r="H82" s="120">
        <v>0.31543692488687791</v>
      </c>
      <c r="I82" s="120">
        <v>0.26923813083556342</v>
      </c>
      <c r="J82" s="148" t="s">
        <v>181</v>
      </c>
      <c r="K82" s="148" t="s">
        <v>181</v>
      </c>
      <c r="L82" s="121">
        <v>0.3220776796380091</v>
      </c>
      <c r="M82" s="121">
        <v>0.30647258429973245</v>
      </c>
    </row>
    <row r="83" spans="1:13" x14ac:dyDescent="0.2">
      <c r="A83" s="112">
        <v>99</v>
      </c>
      <c r="B83" s="113"/>
      <c r="C83" s="113"/>
      <c r="D83" s="117">
        <v>0.3422903267807707</v>
      </c>
      <c r="E83" s="117">
        <v>0.31492313566169949</v>
      </c>
      <c r="F83" t="s">
        <v>181</v>
      </c>
      <c r="G83" s="148" t="s">
        <v>181</v>
      </c>
      <c r="H83" s="120">
        <v>0.33834618484162904</v>
      </c>
      <c r="I83" s="120">
        <v>0.29252280225988697</v>
      </c>
      <c r="J83" s="148" t="s">
        <v>181</v>
      </c>
      <c r="K83" s="148" t="s">
        <v>181</v>
      </c>
      <c r="L83" s="121">
        <v>0.3454692381598794</v>
      </c>
      <c r="M83" s="121">
        <v>0.33297742372881367</v>
      </c>
    </row>
    <row r="84" spans="1:13" x14ac:dyDescent="0.2">
      <c r="A84" s="112">
        <v>100</v>
      </c>
      <c r="B84" s="113"/>
      <c r="C84" s="113"/>
      <c r="D84" s="117">
        <v>0.36527621382970027</v>
      </c>
      <c r="E84" s="117">
        <v>0.34019623677433852</v>
      </c>
      <c r="F84" t="s">
        <v>181</v>
      </c>
      <c r="G84" s="148" t="s">
        <v>181</v>
      </c>
      <c r="H84" s="120">
        <v>0.36106721018099558</v>
      </c>
      <c r="I84" s="120">
        <v>0.31599823966696394</v>
      </c>
      <c r="J84" s="148" t="s">
        <v>181</v>
      </c>
      <c r="K84" s="148" t="s">
        <v>181</v>
      </c>
      <c r="L84" s="121">
        <v>0.36866859924585227</v>
      </c>
      <c r="M84" s="121">
        <v>0.35969941123996441</v>
      </c>
    </row>
    <row r="85" spans="1:13" x14ac:dyDescent="0.2">
      <c r="A85" s="112">
        <v>101</v>
      </c>
      <c r="B85" s="113"/>
      <c r="C85" s="113"/>
      <c r="D85" s="117">
        <v>0.38798205839509026</v>
      </c>
      <c r="E85" s="117">
        <v>0.3656263887065111</v>
      </c>
      <c r="F85" t="s">
        <v>181</v>
      </c>
      <c r="G85" s="148" t="s">
        <v>181</v>
      </c>
      <c r="H85" s="120">
        <v>0.38351141990950238</v>
      </c>
      <c r="I85" s="120">
        <v>0.33961955694320528</v>
      </c>
      <c r="J85" s="148" t="s">
        <v>181</v>
      </c>
      <c r="K85" s="148" t="s">
        <v>181</v>
      </c>
      <c r="L85" s="121">
        <v>0.39158531704374067</v>
      </c>
      <c r="M85" s="121">
        <v>0.38658745316681536</v>
      </c>
    </row>
    <row r="86" spans="1:13" x14ac:dyDescent="0.2">
      <c r="A86" s="112">
        <v>102</v>
      </c>
      <c r="B86" s="113"/>
      <c r="C86" s="113"/>
      <c r="D86" s="117">
        <v>0.41043026387562381</v>
      </c>
      <c r="E86" s="117">
        <v>0.3912015106259456</v>
      </c>
      <c r="F86" t="s">
        <v>181</v>
      </c>
      <c r="G86" s="148" t="s">
        <v>181</v>
      </c>
      <c r="H86" s="120">
        <v>0.40570095927601824</v>
      </c>
      <c r="I86" s="120">
        <v>0.36337553256021393</v>
      </c>
      <c r="J86" s="148" t="s">
        <v>181</v>
      </c>
      <c r="K86" s="148" t="s">
        <v>181</v>
      </c>
      <c r="L86" s="121">
        <v>0.41424200301659136</v>
      </c>
      <c r="M86" s="121">
        <v>0.41362877609277438</v>
      </c>
    </row>
    <row r="87" spans="1:13" x14ac:dyDescent="0.2">
      <c r="A87" s="112">
        <v>103</v>
      </c>
      <c r="B87" s="113"/>
      <c r="C87" s="113"/>
      <c r="D87" s="117">
        <v>0.43243040138249406</v>
      </c>
      <c r="E87" s="117">
        <v>0.416716228384021</v>
      </c>
      <c r="F87" t="s">
        <v>181</v>
      </c>
      <c r="G87" s="148" t="s">
        <v>181</v>
      </c>
      <c r="H87" s="120">
        <v>0.42744759366515855</v>
      </c>
      <c r="I87" s="120">
        <v>0.3870754005352362</v>
      </c>
      <c r="J87" s="148" t="s">
        <v>181</v>
      </c>
      <c r="K87" s="148" t="s">
        <v>181</v>
      </c>
      <c r="L87" s="121">
        <v>0.43644645972850693</v>
      </c>
      <c r="M87" s="121">
        <v>0.4406062319357717</v>
      </c>
    </row>
    <row r="88" spans="1:13" x14ac:dyDescent="0.2">
      <c r="A88" s="112">
        <v>104</v>
      </c>
      <c r="B88" s="113"/>
      <c r="C88" s="113"/>
      <c r="D88" s="117">
        <v>0.45380324372623559</v>
      </c>
      <c r="E88" s="117">
        <v>0.44192892533530098</v>
      </c>
      <c r="F88" t="s">
        <v>181</v>
      </c>
      <c r="G88" s="148" t="s">
        <v>181</v>
      </c>
      <c r="H88" s="120">
        <v>0.44857416108597303</v>
      </c>
      <c r="I88" s="120">
        <v>0.41049473030032685</v>
      </c>
      <c r="J88" s="148" t="s">
        <v>181</v>
      </c>
      <c r="K88" s="148" t="s">
        <v>181</v>
      </c>
      <c r="L88" s="121">
        <v>0.45801779547511329</v>
      </c>
      <c r="M88" s="121">
        <v>0.4672643523639608</v>
      </c>
    </row>
    <row r="89" spans="1:13" x14ac:dyDescent="0.2">
      <c r="A89" s="112">
        <v>105</v>
      </c>
      <c r="B89" s="113"/>
      <c r="C89" s="113"/>
      <c r="D89" s="117">
        <v>0.47441437051474944</v>
      </c>
      <c r="E89" s="117">
        <v>0.46662214649889283</v>
      </c>
      <c r="F89" t="s">
        <v>181</v>
      </c>
      <c r="G89" s="148" t="s">
        <v>181</v>
      </c>
      <c r="H89" s="120">
        <v>0.46894779004524906</v>
      </c>
      <c r="I89" s="120">
        <v>0.43343153434433512</v>
      </c>
      <c r="J89" s="148" t="s">
        <v>181</v>
      </c>
      <c r="K89" s="148" t="s">
        <v>181</v>
      </c>
      <c r="L89" s="121">
        <v>0.47882034147812985</v>
      </c>
      <c r="M89" s="121">
        <v>0.49337321587867977</v>
      </c>
    </row>
    <row r="90" spans="1:13" x14ac:dyDescent="0.2">
      <c r="A90" s="112">
        <v>106</v>
      </c>
      <c r="B90" s="113"/>
      <c r="C90" s="113"/>
      <c r="D90" s="117">
        <v>0.49414056305527826</v>
      </c>
      <c r="E90" s="117">
        <v>0.49059051772617579</v>
      </c>
      <c r="F90" t="s">
        <v>181</v>
      </c>
      <c r="G90" s="148" t="s">
        <v>181</v>
      </c>
      <c r="H90" s="120">
        <v>0.4884466816742084</v>
      </c>
      <c r="I90" s="120">
        <v>0.45569504668450761</v>
      </c>
      <c r="J90" s="148" t="s">
        <v>181</v>
      </c>
      <c r="K90" s="148" t="s">
        <v>181</v>
      </c>
      <c r="L90" s="121">
        <v>0.49872973469079956</v>
      </c>
      <c r="M90" s="121">
        <v>0.5</v>
      </c>
    </row>
    <row r="91" spans="1:13" x14ac:dyDescent="0.2">
      <c r="A91" s="149">
        <v>107</v>
      </c>
      <c r="B91" s="119"/>
      <c r="C91" s="119"/>
      <c r="D91" s="119">
        <v>0.5</v>
      </c>
      <c r="E91" s="119">
        <v>0.5</v>
      </c>
      <c r="F91" s="59" t="s">
        <v>181</v>
      </c>
      <c r="G91" s="150" t="s">
        <v>181</v>
      </c>
      <c r="H91" s="119">
        <v>0.5</v>
      </c>
      <c r="I91" s="119">
        <v>0.4771281659232825</v>
      </c>
      <c r="J91" s="150" t="s">
        <v>181</v>
      </c>
      <c r="K91" s="150" t="s">
        <v>181</v>
      </c>
      <c r="L91" s="119">
        <v>0.5</v>
      </c>
      <c r="M91" s="119">
        <v>0.5</v>
      </c>
    </row>
    <row r="92" spans="1:13" x14ac:dyDescent="0.2">
      <c r="A92" s="149">
        <v>108</v>
      </c>
      <c r="B92" s="119"/>
      <c r="C92" s="119"/>
      <c r="D92" s="119">
        <v>0.5</v>
      </c>
      <c r="E92" s="119">
        <v>0.5</v>
      </c>
      <c r="F92" s="59" t="s">
        <v>181</v>
      </c>
      <c r="G92" s="150" t="s">
        <v>181</v>
      </c>
      <c r="H92" s="119">
        <v>0.5</v>
      </c>
      <c r="I92" s="119">
        <v>0.49757379066309815</v>
      </c>
      <c r="J92" s="150" t="s">
        <v>181</v>
      </c>
      <c r="K92" s="150" t="s">
        <v>181</v>
      </c>
      <c r="L92" s="119">
        <v>0.5</v>
      </c>
      <c r="M92" s="119">
        <v>0.5</v>
      </c>
    </row>
    <row r="93" spans="1:13" x14ac:dyDescent="0.2">
      <c r="A93" s="149">
        <v>109</v>
      </c>
      <c r="B93" s="119"/>
      <c r="C93" s="119"/>
      <c r="D93" s="119">
        <v>0.5</v>
      </c>
      <c r="E93" s="119">
        <v>0.5</v>
      </c>
      <c r="F93" s="59" t="s">
        <v>181</v>
      </c>
      <c r="G93" s="150" t="s">
        <v>181</v>
      </c>
      <c r="H93" s="119">
        <v>0.5</v>
      </c>
      <c r="I93" s="119">
        <v>0.5</v>
      </c>
      <c r="J93" s="150" t="s">
        <v>181</v>
      </c>
      <c r="K93" s="150" t="s">
        <v>181</v>
      </c>
      <c r="L93" s="119">
        <v>0.5</v>
      </c>
      <c r="M93" s="119">
        <v>0.5</v>
      </c>
    </row>
    <row r="94" spans="1:13" x14ac:dyDescent="0.2">
      <c r="A94" s="149">
        <v>110</v>
      </c>
      <c r="B94" s="119"/>
      <c r="C94" s="119"/>
      <c r="D94" s="119">
        <v>0.5</v>
      </c>
      <c r="E94" s="119">
        <v>0.5</v>
      </c>
      <c r="F94" s="59" t="s">
        <v>181</v>
      </c>
      <c r="G94" s="150" t="s">
        <v>181</v>
      </c>
      <c r="H94" s="119">
        <v>0.5</v>
      </c>
      <c r="I94" s="119">
        <v>0.5</v>
      </c>
      <c r="J94" s="150" t="s">
        <v>181</v>
      </c>
      <c r="K94" s="150" t="s">
        <v>181</v>
      </c>
      <c r="L94" s="119">
        <v>0.5</v>
      </c>
      <c r="M94" s="119">
        <v>0.5</v>
      </c>
    </row>
    <row r="95" spans="1:13" x14ac:dyDescent="0.2">
      <c r="A95" s="149">
        <v>111</v>
      </c>
      <c r="B95" s="119"/>
      <c r="C95" s="119"/>
      <c r="D95" s="119">
        <v>0.5</v>
      </c>
      <c r="E95" s="119">
        <v>0.5</v>
      </c>
      <c r="F95" s="59" t="s">
        <v>181</v>
      </c>
      <c r="G95" s="150" t="s">
        <v>181</v>
      </c>
      <c r="H95" s="119">
        <v>0.5</v>
      </c>
      <c r="I95" s="119">
        <v>0.5</v>
      </c>
      <c r="J95" s="150" t="s">
        <v>181</v>
      </c>
      <c r="K95" s="150" t="s">
        <v>181</v>
      </c>
      <c r="L95" s="119">
        <v>0.5</v>
      </c>
      <c r="M95" s="119">
        <v>0.5</v>
      </c>
    </row>
    <row r="96" spans="1:13" x14ac:dyDescent="0.2">
      <c r="A96" s="149">
        <v>112</v>
      </c>
      <c r="B96" s="119"/>
      <c r="C96" s="119"/>
      <c r="D96" s="119">
        <v>0.5</v>
      </c>
      <c r="E96" s="119">
        <v>0.5</v>
      </c>
      <c r="F96" s="59" t="s">
        <v>181</v>
      </c>
      <c r="G96" s="150" t="s">
        <v>181</v>
      </c>
      <c r="H96" s="119">
        <v>0.5</v>
      </c>
      <c r="I96" s="119">
        <v>0.5</v>
      </c>
      <c r="J96" s="150" t="s">
        <v>181</v>
      </c>
      <c r="K96" s="150" t="s">
        <v>181</v>
      </c>
      <c r="L96" s="119">
        <v>0.5</v>
      </c>
      <c r="M96" s="119">
        <v>0.5</v>
      </c>
    </row>
    <row r="97" spans="1:13" x14ac:dyDescent="0.2">
      <c r="A97" s="149">
        <v>113</v>
      </c>
      <c r="B97" s="119"/>
      <c r="C97" s="119"/>
      <c r="D97" s="119">
        <v>0.5</v>
      </c>
      <c r="E97" s="119">
        <v>0.5</v>
      </c>
      <c r="F97" s="59" t="s">
        <v>181</v>
      </c>
      <c r="G97" s="150" t="s">
        <v>181</v>
      </c>
      <c r="H97" s="119">
        <v>0.5</v>
      </c>
      <c r="I97" s="119">
        <v>0.5</v>
      </c>
      <c r="J97" s="150" t="s">
        <v>181</v>
      </c>
      <c r="K97" s="150" t="s">
        <v>181</v>
      </c>
      <c r="L97" s="119">
        <v>0.5</v>
      </c>
      <c r="M97" s="119">
        <v>0.5</v>
      </c>
    </row>
    <row r="98" spans="1:13" x14ac:dyDescent="0.2">
      <c r="A98" s="149">
        <v>114</v>
      </c>
      <c r="B98" s="119"/>
      <c r="C98" s="119"/>
      <c r="D98" s="119">
        <v>0.5</v>
      </c>
      <c r="E98" s="119">
        <v>0.5</v>
      </c>
      <c r="F98" s="59" t="s">
        <v>181</v>
      </c>
      <c r="G98" s="150" t="s">
        <v>181</v>
      </c>
      <c r="H98" s="119">
        <v>0.5</v>
      </c>
      <c r="I98" s="119">
        <v>0.5</v>
      </c>
      <c r="J98" s="150" t="s">
        <v>181</v>
      </c>
      <c r="K98" s="150" t="s">
        <v>181</v>
      </c>
      <c r="L98" s="119">
        <v>0.5</v>
      </c>
      <c r="M98" s="119">
        <v>0.5</v>
      </c>
    </row>
    <row r="99" spans="1:13" x14ac:dyDescent="0.2">
      <c r="A99" s="149">
        <v>115</v>
      </c>
      <c r="B99" s="119"/>
      <c r="C99" s="119"/>
      <c r="D99" s="119">
        <v>0.5</v>
      </c>
      <c r="E99" s="119">
        <v>0.5</v>
      </c>
      <c r="F99" s="59" t="s">
        <v>181</v>
      </c>
      <c r="G99" s="150" t="s">
        <v>181</v>
      </c>
      <c r="H99" s="119">
        <v>0.5</v>
      </c>
      <c r="I99" s="119">
        <v>0.5</v>
      </c>
      <c r="J99" s="150" t="s">
        <v>181</v>
      </c>
      <c r="K99" s="150" t="s">
        <v>181</v>
      </c>
      <c r="L99" s="119">
        <v>0.5</v>
      </c>
      <c r="M99" s="119">
        <v>0.5</v>
      </c>
    </row>
    <row r="100" spans="1:13" x14ac:dyDescent="0.2">
      <c r="A100" s="149">
        <v>116</v>
      </c>
      <c r="B100" s="119"/>
      <c r="C100" s="119"/>
      <c r="D100" s="119">
        <v>0.5</v>
      </c>
      <c r="E100" s="119">
        <v>0.5</v>
      </c>
      <c r="F100" s="59" t="s">
        <v>181</v>
      </c>
      <c r="G100" s="150" t="s">
        <v>181</v>
      </c>
      <c r="H100" s="119">
        <v>0.5</v>
      </c>
      <c r="I100" s="119">
        <v>0.5</v>
      </c>
      <c r="J100" s="150" t="s">
        <v>181</v>
      </c>
      <c r="K100" s="150" t="s">
        <v>181</v>
      </c>
      <c r="L100" s="119">
        <v>0.5</v>
      </c>
      <c r="M100" s="119">
        <v>0.5</v>
      </c>
    </row>
    <row r="101" spans="1:13" x14ac:dyDescent="0.2">
      <c r="A101" s="149">
        <v>117</v>
      </c>
      <c r="B101" s="119"/>
      <c r="C101" s="119"/>
      <c r="D101" s="119">
        <v>0.5</v>
      </c>
      <c r="E101" s="119">
        <v>0.5</v>
      </c>
      <c r="F101" s="59" t="s">
        <v>181</v>
      </c>
      <c r="G101" s="150" t="s">
        <v>181</v>
      </c>
      <c r="H101" s="119">
        <v>0.5</v>
      </c>
      <c r="I101" s="119">
        <v>0.5</v>
      </c>
      <c r="J101" s="150" t="s">
        <v>181</v>
      </c>
      <c r="K101" s="150" t="s">
        <v>181</v>
      </c>
      <c r="L101" s="119">
        <v>0.5</v>
      </c>
      <c r="M101" s="119">
        <v>0.5</v>
      </c>
    </row>
    <row r="102" spans="1:13" x14ac:dyDescent="0.2">
      <c r="A102" s="149">
        <v>118</v>
      </c>
      <c r="B102" s="119"/>
      <c r="C102" s="119"/>
      <c r="D102" s="119">
        <v>0.5</v>
      </c>
      <c r="E102" s="119">
        <v>0.5</v>
      </c>
      <c r="F102" s="59" t="s">
        <v>181</v>
      </c>
      <c r="G102" s="150" t="s">
        <v>181</v>
      </c>
      <c r="H102" s="119">
        <v>0.5</v>
      </c>
      <c r="I102" s="119">
        <v>0.5</v>
      </c>
      <c r="J102" s="150" t="s">
        <v>181</v>
      </c>
      <c r="K102" s="150" t="s">
        <v>181</v>
      </c>
      <c r="L102" s="119">
        <v>0.5</v>
      </c>
      <c r="M102" s="119">
        <v>0.5</v>
      </c>
    </row>
    <row r="103" spans="1:13" x14ac:dyDescent="0.2">
      <c r="A103" s="149">
        <v>119</v>
      </c>
      <c r="B103" s="119"/>
      <c r="C103" s="119"/>
      <c r="D103" s="119">
        <v>0.5</v>
      </c>
      <c r="E103" s="119">
        <v>0.5</v>
      </c>
      <c r="F103" s="59" t="s">
        <v>181</v>
      </c>
      <c r="G103" s="150" t="s">
        <v>181</v>
      </c>
      <c r="H103" s="119">
        <v>0.5</v>
      </c>
      <c r="I103" s="119">
        <v>0.5</v>
      </c>
      <c r="J103" s="150" t="s">
        <v>181</v>
      </c>
      <c r="K103" s="150" t="s">
        <v>181</v>
      </c>
      <c r="L103" s="119">
        <v>0.5</v>
      </c>
      <c r="M103" s="119">
        <v>0.5</v>
      </c>
    </row>
    <row r="104" spans="1:13" ht="17" thickBot="1" x14ac:dyDescent="0.25">
      <c r="A104" s="149">
        <v>120</v>
      </c>
      <c r="B104" s="119"/>
      <c r="C104" s="119"/>
      <c r="D104" s="119">
        <v>1</v>
      </c>
      <c r="E104" s="119">
        <v>1</v>
      </c>
      <c r="F104" s="59" t="s">
        <v>181</v>
      </c>
      <c r="G104" s="151" t="s">
        <v>181</v>
      </c>
      <c r="H104" s="119">
        <v>1</v>
      </c>
      <c r="I104" s="119">
        <v>1</v>
      </c>
      <c r="J104" s="151" t="s">
        <v>181</v>
      </c>
      <c r="K104" s="151" t="s">
        <v>181</v>
      </c>
      <c r="L104" s="119">
        <v>1</v>
      </c>
      <c r="M104" s="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54D-8ECA-4601-A122-A070B48E2AB0}">
  <dimension ref="A1:J71"/>
  <sheetViews>
    <sheetView workbookViewId="0">
      <selection activeCell="J16" sqref="J16"/>
    </sheetView>
  </sheetViews>
  <sheetFormatPr baseColWidth="10" defaultColWidth="8.83203125" defaultRowHeight="16" x14ac:dyDescent="0.2"/>
  <sheetData>
    <row r="1" spans="1:10" x14ac:dyDescent="0.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10" x14ac:dyDescent="0.2">
      <c r="A2">
        <v>1</v>
      </c>
      <c r="B2" s="56">
        <v>8.9999999999999993E-3</v>
      </c>
      <c r="C2">
        <v>0.01</v>
      </c>
      <c r="D2">
        <v>8.0000000000000002E-3</v>
      </c>
      <c r="E2">
        <v>8.0000000000000002E-3</v>
      </c>
      <c r="F2">
        <v>8.5537150661270708E-3</v>
      </c>
      <c r="G2">
        <v>9.1074301322541431E-3</v>
      </c>
      <c r="I2" s="62"/>
      <c r="J2" s="62"/>
    </row>
    <row r="3" spans="1:10" x14ac:dyDescent="0.2">
      <c r="A3">
        <v>2</v>
      </c>
      <c r="B3" s="56">
        <v>0.01</v>
      </c>
      <c r="C3">
        <v>0.01</v>
      </c>
      <c r="D3">
        <v>8.9999999999999993E-3</v>
      </c>
      <c r="E3">
        <v>8.0000000000000002E-3</v>
      </c>
      <c r="F3">
        <v>9.5537150661270717E-3</v>
      </c>
      <c r="G3">
        <v>9.1074301322541431E-3</v>
      </c>
      <c r="I3" s="147"/>
      <c r="J3" s="147"/>
    </row>
    <row r="4" spans="1:10" x14ac:dyDescent="0.2">
      <c r="A4">
        <v>3</v>
      </c>
      <c r="B4" s="56">
        <v>1.0999999999999999E-2</v>
      </c>
      <c r="C4">
        <v>0.01</v>
      </c>
      <c r="D4">
        <v>0.01</v>
      </c>
      <c r="E4" s="132">
        <v>8.0000000000000002E-3</v>
      </c>
      <c r="F4">
        <v>1.0553715066127073E-2</v>
      </c>
      <c r="G4">
        <v>9.1074301322541431E-3</v>
      </c>
    </row>
    <row r="5" spans="1:10" x14ac:dyDescent="0.2">
      <c r="A5">
        <v>4</v>
      </c>
      <c r="B5" s="56">
        <v>1.2E-2</v>
      </c>
      <c r="C5">
        <v>1.0999999999999999E-2</v>
      </c>
      <c r="D5">
        <v>1.0999999999999999E-2</v>
      </c>
      <c r="E5">
        <v>8.9999999999999993E-3</v>
      </c>
      <c r="F5">
        <v>1.1553715066127072E-2</v>
      </c>
      <c r="G5">
        <v>1.0107430132254144E-2</v>
      </c>
    </row>
    <row r="6" spans="1:10" x14ac:dyDescent="0.2">
      <c r="A6">
        <v>5</v>
      </c>
      <c r="B6" s="56">
        <v>1.2999999999999999E-2</v>
      </c>
      <c r="C6">
        <v>1.2E-2</v>
      </c>
      <c r="D6">
        <v>1.2E-2</v>
      </c>
      <c r="E6">
        <v>8.9999999999999993E-3</v>
      </c>
      <c r="F6">
        <v>1.2553715066127073E-2</v>
      </c>
      <c r="G6">
        <v>1.0661145198381218E-2</v>
      </c>
      <c r="J6" s="132"/>
    </row>
    <row r="7" spans="1:10" x14ac:dyDescent="0.2">
      <c r="A7">
        <v>6</v>
      </c>
      <c r="B7" s="56">
        <v>1.4999999999999999E-2</v>
      </c>
      <c r="C7">
        <v>1.4E-2</v>
      </c>
      <c r="D7">
        <v>1.4E-2</v>
      </c>
      <c r="E7">
        <v>0.01</v>
      </c>
      <c r="F7">
        <v>1.4553715066127073E-2</v>
      </c>
      <c r="G7">
        <v>1.221486026450829E-2</v>
      </c>
    </row>
    <row r="8" spans="1:10" x14ac:dyDescent="0.2">
      <c r="A8">
        <v>7</v>
      </c>
      <c r="B8" s="56">
        <v>1.7000000000000001E-2</v>
      </c>
      <c r="C8">
        <v>1.6E-2</v>
      </c>
      <c r="D8">
        <v>1.6E-2</v>
      </c>
      <c r="E8">
        <v>1.0999999999999999E-2</v>
      </c>
      <c r="F8">
        <v>1.6553715066127073E-2</v>
      </c>
      <c r="G8">
        <v>1.3768575330635361E-2</v>
      </c>
    </row>
    <row r="9" spans="1:10" x14ac:dyDescent="0.2">
      <c r="A9">
        <v>8</v>
      </c>
      <c r="B9" s="56">
        <v>1.9E-2</v>
      </c>
      <c r="C9">
        <v>1.9E-2</v>
      </c>
      <c r="D9">
        <v>1.7000000000000001E-2</v>
      </c>
      <c r="E9">
        <v>1.2E-2</v>
      </c>
      <c r="F9">
        <v>1.8107430132254146E-2</v>
      </c>
      <c r="G9">
        <v>1.5876005462889507E-2</v>
      </c>
    </row>
    <row r="10" spans="1:10" x14ac:dyDescent="0.2">
      <c r="A10">
        <v>9</v>
      </c>
      <c r="B10" s="56">
        <v>0.02</v>
      </c>
      <c r="C10">
        <v>2.1000000000000001E-2</v>
      </c>
      <c r="D10">
        <v>1.7999999999999999E-2</v>
      </c>
      <c r="E10">
        <v>1.4E-2</v>
      </c>
      <c r="F10">
        <v>1.9107430132254143E-2</v>
      </c>
      <c r="G10">
        <v>1.7876005462889508E-2</v>
      </c>
    </row>
    <row r="11" spans="1:10" x14ac:dyDescent="0.2">
      <c r="A11">
        <v>10</v>
      </c>
      <c r="B11" s="56">
        <v>2.1999999999999999E-2</v>
      </c>
      <c r="C11">
        <v>2.4E-2</v>
      </c>
      <c r="D11">
        <v>0.02</v>
      </c>
      <c r="E11">
        <v>1.6E-2</v>
      </c>
      <c r="F11">
        <v>2.1107430132254145E-2</v>
      </c>
      <c r="G11">
        <v>2.0429720529016579E-2</v>
      </c>
    </row>
    <row r="12" spans="1:10" x14ac:dyDescent="0.2">
      <c r="A12">
        <v>11</v>
      </c>
      <c r="B12" s="56">
        <v>2.5999999999999999E-2</v>
      </c>
      <c r="C12">
        <v>2.7E-2</v>
      </c>
      <c r="D12">
        <v>2.1999999999999999E-2</v>
      </c>
      <c r="E12">
        <v>1.7999999999999999E-2</v>
      </c>
      <c r="F12">
        <v>2.4214860264508292E-2</v>
      </c>
      <c r="G12">
        <v>2.298343559514365E-2</v>
      </c>
    </row>
    <row r="13" spans="1:10" x14ac:dyDescent="0.2">
      <c r="A13">
        <v>12</v>
      </c>
      <c r="B13" s="56">
        <v>2.9000000000000001E-2</v>
      </c>
      <c r="C13">
        <v>0.03</v>
      </c>
      <c r="D13">
        <v>2.4E-2</v>
      </c>
      <c r="E13">
        <v>0.02</v>
      </c>
      <c r="F13">
        <v>2.6768575330635366E-2</v>
      </c>
      <c r="G13">
        <v>2.5537150661270724E-2</v>
      </c>
    </row>
    <row r="14" spans="1:10" x14ac:dyDescent="0.2">
      <c r="A14">
        <v>13</v>
      </c>
      <c r="B14" s="56">
        <v>3.2000000000000001E-2</v>
      </c>
      <c r="C14">
        <v>3.4000000000000002E-2</v>
      </c>
      <c r="D14">
        <v>2.5999999999999999E-2</v>
      </c>
      <c r="E14">
        <v>2.1999999999999999E-2</v>
      </c>
      <c r="F14">
        <v>2.9322290396762436E-2</v>
      </c>
      <c r="G14">
        <v>2.864458079352487E-2</v>
      </c>
    </row>
    <row r="15" spans="1:10" x14ac:dyDescent="0.2">
      <c r="A15">
        <v>14</v>
      </c>
      <c r="B15" s="56">
        <v>3.4000000000000002E-2</v>
      </c>
      <c r="C15">
        <v>3.7999999999999999E-2</v>
      </c>
      <c r="D15">
        <v>2.7E-2</v>
      </c>
      <c r="E15">
        <v>2.4E-2</v>
      </c>
      <c r="F15">
        <v>3.0876005462889509E-2</v>
      </c>
      <c r="G15">
        <v>3.1752010925779013E-2</v>
      </c>
    </row>
    <row r="16" spans="1:10" x14ac:dyDescent="0.2">
      <c r="A16">
        <v>15</v>
      </c>
      <c r="B16" s="56">
        <v>3.6999999999999998E-2</v>
      </c>
      <c r="C16">
        <v>4.2000000000000003E-2</v>
      </c>
      <c r="D16">
        <v>2.9000000000000001E-2</v>
      </c>
      <c r="E16">
        <v>2.8000000000000001E-2</v>
      </c>
      <c r="F16">
        <v>3.3429720529016584E-2</v>
      </c>
      <c r="G16">
        <v>3.5752010925779017E-2</v>
      </c>
    </row>
    <row r="17" spans="1:7" x14ac:dyDescent="0.2">
      <c r="A17">
        <v>16</v>
      </c>
      <c r="B17" s="56">
        <v>3.9E-2</v>
      </c>
      <c r="C17">
        <v>4.4999999999999998E-2</v>
      </c>
      <c r="D17">
        <v>3.1E-2</v>
      </c>
      <c r="E17">
        <v>3.1E-2</v>
      </c>
      <c r="F17">
        <v>3.5429720529016585E-2</v>
      </c>
      <c r="G17">
        <v>3.8752010925779012E-2</v>
      </c>
    </row>
    <row r="18" spans="1:7" x14ac:dyDescent="0.2">
      <c r="A18">
        <v>17</v>
      </c>
      <c r="B18" s="56">
        <v>4.2000000000000003E-2</v>
      </c>
      <c r="C18">
        <v>4.8000000000000001E-2</v>
      </c>
      <c r="D18">
        <v>3.5000000000000003E-2</v>
      </c>
      <c r="E18">
        <v>3.4000000000000002E-2</v>
      </c>
      <c r="F18">
        <v>3.8876005462889503E-2</v>
      </c>
      <c r="G18">
        <v>4.1752010925779015E-2</v>
      </c>
    </row>
    <row r="19" spans="1:7" x14ac:dyDescent="0.2">
      <c r="A19">
        <v>18</v>
      </c>
      <c r="B19" s="56">
        <v>4.2999999999999997E-2</v>
      </c>
      <c r="C19">
        <v>4.9000000000000002E-2</v>
      </c>
      <c r="D19">
        <v>3.5999999999999997E-2</v>
      </c>
      <c r="E19">
        <v>3.5000000000000003E-2</v>
      </c>
      <c r="F19">
        <v>3.9876005462889504E-2</v>
      </c>
      <c r="G19">
        <v>4.2752010925779016E-2</v>
      </c>
    </row>
    <row r="20" spans="1:7" x14ac:dyDescent="0.2">
      <c r="A20">
        <v>19</v>
      </c>
      <c r="B20" s="56">
        <v>4.4200000000000003E-2</v>
      </c>
      <c r="C20">
        <v>4.9599999999999998E-2</v>
      </c>
      <c r="D20">
        <v>3.7400000000000003E-2</v>
      </c>
      <c r="E20">
        <v>3.5999999999999997E-2</v>
      </c>
      <c r="F20">
        <v>4.1165262449664092E-2</v>
      </c>
      <c r="G20">
        <v>4.3530524899328182E-2</v>
      </c>
    </row>
    <row r="21" spans="1:7" x14ac:dyDescent="0.2">
      <c r="A21">
        <v>20</v>
      </c>
      <c r="B21" s="56">
        <v>4.5400000000000003E-2</v>
      </c>
      <c r="C21">
        <v>5.0200000000000002E-2</v>
      </c>
      <c r="D21">
        <v>3.8800000000000001E-2</v>
      </c>
      <c r="E21">
        <v>3.6999999999999998E-2</v>
      </c>
      <c r="F21">
        <v>4.2454519436438687E-2</v>
      </c>
      <c r="G21">
        <v>4.4309038872877356E-2</v>
      </c>
    </row>
    <row r="22" spans="1:7" x14ac:dyDescent="0.2">
      <c r="A22">
        <v>21</v>
      </c>
      <c r="B22" s="56">
        <v>4.6600000000000003E-2</v>
      </c>
      <c r="C22">
        <v>5.0799999999999998E-2</v>
      </c>
      <c r="D22">
        <v>4.02E-2</v>
      </c>
      <c r="E22">
        <v>3.7999999999999999E-2</v>
      </c>
      <c r="F22">
        <v>4.3743776423213261E-2</v>
      </c>
      <c r="G22">
        <v>4.5087552846426536E-2</v>
      </c>
    </row>
    <row r="23" spans="1:7" x14ac:dyDescent="0.2">
      <c r="A23">
        <v>22</v>
      </c>
      <c r="B23" s="56">
        <v>4.7800000000000002E-2</v>
      </c>
      <c r="C23">
        <v>5.1400000000000001E-2</v>
      </c>
      <c r="D23">
        <v>4.1599999999999998E-2</v>
      </c>
      <c r="E23">
        <v>3.9E-2</v>
      </c>
      <c r="F23">
        <v>4.5033033409987849E-2</v>
      </c>
      <c r="G23">
        <v>4.5866066819975702E-2</v>
      </c>
    </row>
    <row r="24" spans="1:7" x14ac:dyDescent="0.2">
      <c r="A24">
        <v>23</v>
      </c>
      <c r="B24" s="56">
        <v>4.9000000000000002E-2</v>
      </c>
      <c r="C24">
        <v>5.1999999999999998E-2</v>
      </c>
      <c r="D24">
        <v>4.2999999999999997E-2</v>
      </c>
      <c r="E24">
        <v>0.04</v>
      </c>
      <c r="F24">
        <v>4.6322290396762431E-2</v>
      </c>
      <c r="G24">
        <v>4.6644580793524869E-2</v>
      </c>
    </row>
    <row r="25" spans="1:7" x14ac:dyDescent="0.2">
      <c r="A25">
        <v>24</v>
      </c>
      <c r="B25" s="56">
        <v>5.0200000000000002E-2</v>
      </c>
      <c r="C25">
        <v>5.2600000000000001E-2</v>
      </c>
      <c r="D25">
        <v>4.4400000000000002E-2</v>
      </c>
      <c r="E25">
        <v>4.1000000000000002E-2</v>
      </c>
      <c r="F25">
        <v>4.7611547383537019E-2</v>
      </c>
      <c r="G25">
        <v>4.7423094767074035E-2</v>
      </c>
    </row>
    <row r="26" spans="1:7" x14ac:dyDescent="0.2">
      <c r="A26">
        <v>25</v>
      </c>
      <c r="B26" s="56">
        <v>5.1400000000000001E-2</v>
      </c>
      <c r="C26">
        <v>5.3199999999999997E-2</v>
      </c>
      <c r="D26">
        <v>4.58E-2</v>
      </c>
      <c r="E26">
        <v>4.2000000000000003E-2</v>
      </c>
      <c r="F26">
        <v>4.8900804370311607E-2</v>
      </c>
      <c r="G26">
        <v>4.8201608740623209E-2</v>
      </c>
    </row>
    <row r="27" spans="1:7" x14ac:dyDescent="0.2">
      <c r="A27">
        <v>26</v>
      </c>
      <c r="B27" s="56">
        <v>5.2600000000000001E-2</v>
      </c>
      <c r="C27">
        <v>5.3800000000000001E-2</v>
      </c>
      <c r="D27">
        <v>4.7199999999999999E-2</v>
      </c>
      <c r="E27">
        <v>4.2999999999999997E-2</v>
      </c>
      <c r="F27">
        <v>5.0190061357086195E-2</v>
      </c>
      <c r="G27">
        <v>4.8980122714172382E-2</v>
      </c>
    </row>
    <row r="28" spans="1:7" x14ac:dyDescent="0.2">
      <c r="A28">
        <v>27</v>
      </c>
      <c r="B28" s="56">
        <v>5.3800000000000001E-2</v>
      </c>
      <c r="C28">
        <v>5.4399999999999997E-2</v>
      </c>
      <c r="D28">
        <v>4.8599999999999997E-2</v>
      </c>
      <c r="E28">
        <v>4.3999999999999997E-2</v>
      </c>
      <c r="F28">
        <v>5.1479318343860769E-2</v>
      </c>
      <c r="G28">
        <v>4.9758636687721555E-2</v>
      </c>
    </row>
    <row r="29" spans="1:7" x14ac:dyDescent="0.2">
      <c r="A29">
        <v>28</v>
      </c>
      <c r="B29" s="56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B30" s="56"/>
    </row>
    <row r="31" spans="1:7" x14ac:dyDescent="0.2">
      <c r="B31" s="56"/>
    </row>
    <row r="32" spans="1:7" x14ac:dyDescent="0.2">
      <c r="B32" s="56"/>
    </row>
    <row r="33" spans="2:2" x14ac:dyDescent="0.2">
      <c r="B33" s="56"/>
    </row>
    <row r="34" spans="2:2" x14ac:dyDescent="0.2">
      <c r="B34" s="56"/>
    </row>
    <row r="35" spans="2:2" x14ac:dyDescent="0.2">
      <c r="B35" s="56"/>
    </row>
    <row r="36" spans="2:2" x14ac:dyDescent="0.2">
      <c r="B36" s="56"/>
    </row>
    <row r="37" spans="2:2" x14ac:dyDescent="0.2">
      <c r="B37" s="56"/>
    </row>
    <row r="38" spans="2:2" x14ac:dyDescent="0.2">
      <c r="B38" s="56"/>
    </row>
    <row r="39" spans="2:2" x14ac:dyDescent="0.2">
      <c r="B39" s="56"/>
    </row>
    <row r="40" spans="2:2" x14ac:dyDescent="0.2">
      <c r="B40" s="56"/>
    </row>
    <row r="41" spans="2:2" x14ac:dyDescent="0.2">
      <c r="B41" s="56"/>
    </row>
    <row r="42" spans="2:2" x14ac:dyDescent="0.2">
      <c r="B42" s="56"/>
    </row>
    <row r="43" spans="2:2" x14ac:dyDescent="0.2">
      <c r="B43" s="56"/>
    </row>
    <row r="44" spans="2:2" x14ac:dyDescent="0.2">
      <c r="B44" s="56"/>
    </row>
    <row r="45" spans="2:2" x14ac:dyDescent="0.2">
      <c r="B45" s="56"/>
    </row>
    <row r="46" spans="2:2" x14ac:dyDescent="0.2">
      <c r="B46" s="56"/>
    </row>
    <row r="47" spans="2:2" x14ac:dyDescent="0.2">
      <c r="B47" s="56"/>
    </row>
    <row r="48" spans="2:2" x14ac:dyDescent="0.2">
      <c r="B48" s="56"/>
    </row>
    <row r="49" spans="2:2" x14ac:dyDescent="0.2">
      <c r="B49" s="56"/>
    </row>
    <row r="50" spans="2:2" x14ac:dyDescent="0.2">
      <c r="B50" s="56"/>
    </row>
    <row r="51" spans="2:2" x14ac:dyDescent="0.2">
      <c r="B51" s="56"/>
    </row>
    <row r="52" spans="2:2" x14ac:dyDescent="0.2">
      <c r="B52" s="56"/>
    </row>
    <row r="53" spans="2:2" x14ac:dyDescent="0.2">
      <c r="B53" s="56"/>
    </row>
    <row r="54" spans="2:2" x14ac:dyDescent="0.2">
      <c r="B54" s="56"/>
    </row>
    <row r="55" spans="2:2" x14ac:dyDescent="0.2">
      <c r="B55" s="56"/>
    </row>
    <row r="56" spans="2:2" x14ac:dyDescent="0.2">
      <c r="B56" s="56"/>
    </row>
    <row r="57" spans="2:2" x14ac:dyDescent="0.2">
      <c r="B57" s="56"/>
    </row>
    <row r="58" spans="2:2" x14ac:dyDescent="0.2">
      <c r="B58" s="56"/>
    </row>
    <row r="59" spans="2:2" x14ac:dyDescent="0.2">
      <c r="B59" s="56"/>
    </row>
    <row r="60" spans="2:2" x14ac:dyDescent="0.2">
      <c r="B60" s="56"/>
    </row>
    <row r="61" spans="2:2" x14ac:dyDescent="0.2">
      <c r="B61" s="56"/>
    </row>
    <row r="62" spans="2:2" x14ac:dyDescent="0.2">
      <c r="B62" s="56"/>
    </row>
    <row r="63" spans="2:2" x14ac:dyDescent="0.2">
      <c r="B63" s="56"/>
    </row>
    <row r="64" spans="2:2" x14ac:dyDescent="0.2">
      <c r="B64" s="56"/>
    </row>
    <row r="65" spans="2:2" x14ac:dyDescent="0.2">
      <c r="B65" s="56"/>
    </row>
    <row r="66" spans="2:2" x14ac:dyDescent="0.2">
      <c r="B66" s="56"/>
    </row>
    <row r="67" spans="2:2" x14ac:dyDescent="0.2">
      <c r="B67" s="56"/>
    </row>
    <row r="68" spans="2:2" x14ac:dyDescent="0.2">
      <c r="B68" s="56"/>
    </row>
    <row r="69" spans="2:2" x14ac:dyDescent="0.2">
      <c r="B69" s="56"/>
    </row>
    <row r="70" spans="2:2" x14ac:dyDescent="0.2">
      <c r="B70" s="56"/>
    </row>
    <row r="71" spans="2:2" x14ac:dyDescent="0.2">
      <c r="B71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FBB-65B6-4CAC-9E5D-3919333A9256}">
  <dimension ref="A1:J406"/>
  <sheetViews>
    <sheetView workbookViewId="0">
      <selection activeCell="P13" sqref="P13"/>
    </sheetView>
  </sheetViews>
  <sheetFormatPr baseColWidth="10" defaultColWidth="8.83203125" defaultRowHeight="16" x14ac:dyDescent="0.2"/>
  <sheetData>
    <row r="1" spans="1:10" x14ac:dyDescent="0.2">
      <c r="A1" t="s">
        <v>67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10" x14ac:dyDescent="0.2">
      <c r="A2">
        <v>0</v>
      </c>
      <c r="B2">
        <v>0.22</v>
      </c>
      <c r="C2">
        <v>0.26</v>
      </c>
      <c r="D2">
        <v>0</v>
      </c>
      <c r="E2">
        <v>0</v>
      </c>
      <c r="F2">
        <v>0.12181731454795594</v>
      </c>
      <c r="G2">
        <v>0.14396591719303883</v>
      </c>
    </row>
    <row r="3" spans="1:10" x14ac:dyDescent="0.2">
      <c r="A3">
        <v>1</v>
      </c>
      <c r="B3">
        <v>0.18</v>
      </c>
      <c r="C3">
        <v>0.22</v>
      </c>
      <c r="D3">
        <v>0.22</v>
      </c>
      <c r="E3">
        <v>0.24</v>
      </c>
      <c r="F3">
        <v>0.19785139735491708</v>
      </c>
      <c r="G3">
        <v>0.22892569867745857</v>
      </c>
      <c r="I3" s="62"/>
      <c r="J3" s="62"/>
    </row>
    <row r="4" spans="1:10" x14ac:dyDescent="0.2">
      <c r="A4">
        <v>2</v>
      </c>
      <c r="B4">
        <v>0.13</v>
      </c>
      <c r="C4">
        <v>0.15</v>
      </c>
      <c r="D4">
        <v>0.17</v>
      </c>
      <c r="E4">
        <v>0.14000000000000001</v>
      </c>
      <c r="F4">
        <v>0.13892569867745855</v>
      </c>
      <c r="G4">
        <v>0.15661145198381218</v>
      </c>
      <c r="I4" s="147"/>
      <c r="J4" s="147"/>
    </row>
    <row r="5" spans="1:10" x14ac:dyDescent="0.2">
      <c r="A5">
        <v>3</v>
      </c>
      <c r="B5">
        <v>0.1</v>
      </c>
      <c r="C5">
        <v>0.12</v>
      </c>
      <c r="D5">
        <v>0.12</v>
      </c>
      <c r="E5">
        <v>0.11</v>
      </c>
      <c r="F5">
        <v>0.10892569867745855</v>
      </c>
      <c r="G5">
        <v>0.11553715066127072</v>
      </c>
    </row>
    <row r="6" spans="1:10" x14ac:dyDescent="0.2">
      <c r="A6">
        <v>4</v>
      </c>
      <c r="B6">
        <v>0.09</v>
      </c>
      <c r="C6">
        <v>0.1</v>
      </c>
      <c r="D6">
        <v>0.1</v>
      </c>
      <c r="E6">
        <v>0.09</v>
      </c>
      <c r="F6">
        <v>9.4462849338729268E-2</v>
      </c>
      <c r="G6">
        <v>9.5537150661270734E-2</v>
      </c>
      <c r="I6" s="132"/>
    </row>
    <row r="7" spans="1:10" x14ac:dyDescent="0.2">
      <c r="A7">
        <v>5</v>
      </c>
      <c r="B7">
        <v>8.5000000000000006E-2</v>
      </c>
      <c r="C7">
        <v>0.09</v>
      </c>
      <c r="D7">
        <v>0.09</v>
      </c>
      <c r="E7">
        <v>7.4999999999999997E-2</v>
      </c>
      <c r="F7">
        <v>8.7231424669364621E-2</v>
      </c>
      <c r="G7">
        <v>8.3305725991906082E-2</v>
      </c>
    </row>
    <row r="8" spans="1:10" x14ac:dyDescent="0.2">
      <c r="A8">
        <v>6</v>
      </c>
      <c r="B8">
        <v>0.08</v>
      </c>
      <c r="C8">
        <v>0.08</v>
      </c>
      <c r="D8">
        <v>0.08</v>
      </c>
      <c r="E8">
        <v>7.0000000000000007E-2</v>
      </c>
      <c r="F8">
        <v>0.08</v>
      </c>
      <c r="G8">
        <v>7.553715066127073E-2</v>
      </c>
    </row>
    <row r="9" spans="1:10" x14ac:dyDescent="0.2">
      <c r="A9">
        <v>7</v>
      </c>
      <c r="B9">
        <v>7.0000000000000007E-2</v>
      </c>
      <c r="C9">
        <v>7.0000000000000007E-2</v>
      </c>
      <c r="D9">
        <v>7.0000000000000007E-2</v>
      </c>
      <c r="E9">
        <v>0.06</v>
      </c>
      <c r="F9">
        <v>7.0000000000000007E-2</v>
      </c>
      <c r="G9">
        <v>6.5537150661270721E-2</v>
      </c>
    </row>
    <row r="10" spans="1:10" x14ac:dyDescent="0.2">
      <c r="A10">
        <v>8</v>
      </c>
      <c r="B10">
        <v>0.06</v>
      </c>
      <c r="C10">
        <v>0.06</v>
      </c>
      <c r="D10">
        <v>0.06</v>
      </c>
      <c r="E10">
        <v>5.5E-2</v>
      </c>
      <c r="F10">
        <v>0.06</v>
      </c>
      <c r="G10">
        <v>5.7768575330635362E-2</v>
      </c>
    </row>
    <row r="11" spans="1:10" x14ac:dyDescent="0.2">
      <c r="A11">
        <v>9</v>
      </c>
      <c r="B11">
        <v>5.5E-2</v>
      </c>
      <c r="C11">
        <v>5.5E-2</v>
      </c>
      <c r="D11">
        <v>0.05</v>
      </c>
      <c r="E11">
        <v>0.05</v>
      </c>
      <c r="F11">
        <v>5.5E-2</v>
      </c>
      <c r="G11">
        <v>5.000000000000001E-2</v>
      </c>
    </row>
    <row r="12" spans="1:10" x14ac:dyDescent="0.2">
      <c r="A12">
        <v>10</v>
      </c>
      <c r="B12">
        <v>5.3800000000000001E-2</v>
      </c>
      <c r="C12">
        <v>5.4399999999999997E-2</v>
      </c>
      <c r="D12">
        <v>0.05</v>
      </c>
      <c r="E12">
        <v>4.4999999999999998E-2</v>
      </c>
      <c r="F12">
        <v>5.4067770960323752E-2</v>
      </c>
      <c r="G12">
        <v>4.7768575330635367E-2</v>
      </c>
    </row>
    <row r="13" spans="1:10" x14ac:dyDescent="0.2">
      <c r="B13" s="57"/>
    </row>
    <row r="14" spans="1:10" x14ac:dyDescent="0.2">
      <c r="B14" s="57"/>
    </row>
    <row r="15" spans="1:10" x14ac:dyDescent="0.2">
      <c r="B15" s="57"/>
    </row>
    <row r="16" spans="1:10" x14ac:dyDescent="0.2">
      <c r="B16" s="57"/>
    </row>
    <row r="17" spans="2:2" x14ac:dyDescent="0.2">
      <c r="B17" s="57"/>
    </row>
    <row r="18" spans="2:2" x14ac:dyDescent="0.2">
      <c r="B18" s="57"/>
    </row>
    <row r="19" spans="2:2" x14ac:dyDescent="0.2">
      <c r="B19" s="57"/>
    </row>
    <row r="20" spans="2:2" x14ac:dyDescent="0.2">
      <c r="B20" s="57"/>
    </row>
    <row r="21" spans="2:2" x14ac:dyDescent="0.2">
      <c r="B21" s="57"/>
    </row>
    <row r="22" spans="2:2" x14ac:dyDescent="0.2">
      <c r="B22" s="57"/>
    </row>
    <row r="23" spans="2:2" x14ac:dyDescent="0.2">
      <c r="B23" s="57"/>
    </row>
    <row r="24" spans="2:2" x14ac:dyDescent="0.2">
      <c r="B24" s="57"/>
    </row>
    <row r="25" spans="2:2" x14ac:dyDescent="0.2">
      <c r="B25" s="57"/>
    </row>
    <row r="26" spans="2:2" x14ac:dyDescent="0.2">
      <c r="B26" s="57"/>
    </row>
    <row r="27" spans="2:2" x14ac:dyDescent="0.2">
      <c r="B27" s="57"/>
    </row>
    <row r="28" spans="2:2" x14ac:dyDescent="0.2">
      <c r="B28" s="57"/>
    </row>
    <row r="29" spans="2:2" x14ac:dyDescent="0.2">
      <c r="B29" s="57"/>
    </row>
    <row r="30" spans="2:2" x14ac:dyDescent="0.2">
      <c r="B30" s="57"/>
    </row>
    <row r="31" spans="2:2" x14ac:dyDescent="0.2">
      <c r="B31" s="57"/>
    </row>
    <row r="32" spans="2:2" x14ac:dyDescent="0.2">
      <c r="B32" s="57"/>
    </row>
    <row r="33" spans="2:2" x14ac:dyDescent="0.2">
      <c r="B33" s="57"/>
    </row>
    <row r="34" spans="2:2" x14ac:dyDescent="0.2">
      <c r="B34" s="57"/>
    </row>
    <row r="35" spans="2:2" x14ac:dyDescent="0.2">
      <c r="B35" s="57"/>
    </row>
    <row r="36" spans="2:2" x14ac:dyDescent="0.2">
      <c r="B36" s="57"/>
    </row>
    <row r="37" spans="2:2" x14ac:dyDescent="0.2">
      <c r="B37" s="57"/>
    </row>
    <row r="38" spans="2:2" x14ac:dyDescent="0.2">
      <c r="B38" s="57"/>
    </row>
    <row r="39" spans="2:2" x14ac:dyDescent="0.2">
      <c r="B39" s="57"/>
    </row>
    <row r="40" spans="2:2" x14ac:dyDescent="0.2">
      <c r="B40" s="57"/>
    </row>
    <row r="41" spans="2:2" x14ac:dyDescent="0.2">
      <c r="B41" s="57"/>
    </row>
    <row r="42" spans="2:2" x14ac:dyDescent="0.2">
      <c r="B42" s="57"/>
    </row>
    <row r="43" spans="2:2" x14ac:dyDescent="0.2">
      <c r="B43" s="57"/>
    </row>
    <row r="44" spans="2:2" x14ac:dyDescent="0.2">
      <c r="B44" s="57"/>
    </row>
    <row r="45" spans="2:2" x14ac:dyDescent="0.2">
      <c r="B45" s="57"/>
    </row>
    <row r="46" spans="2:2" x14ac:dyDescent="0.2">
      <c r="B46" s="57"/>
    </row>
    <row r="47" spans="2:2" x14ac:dyDescent="0.2">
      <c r="B47" s="57"/>
    </row>
    <row r="48" spans="2:2" x14ac:dyDescent="0.2">
      <c r="B48" s="57"/>
    </row>
    <row r="49" spans="2:3" x14ac:dyDescent="0.2">
      <c r="B49" s="57"/>
    </row>
    <row r="50" spans="2:3" x14ac:dyDescent="0.2">
      <c r="B50" s="57"/>
    </row>
    <row r="51" spans="2:3" x14ac:dyDescent="0.2">
      <c r="B51" s="57"/>
    </row>
    <row r="52" spans="2:3" x14ac:dyDescent="0.2">
      <c r="C52" s="57"/>
    </row>
    <row r="53" spans="2:3" x14ac:dyDescent="0.2">
      <c r="C53" s="57"/>
    </row>
    <row r="54" spans="2:3" x14ac:dyDescent="0.2">
      <c r="C54" s="57"/>
    </row>
    <row r="55" spans="2:3" x14ac:dyDescent="0.2">
      <c r="C55" s="57"/>
    </row>
    <row r="56" spans="2:3" x14ac:dyDescent="0.2">
      <c r="C56" s="57"/>
    </row>
    <row r="57" spans="2:3" x14ac:dyDescent="0.2">
      <c r="C57" s="57"/>
    </row>
    <row r="58" spans="2:3" x14ac:dyDescent="0.2">
      <c r="C58" s="57"/>
    </row>
    <row r="59" spans="2:3" x14ac:dyDescent="0.2">
      <c r="C59" s="57"/>
    </row>
    <row r="60" spans="2:3" x14ac:dyDescent="0.2">
      <c r="C60" s="57"/>
    </row>
    <row r="61" spans="2:3" x14ac:dyDescent="0.2">
      <c r="C61" s="57"/>
    </row>
    <row r="62" spans="2:3" x14ac:dyDescent="0.2">
      <c r="C62" s="57"/>
    </row>
    <row r="63" spans="2:3" x14ac:dyDescent="0.2">
      <c r="C63" s="57"/>
    </row>
    <row r="64" spans="2:3" x14ac:dyDescent="0.2">
      <c r="C64" s="57"/>
    </row>
    <row r="65" spans="3:3" x14ac:dyDescent="0.2">
      <c r="C65" s="57"/>
    </row>
    <row r="66" spans="3:3" x14ac:dyDescent="0.2">
      <c r="C66" s="57"/>
    </row>
    <row r="67" spans="3:3" x14ac:dyDescent="0.2">
      <c r="C67" s="57"/>
    </row>
    <row r="68" spans="3:3" x14ac:dyDescent="0.2">
      <c r="C68" s="57"/>
    </row>
    <row r="69" spans="3:3" x14ac:dyDescent="0.2">
      <c r="C69" s="57"/>
    </row>
    <row r="70" spans="3:3" x14ac:dyDescent="0.2">
      <c r="C70" s="57"/>
    </row>
    <row r="71" spans="3:3" x14ac:dyDescent="0.2">
      <c r="C71" s="57"/>
    </row>
    <row r="72" spans="3:3" x14ac:dyDescent="0.2">
      <c r="C72" s="57"/>
    </row>
    <row r="73" spans="3:3" x14ac:dyDescent="0.2">
      <c r="C73" s="57"/>
    </row>
    <row r="74" spans="3:3" x14ac:dyDescent="0.2">
      <c r="C74" s="57"/>
    </row>
    <row r="75" spans="3:3" x14ac:dyDescent="0.2">
      <c r="C75" s="57"/>
    </row>
    <row r="76" spans="3:3" x14ac:dyDescent="0.2">
      <c r="C76" s="57"/>
    </row>
    <row r="77" spans="3:3" x14ac:dyDescent="0.2">
      <c r="C77" s="57"/>
    </row>
    <row r="78" spans="3:3" x14ac:dyDescent="0.2">
      <c r="C78" s="57"/>
    </row>
    <row r="79" spans="3:3" x14ac:dyDescent="0.2">
      <c r="C79" s="57"/>
    </row>
    <row r="80" spans="3:3" x14ac:dyDescent="0.2">
      <c r="C80" s="57"/>
    </row>
    <row r="81" spans="3:3" x14ac:dyDescent="0.2">
      <c r="C81" s="57"/>
    </row>
    <row r="82" spans="3:3" x14ac:dyDescent="0.2">
      <c r="C82" s="57"/>
    </row>
    <row r="83" spans="3:3" x14ac:dyDescent="0.2">
      <c r="C83" s="57"/>
    </row>
    <row r="84" spans="3:3" x14ac:dyDescent="0.2">
      <c r="C84" s="57"/>
    </row>
    <row r="85" spans="3:3" x14ac:dyDescent="0.2">
      <c r="C85" s="57"/>
    </row>
    <row r="86" spans="3:3" x14ac:dyDescent="0.2">
      <c r="C86" s="57"/>
    </row>
    <row r="87" spans="3:3" x14ac:dyDescent="0.2">
      <c r="C87" s="57"/>
    </row>
    <row r="88" spans="3:3" x14ac:dyDescent="0.2">
      <c r="C88" s="57"/>
    </row>
    <row r="89" spans="3:3" x14ac:dyDescent="0.2">
      <c r="C89" s="57"/>
    </row>
    <row r="90" spans="3:3" x14ac:dyDescent="0.2">
      <c r="C90" s="57"/>
    </row>
    <row r="91" spans="3:3" x14ac:dyDescent="0.2">
      <c r="C91" s="57"/>
    </row>
    <row r="92" spans="3:3" x14ac:dyDescent="0.2">
      <c r="C92" s="57"/>
    </row>
    <row r="93" spans="3:3" x14ac:dyDescent="0.2">
      <c r="C93" s="57"/>
    </row>
    <row r="94" spans="3:3" x14ac:dyDescent="0.2">
      <c r="C94" s="57"/>
    </row>
    <row r="95" spans="3:3" x14ac:dyDescent="0.2">
      <c r="C95" s="57"/>
    </row>
    <row r="96" spans="3:3" x14ac:dyDescent="0.2">
      <c r="C96" s="57"/>
    </row>
    <row r="97" spans="3:4" x14ac:dyDescent="0.2">
      <c r="C97" s="57"/>
    </row>
    <row r="98" spans="3:4" x14ac:dyDescent="0.2">
      <c r="C98" s="57"/>
    </row>
    <row r="99" spans="3:4" x14ac:dyDescent="0.2">
      <c r="C99" s="57"/>
    </row>
    <row r="100" spans="3:4" x14ac:dyDescent="0.2">
      <c r="C100" s="57"/>
    </row>
    <row r="101" spans="3:4" x14ac:dyDescent="0.2">
      <c r="C101" s="57"/>
    </row>
    <row r="102" spans="3:4" x14ac:dyDescent="0.2">
      <c r="D102" s="61"/>
    </row>
    <row r="103" spans="3:4" x14ac:dyDescent="0.2">
      <c r="D103" s="61"/>
    </row>
    <row r="104" spans="3:4" x14ac:dyDescent="0.2">
      <c r="D104" s="61"/>
    </row>
    <row r="105" spans="3:4" x14ac:dyDescent="0.2">
      <c r="D105" s="61"/>
    </row>
    <row r="106" spans="3:4" x14ac:dyDescent="0.2">
      <c r="D106" s="61"/>
    </row>
    <row r="107" spans="3:4" x14ac:dyDescent="0.2">
      <c r="D107" s="61"/>
    </row>
    <row r="108" spans="3:4" x14ac:dyDescent="0.2">
      <c r="D108" s="61"/>
    </row>
    <row r="109" spans="3:4" x14ac:dyDescent="0.2">
      <c r="D109" s="61"/>
    </row>
    <row r="110" spans="3:4" x14ac:dyDescent="0.2">
      <c r="D110" s="61"/>
    </row>
    <row r="111" spans="3:4" x14ac:dyDescent="0.2">
      <c r="D111" s="61"/>
    </row>
    <row r="112" spans="3:4" x14ac:dyDescent="0.2">
      <c r="D112" s="61"/>
    </row>
    <row r="113" spans="4:4" x14ac:dyDescent="0.2">
      <c r="D113" s="61"/>
    </row>
    <row r="114" spans="4:4" x14ac:dyDescent="0.2">
      <c r="D114" s="61"/>
    </row>
    <row r="115" spans="4:4" x14ac:dyDescent="0.2">
      <c r="D115" s="61"/>
    </row>
    <row r="116" spans="4:4" x14ac:dyDescent="0.2">
      <c r="D116" s="61"/>
    </row>
    <row r="117" spans="4:4" x14ac:dyDescent="0.2">
      <c r="D117" s="61"/>
    </row>
    <row r="118" spans="4:4" x14ac:dyDescent="0.2">
      <c r="D118" s="61"/>
    </row>
    <row r="119" spans="4:4" x14ac:dyDescent="0.2">
      <c r="D119" s="61"/>
    </row>
    <row r="120" spans="4:4" x14ac:dyDescent="0.2">
      <c r="D120" s="61"/>
    </row>
    <row r="121" spans="4:4" x14ac:dyDescent="0.2">
      <c r="D121" s="61"/>
    </row>
    <row r="122" spans="4:4" x14ac:dyDescent="0.2">
      <c r="D122" s="61"/>
    </row>
    <row r="123" spans="4:4" x14ac:dyDescent="0.2">
      <c r="D123" s="61"/>
    </row>
    <row r="124" spans="4:4" x14ac:dyDescent="0.2">
      <c r="D124" s="61"/>
    </row>
    <row r="125" spans="4:4" x14ac:dyDescent="0.2">
      <c r="D125" s="61"/>
    </row>
    <row r="126" spans="4:4" x14ac:dyDescent="0.2">
      <c r="D126" s="61"/>
    </row>
    <row r="127" spans="4:4" x14ac:dyDescent="0.2">
      <c r="D127" s="61"/>
    </row>
    <row r="128" spans="4:4" x14ac:dyDescent="0.2">
      <c r="D128" s="61"/>
    </row>
    <row r="129" spans="4:4" x14ac:dyDescent="0.2">
      <c r="D129" s="61"/>
    </row>
    <row r="130" spans="4:4" x14ac:dyDescent="0.2">
      <c r="D130" s="61"/>
    </row>
    <row r="131" spans="4:4" x14ac:dyDescent="0.2">
      <c r="D131" s="61"/>
    </row>
    <row r="132" spans="4:4" x14ac:dyDescent="0.2">
      <c r="D132" s="61"/>
    </row>
    <row r="133" spans="4:4" x14ac:dyDescent="0.2">
      <c r="D133" s="61"/>
    </row>
    <row r="134" spans="4:4" x14ac:dyDescent="0.2">
      <c r="D134" s="61"/>
    </row>
    <row r="135" spans="4:4" x14ac:dyDescent="0.2">
      <c r="D135" s="61"/>
    </row>
    <row r="136" spans="4:4" x14ac:dyDescent="0.2">
      <c r="D136" s="61"/>
    </row>
    <row r="137" spans="4:4" x14ac:dyDescent="0.2">
      <c r="D137" s="61"/>
    </row>
    <row r="138" spans="4:4" x14ac:dyDescent="0.2">
      <c r="D138" s="61"/>
    </row>
    <row r="139" spans="4:4" x14ac:dyDescent="0.2">
      <c r="D139" s="61"/>
    </row>
    <row r="140" spans="4:4" x14ac:dyDescent="0.2">
      <c r="D140" s="61"/>
    </row>
    <row r="141" spans="4:4" x14ac:dyDescent="0.2">
      <c r="D141" s="61"/>
    </row>
    <row r="142" spans="4:4" x14ac:dyDescent="0.2">
      <c r="D142" s="61"/>
    </row>
    <row r="143" spans="4:4" x14ac:dyDescent="0.2">
      <c r="D143" s="61"/>
    </row>
    <row r="144" spans="4:4" x14ac:dyDescent="0.2">
      <c r="D144" s="61"/>
    </row>
    <row r="145" spans="4:4" x14ac:dyDescent="0.2">
      <c r="D145" s="61"/>
    </row>
    <row r="146" spans="4:4" x14ac:dyDescent="0.2">
      <c r="D146" s="61"/>
    </row>
    <row r="147" spans="4:4" x14ac:dyDescent="0.2">
      <c r="D147" s="61"/>
    </row>
    <row r="148" spans="4:4" x14ac:dyDescent="0.2">
      <c r="D148" s="61"/>
    </row>
    <row r="149" spans="4:4" x14ac:dyDescent="0.2">
      <c r="D149" s="61"/>
    </row>
    <row r="150" spans="4:4" x14ac:dyDescent="0.2">
      <c r="D150" s="61"/>
    </row>
    <row r="151" spans="4:4" x14ac:dyDescent="0.2">
      <c r="D151" s="61"/>
    </row>
    <row r="152" spans="4:4" x14ac:dyDescent="0.2">
      <c r="D152" s="61"/>
    </row>
    <row r="153" spans="4:4" x14ac:dyDescent="0.2">
      <c r="D153" s="61"/>
    </row>
    <row r="154" spans="4:4" x14ac:dyDescent="0.2">
      <c r="D154" s="61"/>
    </row>
    <row r="155" spans="4:4" x14ac:dyDescent="0.2">
      <c r="D155" s="61"/>
    </row>
    <row r="156" spans="4:4" x14ac:dyDescent="0.2">
      <c r="D156" s="61"/>
    </row>
    <row r="157" spans="4:4" x14ac:dyDescent="0.2">
      <c r="D157" s="61"/>
    </row>
    <row r="158" spans="4:4" x14ac:dyDescent="0.2">
      <c r="D158" s="61"/>
    </row>
    <row r="159" spans="4:4" x14ac:dyDescent="0.2">
      <c r="D159" s="61"/>
    </row>
    <row r="160" spans="4:4" x14ac:dyDescent="0.2">
      <c r="D160" s="61"/>
    </row>
    <row r="161" spans="4:4" x14ac:dyDescent="0.2">
      <c r="D161" s="61"/>
    </row>
    <row r="162" spans="4:4" x14ac:dyDescent="0.2">
      <c r="D162" s="61"/>
    </row>
    <row r="163" spans="4:4" x14ac:dyDescent="0.2">
      <c r="D163" s="61"/>
    </row>
    <row r="164" spans="4:4" x14ac:dyDescent="0.2">
      <c r="D164" s="61"/>
    </row>
    <row r="165" spans="4:4" x14ac:dyDescent="0.2">
      <c r="D165" s="61"/>
    </row>
    <row r="166" spans="4:4" x14ac:dyDescent="0.2">
      <c r="D166" s="61"/>
    </row>
    <row r="167" spans="4:4" x14ac:dyDescent="0.2">
      <c r="D167" s="61"/>
    </row>
    <row r="168" spans="4:4" x14ac:dyDescent="0.2">
      <c r="D168" s="61"/>
    </row>
    <row r="169" spans="4:4" x14ac:dyDescent="0.2">
      <c r="D169" s="61"/>
    </row>
    <row r="170" spans="4:4" x14ac:dyDescent="0.2">
      <c r="D170" s="61"/>
    </row>
    <row r="171" spans="4:4" x14ac:dyDescent="0.2">
      <c r="D171" s="61"/>
    </row>
    <row r="172" spans="4:4" x14ac:dyDescent="0.2">
      <c r="D172" s="61"/>
    </row>
    <row r="173" spans="4:4" x14ac:dyDescent="0.2">
      <c r="D173" s="61"/>
    </row>
    <row r="174" spans="4:4" x14ac:dyDescent="0.2">
      <c r="D174" s="61"/>
    </row>
    <row r="175" spans="4:4" x14ac:dyDescent="0.2">
      <c r="D175" s="61"/>
    </row>
    <row r="176" spans="4:4" x14ac:dyDescent="0.2">
      <c r="D176" s="61"/>
    </row>
    <row r="177" spans="4:4" x14ac:dyDescent="0.2">
      <c r="D177" s="61"/>
    </row>
    <row r="178" spans="4:4" x14ac:dyDescent="0.2">
      <c r="D178" s="61"/>
    </row>
    <row r="179" spans="4:4" x14ac:dyDescent="0.2">
      <c r="D179" s="61"/>
    </row>
    <row r="180" spans="4:4" x14ac:dyDescent="0.2">
      <c r="D180" s="61"/>
    </row>
    <row r="181" spans="4:4" x14ac:dyDescent="0.2">
      <c r="D181" s="61"/>
    </row>
    <row r="182" spans="4:4" x14ac:dyDescent="0.2">
      <c r="D182" s="61"/>
    </row>
    <row r="183" spans="4:4" x14ac:dyDescent="0.2">
      <c r="D183" s="61"/>
    </row>
    <row r="184" spans="4:4" x14ac:dyDescent="0.2">
      <c r="D184" s="61"/>
    </row>
    <row r="185" spans="4:4" x14ac:dyDescent="0.2">
      <c r="D185" s="61"/>
    </row>
    <row r="186" spans="4:4" x14ac:dyDescent="0.2">
      <c r="D186" s="61"/>
    </row>
    <row r="187" spans="4:4" x14ac:dyDescent="0.2">
      <c r="D187" s="61"/>
    </row>
    <row r="188" spans="4:4" x14ac:dyDescent="0.2">
      <c r="D188" s="61"/>
    </row>
    <row r="189" spans="4:4" x14ac:dyDescent="0.2">
      <c r="D189" s="61"/>
    </row>
    <row r="190" spans="4:4" x14ac:dyDescent="0.2">
      <c r="D190" s="61"/>
    </row>
    <row r="191" spans="4:4" x14ac:dyDescent="0.2">
      <c r="D191" s="61"/>
    </row>
    <row r="192" spans="4:4" x14ac:dyDescent="0.2">
      <c r="D192" s="61"/>
    </row>
    <row r="193" spans="4:4" x14ac:dyDescent="0.2">
      <c r="D193" s="61"/>
    </row>
    <row r="194" spans="4:4" x14ac:dyDescent="0.2">
      <c r="D194" s="61"/>
    </row>
    <row r="195" spans="4:4" x14ac:dyDescent="0.2">
      <c r="D195" s="61"/>
    </row>
    <row r="196" spans="4:4" x14ac:dyDescent="0.2">
      <c r="D196" s="61"/>
    </row>
    <row r="197" spans="4:4" x14ac:dyDescent="0.2">
      <c r="D197" s="61"/>
    </row>
    <row r="198" spans="4:4" x14ac:dyDescent="0.2">
      <c r="D198" s="61"/>
    </row>
    <row r="199" spans="4:4" x14ac:dyDescent="0.2">
      <c r="D199" s="61"/>
    </row>
    <row r="200" spans="4:4" x14ac:dyDescent="0.2">
      <c r="D200" s="61"/>
    </row>
    <row r="201" spans="4:4" x14ac:dyDescent="0.2">
      <c r="D201" s="61"/>
    </row>
    <row r="202" spans="4:4" x14ac:dyDescent="0.2">
      <c r="D202" s="61"/>
    </row>
    <row r="203" spans="4:4" x14ac:dyDescent="0.2">
      <c r="D203" s="61"/>
    </row>
    <row r="204" spans="4:4" x14ac:dyDescent="0.2">
      <c r="D204" s="61"/>
    </row>
    <row r="205" spans="4:4" x14ac:dyDescent="0.2">
      <c r="D205" s="61"/>
    </row>
    <row r="206" spans="4:4" x14ac:dyDescent="0.2">
      <c r="D206" s="61"/>
    </row>
    <row r="207" spans="4:4" x14ac:dyDescent="0.2">
      <c r="D207" s="61"/>
    </row>
    <row r="208" spans="4:4" x14ac:dyDescent="0.2">
      <c r="D208" s="61"/>
    </row>
    <row r="209" spans="4:4" x14ac:dyDescent="0.2">
      <c r="D209" s="61"/>
    </row>
    <row r="210" spans="4:4" x14ac:dyDescent="0.2">
      <c r="D210" s="61"/>
    </row>
    <row r="211" spans="4:4" x14ac:dyDescent="0.2">
      <c r="D211" s="61"/>
    </row>
    <row r="212" spans="4:4" x14ac:dyDescent="0.2">
      <c r="D212" s="61"/>
    </row>
    <row r="213" spans="4:4" x14ac:dyDescent="0.2">
      <c r="D213" s="61"/>
    </row>
    <row r="214" spans="4:4" x14ac:dyDescent="0.2">
      <c r="D214" s="61"/>
    </row>
    <row r="215" spans="4:4" x14ac:dyDescent="0.2">
      <c r="D215" s="61"/>
    </row>
    <row r="216" spans="4:4" x14ac:dyDescent="0.2">
      <c r="D216" s="61"/>
    </row>
    <row r="217" spans="4:4" x14ac:dyDescent="0.2">
      <c r="D217" s="61"/>
    </row>
    <row r="218" spans="4:4" x14ac:dyDescent="0.2">
      <c r="D218" s="61"/>
    </row>
    <row r="219" spans="4:4" x14ac:dyDescent="0.2">
      <c r="D219" s="61"/>
    </row>
    <row r="220" spans="4:4" x14ac:dyDescent="0.2">
      <c r="D220" s="61"/>
    </row>
    <row r="221" spans="4:4" x14ac:dyDescent="0.2">
      <c r="D221" s="61"/>
    </row>
    <row r="222" spans="4:4" x14ac:dyDescent="0.2">
      <c r="D222" s="61"/>
    </row>
    <row r="223" spans="4:4" x14ac:dyDescent="0.2">
      <c r="D223" s="61"/>
    </row>
    <row r="224" spans="4:4" x14ac:dyDescent="0.2">
      <c r="D224" s="61"/>
    </row>
    <row r="225" spans="4:4" x14ac:dyDescent="0.2">
      <c r="D225" s="61"/>
    </row>
    <row r="226" spans="4:4" x14ac:dyDescent="0.2">
      <c r="D226" s="61"/>
    </row>
    <row r="227" spans="4:4" x14ac:dyDescent="0.2">
      <c r="D227" s="61"/>
    </row>
    <row r="228" spans="4:4" x14ac:dyDescent="0.2">
      <c r="D228" s="61"/>
    </row>
    <row r="229" spans="4:4" x14ac:dyDescent="0.2">
      <c r="D229" s="61"/>
    </row>
    <row r="230" spans="4:4" x14ac:dyDescent="0.2">
      <c r="D230" s="61"/>
    </row>
    <row r="231" spans="4:4" x14ac:dyDescent="0.2">
      <c r="D231" s="61"/>
    </row>
    <row r="232" spans="4:4" x14ac:dyDescent="0.2">
      <c r="D232" s="61"/>
    </row>
    <row r="233" spans="4:4" x14ac:dyDescent="0.2">
      <c r="D233" s="61"/>
    </row>
    <row r="234" spans="4:4" x14ac:dyDescent="0.2">
      <c r="D234" s="61"/>
    </row>
    <row r="235" spans="4:4" x14ac:dyDescent="0.2">
      <c r="D235" s="61"/>
    </row>
    <row r="236" spans="4:4" x14ac:dyDescent="0.2">
      <c r="D236" s="61"/>
    </row>
    <row r="237" spans="4:4" x14ac:dyDescent="0.2">
      <c r="D237" s="61"/>
    </row>
    <row r="238" spans="4:4" x14ac:dyDescent="0.2">
      <c r="D238" s="61"/>
    </row>
    <row r="239" spans="4:4" x14ac:dyDescent="0.2">
      <c r="D239" s="61"/>
    </row>
    <row r="240" spans="4:4" x14ac:dyDescent="0.2">
      <c r="D240" s="61"/>
    </row>
    <row r="241" spans="4:4" x14ac:dyDescent="0.2">
      <c r="D241" s="61"/>
    </row>
    <row r="242" spans="4:4" x14ac:dyDescent="0.2">
      <c r="D242" s="61"/>
    </row>
    <row r="243" spans="4:4" x14ac:dyDescent="0.2">
      <c r="D243" s="61"/>
    </row>
    <row r="244" spans="4:4" x14ac:dyDescent="0.2">
      <c r="D244" s="61"/>
    </row>
    <row r="245" spans="4:4" x14ac:dyDescent="0.2">
      <c r="D245" s="61"/>
    </row>
    <row r="246" spans="4:4" x14ac:dyDescent="0.2">
      <c r="D246" s="61"/>
    </row>
    <row r="247" spans="4:4" x14ac:dyDescent="0.2">
      <c r="D247" s="61"/>
    </row>
    <row r="248" spans="4:4" x14ac:dyDescent="0.2">
      <c r="D248" s="61"/>
    </row>
    <row r="249" spans="4:4" x14ac:dyDescent="0.2">
      <c r="D249" s="61"/>
    </row>
    <row r="250" spans="4:4" x14ac:dyDescent="0.2">
      <c r="D250" s="61"/>
    </row>
    <row r="251" spans="4:4" x14ac:dyDescent="0.2">
      <c r="D251" s="61"/>
    </row>
    <row r="252" spans="4:4" x14ac:dyDescent="0.2">
      <c r="D252" s="61"/>
    </row>
    <row r="253" spans="4:4" x14ac:dyDescent="0.2">
      <c r="D253" s="61"/>
    </row>
    <row r="254" spans="4:4" x14ac:dyDescent="0.2">
      <c r="D254" s="61"/>
    </row>
    <row r="255" spans="4:4" x14ac:dyDescent="0.2">
      <c r="D255" s="61"/>
    </row>
    <row r="256" spans="4:4" x14ac:dyDescent="0.2">
      <c r="D256" s="61"/>
    </row>
    <row r="257" spans="4:4" x14ac:dyDescent="0.2">
      <c r="D257" s="61"/>
    </row>
    <row r="258" spans="4:4" x14ac:dyDescent="0.2">
      <c r="D258" s="61"/>
    </row>
    <row r="259" spans="4:4" x14ac:dyDescent="0.2">
      <c r="D259" s="61"/>
    </row>
    <row r="260" spans="4:4" x14ac:dyDescent="0.2">
      <c r="D260" s="61"/>
    </row>
    <row r="261" spans="4:4" x14ac:dyDescent="0.2">
      <c r="D261" s="61"/>
    </row>
    <row r="262" spans="4:4" x14ac:dyDescent="0.2">
      <c r="D262" s="61"/>
    </row>
    <row r="263" spans="4:4" x14ac:dyDescent="0.2">
      <c r="D263" s="61"/>
    </row>
    <row r="264" spans="4:4" x14ac:dyDescent="0.2">
      <c r="D264" s="61"/>
    </row>
    <row r="265" spans="4:4" x14ac:dyDescent="0.2">
      <c r="D265" s="61"/>
    </row>
    <row r="266" spans="4:4" x14ac:dyDescent="0.2">
      <c r="D266" s="61"/>
    </row>
    <row r="267" spans="4:4" x14ac:dyDescent="0.2">
      <c r="D267" s="61"/>
    </row>
    <row r="268" spans="4:4" x14ac:dyDescent="0.2">
      <c r="D268" s="61"/>
    </row>
    <row r="269" spans="4:4" x14ac:dyDescent="0.2">
      <c r="D269" s="61"/>
    </row>
    <row r="270" spans="4:4" x14ac:dyDescent="0.2">
      <c r="D270" s="61"/>
    </row>
    <row r="271" spans="4:4" x14ac:dyDescent="0.2">
      <c r="D271" s="61"/>
    </row>
    <row r="272" spans="4:4" x14ac:dyDescent="0.2">
      <c r="D272" s="61"/>
    </row>
    <row r="273" spans="4:4" x14ac:dyDescent="0.2">
      <c r="D273" s="61"/>
    </row>
    <row r="274" spans="4:4" x14ac:dyDescent="0.2">
      <c r="D274" s="61"/>
    </row>
    <row r="275" spans="4:4" x14ac:dyDescent="0.2">
      <c r="D275" s="61"/>
    </row>
    <row r="276" spans="4:4" x14ac:dyDescent="0.2">
      <c r="D276" s="61"/>
    </row>
    <row r="277" spans="4:4" x14ac:dyDescent="0.2">
      <c r="D277" s="61"/>
    </row>
    <row r="278" spans="4:4" x14ac:dyDescent="0.2">
      <c r="D278" s="61"/>
    </row>
    <row r="279" spans="4:4" x14ac:dyDescent="0.2">
      <c r="D279" s="61"/>
    </row>
    <row r="280" spans="4:4" x14ac:dyDescent="0.2">
      <c r="D280" s="61"/>
    </row>
    <row r="281" spans="4:4" x14ac:dyDescent="0.2">
      <c r="D281" s="61"/>
    </row>
    <row r="282" spans="4:4" x14ac:dyDescent="0.2">
      <c r="D282" s="61"/>
    </row>
    <row r="283" spans="4:4" x14ac:dyDescent="0.2">
      <c r="D283" s="61"/>
    </row>
    <row r="284" spans="4:4" x14ac:dyDescent="0.2">
      <c r="D284" s="61"/>
    </row>
    <row r="285" spans="4:4" x14ac:dyDescent="0.2">
      <c r="D285" s="61"/>
    </row>
    <row r="286" spans="4:4" x14ac:dyDescent="0.2">
      <c r="D286" s="61"/>
    </row>
    <row r="287" spans="4:4" x14ac:dyDescent="0.2">
      <c r="D287" s="61"/>
    </row>
    <row r="288" spans="4:4" x14ac:dyDescent="0.2">
      <c r="D288" s="61"/>
    </row>
    <row r="289" spans="4:4" x14ac:dyDescent="0.2">
      <c r="D289" s="61"/>
    </row>
    <row r="290" spans="4:4" x14ac:dyDescent="0.2">
      <c r="D290" s="61"/>
    </row>
    <row r="291" spans="4:4" x14ac:dyDescent="0.2">
      <c r="D291" s="61"/>
    </row>
    <row r="292" spans="4:4" x14ac:dyDescent="0.2">
      <c r="D292" s="61"/>
    </row>
    <row r="293" spans="4:4" x14ac:dyDescent="0.2">
      <c r="D293" s="61"/>
    </row>
    <row r="294" spans="4:4" x14ac:dyDescent="0.2">
      <c r="D294" s="61"/>
    </row>
    <row r="295" spans="4:4" x14ac:dyDescent="0.2">
      <c r="D295" s="61"/>
    </row>
    <row r="296" spans="4:4" x14ac:dyDescent="0.2">
      <c r="D296" s="61"/>
    </row>
    <row r="297" spans="4:4" x14ac:dyDescent="0.2">
      <c r="D297" s="61"/>
    </row>
    <row r="298" spans="4:4" x14ac:dyDescent="0.2">
      <c r="D298" s="61"/>
    </row>
    <row r="299" spans="4:4" x14ac:dyDescent="0.2">
      <c r="D299" s="61"/>
    </row>
    <row r="300" spans="4:4" x14ac:dyDescent="0.2">
      <c r="D300" s="61"/>
    </row>
    <row r="301" spans="4:4" x14ac:dyDescent="0.2">
      <c r="D301" s="61"/>
    </row>
    <row r="302" spans="4:4" x14ac:dyDescent="0.2">
      <c r="D302" s="61"/>
    </row>
    <row r="303" spans="4:4" x14ac:dyDescent="0.2">
      <c r="D303" s="61"/>
    </row>
    <row r="304" spans="4:4" x14ac:dyDescent="0.2">
      <c r="D304" s="61"/>
    </row>
    <row r="305" spans="4:4" x14ac:dyDescent="0.2">
      <c r="D305" s="61"/>
    </row>
    <row r="306" spans="4:4" x14ac:dyDescent="0.2">
      <c r="D306" s="61"/>
    </row>
    <row r="307" spans="4:4" x14ac:dyDescent="0.2">
      <c r="D307" s="61"/>
    </row>
    <row r="308" spans="4:4" x14ac:dyDescent="0.2">
      <c r="D308" s="61"/>
    </row>
    <row r="309" spans="4:4" x14ac:dyDescent="0.2">
      <c r="D309" s="61"/>
    </row>
    <row r="310" spans="4:4" x14ac:dyDescent="0.2">
      <c r="D310" s="61"/>
    </row>
    <row r="311" spans="4:4" x14ac:dyDescent="0.2">
      <c r="D311" s="61"/>
    </row>
    <row r="312" spans="4:4" x14ac:dyDescent="0.2">
      <c r="D312" s="61"/>
    </row>
    <row r="313" spans="4:4" x14ac:dyDescent="0.2">
      <c r="D313" s="61"/>
    </row>
    <row r="314" spans="4:4" x14ac:dyDescent="0.2">
      <c r="D314" s="61"/>
    </row>
    <row r="315" spans="4:4" x14ac:dyDescent="0.2">
      <c r="D315" s="61"/>
    </row>
    <row r="316" spans="4:4" x14ac:dyDescent="0.2">
      <c r="D316" s="61"/>
    </row>
    <row r="317" spans="4:4" x14ac:dyDescent="0.2">
      <c r="D317" s="61"/>
    </row>
    <row r="318" spans="4:4" x14ac:dyDescent="0.2">
      <c r="D318" s="61"/>
    </row>
    <row r="319" spans="4:4" x14ac:dyDescent="0.2">
      <c r="D319" s="61"/>
    </row>
    <row r="320" spans="4:4" x14ac:dyDescent="0.2">
      <c r="D320" s="61"/>
    </row>
    <row r="321" spans="4:4" x14ac:dyDescent="0.2">
      <c r="D321" s="61"/>
    </row>
    <row r="322" spans="4:4" x14ac:dyDescent="0.2">
      <c r="D322" s="61"/>
    </row>
    <row r="323" spans="4:4" x14ac:dyDescent="0.2">
      <c r="D323" s="61"/>
    </row>
    <row r="324" spans="4:4" x14ac:dyDescent="0.2">
      <c r="D324" s="61"/>
    </row>
    <row r="325" spans="4:4" x14ac:dyDescent="0.2">
      <c r="D325" s="61"/>
    </row>
    <row r="326" spans="4:4" x14ac:dyDescent="0.2">
      <c r="D326" s="61"/>
    </row>
    <row r="327" spans="4:4" x14ac:dyDescent="0.2">
      <c r="D327" s="61"/>
    </row>
    <row r="328" spans="4:4" x14ac:dyDescent="0.2">
      <c r="D328" s="61"/>
    </row>
    <row r="329" spans="4:4" x14ac:dyDescent="0.2">
      <c r="D329" s="61"/>
    </row>
    <row r="330" spans="4:4" x14ac:dyDescent="0.2">
      <c r="D330" s="61"/>
    </row>
    <row r="331" spans="4:4" x14ac:dyDescent="0.2">
      <c r="D331" s="61"/>
    </row>
    <row r="332" spans="4:4" x14ac:dyDescent="0.2">
      <c r="D332" s="61"/>
    </row>
    <row r="333" spans="4:4" x14ac:dyDescent="0.2">
      <c r="D333" s="61"/>
    </row>
    <row r="334" spans="4:4" x14ac:dyDescent="0.2">
      <c r="D334" s="61"/>
    </row>
    <row r="335" spans="4:4" x14ac:dyDescent="0.2">
      <c r="D335" s="61"/>
    </row>
    <row r="336" spans="4:4" x14ac:dyDescent="0.2">
      <c r="D336" s="61"/>
    </row>
    <row r="337" spans="4:4" x14ac:dyDescent="0.2">
      <c r="D337" s="61"/>
    </row>
    <row r="338" spans="4:4" x14ac:dyDescent="0.2">
      <c r="D338" s="61"/>
    </row>
    <row r="339" spans="4:4" x14ac:dyDescent="0.2">
      <c r="D339" s="61"/>
    </row>
    <row r="340" spans="4:4" x14ac:dyDescent="0.2">
      <c r="D340" s="61"/>
    </row>
    <row r="341" spans="4:4" x14ac:dyDescent="0.2">
      <c r="D341" s="61"/>
    </row>
    <row r="342" spans="4:4" x14ac:dyDescent="0.2">
      <c r="D342" s="61"/>
    </row>
    <row r="343" spans="4:4" x14ac:dyDescent="0.2">
      <c r="D343" s="61"/>
    </row>
    <row r="344" spans="4:4" x14ac:dyDescent="0.2">
      <c r="D344" s="61"/>
    </row>
    <row r="345" spans="4:4" x14ac:dyDescent="0.2">
      <c r="D345" s="61"/>
    </row>
    <row r="346" spans="4:4" x14ac:dyDescent="0.2">
      <c r="D346" s="61"/>
    </row>
    <row r="347" spans="4:4" x14ac:dyDescent="0.2">
      <c r="D347" s="61"/>
    </row>
    <row r="348" spans="4:4" x14ac:dyDescent="0.2">
      <c r="D348" s="61"/>
    </row>
    <row r="349" spans="4:4" x14ac:dyDescent="0.2">
      <c r="D349" s="61"/>
    </row>
    <row r="350" spans="4:4" x14ac:dyDescent="0.2">
      <c r="D350" s="61"/>
    </row>
    <row r="351" spans="4:4" x14ac:dyDescent="0.2">
      <c r="D351" s="61"/>
    </row>
    <row r="352" spans="4:4" x14ac:dyDescent="0.2">
      <c r="D352" s="61"/>
    </row>
    <row r="353" spans="4:4" x14ac:dyDescent="0.2">
      <c r="D353" s="61"/>
    </row>
    <row r="354" spans="4:4" x14ac:dyDescent="0.2">
      <c r="D354" s="61"/>
    </row>
    <row r="355" spans="4:4" x14ac:dyDescent="0.2">
      <c r="D355" s="61"/>
    </row>
    <row r="356" spans="4:4" x14ac:dyDescent="0.2">
      <c r="D356" s="61"/>
    </row>
    <row r="357" spans="4:4" x14ac:dyDescent="0.2">
      <c r="D357" s="61"/>
    </row>
    <row r="358" spans="4:4" x14ac:dyDescent="0.2">
      <c r="D358" s="61"/>
    </row>
    <row r="359" spans="4:4" x14ac:dyDescent="0.2">
      <c r="D359" s="61"/>
    </row>
    <row r="360" spans="4:4" x14ac:dyDescent="0.2">
      <c r="D360" s="61"/>
    </row>
    <row r="361" spans="4:4" x14ac:dyDescent="0.2">
      <c r="D361" s="61"/>
    </row>
    <row r="362" spans="4:4" x14ac:dyDescent="0.2">
      <c r="D362" s="61"/>
    </row>
    <row r="363" spans="4:4" x14ac:dyDescent="0.2">
      <c r="D363" s="61"/>
    </row>
    <row r="364" spans="4:4" x14ac:dyDescent="0.2">
      <c r="D364" s="61"/>
    </row>
    <row r="365" spans="4:4" x14ac:dyDescent="0.2">
      <c r="D365" s="61"/>
    </row>
    <row r="366" spans="4:4" x14ac:dyDescent="0.2">
      <c r="D366" s="61"/>
    </row>
    <row r="367" spans="4:4" x14ac:dyDescent="0.2">
      <c r="D367" s="61"/>
    </row>
    <row r="368" spans="4:4" x14ac:dyDescent="0.2">
      <c r="D368" s="61"/>
    </row>
    <row r="369" spans="4:4" x14ac:dyDescent="0.2">
      <c r="D369" s="61"/>
    </row>
    <row r="370" spans="4:4" x14ac:dyDescent="0.2">
      <c r="D370" s="61"/>
    </row>
    <row r="371" spans="4:4" x14ac:dyDescent="0.2">
      <c r="D371" s="61"/>
    </row>
    <row r="372" spans="4:4" x14ac:dyDescent="0.2">
      <c r="D372" s="61"/>
    </row>
    <row r="373" spans="4:4" x14ac:dyDescent="0.2">
      <c r="D373" s="61"/>
    </row>
    <row r="374" spans="4:4" x14ac:dyDescent="0.2">
      <c r="D374" s="61"/>
    </row>
    <row r="375" spans="4:4" x14ac:dyDescent="0.2">
      <c r="D375" s="61"/>
    </row>
    <row r="376" spans="4:4" x14ac:dyDescent="0.2">
      <c r="D376" s="61"/>
    </row>
    <row r="377" spans="4:4" x14ac:dyDescent="0.2">
      <c r="D377" s="61"/>
    </row>
    <row r="378" spans="4:4" x14ac:dyDescent="0.2">
      <c r="D378" s="61"/>
    </row>
    <row r="379" spans="4:4" x14ac:dyDescent="0.2">
      <c r="D379" s="61"/>
    </row>
    <row r="380" spans="4:4" x14ac:dyDescent="0.2">
      <c r="D380" s="61"/>
    </row>
    <row r="381" spans="4:4" x14ac:dyDescent="0.2">
      <c r="D381" s="61"/>
    </row>
    <row r="382" spans="4:4" x14ac:dyDescent="0.2">
      <c r="D382" s="61"/>
    </row>
    <row r="383" spans="4:4" x14ac:dyDescent="0.2">
      <c r="D383" s="61"/>
    </row>
    <row r="384" spans="4:4" x14ac:dyDescent="0.2">
      <c r="D384" s="61"/>
    </row>
    <row r="385" spans="4:4" x14ac:dyDescent="0.2">
      <c r="D385" s="61"/>
    </row>
    <row r="386" spans="4:4" x14ac:dyDescent="0.2">
      <c r="D386" s="61"/>
    </row>
    <row r="387" spans="4:4" x14ac:dyDescent="0.2">
      <c r="D387" s="61"/>
    </row>
    <row r="388" spans="4:4" x14ac:dyDescent="0.2">
      <c r="D388" s="61"/>
    </row>
    <row r="389" spans="4:4" x14ac:dyDescent="0.2">
      <c r="D389" s="61"/>
    </row>
    <row r="390" spans="4:4" x14ac:dyDescent="0.2">
      <c r="D390" s="61"/>
    </row>
    <row r="391" spans="4:4" x14ac:dyDescent="0.2">
      <c r="D391" s="61"/>
    </row>
    <row r="392" spans="4:4" x14ac:dyDescent="0.2">
      <c r="D392" s="61"/>
    </row>
    <row r="393" spans="4:4" x14ac:dyDescent="0.2">
      <c r="D393" s="61"/>
    </row>
    <row r="394" spans="4:4" x14ac:dyDescent="0.2">
      <c r="D394" s="61"/>
    </row>
    <row r="395" spans="4:4" x14ac:dyDescent="0.2">
      <c r="D395" s="61"/>
    </row>
    <row r="396" spans="4:4" x14ac:dyDescent="0.2">
      <c r="D396" s="61"/>
    </row>
    <row r="397" spans="4:4" x14ac:dyDescent="0.2">
      <c r="D397" s="61"/>
    </row>
    <row r="398" spans="4:4" x14ac:dyDescent="0.2">
      <c r="D398" s="61"/>
    </row>
    <row r="399" spans="4:4" x14ac:dyDescent="0.2">
      <c r="D399" s="61"/>
    </row>
    <row r="400" spans="4:4" x14ac:dyDescent="0.2">
      <c r="D400" s="61"/>
    </row>
    <row r="401" spans="4:4" x14ac:dyDescent="0.2">
      <c r="D401" s="61"/>
    </row>
    <row r="402" spans="4:4" x14ac:dyDescent="0.2">
      <c r="D402" s="61"/>
    </row>
    <row r="403" spans="4:4" x14ac:dyDescent="0.2">
      <c r="D403" s="61"/>
    </row>
    <row r="404" spans="4:4" x14ac:dyDescent="0.2">
      <c r="D404" s="61"/>
    </row>
    <row r="405" spans="4:4" x14ac:dyDescent="0.2">
      <c r="D405" s="61"/>
    </row>
    <row r="406" spans="4:4" x14ac:dyDescent="0.2">
      <c r="D406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4E9-183D-47CF-B2A1-24EB9635CAFB}">
  <dimension ref="A1:N71"/>
  <sheetViews>
    <sheetView workbookViewId="0">
      <selection activeCell="M1" sqref="M1"/>
    </sheetView>
  </sheetViews>
  <sheetFormatPr baseColWidth="10" defaultColWidth="8.83203125" defaultRowHeight="16" x14ac:dyDescent="0.2"/>
  <cols>
    <col min="2" max="2" width="9" bestFit="1" customWidth="1"/>
    <col min="3" max="3" width="9.1640625" bestFit="1" customWidth="1"/>
    <col min="10" max="10" width="9" bestFit="1" customWidth="1"/>
    <col min="11" max="11" width="9.1640625" bestFit="1" customWidth="1"/>
  </cols>
  <sheetData>
    <row r="1" spans="1:14" x14ac:dyDescent="0.2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162</v>
      </c>
      <c r="M1" t="s">
        <v>163</v>
      </c>
      <c r="N1" t="s">
        <v>159</v>
      </c>
    </row>
    <row r="2" spans="1:14" x14ac:dyDescent="0.2">
      <c r="A2">
        <v>55</v>
      </c>
      <c r="B2" s="62">
        <v>0</v>
      </c>
      <c r="C2" s="62">
        <v>0</v>
      </c>
      <c r="D2" s="62">
        <v>0</v>
      </c>
      <c r="E2" s="62">
        <v>0</v>
      </c>
      <c r="F2" s="62">
        <v>0</v>
      </c>
      <c r="G2" s="62">
        <v>0</v>
      </c>
      <c r="H2" s="62">
        <v>0</v>
      </c>
      <c r="I2" s="62">
        <v>0</v>
      </c>
      <c r="J2" s="63">
        <v>0</v>
      </c>
      <c r="K2" s="63">
        <v>0</v>
      </c>
      <c r="L2" s="63">
        <v>0</v>
      </c>
      <c r="M2" s="63">
        <v>0</v>
      </c>
      <c r="N2" s="137">
        <v>0.2</v>
      </c>
    </row>
    <row r="3" spans="1:14" x14ac:dyDescent="0.2">
      <c r="A3">
        <v>56</v>
      </c>
      <c r="B3" s="62">
        <v>0</v>
      </c>
      <c r="C3" s="62">
        <v>0</v>
      </c>
      <c r="D3" s="62">
        <v>0</v>
      </c>
      <c r="E3" s="62">
        <v>0</v>
      </c>
      <c r="F3" s="62">
        <v>0</v>
      </c>
      <c r="G3" s="62">
        <v>0</v>
      </c>
      <c r="H3" s="62">
        <v>0</v>
      </c>
      <c r="I3" s="62">
        <v>0</v>
      </c>
      <c r="J3" s="63">
        <v>0</v>
      </c>
      <c r="K3" s="63">
        <v>0</v>
      </c>
      <c r="L3" s="63">
        <v>0</v>
      </c>
      <c r="M3" s="63">
        <v>0</v>
      </c>
      <c r="N3" s="137">
        <v>0.2</v>
      </c>
    </row>
    <row r="4" spans="1:14" x14ac:dyDescent="0.2">
      <c r="A4">
        <v>57</v>
      </c>
      <c r="B4" s="62">
        <v>0</v>
      </c>
      <c r="C4" s="62">
        <v>0</v>
      </c>
      <c r="D4" s="62">
        <v>0</v>
      </c>
      <c r="E4" s="62">
        <v>0</v>
      </c>
      <c r="F4" s="62">
        <v>0</v>
      </c>
      <c r="G4" s="62">
        <v>0</v>
      </c>
      <c r="H4" s="62">
        <v>0</v>
      </c>
      <c r="I4" s="62">
        <v>0</v>
      </c>
      <c r="J4" s="63">
        <v>0</v>
      </c>
      <c r="K4" s="63">
        <v>0</v>
      </c>
      <c r="L4" s="63">
        <v>0</v>
      </c>
      <c r="M4" s="63">
        <v>0</v>
      </c>
      <c r="N4" s="137">
        <v>0.2</v>
      </c>
    </row>
    <row r="5" spans="1:14" x14ac:dyDescent="0.2">
      <c r="A5">
        <v>58</v>
      </c>
      <c r="B5" s="62">
        <v>0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3">
        <v>0</v>
      </c>
      <c r="K5" s="63">
        <v>0</v>
      </c>
      <c r="L5" s="63">
        <v>0</v>
      </c>
      <c r="M5" s="63">
        <v>0</v>
      </c>
      <c r="N5" s="137">
        <v>0.2</v>
      </c>
    </row>
    <row r="6" spans="1:14" x14ac:dyDescent="0.2">
      <c r="A6">
        <v>59</v>
      </c>
      <c r="B6" s="62">
        <v>0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3">
        <v>0</v>
      </c>
      <c r="K6" s="63">
        <v>0</v>
      </c>
      <c r="L6" s="63">
        <v>0</v>
      </c>
      <c r="M6" s="63">
        <v>0</v>
      </c>
      <c r="N6" s="137">
        <v>0.2</v>
      </c>
    </row>
    <row r="7" spans="1:14" x14ac:dyDescent="0.2">
      <c r="A7" s="133">
        <v>60</v>
      </c>
      <c r="B7" s="65">
        <v>7.0000000000000007E-2</v>
      </c>
      <c r="C7" s="65">
        <v>0.09</v>
      </c>
      <c r="D7" s="62">
        <v>0</v>
      </c>
      <c r="E7" s="62">
        <v>0</v>
      </c>
      <c r="F7" s="135">
        <v>0.14000000000000001</v>
      </c>
      <c r="G7" s="135">
        <v>0.1</v>
      </c>
      <c r="H7" s="62">
        <v>0</v>
      </c>
      <c r="I7" s="62">
        <v>0</v>
      </c>
      <c r="J7" s="134">
        <v>0.10123994537110494</v>
      </c>
      <c r="K7" s="134">
        <v>9.4462849338729268E-2</v>
      </c>
      <c r="L7" s="134">
        <v>0</v>
      </c>
      <c r="M7" s="134">
        <v>0</v>
      </c>
      <c r="N7" s="137">
        <v>0.2</v>
      </c>
    </row>
    <row r="8" spans="1:14" x14ac:dyDescent="0.2">
      <c r="A8" s="133">
        <v>61</v>
      </c>
      <c r="B8" s="65">
        <v>7.0000000000000007E-2</v>
      </c>
      <c r="C8" s="65">
        <v>0.09</v>
      </c>
      <c r="D8" s="62">
        <v>0</v>
      </c>
      <c r="E8" s="62">
        <v>0</v>
      </c>
      <c r="F8" s="135">
        <v>0.14000000000000001</v>
      </c>
      <c r="G8" s="135">
        <v>0.1</v>
      </c>
      <c r="H8" s="62">
        <v>0</v>
      </c>
      <c r="I8" s="62">
        <v>0</v>
      </c>
      <c r="J8" s="134">
        <v>0.10123994537110494</v>
      </c>
      <c r="K8" s="134">
        <v>9.4462849338729268E-2</v>
      </c>
      <c r="L8" s="134">
        <v>0</v>
      </c>
      <c r="M8" s="134">
        <v>0</v>
      </c>
      <c r="N8" s="137">
        <v>0.2</v>
      </c>
    </row>
    <row r="9" spans="1:14" x14ac:dyDescent="0.2">
      <c r="A9" s="133">
        <v>62</v>
      </c>
      <c r="B9" s="65">
        <v>0.15</v>
      </c>
      <c r="C9" s="65">
        <v>0.15</v>
      </c>
      <c r="D9" s="62">
        <v>0</v>
      </c>
      <c r="E9" s="62">
        <v>0</v>
      </c>
      <c r="F9" s="136">
        <v>0.2</v>
      </c>
      <c r="G9" s="135">
        <v>0.2</v>
      </c>
      <c r="H9" s="62">
        <v>0</v>
      </c>
      <c r="I9" s="62">
        <v>0</v>
      </c>
      <c r="J9" s="134">
        <v>0.17231424669364637</v>
      </c>
      <c r="K9" s="134">
        <v>0.17231424669364637</v>
      </c>
      <c r="L9" s="134">
        <v>0</v>
      </c>
      <c r="M9" s="134">
        <v>0</v>
      </c>
      <c r="N9" s="137">
        <v>0.2</v>
      </c>
    </row>
    <row r="10" spans="1:14" x14ac:dyDescent="0.2">
      <c r="A10" s="133">
        <v>63</v>
      </c>
      <c r="B10" s="65">
        <v>0.15</v>
      </c>
      <c r="C10" s="65">
        <v>0.15</v>
      </c>
      <c r="D10" s="62">
        <v>0</v>
      </c>
      <c r="E10" s="62">
        <v>0</v>
      </c>
      <c r="F10" s="135">
        <v>0.2</v>
      </c>
      <c r="G10" s="135">
        <v>0.2</v>
      </c>
      <c r="H10" s="62">
        <v>0</v>
      </c>
      <c r="I10" s="62">
        <v>0</v>
      </c>
      <c r="J10" s="134">
        <v>0.17231424669364637</v>
      </c>
      <c r="K10" s="134">
        <v>0.17231424669364637</v>
      </c>
      <c r="L10" s="134">
        <v>0</v>
      </c>
      <c r="M10" s="134">
        <v>0</v>
      </c>
      <c r="N10" s="137">
        <v>0.2</v>
      </c>
    </row>
    <row r="11" spans="1:14" x14ac:dyDescent="0.2">
      <c r="A11" s="133">
        <v>64</v>
      </c>
      <c r="B11" s="65">
        <v>0.15</v>
      </c>
      <c r="C11" s="65">
        <v>0.15</v>
      </c>
      <c r="D11" s="62">
        <v>0</v>
      </c>
      <c r="E11" s="62">
        <v>0</v>
      </c>
      <c r="F11" s="135">
        <v>0.2</v>
      </c>
      <c r="G11" s="135">
        <v>0.2</v>
      </c>
      <c r="H11" s="62">
        <v>0</v>
      </c>
      <c r="I11" s="62">
        <v>0</v>
      </c>
      <c r="J11" s="134">
        <v>0.17231424669364637</v>
      </c>
      <c r="K11" s="134">
        <v>0.17231424669364637</v>
      </c>
      <c r="L11" s="134">
        <v>0</v>
      </c>
      <c r="M11" s="134">
        <v>0</v>
      </c>
      <c r="N11" s="137">
        <v>0.2</v>
      </c>
    </row>
    <row r="12" spans="1:14" x14ac:dyDescent="0.2">
      <c r="A12">
        <v>65</v>
      </c>
      <c r="B12" s="62">
        <v>0</v>
      </c>
      <c r="C12" s="62">
        <v>0</v>
      </c>
      <c r="D12" s="134">
        <v>0.35</v>
      </c>
      <c r="E12" s="134">
        <v>0.35</v>
      </c>
      <c r="F12" s="62">
        <v>0</v>
      </c>
      <c r="G12" s="62">
        <v>0</v>
      </c>
      <c r="H12" s="63">
        <v>0.35</v>
      </c>
      <c r="I12" s="63">
        <v>0.35</v>
      </c>
      <c r="J12" s="134">
        <v>0</v>
      </c>
      <c r="K12" s="134">
        <v>0</v>
      </c>
      <c r="L12" s="134">
        <v>0.35</v>
      </c>
      <c r="M12" s="134">
        <v>0.35</v>
      </c>
      <c r="N12" s="137">
        <v>0.2</v>
      </c>
    </row>
    <row r="13" spans="1:14" x14ac:dyDescent="0.2">
      <c r="A13">
        <v>66</v>
      </c>
      <c r="B13" s="62">
        <v>0</v>
      </c>
      <c r="C13" s="62">
        <v>0</v>
      </c>
      <c r="D13" s="134">
        <v>0.2</v>
      </c>
      <c r="E13" s="134">
        <v>0.25</v>
      </c>
      <c r="F13" s="62">
        <v>0</v>
      </c>
      <c r="G13" s="62">
        <v>0</v>
      </c>
      <c r="H13" s="63">
        <v>0.2</v>
      </c>
      <c r="I13" s="63">
        <v>0.3</v>
      </c>
      <c r="J13" s="134">
        <v>0</v>
      </c>
      <c r="K13" s="134">
        <v>0</v>
      </c>
      <c r="L13" s="134">
        <v>0.20000000000000004</v>
      </c>
      <c r="M13" s="134">
        <v>0.27231424669364634</v>
      </c>
      <c r="N13" s="137">
        <v>0.2</v>
      </c>
    </row>
    <row r="14" spans="1:14" x14ac:dyDescent="0.2">
      <c r="A14">
        <v>67</v>
      </c>
      <c r="B14" s="62">
        <v>0</v>
      </c>
      <c r="C14" s="62">
        <v>0</v>
      </c>
      <c r="D14" s="134">
        <v>0.2</v>
      </c>
      <c r="E14" s="134">
        <v>0.25</v>
      </c>
      <c r="F14" s="62">
        <v>0</v>
      </c>
      <c r="G14" s="62">
        <v>0</v>
      </c>
      <c r="H14" s="63">
        <v>0.2</v>
      </c>
      <c r="I14" s="63">
        <v>0.3</v>
      </c>
      <c r="J14" s="134">
        <v>0</v>
      </c>
      <c r="K14" s="134">
        <v>0</v>
      </c>
      <c r="L14" s="134">
        <v>0.20000000000000004</v>
      </c>
      <c r="M14" s="134">
        <v>0.27231424669364634</v>
      </c>
      <c r="N14" s="137">
        <v>0.2</v>
      </c>
    </row>
    <row r="15" spans="1:14" x14ac:dyDescent="0.2">
      <c r="A15">
        <v>68</v>
      </c>
      <c r="B15" s="62">
        <v>0</v>
      </c>
      <c r="C15" s="62">
        <v>0</v>
      </c>
      <c r="D15" s="134">
        <v>0.2</v>
      </c>
      <c r="E15" s="134">
        <v>0.2</v>
      </c>
      <c r="F15" s="62">
        <v>0</v>
      </c>
      <c r="G15" s="62">
        <v>0</v>
      </c>
      <c r="H15" s="63">
        <v>0.2</v>
      </c>
      <c r="I15" s="63">
        <v>0.3</v>
      </c>
      <c r="J15" s="134">
        <v>0</v>
      </c>
      <c r="K15" s="134">
        <v>0</v>
      </c>
      <c r="L15" s="134">
        <v>0.20000000000000004</v>
      </c>
      <c r="M15" s="134">
        <v>0.24462849338729276</v>
      </c>
      <c r="N15" s="137">
        <v>0.2</v>
      </c>
    </row>
    <row r="16" spans="1:14" x14ac:dyDescent="0.2">
      <c r="A16">
        <v>69</v>
      </c>
      <c r="B16" s="62">
        <v>0</v>
      </c>
      <c r="C16" s="62">
        <v>0</v>
      </c>
      <c r="D16" s="134">
        <v>0.2</v>
      </c>
      <c r="E16" s="134">
        <v>0.2</v>
      </c>
      <c r="F16" s="62">
        <v>0</v>
      </c>
      <c r="G16" s="62">
        <v>0</v>
      </c>
      <c r="H16" s="63">
        <v>0.2</v>
      </c>
      <c r="I16" s="63">
        <v>0.2</v>
      </c>
      <c r="J16" s="134">
        <v>0</v>
      </c>
      <c r="K16" s="134">
        <v>0</v>
      </c>
      <c r="L16" s="134">
        <v>0.20000000000000004</v>
      </c>
      <c r="M16" s="134">
        <v>0.20000000000000004</v>
      </c>
      <c r="N16" s="137">
        <v>0.2</v>
      </c>
    </row>
    <row r="17" spans="1:14" x14ac:dyDescent="0.2">
      <c r="A17">
        <v>70</v>
      </c>
      <c r="B17" s="62">
        <v>0</v>
      </c>
      <c r="C17" s="62">
        <v>0</v>
      </c>
      <c r="D17" s="134">
        <v>0.2</v>
      </c>
      <c r="E17" s="134">
        <v>0.2</v>
      </c>
      <c r="F17" s="62">
        <v>0</v>
      </c>
      <c r="G17" s="62">
        <v>0</v>
      </c>
      <c r="H17" s="63">
        <v>0.2</v>
      </c>
      <c r="I17" s="63">
        <v>0.2</v>
      </c>
      <c r="J17" s="134">
        <v>0</v>
      </c>
      <c r="K17" s="134">
        <v>0</v>
      </c>
      <c r="L17" s="134">
        <v>0.20000000000000004</v>
      </c>
      <c r="M17" s="134">
        <v>0.20000000000000004</v>
      </c>
      <c r="N17" s="137">
        <v>0.2</v>
      </c>
    </row>
    <row r="18" spans="1:14" x14ac:dyDescent="0.2">
      <c r="A18">
        <v>71</v>
      </c>
      <c r="B18" s="62">
        <v>0</v>
      </c>
      <c r="C18" s="62">
        <v>0</v>
      </c>
      <c r="D18" s="134">
        <v>0.2</v>
      </c>
      <c r="E18" s="134">
        <v>0.2</v>
      </c>
      <c r="F18" s="62">
        <v>0</v>
      </c>
      <c r="G18" s="62">
        <v>0</v>
      </c>
      <c r="H18" s="63">
        <v>0.2</v>
      </c>
      <c r="I18" s="63">
        <v>0.2</v>
      </c>
      <c r="J18" s="134">
        <v>0</v>
      </c>
      <c r="K18" s="134">
        <v>0</v>
      </c>
      <c r="L18" s="134">
        <v>0.20000000000000004</v>
      </c>
      <c r="M18" s="134">
        <v>0.20000000000000004</v>
      </c>
      <c r="N18" s="137">
        <v>0.2</v>
      </c>
    </row>
    <row r="19" spans="1:14" x14ac:dyDescent="0.2">
      <c r="A19">
        <v>72</v>
      </c>
      <c r="B19" s="62">
        <v>0</v>
      </c>
      <c r="C19" s="62">
        <v>0</v>
      </c>
      <c r="D19" s="134">
        <v>0.2</v>
      </c>
      <c r="E19" s="134">
        <v>0.2</v>
      </c>
      <c r="F19" s="62">
        <v>0</v>
      </c>
      <c r="G19" s="62">
        <v>0</v>
      </c>
      <c r="H19" s="63">
        <v>0.2</v>
      </c>
      <c r="I19" s="63">
        <v>0.2</v>
      </c>
      <c r="J19" s="134">
        <v>0</v>
      </c>
      <c r="K19" s="134">
        <v>0</v>
      </c>
      <c r="L19" s="134">
        <v>0.20000000000000004</v>
      </c>
      <c r="M19" s="134">
        <v>0.20000000000000004</v>
      </c>
      <c r="N19" s="137">
        <v>0.2</v>
      </c>
    </row>
    <row r="20" spans="1:14" x14ac:dyDescent="0.2">
      <c r="A20">
        <v>73</v>
      </c>
      <c r="B20" s="62">
        <v>0</v>
      </c>
      <c r="C20" s="62">
        <v>0</v>
      </c>
      <c r="D20" s="134">
        <v>0.2</v>
      </c>
      <c r="E20" s="134">
        <v>0.2</v>
      </c>
      <c r="F20" s="62">
        <v>0</v>
      </c>
      <c r="G20" s="62">
        <v>0</v>
      </c>
      <c r="H20" s="63">
        <v>0.2</v>
      </c>
      <c r="I20" s="63">
        <v>0.2</v>
      </c>
      <c r="J20" s="134">
        <v>0</v>
      </c>
      <c r="K20" s="134">
        <v>0</v>
      </c>
      <c r="L20" s="134">
        <v>0.20000000000000004</v>
      </c>
      <c r="M20" s="134">
        <v>0.20000000000000004</v>
      </c>
      <c r="N20" s="137">
        <v>0.2</v>
      </c>
    </row>
    <row r="21" spans="1:14" x14ac:dyDescent="0.2">
      <c r="A21">
        <v>74</v>
      </c>
      <c r="B21" s="62">
        <v>0</v>
      </c>
      <c r="C21" s="62">
        <v>0</v>
      </c>
      <c r="D21" s="134">
        <v>0.2</v>
      </c>
      <c r="E21" s="134">
        <v>0.2</v>
      </c>
      <c r="F21" s="62">
        <v>0</v>
      </c>
      <c r="G21" s="62">
        <v>0</v>
      </c>
      <c r="H21" s="63">
        <v>0.2</v>
      </c>
      <c r="I21" s="63">
        <v>0.2</v>
      </c>
      <c r="J21" s="134">
        <v>0</v>
      </c>
      <c r="K21" s="134">
        <v>0</v>
      </c>
      <c r="L21" s="134">
        <v>0.20000000000000004</v>
      </c>
      <c r="M21" s="134">
        <v>0.20000000000000004</v>
      </c>
      <c r="N21" s="137">
        <v>0.2</v>
      </c>
    </row>
    <row r="22" spans="1:14" x14ac:dyDescent="0.2">
      <c r="A22" s="138">
        <v>75</v>
      </c>
      <c r="B22" s="137">
        <v>0</v>
      </c>
      <c r="C22" s="137">
        <v>0</v>
      </c>
      <c r="D22" s="137">
        <v>1</v>
      </c>
      <c r="E22" s="137">
        <v>1</v>
      </c>
      <c r="F22" s="137">
        <v>0</v>
      </c>
      <c r="G22" s="137">
        <v>0</v>
      </c>
      <c r="H22" s="137">
        <v>1</v>
      </c>
      <c r="I22" s="137">
        <v>1</v>
      </c>
      <c r="J22" s="63">
        <v>0</v>
      </c>
      <c r="K22" s="63">
        <v>0</v>
      </c>
      <c r="L22" s="63">
        <v>1</v>
      </c>
      <c r="M22" s="63">
        <v>1</v>
      </c>
      <c r="N22" s="137">
        <v>1</v>
      </c>
    </row>
    <row r="23" spans="1:14" x14ac:dyDescent="0.2">
      <c r="A23" s="138">
        <v>76</v>
      </c>
      <c r="B23" s="137">
        <v>0</v>
      </c>
      <c r="C23" s="137">
        <v>0</v>
      </c>
      <c r="D23" s="137">
        <v>1</v>
      </c>
      <c r="E23" s="137">
        <v>1</v>
      </c>
      <c r="F23" s="137">
        <v>0</v>
      </c>
      <c r="G23" s="137">
        <v>0</v>
      </c>
      <c r="H23" s="137">
        <v>1</v>
      </c>
      <c r="I23" s="137">
        <v>1</v>
      </c>
      <c r="J23" s="63">
        <v>0</v>
      </c>
      <c r="K23" s="63">
        <v>0</v>
      </c>
      <c r="L23" s="63">
        <v>1</v>
      </c>
      <c r="M23" s="63">
        <v>1</v>
      </c>
      <c r="N23" s="137">
        <v>1</v>
      </c>
    </row>
    <row r="24" spans="1:14" x14ac:dyDescent="0.2">
      <c r="A24" s="138">
        <v>77</v>
      </c>
      <c r="B24" s="137">
        <v>0</v>
      </c>
      <c r="C24" s="137">
        <v>0</v>
      </c>
      <c r="D24" s="137">
        <v>1</v>
      </c>
      <c r="E24" s="137">
        <v>1</v>
      </c>
      <c r="F24" s="137">
        <v>0</v>
      </c>
      <c r="G24" s="137">
        <v>0</v>
      </c>
      <c r="H24" s="137">
        <v>1</v>
      </c>
      <c r="I24" s="137">
        <v>1</v>
      </c>
      <c r="J24" s="63">
        <v>0</v>
      </c>
      <c r="K24" s="63">
        <v>0</v>
      </c>
      <c r="L24" s="63">
        <v>1</v>
      </c>
      <c r="M24" s="63">
        <v>1</v>
      </c>
      <c r="N24" s="137">
        <v>1</v>
      </c>
    </row>
    <row r="25" spans="1:14" x14ac:dyDescent="0.2">
      <c r="A25" s="138">
        <v>78</v>
      </c>
      <c r="B25" s="137">
        <v>0</v>
      </c>
      <c r="C25" s="137">
        <v>0</v>
      </c>
      <c r="D25" s="137">
        <v>1</v>
      </c>
      <c r="E25" s="137">
        <v>1</v>
      </c>
      <c r="F25" s="137">
        <v>0</v>
      </c>
      <c r="G25" s="137">
        <v>0</v>
      </c>
      <c r="H25" s="137">
        <v>1</v>
      </c>
      <c r="I25" s="137">
        <v>1</v>
      </c>
      <c r="J25" s="63">
        <v>0</v>
      </c>
      <c r="K25" s="63">
        <v>0</v>
      </c>
      <c r="L25" s="63">
        <v>1</v>
      </c>
      <c r="M25" s="63">
        <v>1</v>
      </c>
      <c r="N25" s="137">
        <v>1</v>
      </c>
    </row>
    <row r="26" spans="1:14" x14ac:dyDescent="0.2">
      <c r="A26" s="138">
        <v>79</v>
      </c>
      <c r="B26" s="137">
        <v>0</v>
      </c>
      <c r="C26" s="137">
        <v>0</v>
      </c>
      <c r="D26" s="137">
        <v>1</v>
      </c>
      <c r="E26" s="137">
        <v>1</v>
      </c>
      <c r="F26" s="137">
        <v>0</v>
      </c>
      <c r="G26" s="137">
        <v>0</v>
      </c>
      <c r="H26" s="137">
        <v>1</v>
      </c>
      <c r="I26" s="137">
        <v>1</v>
      </c>
      <c r="J26" s="63">
        <v>0</v>
      </c>
      <c r="K26" s="63">
        <v>0</v>
      </c>
      <c r="L26" s="63">
        <v>1</v>
      </c>
      <c r="M26" s="63">
        <v>1</v>
      </c>
      <c r="N26" s="137">
        <v>1</v>
      </c>
    </row>
    <row r="27" spans="1:14" x14ac:dyDescent="0.2">
      <c r="A27" s="138">
        <v>80</v>
      </c>
      <c r="B27" s="137">
        <v>0</v>
      </c>
      <c r="C27" s="137">
        <v>0</v>
      </c>
      <c r="D27" s="137">
        <v>1</v>
      </c>
      <c r="E27" s="137">
        <v>1</v>
      </c>
      <c r="F27" s="137">
        <v>0</v>
      </c>
      <c r="G27" s="137">
        <v>0</v>
      </c>
      <c r="H27" s="137">
        <v>1</v>
      </c>
      <c r="I27" s="137">
        <v>1</v>
      </c>
      <c r="J27" s="63">
        <v>0</v>
      </c>
      <c r="K27" s="63">
        <v>0</v>
      </c>
      <c r="L27" s="63">
        <v>1</v>
      </c>
      <c r="M27" s="63">
        <v>1</v>
      </c>
      <c r="N27" s="137">
        <v>1</v>
      </c>
    </row>
    <row r="28" spans="1:14" x14ac:dyDescent="0.2">
      <c r="A28" s="138">
        <v>81</v>
      </c>
      <c r="B28" s="137">
        <v>0</v>
      </c>
      <c r="C28" s="137">
        <v>0</v>
      </c>
      <c r="D28" s="137">
        <v>1</v>
      </c>
      <c r="E28" s="137">
        <v>1</v>
      </c>
      <c r="F28" s="137">
        <v>0</v>
      </c>
      <c r="G28" s="137">
        <v>0</v>
      </c>
      <c r="H28" s="137">
        <v>1</v>
      </c>
      <c r="I28" s="137">
        <v>1</v>
      </c>
      <c r="J28" s="63">
        <v>0</v>
      </c>
      <c r="K28" s="63">
        <v>0</v>
      </c>
      <c r="L28" s="63">
        <v>1</v>
      </c>
      <c r="M28" s="63">
        <v>1</v>
      </c>
      <c r="N28" s="137">
        <v>1</v>
      </c>
    </row>
    <row r="29" spans="1:14" x14ac:dyDescent="0.2">
      <c r="A29" s="138">
        <v>82</v>
      </c>
      <c r="B29" s="137">
        <v>0</v>
      </c>
      <c r="C29" s="137">
        <v>0</v>
      </c>
      <c r="D29" s="137">
        <v>1</v>
      </c>
      <c r="E29" s="137">
        <v>1</v>
      </c>
      <c r="F29" s="137">
        <v>0</v>
      </c>
      <c r="G29" s="137">
        <v>0</v>
      </c>
      <c r="H29" s="137">
        <v>1</v>
      </c>
      <c r="I29" s="137">
        <v>1</v>
      </c>
      <c r="J29" s="63">
        <v>0</v>
      </c>
      <c r="K29" s="63">
        <v>0</v>
      </c>
      <c r="L29" s="63">
        <v>1</v>
      </c>
      <c r="M29" s="63">
        <v>1</v>
      </c>
      <c r="N29" s="137">
        <v>1</v>
      </c>
    </row>
    <row r="30" spans="1:14" x14ac:dyDescent="0.2">
      <c r="A30" s="138">
        <v>83</v>
      </c>
      <c r="B30" s="137">
        <v>0</v>
      </c>
      <c r="C30" s="137">
        <v>0</v>
      </c>
      <c r="D30" s="137">
        <v>1</v>
      </c>
      <c r="E30" s="137">
        <v>1</v>
      </c>
      <c r="F30" s="137">
        <v>0</v>
      </c>
      <c r="G30" s="137">
        <v>0</v>
      </c>
      <c r="H30" s="137">
        <v>1</v>
      </c>
      <c r="I30" s="137">
        <v>1</v>
      </c>
      <c r="J30" s="63">
        <v>0</v>
      </c>
      <c r="K30" s="63">
        <v>0</v>
      </c>
      <c r="L30" s="63">
        <v>1</v>
      </c>
      <c r="M30" s="63">
        <v>1</v>
      </c>
      <c r="N30" s="137">
        <v>1</v>
      </c>
    </row>
    <row r="31" spans="1:14" x14ac:dyDescent="0.2">
      <c r="A31" s="138">
        <v>84</v>
      </c>
      <c r="B31" s="137">
        <v>0</v>
      </c>
      <c r="C31" s="137">
        <v>0</v>
      </c>
      <c r="D31" s="137">
        <v>1</v>
      </c>
      <c r="E31" s="137">
        <v>1</v>
      </c>
      <c r="F31" s="137">
        <v>0</v>
      </c>
      <c r="G31" s="137">
        <v>0</v>
      </c>
      <c r="H31" s="137">
        <v>1</v>
      </c>
      <c r="I31" s="137">
        <v>1</v>
      </c>
      <c r="J31" s="63">
        <v>0</v>
      </c>
      <c r="K31" s="63">
        <v>0</v>
      </c>
      <c r="L31" s="63">
        <v>1</v>
      </c>
      <c r="M31" s="63">
        <v>1</v>
      </c>
      <c r="N31" s="137">
        <v>1</v>
      </c>
    </row>
    <row r="32" spans="1:14" x14ac:dyDescent="0.2">
      <c r="A32" s="138">
        <v>85</v>
      </c>
      <c r="B32" s="137">
        <v>0</v>
      </c>
      <c r="C32" s="137">
        <v>0</v>
      </c>
      <c r="D32" s="137">
        <v>1</v>
      </c>
      <c r="E32" s="137">
        <v>1</v>
      </c>
      <c r="F32" s="137">
        <v>0</v>
      </c>
      <c r="G32" s="137">
        <v>0</v>
      </c>
      <c r="H32" s="137">
        <v>1</v>
      </c>
      <c r="I32" s="137">
        <v>1</v>
      </c>
      <c r="J32" s="63">
        <v>0</v>
      </c>
      <c r="K32" s="63">
        <v>0</v>
      </c>
      <c r="L32" s="63">
        <v>1</v>
      </c>
      <c r="M32" s="63">
        <v>1</v>
      </c>
      <c r="N32" s="137">
        <v>1</v>
      </c>
    </row>
    <row r="33" spans="1:14" x14ac:dyDescent="0.2">
      <c r="A33" s="138">
        <v>86</v>
      </c>
      <c r="B33" s="137">
        <v>0</v>
      </c>
      <c r="C33" s="137">
        <v>0</v>
      </c>
      <c r="D33" s="137">
        <v>1</v>
      </c>
      <c r="E33" s="137">
        <v>1</v>
      </c>
      <c r="F33" s="137">
        <v>0</v>
      </c>
      <c r="G33" s="137">
        <v>0</v>
      </c>
      <c r="H33" s="137">
        <v>1</v>
      </c>
      <c r="I33" s="137">
        <v>1</v>
      </c>
      <c r="J33" s="63">
        <v>0</v>
      </c>
      <c r="K33" s="63">
        <v>0</v>
      </c>
      <c r="L33" s="63">
        <v>1</v>
      </c>
      <c r="M33" s="63">
        <v>1</v>
      </c>
      <c r="N33" s="137">
        <v>1</v>
      </c>
    </row>
    <row r="34" spans="1:14" x14ac:dyDescent="0.2">
      <c r="A34" s="138">
        <v>87</v>
      </c>
      <c r="B34" s="137">
        <v>0</v>
      </c>
      <c r="C34" s="137">
        <v>0</v>
      </c>
      <c r="D34" s="137">
        <v>1</v>
      </c>
      <c r="E34" s="137">
        <v>1</v>
      </c>
      <c r="F34" s="137">
        <v>0</v>
      </c>
      <c r="G34" s="137">
        <v>0</v>
      </c>
      <c r="H34" s="137">
        <v>1</v>
      </c>
      <c r="I34" s="137">
        <v>1</v>
      </c>
      <c r="J34" s="63">
        <v>0</v>
      </c>
      <c r="K34" s="63">
        <v>0</v>
      </c>
      <c r="L34" s="63">
        <v>1</v>
      </c>
      <c r="M34" s="63">
        <v>1</v>
      </c>
      <c r="N34" s="137">
        <v>1</v>
      </c>
    </row>
    <row r="35" spans="1:14" x14ac:dyDescent="0.2">
      <c r="A35" s="138">
        <v>88</v>
      </c>
      <c r="B35" s="137">
        <v>0</v>
      </c>
      <c r="C35" s="137">
        <v>0</v>
      </c>
      <c r="D35" s="137">
        <v>1</v>
      </c>
      <c r="E35" s="137">
        <v>1</v>
      </c>
      <c r="F35" s="137">
        <v>0</v>
      </c>
      <c r="G35" s="137">
        <v>0</v>
      </c>
      <c r="H35" s="137">
        <v>1</v>
      </c>
      <c r="I35" s="137">
        <v>1</v>
      </c>
      <c r="J35" s="63">
        <v>0</v>
      </c>
      <c r="K35" s="63">
        <v>0</v>
      </c>
      <c r="L35" s="63">
        <v>1</v>
      </c>
      <c r="M35" s="63">
        <v>1</v>
      </c>
      <c r="N35" s="137">
        <v>1</v>
      </c>
    </row>
    <row r="36" spans="1:14" x14ac:dyDescent="0.2">
      <c r="A36" s="138">
        <v>89</v>
      </c>
      <c r="B36" s="137">
        <v>0</v>
      </c>
      <c r="C36" s="137">
        <v>0</v>
      </c>
      <c r="D36" s="137">
        <v>1</v>
      </c>
      <c r="E36" s="137">
        <v>1</v>
      </c>
      <c r="F36" s="137">
        <v>0</v>
      </c>
      <c r="G36" s="137">
        <v>0</v>
      </c>
      <c r="H36" s="137">
        <v>1</v>
      </c>
      <c r="I36" s="137">
        <v>1</v>
      </c>
      <c r="J36" s="63">
        <v>0</v>
      </c>
      <c r="K36" s="63">
        <v>0</v>
      </c>
      <c r="L36" s="63">
        <v>1</v>
      </c>
      <c r="M36" s="63">
        <v>1</v>
      </c>
      <c r="N36" s="137">
        <v>1</v>
      </c>
    </row>
    <row r="37" spans="1:14" x14ac:dyDescent="0.2">
      <c r="A37" s="138">
        <v>90</v>
      </c>
      <c r="B37" s="137">
        <v>0</v>
      </c>
      <c r="C37" s="137">
        <v>0</v>
      </c>
      <c r="D37" s="137">
        <v>1</v>
      </c>
      <c r="E37" s="137">
        <v>1</v>
      </c>
      <c r="F37" s="137">
        <v>0</v>
      </c>
      <c r="G37" s="137">
        <v>0</v>
      </c>
      <c r="H37" s="137">
        <v>1</v>
      </c>
      <c r="I37" s="137">
        <v>1</v>
      </c>
      <c r="J37" s="63">
        <v>0</v>
      </c>
      <c r="K37" s="63">
        <v>0</v>
      </c>
      <c r="L37" s="63">
        <v>1</v>
      </c>
      <c r="M37" s="63">
        <v>1</v>
      </c>
      <c r="N37" s="137">
        <v>1</v>
      </c>
    </row>
    <row r="38" spans="1:14" x14ac:dyDescent="0.2">
      <c r="A38" s="138">
        <v>91</v>
      </c>
      <c r="B38" s="137">
        <v>0</v>
      </c>
      <c r="C38" s="137">
        <v>0</v>
      </c>
      <c r="D38" s="137">
        <v>1</v>
      </c>
      <c r="E38" s="137">
        <v>1</v>
      </c>
      <c r="F38" s="137">
        <v>0</v>
      </c>
      <c r="G38" s="137">
        <v>0</v>
      </c>
      <c r="H38" s="137">
        <v>1</v>
      </c>
      <c r="I38" s="137">
        <v>1</v>
      </c>
      <c r="J38" s="63">
        <v>0</v>
      </c>
      <c r="K38" s="63">
        <v>0</v>
      </c>
      <c r="L38" s="63">
        <v>1</v>
      </c>
      <c r="M38" s="63">
        <v>1</v>
      </c>
      <c r="N38" s="137">
        <v>1</v>
      </c>
    </row>
    <row r="39" spans="1:14" x14ac:dyDescent="0.2">
      <c r="A39" s="138">
        <v>92</v>
      </c>
      <c r="B39" s="137">
        <v>0</v>
      </c>
      <c r="C39" s="137">
        <v>0</v>
      </c>
      <c r="D39" s="137">
        <v>1</v>
      </c>
      <c r="E39" s="137">
        <v>1</v>
      </c>
      <c r="F39" s="137">
        <v>0</v>
      </c>
      <c r="G39" s="137">
        <v>0</v>
      </c>
      <c r="H39" s="137">
        <v>1</v>
      </c>
      <c r="I39" s="137">
        <v>1</v>
      </c>
      <c r="J39" s="63">
        <v>0</v>
      </c>
      <c r="K39" s="63">
        <v>0</v>
      </c>
      <c r="L39" s="63">
        <v>1</v>
      </c>
      <c r="M39" s="63">
        <v>1</v>
      </c>
      <c r="N39" s="137">
        <v>1</v>
      </c>
    </row>
    <row r="40" spans="1:14" x14ac:dyDescent="0.2">
      <c r="A40" s="138">
        <v>93</v>
      </c>
      <c r="B40" s="137">
        <v>0</v>
      </c>
      <c r="C40" s="137">
        <v>0</v>
      </c>
      <c r="D40" s="137">
        <v>1</v>
      </c>
      <c r="E40" s="137">
        <v>1</v>
      </c>
      <c r="F40" s="137">
        <v>0</v>
      </c>
      <c r="G40" s="137">
        <v>0</v>
      </c>
      <c r="H40" s="137">
        <v>1</v>
      </c>
      <c r="I40" s="137">
        <v>1</v>
      </c>
      <c r="J40" s="63">
        <v>0</v>
      </c>
      <c r="K40" s="63">
        <v>0</v>
      </c>
      <c r="L40" s="63">
        <v>1</v>
      </c>
      <c r="M40" s="63">
        <v>1</v>
      </c>
      <c r="N40" s="137">
        <v>1</v>
      </c>
    </row>
    <row r="41" spans="1:14" x14ac:dyDescent="0.2">
      <c r="A41" s="138">
        <v>94</v>
      </c>
      <c r="B41" s="137">
        <v>0</v>
      </c>
      <c r="C41" s="137">
        <v>0</v>
      </c>
      <c r="D41" s="137">
        <v>1</v>
      </c>
      <c r="E41" s="137">
        <v>1</v>
      </c>
      <c r="F41" s="137">
        <v>0</v>
      </c>
      <c r="G41" s="137">
        <v>0</v>
      </c>
      <c r="H41" s="137">
        <v>1</v>
      </c>
      <c r="I41" s="137">
        <v>1</v>
      </c>
      <c r="J41" s="63">
        <v>0</v>
      </c>
      <c r="K41" s="63">
        <v>0</v>
      </c>
      <c r="L41" s="63">
        <v>1</v>
      </c>
      <c r="M41" s="63">
        <v>1</v>
      </c>
      <c r="N41" s="137">
        <v>1</v>
      </c>
    </row>
    <row r="42" spans="1:14" x14ac:dyDescent="0.2">
      <c r="A42" s="138">
        <v>95</v>
      </c>
      <c r="B42" s="137">
        <v>0</v>
      </c>
      <c r="C42" s="137">
        <v>0</v>
      </c>
      <c r="D42" s="137">
        <v>1</v>
      </c>
      <c r="E42" s="137">
        <v>1</v>
      </c>
      <c r="F42" s="137">
        <v>0</v>
      </c>
      <c r="G42" s="137">
        <v>0</v>
      </c>
      <c r="H42" s="137">
        <v>1</v>
      </c>
      <c r="I42" s="137">
        <v>1</v>
      </c>
      <c r="J42" s="63">
        <v>0</v>
      </c>
      <c r="K42" s="63">
        <v>0</v>
      </c>
      <c r="L42" s="63">
        <v>1</v>
      </c>
      <c r="M42" s="63">
        <v>1</v>
      </c>
      <c r="N42" s="137">
        <v>1</v>
      </c>
    </row>
    <row r="43" spans="1:14" x14ac:dyDescent="0.2">
      <c r="A43" s="138">
        <v>96</v>
      </c>
      <c r="B43" s="137">
        <v>0</v>
      </c>
      <c r="C43" s="137">
        <v>0</v>
      </c>
      <c r="D43" s="137">
        <v>1</v>
      </c>
      <c r="E43" s="137">
        <v>1</v>
      </c>
      <c r="F43" s="137">
        <v>0</v>
      </c>
      <c r="G43" s="137">
        <v>0</v>
      </c>
      <c r="H43" s="137">
        <v>1</v>
      </c>
      <c r="I43" s="137">
        <v>1</v>
      </c>
      <c r="J43" s="63">
        <v>0</v>
      </c>
      <c r="K43" s="63">
        <v>0</v>
      </c>
      <c r="L43" s="63">
        <v>1</v>
      </c>
      <c r="M43" s="63">
        <v>1</v>
      </c>
      <c r="N43" s="137">
        <v>1</v>
      </c>
    </row>
    <row r="44" spans="1:14" x14ac:dyDescent="0.2">
      <c r="A44" s="138">
        <v>97</v>
      </c>
      <c r="B44" s="137">
        <v>0</v>
      </c>
      <c r="C44" s="137">
        <v>0</v>
      </c>
      <c r="D44" s="137">
        <v>1</v>
      </c>
      <c r="E44" s="137">
        <v>1</v>
      </c>
      <c r="F44" s="137">
        <v>0</v>
      </c>
      <c r="G44" s="137">
        <v>0</v>
      </c>
      <c r="H44" s="137">
        <v>1</v>
      </c>
      <c r="I44" s="137">
        <v>1</v>
      </c>
      <c r="J44" s="63">
        <v>0</v>
      </c>
      <c r="K44" s="63">
        <v>0</v>
      </c>
      <c r="L44" s="63">
        <v>1</v>
      </c>
      <c r="M44" s="63">
        <v>1</v>
      </c>
      <c r="N44" s="137">
        <v>1</v>
      </c>
    </row>
    <row r="45" spans="1:14" x14ac:dyDescent="0.2">
      <c r="A45" s="138">
        <v>98</v>
      </c>
      <c r="B45" s="137">
        <v>0</v>
      </c>
      <c r="C45" s="137">
        <v>0</v>
      </c>
      <c r="D45" s="137">
        <v>1</v>
      </c>
      <c r="E45" s="137">
        <v>1</v>
      </c>
      <c r="F45" s="137">
        <v>0</v>
      </c>
      <c r="G45" s="137">
        <v>0</v>
      </c>
      <c r="H45" s="137">
        <v>1</v>
      </c>
      <c r="I45" s="137">
        <v>1</v>
      </c>
      <c r="J45" s="63">
        <v>0</v>
      </c>
      <c r="K45" s="63">
        <v>0</v>
      </c>
      <c r="L45" s="63">
        <v>1</v>
      </c>
      <c r="M45" s="63">
        <v>1</v>
      </c>
      <c r="N45" s="137">
        <v>1</v>
      </c>
    </row>
    <row r="46" spans="1:14" x14ac:dyDescent="0.2">
      <c r="A46" s="138">
        <v>99</v>
      </c>
      <c r="B46" s="137">
        <v>0</v>
      </c>
      <c r="C46" s="137">
        <v>0</v>
      </c>
      <c r="D46" s="137">
        <v>1</v>
      </c>
      <c r="E46" s="137">
        <v>1</v>
      </c>
      <c r="F46" s="137">
        <v>0</v>
      </c>
      <c r="G46" s="137">
        <v>0</v>
      </c>
      <c r="H46" s="137">
        <v>1</v>
      </c>
      <c r="I46" s="137">
        <v>1</v>
      </c>
      <c r="J46" s="63">
        <v>0</v>
      </c>
      <c r="K46" s="63">
        <v>0</v>
      </c>
      <c r="L46" s="63">
        <v>1</v>
      </c>
      <c r="M46" s="63">
        <v>1</v>
      </c>
      <c r="N46" s="137">
        <v>1</v>
      </c>
    </row>
    <row r="47" spans="1:14" x14ac:dyDescent="0.2">
      <c r="A47" s="138">
        <v>100</v>
      </c>
      <c r="B47" s="137">
        <v>0</v>
      </c>
      <c r="C47" s="137">
        <v>0</v>
      </c>
      <c r="D47" s="137">
        <v>1</v>
      </c>
      <c r="E47" s="137">
        <v>1</v>
      </c>
      <c r="F47" s="137">
        <v>0</v>
      </c>
      <c r="G47" s="137">
        <v>0</v>
      </c>
      <c r="H47" s="137">
        <v>1</v>
      </c>
      <c r="I47" s="137">
        <v>1</v>
      </c>
      <c r="J47" s="63">
        <v>0</v>
      </c>
      <c r="K47" s="63">
        <v>0</v>
      </c>
      <c r="L47" s="63">
        <v>1</v>
      </c>
      <c r="M47" s="63">
        <v>1</v>
      </c>
      <c r="N47" s="137">
        <v>1</v>
      </c>
    </row>
    <row r="48" spans="1:14" x14ac:dyDescent="0.2">
      <c r="A48" s="138">
        <v>101</v>
      </c>
      <c r="B48" s="137">
        <v>0</v>
      </c>
      <c r="C48" s="137">
        <v>0</v>
      </c>
      <c r="D48" s="137">
        <v>1</v>
      </c>
      <c r="E48" s="137">
        <v>1</v>
      </c>
      <c r="F48" s="137">
        <v>0</v>
      </c>
      <c r="G48" s="137">
        <v>0</v>
      </c>
      <c r="H48" s="137">
        <v>1</v>
      </c>
      <c r="I48" s="137">
        <v>1</v>
      </c>
      <c r="J48" s="63">
        <v>0</v>
      </c>
      <c r="K48" s="63">
        <v>0</v>
      </c>
      <c r="L48" s="63">
        <v>1</v>
      </c>
      <c r="M48" s="63">
        <v>1</v>
      </c>
      <c r="N48" s="137">
        <v>1</v>
      </c>
    </row>
    <row r="49" spans="1:14" x14ac:dyDescent="0.2">
      <c r="A49" s="138">
        <v>102</v>
      </c>
      <c r="B49" s="137">
        <v>0</v>
      </c>
      <c r="C49" s="137">
        <v>0</v>
      </c>
      <c r="D49" s="137">
        <v>1</v>
      </c>
      <c r="E49" s="137">
        <v>1</v>
      </c>
      <c r="F49" s="137">
        <v>0</v>
      </c>
      <c r="G49" s="137">
        <v>0</v>
      </c>
      <c r="H49" s="137">
        <v>1</v>
      </c>
      <c r="I49" s="137">
        <v>1</v>
      </c>
      <c r="J49" s="63">
        <v>0</v>
      </c>
      <c r="K49" s="63">
        <v>0</v>
      </c>
      <c r="L49" s="63">
        <v>1</v>
      </c>
      <c r="M49" s="63">
        <v>1</v>
      </c>
      <c r="N49" s="137">
        <v>1</v>
      </c>
    </row>
    <row r="50" spans="1:14" x14ac:dyDescent="0.2">
      <c r="A50" s="138">
        <v>103</v>
      </c>
      <c r="B50" s="137">
        <v>0</v>
      </c>
      <c r="C50" s="137">
        <v>0</v>
      </c>
      <c r="D50" s="137">
        <v>1</v>
      </c>
      <c r="E50" s="137">
        <v>1</v>
      </c>
      <c r="F50" s="137">
        <v>0</v>
      </c>
      <c r="G50" s="137">
        <v>0</v>
      </c>
      <c r="H50" s="137">
        <v>1</v>
      </c>
      <c r="I50" s="137">
        <v>1</v>
      </c>
      <c r="J50" s="63">
        <v>0</v>
      </c>
      <c r="K50" s="63">
        <v>0</v>
      </c>
      <c r="L50" s="63">
        <v>1</v>
      </c>
      <c r="M50" s="63">
        <v>1</v>
      </c>
      <c r="N50" s="137">
        <v>1</v>
      </c>
    </row>
    <row r="51" spans="1:14" x14ac:dyDescent="0.2">
      <c r="A51" s="138">
        <v>104</v>
      </c>
      <c r="B51" s="137">
        <v>0</v>
      </c>
      <c r="C51" s="137">
        <v>0</v>
      </c>
      <c r="D51" s="137">
        <v>1</v>
      </c>
      <c r="E51" s="137">
        <v>1</v>
      </c>
      <c r="F51" s="137">
        <v>0</v>
      </c>
      <c r="G51" s="137">
        <v>0</v>
      </c>
      <c r="H51" s="137">
        <v>1</v>
      </c>
      <c r="I51" s="137">
        <v>1</v>
      </c>
      <c r="J51" s="63">
        <v>0</v>
      </c>
      <c r="K51" s="63">
        <v>0</v>
      </c>
      <c r="L51" s="63">
        <v>1</v>
      </c>
      <c r="M51" s="63">
        <v>1</v>
      </c>
      <c r="N51" s="137">
        <v>1</v>
      </c>
    </row>
    <row r="52" spans="1:14" x14ac:dyDescent="0.2">
      <c r="A52" s="138">
        <v>105</v>
      </c>
      <c r="B52" s="137">
        <v>0</v>
      </c>
      <c r="C52" s="137">
        <v>0</v>
      </c>
      <c r="D52" s="137">
        <v>1</v>
      </c>
      <c r="E52" s="137">
        <v>1</v>
      </c>
      <c r="F52" s="137">
        <v>0</v>
      </c>
      <c r="G52" s="137">
        <v>0</v>
      </c>
      <c r="H52" s="137">
        <v>1</v>
      </c>
      <c r="I52" s="137">
        <v>1</v>
      </c>
      <c r="J52" s="63">
        <v>0</v>
      </c>
      <c r="K52" s="63">
        <v>0</v>
      </c>
      <c r="L52" s="63">
        <v>1</v>
      </c>
      <c r="M52" s="63">
        <v>1</v>
      </c>
      <c r="N52" s="137">
        <v>1</v>
      </c>
    </row>
    <row r="53" spans="1:14" x14ac:dyDescent="0.2">
      <c r="A53" s="138">
        <v>106</v>
      </c>
      <c r="B53" s="137">
        <v>0</v>
      </c>
      <c r="C53" s="137">
        <v>0</v>
      </c>
      <c r="D53" s="137">
        <v>1</v>
      </c>
      <c r="E53" s="137">
        <v>1</v>
      </c>
      <c r="F53" s="137">
        <v>0</v>
      </c>
      <c r="G53" s="137">
        <v>0</v>
      </c>
      <c r="H53" s="137">
        <v>1</v>
      </c>
      <c r="I53" s="137">
        <v>1</v>
      </c>
      <c r="J53" s="63">
        <v>0</v>
      </c>
      <c r="K53" s="63">
        <v>0</v>
      </c>
      <c r="L53" s="63">
        <v>1</v>
      </c>
      <c r="M53" s="63">
        <v>1</v>
      </c>
      <c r="N53" s="137">
        <v>1</v>
      </c>
    </row>
    <row r="54" spans="1:14" x14ac:dyDescent="0.2">
      <c r="A54" s="138">
        <v>107</v>
      </c>
      <c r="B54" s="137">
        <v>0</v>
      </c>
      <c r="C54" s="137">
        <v>0</v>
      </c>
      <c r="D54" s="137">
        <v>1</v>
      </c>
      <c r="E54" s="137">
        <v>1</v>
      </c>
      <c r="F54" s="137">
        <v>0</v>
      </c>
      <c r="G54" s="137">
        <v>0</v>
      </c>
      <c r="H54" s="137">
        <v>1</v>
      </c>
      <c r="I54" s="137">
        <v>1</v>
      </c>
      <c r="J54" s="63">
        <v>0</v>
      </c>
      <c r="K54" s="63">
        <v>0</v>
      </c>
      <c r="L54" s="63">
        <v>1</v>
      </c>
      <c r="M54" s="63">
        <v>1</v>
      </c>
      <c r="N54" s="137">
        <v>1</v>
      </c>
    </row>
    <row r="55" spans="1:14" x14ac:dyDescent="0.2">
      <c r="A55" s="138">
        <v>108</v>
      </c>
      <c r="B55" s="137">
        <v>0</v>
      </c>
      <c r="C55" s="137">
        <v>0</v>
      </c>
      <c r="D55" s="137">
        <v>1</v>
      </c>
      <c r="E55" s="137">
        <v>1</v>
      </c>
      <c r="F55" s="137">
        <v>0</v>
      </c>
      <c r="G55" s="137">
        <v>0</v>
      </c>
      <c r="H55" s="137">
        <v>1</v>
      </c>
      <c r="I55" s="137">
        <v>1</v>
      </c>
      <c r="J55" s="63">
        <v>0</v>
      </c>
      <c r="K55" s="63">
        <v>0</v>
      </c>
      <c r="L55" s="63">
        <v>1</v>
      </c>
      <c r="M55" s="63">
        <v>1</v>
      </c>
      <c r="N55" s="137">
        <v>1</v>
      </c>
    </row>
    <row r="56" spans="1:14" x14ac:dyDescent="0.2">
      <c r="A56" s="138">
        <v>109</v>
      </c>
      <c r="B56" s="137">
        <v>0</v>
      </c>
      <c r="C56" s="137">
        <v>0</v>
      </c>
      <c r="D56" s="137">
        <v>1</v>
      </c>
      <c r="E56" s="137">
        <v>1</v>
      </c>
      <c r="F56" s="137">
        <v>0</v>
      </c>
      <c r="G56" s="137">
        <v>0</v>
      </c>
      <c r="H56" s="137">
        <v>1</v>
      </c>
      <c r="I56" s="137">
        <v>1</v>
      </c>
      <c r="J56" s="63">
        <v>0</v>
      </c>
      <c r="K56" s="63">
        <v>0</v>
      </c>
      <c r="L56" s="63">
        <v>1</v>
      </c>
      <c r="M56" s="63">
        <v>1</v>
      </c>
      <c r="N56" s="137">
        <v>1</v>
      </c>
    </row>
    <row r="57" spans="1:14" x14ac:dyDescent="0.2">
      <c r="A57" s="138">
        <v>110</v>
      </c>
      <c r="B57" s="137">
        <v>0</v>
      </c>
      <c r="C57" s="137">
        <v>0</v>
      </c>
      <c r="D57" s="137">
        <v>1</v>
      </c>
      <c r="E57" s="137">
        <v>1</v>
      </c>
      <c r="F57" s="137">
        <v>0</v>
      </c>
      <c r="G57" s="137">
        <v>0</v>
      </c>
      <c r="H57" s="137">
        <v>1</v>
      </c>
      <c r="I57" s="137">
        <v>1</v>
      </c>
      <c r="J57" s="63">
        <v>0</v>
      </c>
      <c r="K57" s="63">
        <v>0</v>
      </c>
      <c r="L57" s="63">
        <v>1</v>
      </c>
      <c r="M57" s="63">
        <v>1</v>
      </c>
      <c r="N57" s="137">
        <v>1</v>
      </c>
    </row>
    <row r="58" spans="1:14" x14ac:dyDescent="0.2">
      <c r="A58" s="138">
        <v>111</v>
      </c>
      <c r="B58" s="137">
        <v>0</v>
      </c>
      <c r="C58" s="137">
        <v>0</v>
      </c>
      <c r="D58" s="137">
        <v>1</v>
      </c>
      <c r="E58" s="137">
        <v>1</v>
      </c>
      <c r="F58" s="137">
        <v>0</v>
      </c>
      <c r="G58" s="137">
        <v>0</v>
      </c>
      <c r="H58" s="137">
        <v>1</v>
      </c>
      <c r="I58" s="137">
        <v>1</v>
      </c>
      <c r="J58" s="63">
        <v>0</v>
      </c>
      <c r="K58" s="63">
        <v>0</v>
      </c>
      <c r="L58" s="63">
        <v>1</v>
      </c>
      <c r="M58" s="63">
        <v>1</v>
      </c>
      <c r="N58" s="137">
        <v>1</v>
      </c>
    </row>
    <row r="59" spans="1:14" x14ac:dyDescent="0.2">
      <c r="A59" s="138">
        <v>112</v>
      </c>
      <c r="B59" s="137">
        <v>0</v>
      </c>
      <c r="C59" s="137">
        <v>0</v>
      </c>
      <c r="D59" s="137">
        <v>1</v>
      </c>
      <c r="E59" s="137">
        <v>1</v>
      </c>
      <c r="F59" s="137">
        <v>0</v>
      </c>
      <c r="G59" s="137">
        <v>0</v>
      </c>
      <c r="H59" s="137">
        <v>1</v>
      </c>
      <c r="I59" s="137">
        <v>1</v>
      </c>
      <c r="J59" s="63">
        <v>0</v>
      </c>
      <c r="K59" s="63">
        <v>0</v>
      </c>
      <c r="L59" s="63">
        <v>1</v>
      </c>
      <c r="M59" s="63">
        <v>1</v>
      </c>
      <c r="N59" s="137">
        <v>1</v>
      </c>
    </row>
    <row r="60" spans="1:14" x14ac:dyDescent="0.2">
      <c r="A60" s="138">
        <v>113</v>
      </c>
      <c r="B60" s="137">
        <v>0</v>
      </c>
      <c r="C60" s="137">
        <v>0</v>
      </c>
      <c r="D60" s="137">
        <v>1</v>
      </c>
      <c r="E60" s="137">
        <v>1</v>
      </c>
      <c r="F60" s="137">
        <v>0</v>
      </c>
      <c r="G60" s="137">
        <v>0</v>
      </c>
      <c r="H60" s="137">
        <v>1</v>
      </c>
      <c r="I60" s="137">
        <v>1</v>
      </c>
      <c r="J60" s="63">
        <v>0</v>
      </c>
      <c r="K60" s="63">
        <v>0</v>
      </c>
      <c r="L60" s="63">
        <v>1</v>
      </c>
      <c r="M60" s="63">
        <v>1</v>
      </c>
      <c r="N60" s="137">
        <v>1</v>
      </c>
    </row>
    <row r="61" spans="1:14" x14ac:dyDescent="0.2">
      <c r="A61" s="138">
        <v>114</v>
      </c>
      <c r="B61" s="137">
        <v>0</v>
      </c>
      <c r="C61" s="137">
        <v>0</v>
      </c>
      <c r="D61" s="137">
        <v>1</v>
      </c>
      <c r="E61" s="137">
        <v>1</v>
      </c>
      <c r="F61" s="137">
        <v>0</v>
      </c>
      <c r="G61" s="137">
        <v>0</v>
      </c>
      <c r="H61" s="137">
        <v>1</v>
      </c>
      <c r="I61" s="137">
        <v>1</v>
      </c>
      <c r="J61" s="63">
        <v>0</v>
      </c>
      <c r="K61" s="63">
        <v>0</v>
      </c>
      <c r="L61" s="63">
        <v>1</v>
      </c>
      <c r="M61" s="63">
        <v>1</v>
      </c>
      <c r="N61" s="137">
        <v>1</v>
      </c>
    </row>
    <row r="62" spans="1:14" x14ac:dyDescent="0.2">
      <c r="A62" s="138">
        <v>115</v>
      </c>
      <c r="B62" s="137">
        <v>0</v>
      </c>
      <c r="C62" s="137">
        <v>0</v>
      </c>
      <c r="D62" s="137">
        <v>1</v>
      </c>
      <c r="E62" s="137">
        <v>1</v>
      </c>
      <c r="F62" s="137">
        <v>0</v>
      </c>
      <c r="G62" s="137">
        <v>0</v>
      </c>
      <c r="H62" s="137">
        <v>1</v>
      </c>
      <c r="I62" s="137">
        <v>1</v>
      </c>
      <c r="J62" s="63">
        <v>0</v>
      </c>
      <c r="K62" s="63">
        <v>0</v>
      </c>
      <c r="L62" s="63">
        <v>1</v>
      </c>
      <c r="M62" s="63">
        <v>1</v>
      </c>
      <c r="N62" s="137">
        <v>1</v>
      </c>
    </row>
    <row r="63" spans="1:14" x14ac:dyDescent="0.2">
      <c r="A63" s="138">
        <v>116</v>
      </c>
      <c r="B63" s="137">
        <v>0</v>
      </c>
      <c r="C63" s="137">
        <v>0</v>
      </c>
      <c r="D63" s="137">
        <v>1</v>
      </c>
      <c r="E63" s="137">
        <v>1</v>
      </c>
      <c r="F63" s="137">
        <v>0</v>
      </c>
      <c r="G63" s="137">
        <v>0</v>
      </c>
      <c r="H63" s="137">
        <v>1</v>
      </c>
      <c r="I63" s="137">
        <v>1</v>
      </c>
      <c r="J63" s="63">
        <v>0</v>
      </c>
      <c r="K63" s="63">
        <v>0</v>
      </c>
      <c r="L63" s="63">
        <v>1</v>
      </c>
      <c r="M63" s="63">
        <v>1</v>
      </c>
      <c r="N63" s="137">
        <v>1</v>
      </c>
    </row>
    <row r="64" spans="1:14" x14ac:dyDescent="0.2">
      <c r="A64" s="138">
        <v>117</v>
      </c>
      <c r="B64" s="137">
        <v>0</v>
      </c>
      <c r="C64" s="137">
        <v>0</v>
      </c>
      <c r="D64" s="137">
        <v>1</v>
      </c>
      <c r="E64" s="137">
        <v>1</v>
      </c>
      <c r="F64" s="137">
        <v>0</v>
      </c>
      <c r="G64" s="137">
        <v>0</v>
      </c>
      <c r="H64" s="137">
        <v>1</v>
      </c>
      <c r="I64" s="137">
        <v>1</v>
      </c>
      <c r="J64" s="63">
        <v>0</v>
      </c>
      <c r="K64" s="63">
        <v>0</v>
      </c>
      <c r="L64" s="63">
        <v>1</v>
      </c>
      <c r="M64" s="63">
        <v>1</v>
      </c>
      <c r="N64" s="137">
        <v>1</v>
      </c>
    </row>
    <row r="65" spans="1:14" x14ac:dyDescent="0.2">
      <c r="A65" s="138">
        <v>118</v>
      </c>
      <c r="B65" s="137">
        <v>0</v>
      </c>
      <c r="C65" s="137">
        <v>0</v>
      </c>
      <c r="D65" s="137">
        <v>1</v>
      </c>
      <c r="E65" s="137">
        <v>1</v>
      </c>
      <c r="F65" s="137">
        <v>0</v>
      </c>
      <c r="G65" s="137">
        <v>0</v>
      </c>
      <c r="H65" s="137">
        <v>1</v>
      </c>
      <c r="I65" s="137">
        <v>1</v>
      </c>
      <c r="J65" s="63">
        <v>0</v>
      </c>
      <c r="K65" s="63">
        <v>0</v>
      </c>
      <c r="L65" s="63">
        <v>1</v>
      </c>
      <c r="M65" s="63">
        <v>1</v>
      </c>
      <c r="N65" s="137">
        <v>1</v>
      </c>
    </row>
    <row r="66" spans="1:14" x14ac:dyDescent="0.2">
      <c r="A66" s="138">
        <v>119</v>
      </c>
      <c r="B66" s="137">
        <v>0</v>
      </c>
      <c r="C66" s="137">
        <v>0</v>
      </c>
      <c r="D66" s="137">
        <v>1</v>
      </c>
      <c r="E66" s="137">
        <v>1</v>
      </c>
      <c r="F66" s="137">
        <v>0</v>
      </c>
      <c r="G66" s="137">
        <v>0</v>
      </c>
      <c r="H66" s="137">
        <v>1</v>
      </c>
      <c r="I66" s="137">
        <v>1</v>
      </c>
      <c r="J66" s="63">
        <v>0</v>
      </c>
      <c r="K66" s="63">
        <v>0</v>
      </c>
      <c r="L66" s="63">
        <v>1</v>
      </c>
      <c r="M66" s="63">
        <v>1</v>
      </c>
      <c r="N66" s="137">
        <v>1</v>
      </c>
    </row>
    <row r="67" spans="1:14" x14ac:dyDescent="0.2">
      <c r="A67" s="138">
        <v>120</v>
      </c>
      <c r="B67" s="137">
        <v>0</v>
      </c>
      <c r="C67" s="137">
        <v>0</v>
      </c>
      <c r="D67" s="137">
        <v>1</v>
      </c>
      <c r="E67" s="137">
        <v>1</v>
      </c>
      <c r="F67" s="137">
        <v>0</v>
      </c>
      <c r="G67" s="137">
        <v>0</v>
      </c>
      <c r="H67" s="137">
        <v>1</v>
      </c>
      <c r="I67" s="137">
        <v>1</v>
      </c>
      <c r="J67" s="63">
        <v>0</v>
      </c>
      <c r="K67" s="63">
        <v>0</v>
      </c>
      <c r="L67" s="63">
        <v>1</v>
      </c>
      <c r="M67" s="63">
        <v>1</v>
      </c>
      <c r="N67" s="137">
        <v>1</v>
      </c>
    </row>
    <row r="68" spans="1:14" x14ac:dyDescent="0.2">
      <c r="A68" s="58"/>
      <c r="B68" s="58"/>
      <c r="C68" s="64"/>
      <c r="D68" s="64"/>
      <c r="E68" s="58"/>
      <c r="F68" s="58"/>
      <c r="J68" s="58"/>
      <c r="K68" s="64"/>
      <c r="L68" s="64"/>
      <c r="M68" s="58"/>
    </row>
    <row r="69" spans="1:14" x14ac:dyDescent="0.2">
      <c r="A69" s="58"/>
      <c r="B69" s="58"/>
      <c r="C69" s="64"/>
      <c r="D69" s="58"/>
      <c r="E69" s="58"/>
      <c r="F69" s="58"/>
      <c r="J69" s="58"/>
      <c r="K69" s="64"/>
      <c r="L69" s="58"/>
      <c r="M69" s="58"/>
    </row>
    <row r="70" spans="1:14" x14ac:dyDescent="0.2">
      <c r="A70" s="58"/>
      <c r="B70" s="58"/>
      <c r="C70" s="58"/>
      <c r="D70" s="58"/>
      <c r="E70" s="58"/>
      <c r="F70" s="58"/>
      <c r="J70" s="58"/>
      <c r="K70" s="58"/>
      <c r="L70" s="58"/>
      <c r="M70" s="58"/>
    </row>
    <row r="71" spans="1:14" x14ac:dyDescent="0.2">
      <c r="A71" s="58"/>
      <c r="B71" s="58"/>
      <c r="C71" s="58"/>
      <c r="D71" s="58"/>
      <c r="E71" s="58"/>
      <c r="F71" s="58"/>
      <c r="J71" s="58"/>
      <c r="K71" s="58"/>
      <c r="L71" s="58"/>
      <c r="M71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02"/>
  <sheetViews>
    <sheetView topLeftCell="BW67" workbookViewId="0">
      <selection activeCell="BJ2" sqref="BJ2:BN2"/>
    </sheetView>
  </sheetViews>
  <sheetFormatPr baseColWidth="10" defaultColWidth="10.6640625" defaultRowHeight="16" x14ac:dyDescent="0.2"/>
  <cols>
    <col min="1" max="55" width="10.6640625" style="19"/>
    <col min="56" max="57" width="10.6640625" style="49"/>
    <col min="58" max="58" width="10.6640625" style="20"/>
    <col min="59" max="16384" width="10.6640625" style="19"/>
  </cols>
  <sheetData>
    <row r="1" spans="1:109" x14ac:dyDescent="0.2">
      <c r="A1" s="14" t="s">
        <v>0</v>
      </c>
      <c r="B1" s="8">
        <v>1951</v>
      </c>
      <c r="C1" s="8">
        <v>1952</v>
      </c>
      <c r="D1" s="8">
        <v>1953</v>
      </c>
      <c r="E1" s="8">
        <v>1954</v>
      </c>
      <c r="F1" s="8">
        <v>1955</v>
      </c>
      <c r="G1" s="8">
        <v>1956</v>
      </c>
      <c r="H1" s="8">
        <v>1957</v>
      </c>
      <c r="I1" s="8">
        <v>1958</v>
      </c>
      <c r="J1" s="8">
        <v>1959</v>
      </c>
      <c r="K1" s="8">
        <v>1960</v>
      </c>
      <c r="L1" s="8">
        <v>1961</v>
      </c>
      <c r="M1" s="8">
        <v>1962</v>
      </c>
      <c r="N1" s="8">
        <v>1963</v>
      </c>
      <c r="O1" s="8">
        <v>1964</v>
      </c>
      <c r="P1" s="8">
        <v>1965</v>
      </c>
      <c r="Q1" s="8">
        <v>1966</v>
      </c>
      <c r="R1" s="8">
        <v>1967</v>
      </c>
      <c r="S1" s="8">
        <v>1968</v>
      </c>
      <c r="T1" s="8">
        <v>1969</v>
      </c>
      <c r="U1" s="8">
        <v>1970</v>
      </c>
      <c r="V1" s="8">
        <v>1971</v>
      </c>
      <c r="W1" s="8">
        <v>1972</v>
      </c>
      <c r="X1" s="8">
        <v>1973</v>
      </c>
      <c r="Y1" s="8">
        <v>1974</v>
      </c>
      <c r="Z1" s="8">
        <v>1975</v>
      </c>
      <c r="AA1" s="8">
        <v>1976</v>
      </c>
      <c r="AB1" s="8">
        <v>1977</v>
      </c>
      <c r="AC1" s="8">
        <v>1978</v>
      </c>
      <c r="AD1" s="8">
        <v>1979</v>
      </c>
      <c r="AE1" s="8">
        <v>1980</v>
      </c>
      <c r="AF1" s="8">
        <v>1981</v>
      </c>
      <c r="AG1" s="8">
        <v>1982</v>
      </c>
      <c r="AH1" s="8">
        <v>1983</v>
      </c>
      <c r="AI1" s="8">
        <v>1984</v>
      </c>
      <c r="AJ1" s="8">
        <v>1985</v>
      </c>
      <c r="AK1" s="8">
        <v>1986</v>
      </c>
      <c r="AL1" s="8">
        <v>1987</v>
      </c>
      <c r="AM1" s="8">
        <v>1988</v>
      </c>
      <c r="AN1" s="8">
        <v>1989</v>
      </c>
      <c r="AO1" s="8">
        <v>1990</v>
      </c>
      <c r="AP1" s="8">
        <v>1991</v>
      </c>
      <c r="AQ1" s="8">
        <v>1992</v>
      </c>
      <c r="AR1" s="8">
        <v>1993</v>
      </c>
      <c r="AS1" s="8">
        <v>1994</v>
      </c>
      <c r="AT1" s="8">
        <v>1995</v>
      </c>
      <c r="AU1" s="8">
        <v>1996</v>
      </c>
      <c r="AV1" s="8">
        <v>1997</v>
      </c>
      <c r="AW1" s="8">
        <v>1998</v>
      </c>
      <c r="AX1" s="8">
        <v>1999</v>
      </c>
      <c r="AY1" s="8">
        <v>2000</v>
      </c>
      <c r="AZ1" s="8">
        <v>2001</v>
      </c>
      <c r="BA1" s="8">
        <v>2002</v>
      </c>
      <c r="BB1" s="8">
        <v>2003</v>
      </c>
      <c r="BC1" s="8">
        <v>2004</v>
      </c>
      <c r="BD1" s="15">
        <v>2005</v>
      </c>
      <c r="BE1" s="15">
        <v>2006</v>
      </c>
      <c r="BF1" s="16">
        <v>2007</v>
      </c>
      <c r="BG1" s="8">
        <v>2008</v>
      </c>
      <c r="BH1" s="8">
        <v>2009</v>
      </c>
      <c r="BI1" s="8">
        <v>2010</v>
      </c>
      <c r="BJ1" s="8">
        <v>2011</v>
      </c>
      <c r="BK1" s="8">
        <v>2012</v>
      </c>
      <c r="BL1" s="8">
        <v>2013</v>
      </c>
      <c r="BM1" s="8">
        <v>2014</v>
      </c>
      <c r="BN1" s="8">
        <v>2015</v>
      </c>
      <c r="BO1" s="8">
        <v>2016</v>
      </c>
      <c r="BP1" s="8">
        <v>2017</v>
      </c>
      <c r="BQ1" s="8">
        <v>2018</v>
      </c>
      <c r="BR1" s="8">
        <v>2019</v>
      </c>
      <c r="BS1" s="8">
        <v>2020</v>
      </c>
      <c r="BT1" s="8">
        <v>2021</v>
      </c>
      <c r="BU1" s="8">
        <v>2022</v>
      </c>
      <c r="BV1" s="8">
        <v>2023</v>
      </c>
      <c r="BW1" s="8">
        <v>2024</v>
      </c>
      <c r="BX1" s="8">
        <v>2025</v>
      </c>
      <c r="BY1" s="8">
        <v>2026</v>
      </c>
      <c r="BZ1" s="8">
        <v>2027</v>
      </c>
      <c r="CA1" s="8">
        <v>2028</v>
      </c>
      <c r="CB1" s="8">
        <v>2029</v>
      </c>
      <c r="CC1" s="8">
        <v>2030</v>
      </c>
      <c r="CD1" s="8">
        <v>2031</v>
      </c>
      <c r="CE1" s="8">
        <v>2032</v>
      </c>
      <c r="CF1" s="8">
        <v>2033</v>
      </c>
      <c r="CG1" s="8">
        <v>2034</v>
      </c>
      <c r="CH1" s="8">
        <v>2035</v>
      </c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</row>
    <row r="2" spans="1:109" x14ac:dyDescent="0.2">
      <c r="A2" s="6">
        <v>20</v>
      </c>
      <c r="B2" s="55">
        <v>-1.4999999999999999E-2</v>
      </c>
      <c r="C2" s="55">
        <v>-6.4999999999999997E-3</v>
      </c>
      <c r="D2" s="55">
        <v>1.6999999999999999E-3</v>
      </c>
      <c r="E2" s="55">
        <v>8.9999999999999993E-3</v>
      </c>
      <c r="F2" s="55">
        <v>1.49E-2</v>
      </c>
      <c r="G2" s="55">
        <v>1.9199999999999998E-2</v>
      </c>
      <c r="H2" s="55">
        <v>2.1499999999999998E-2</v>
      </c>
      <c r="I2" s="55">
        <v>2.1299999999999999E-2</v>
      </c>
      <c r="J2" s="55">
        <v>1.83E-2</v>
      </c>
      <c r="K2" s="55">
        <v>1.2500000000000001E-2</v>
      </c>
      <c r="L2" s="55">
        <v>4.1999999999999997E-3</v>
      </c>
      <c r="M2" s="55">
        <v>-5.7000000000000002E-3</v>
      </c>
      <c r="N2" s="55">
        <v>-1.6199999999999999E-2</v>
      </c>
      <c r="O2" s="55">
        <v>-2.58E-2</v>
      </c>
      <c r="P2" s="55">
        <v>-3.32E-2</v>
      </c>
      <c r="Q2" s="55">
        <v>-3.7199999999999997E-2</v>
      </c>
      <c r="R2" s="55">
        <v>-3.7199999999999997E-2</v>
      </c>
      <c r="S2" s="55">
        <v>-3.2899999999999999E-2</v>
      </c>
      <c r="T2" s="55">
        <v>-2.5000000000000001E-2</v>
      </c>
      <c r="U2" s="55">
        <v>-1.5100000000000001E-2</v>
      </c>
      <c r="V2" s="55">
        <v>-5.0000000000000001E-3</v>
      </c>
      <c r="W2" s="55">
        <v>3.8999999999999998E-3</v>
      </c>
      <c r="X2" s="55">
        <v>1.0999999999999999E-2</v>
      </c>
      <c r="Y2" s="55">
        <v>1.5699999999999999E-2</v>
      </c>
      <c r="Z2" s="55">
        <v>1.8200000000000001E-2</v>
      </c>
      <c r="AA2" s="55">
        <v>1.9199999999999998E-2</v>
      </c>
      <c r="AB2" s="55">
        <v>0.02</v>
      </c>
      <c r="AC2" s="55">
        <v>2.1999999999999999E-2</v>
      </c>
      <c r="AD2" s="55">
        <v>2.5700000000000001E-2</v>
      </c>
      <c r="AE2" s="55">
        <v>3.0200000000000001E-2</v>
      </c>
      <c r="AF2" s="55">
        <v>3.3500000000000002E-2</v>
      </c>
      <c r="AG2" s="55">
        <v>3.3599999999999998E-2</v>
      </c>
      <c r="AH2" s="55">
        <v>2.9499999999999998E-2</v>
      </c>
      <c r="AI2" s="55">
        <v>2.1899999999999999E-2</v>
      </c>
      <c r="AJ2" s="55">
        <v>1.2999999999999999E-2</v>
      </c>
      <c r="AK2" s="55">
        <v>4.7999999999999996E-3</v>
      </c>
      <c r="AL2" s="55">
        <v>-1.1999999999999999E-3</v>
      </c>
      <c r="AM2" s="55">
        <v>-4.4000000000000003E-3</v>
      </c>
      <c r="AN2" s="55">
        <v>-4.7999999999999996E-3</v>
      </c>
      <c r="AO2" s="55">
        <v>-2.7000000000000001E-3</v>
      </c>
      <c r="AP2" s="55">
        <v>1.6999999999999999E-3</v>
      </c>
      <c r="AQ2" s="55">
        <v>7.7999999999999996E-3</v>
      </c>
      <c r="AR2" s="55">
        <v>1.46E-2</v>
      </c>
      <c r="AS2" s="55">
        <v>2.1399999999999999E-2</v>
      </c>
      <c r="AT2" s="55">
        <v>2.69E-2</v>
      </c>
      <c r="AU2" s="55">
        <v>2.98E-2</v>
      </c>
      <c r="AV2" s="55">
        <v>2.92E-2</v>
      </c>
      <c r="AW2" s="55">
        <v>2.4899999999999999E-2</v>
      </c>
      <c r="AX2" s="55">
        <v>1.78E-2</v>
      </c>
      <c r="AY2" s="55">
        <v>9.5999999999999992E-3</v>
      </c>
      <c r="AZ2" s="55">
        <v>2.3E-3</v>
      </c>
      <c r="BA2" s="55">
        <v>-2.3999999999999998E-3</v>
      </c>
      <c r="BB2" s="55">
        <v>-3.3999999999999998E-3</v>
      </c>
      <c r="BC2" s="55">
        <v>-4.0000000000000002E-4</v>
      </c>
      <c r="BD2" s="55">
        <v>6.1999999999999998E-3</v>
      </c>
      <c r="BE2" s="55">
        <v>1.5599999999999999E-2</v>
      </c>
      <c r="BF2" s="55">
        <v>2.5700000000000001E-2</v>
      </c>
      <c r="BG2" s="55">
        <v>3.4200000000000001E-2</v>
      </c>
      <c r="BH2" s="55">
        <v>3.8800000000000001E-2</v>
      </c>
      <c r="BI2" s="55">
        <v>3.8300000000000001E-2</v>
      </c>
      <c r="BJ2" s="55">
        <v>3.3000000000000002E-2</v>
      </c>
      <c r="BK2" s="55">
        <v>2.3199999999999998E-2</v>
      </c>
      <c r="BL2" s="55">
        <v>9.9000000000000008E-3</v>
      </c>
      <c r="BM2" s="55">
        <v>-6.0000000000000001E-3</v>
      </c>
      <c r="BN2" s="55">
        <v>-2.3E-2</v>
      </c>
      <c r="BO2" s="12">
        <v>-2.24E-2</v>
      </c>
      <c r="BP2" s="12">
        <v>-2.0799999999999999E-2</v>
      </c>
      <c r="BQ2" s="12">
        <v>-1.84E-2</v>
      </c>
      <c r="BR2" s="12">
        <v>-1.54E-2</v>
      </c>
      <c r="BS2" s="12">
        <v>-1.21E-2</v>
      </c>
      <c r="BT2" s="12">
        <v>-8.6999999999999994E-3</v>
      </c>
      <c r="BU2" s="12">
        <v>-5.4000000000000003E-3</v>
      </c>
      <c r="BV2" s="12">
        <v>-2.3999999999999998E-3</v>
      </c>
      <c r="BW2" s="12">
        <v>1E-4</v>
      </c>
      <c r="BX2" s="12">
        <v>1.8E-3</v>
      </c>
      <c r="BY2" s="12">
        <v>3.0000000000000001E-3</v>
      </c>
      <c r="BZ2" s="12">
        <v>4.1999999999999997E-3</v>
      </c>
      <c r="CA2" s="12">
        <v>5.4000000000000003E-3</v>
      </c>
      <c r="CB2" s="12">
        <v>6.4000000000000003E-3</v>
      </c>
      <c r="CC2" s="12">
        <v>7.4000000000000003E-3</v>
      </c>
      <c r="CD2" s="12">
        <v>8.3000000000000001E-3</v>
      </c>
      <c r="CE2" s="12">
        <v>8.9999999999999993E-3</v>
      </c>
      <c r="CF2" s="12">
        <v>9.4999999999999998E-3</v>
      </c>
      <c r="CG2" s="12">
        <v>9.9000000000000008E-3</v>
      </c>
      <c r="CH2" s="12">
        <v>0.01</v>
      </c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</row>
    <row r="3" spans="1:109" x14ac:dyDescent="0.2">
      <c r="A3" s="14">
        <v>21</v>
      </c>
      <c r="B3" s="55">
        <v>-1.43E-2</v>
      </c>
      <c r="C3" s="55">
        <v>-6.0000000000000001E-3</v>
      </c>
      <c r="D3" s="55">
        <v>2.0999999999999999E-3</v>
      </c>
      <c r="E3" s="55">
        <v>9.2999999999999992E-3</v>
      </c>
      <c r="F3" s="55">
        <v>1.5100000000000001E-2</v>
      </c>
      <c r="G3" s="55">
        <v>1.9300000000000001E-2</v>
      </c>
      <c r="H3" s="55">
        <v>2.1399999999999999E-2</v>
      </c>
      <c r="I3" s="55">
        <v>2.1000000000000001E-2</v>
      </c>
      <c r="J3" s="55">
        <v>1.7899999999999999E-2</v>
      </c>
      <c r="K3" s="55">
        <v>1.2E-2</v>
      </c>
      <c r="L3" s="55">
        <v>3.7000000000000002E-3</v>
      </c>
      <c r="M3" s="55">
        <v>-6.0000000000000001E-3</v>
      </c>
      <c r="N3" s="55">
        <v>-1.6E-2</v>
      </c>
      <c r="O3" s="55">
        <v>-2.53E-2</v>
      </c>
      <c r="P3" s="55">
        <v>-3.2399999999999998E-2</v>
      </c>
      <c r="Q3" s="55">
        <v>-3.6299999999999999E-2</v>
      </c>
      <c r="R3" s="55">
        <v>-3.6200000000000003E-2</v>
      </c>
      <c r="S3" s="55">
        <v>-3.2000000000000001E-2</v>
      </c>
      <c r="T3" s="55">
        <v>-2.4299999999999999E-2</v>
      </c>
      <c r="U3" s="55">
        <v>-1.47E-2</v>
      </c>
      <c r="V3" s="55">
        <v>-4.8999999999999998E-3</v>
      </c>
      <c r="W3" s="55">
        <v>3.7000000000000002E-3</v>
      </c>
      <c r="X3" s="55">
        <v>1.03E-2</v>
      </c>
      <c r="Y3" s="55">
        <v>1.47E-2</v>
      </c>
      <c r="Z3" s="55">
        <v>1.6799999999999999E-2</v>
      </c>
      <c r="AA3" s="55">
        <v>1.77E-2</v>
      </c>
      <c r="AB3" s="55">
        <v>1.84E-2</v>
      </c>
      <c r="AC3" s="55">
        <v>2.0400000000000001E-2</v>
      </c>
      <c r="AD3" s="55">
        <v>2.41E-2</v>
      </c>
      <c r="AE3" s="55">
        <v>2.87E-2</v>
      </c>
      <c r="AF3" s="55">
        <v>3.2300000000000002E-2</v>
      </c>
      <c r="AG3" s="55">
        <v>3.27E-2</v>
      </c>
      <c r="AH3" s="55">
        <v>2.9000000000000001E-2</v>
      </c>
      <c r="AI3" s="55">
        <v>2.1899999999999999E-2</v>
      </c>
      <c r="AJ3" s="55">
        <v>1.34E-2</v>
      </c>
      <c r="AK3" s="55">
        <v>5.4999999999999997E-3</v>
      </c>
      <c r="AL3" s="55">
        <v>0</v>
      </c>
      <c r="AM3" s="55">
        <v>-2.8E-3</v>
      </c>
      <c r="AN3" s="55">
        <v>-2.8999999999999998E-3</v>
      </c>
      <c r="AO3" s="55">
        <v>-5.9999999999999995E-4</v>
      </c>
      <c r="AP3" s="55">
        <v>3.8E-3</v>
      </c>
      <c r="AQ3" s="55">
        <v>9.5999999999999992E-3</v>
      </c>
      <c r="AR3" s="55">
        <v>1.6E-2</v>
      </c>
      <c r="AS3" s="55">
        <v>2.2200000000000001E-2</v>
      </c>
      <c r="AT3" s="55">
        <v>2.7E-2</v>
      </c>
      <c r="AU3" s="55">
        <v>2.9100000000000001E-2</v>
      </c>
      <c r="AV3" s="55">
        <v>2.76E-2</v>
      </c>
      <c r="AW3" s="55">
        <v>2.2599999999999999E-2</v>
      </c>
      <c r="AX3" s="55">
        <v>1.4800000000000001E-2</v>
      </c>
      <c r="AY3" s="55">
        <v>6.0000000000000001E-3</v>
      </c>
      <c r="AZ3" s="55">
        <v>-1.6999999999999999E-3</v>
      </c>
      <c r="BA3" s="55">
        <v>-6.6E-3</v>
      </c>
      <c r="BB3" s="55">
        <v>-7.7999999999999996E-3</v>
      </c>
      <c r="BC3" s="55">
        <v>-5.0000000000000001E-3</v>
      </c>
      <c r="BD3" s="55">
        <v>1.5E-3</v>
      </c>
      <c r="BE3" s="55">
        <v>1.0800000000000001E-2</v>
      </c>
      <c r="BF3" s="55">
        <v>2.1000000000000001E-2</v>
      </c>
      <c r="BG3" s="55">
        <v>2.9600000000000001E-2</v>
      </c>
      <c r="BH3" s="55">
        <v>3.4500000000000003E-2</v>
      </c>
      <c r="BI3" s="55">
        <v>3.4299999999999997E-2</v>
      </c>
      <c r="BJ3" s="55">
        <v>2.92E-2</v>
      </c>
      <c r="BK3" s="55">
        <v>1.9800000000000002E-2</v>
      </c>
      <c r="BL3" s="55">
        <v>6.8999999999999999E-3</v>
      </c>
      <c r="BM3" s="55">
        <v>-8.5000000000000006E-3</v>
      </c>
      <c r="BN3" s="55">
        <v>-2.4899999999999999E-2</v>
      </c>
      <c r="BO3" s="12">
        <v>-2.3300000000000001E-2</v>
      </c>
      <c r="BP3" s="12">
        <v>-2.1600000000000001E-2</v>
      </c>
      <c r="BQ3" s="12">
        <v>-1.9099999999999999E-2</v>
      </c>
      <c r="BR3" s="12">
        <v>-1.61E-2</v>
      </c>
      <c r="BS3" s="12">
        <v>-1.26E-2</v>
      </c>
      <c r="BT3" s="12">
        <v>-9.1000000000000004E-3</v>
      </c>
      <c r="BU3" s="12">
        <v>-5.5999999999999999E-3</v>
      </c>
      <c r="BV3" s="12">
        <v>-2.5000000000000001E-3</v>
      </c>
      <c r="BW3" s="12">
        <v>0</v>
      </c>
      <c r="BX3" s="12">
        <v>1.8E-3</v>
      </c>
      <c r="BY3" s="12">
        <v>3.0000000000000001E-3</v>
      </c>
      <c r="BZ3" s="12">
        <v>4.1999999999999997E-3</v>
      </c>
      <c r="CA3" s="12">
        <v>5.4000000000000003E-3</v>
      </c>
      <c r="CB3" s="12">
        <v>6.4000000000000003E-3</v>
      </c>
      <c r="CC3" s="12">
        <v>7.4000000000000003E-3</v>
      </c>
      <c r="CD3" s="12">
        <v>8.3000000000000001E-3</v>
      </c>
      <c r="CE3" s="12">
        <v>8.9999999999999993E-3</v>
      </c>
      <c r="CF3" s="12">
        <v>9.4999999999999998E-3</v>
      </c>
      <c r="CG3" s="12">
        <v>9.9000000000000008E-3</v>
      </c>
      <c r="CH3" s="12">
        <v>0.01</v>
      </c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</row>
    <row r="4" spans="1:109" x14ac:dyDescent="0.2">
      <c r="A4" s="14">
        <v>22</v>
      </c>
      <c r="B4" s="55">
        <v>-1.1900000000000001E-2</v>
      </c>
      <c r="C4" s="55">
        <v>-4.0000000000000001E-3</v>
      </c>
      <c r="D4" s="55">
        <v>3.5999999999999999E-3</v>
      </c>
      <c r="E4" s="55">
        <v>1.03E-2</v>
      </c>
      <c r="F4" s="55">
        <v>1.5699999999999999E-2</v>
      </c>
      <c r="G4" s="55">
        <v>1.95E-2</v>
      </c>
      <c r="H4" s="55">
        <v>2.12E-2</v>
      </c>
      <c r="I4" s="55">
        <v>2.0400000000000001E-2</v>
      </c>
      <c r="J4" s="55">
        <v>1.7000000000000001E-2</v>
      </c>
      <c r="K4" s="55">
        <v>1.0999999999999999E-2</v>
      </c>
      <c r="L4" s="55">
        <v>3.0000000000000001E-3</v>
      </c>
      <c r="M4" s="55">
        <v>-6.4000000000000003E-3</v>
      </c>
      <c r="N4" s="55">
        <v>-1.5900000000000001E-2</v>
      </c>
      <c r="O4" s="55">
        <v>-2.46E-2</v>
      </c>
      <c r="P4" s="55">
        <v>-3.1300000000000001E-2</v>
      </c>
      <c r="Q4" s="55">
        <v>-3.49E-2</v>
      </c>
      <c r="R4" s="55">
        <v>-3.4700000000000002E-2</v>
      </c>
      <c r="S4" s="55">
        <v>-3.0599999999999999E-2</v>
      </c>
      <c r="T4" s="55">
        <v>-2.3099999999999999E-2</v>
      </c>
      <c r="U4" s="55">
        <v>-1.38E-2</v>
      </c>
      <c r="V4" s="55">
        <v>-4.4999999999999997E-3</v>
      </c>
      <c r="W4" s="55">
        <v>3.7000000000000002E-3</v>
      </c>
      <c r="X4" s="55">
        <v>9.7999999999999997E-3</v>
      </c>
      <c r="Y4" s="55">
        <v>1.38E-2</v>
      </c>
      <c r="Z4" s="55">
        <v>1.5599999999999999E-2</v>
      </c>
      <c r="AA4" s="55">
        <v>1.6199999999999999E-2</v>
      </c>
      <c r="AB4" s="55">
        <v>1.6799999999999999E-2</v>
      </c>
      <c r="AC4" s="55">
        <v>1.8599999999999998E-2</v>
      </c>
      <c r="AD4" s="55">
        <v>2.23E-2</v>
      </c>
      <c r="AE4" s="55">
        <v>2.6800000000000001E-2</v>
      </c>
      <c r="AF4" s="55">
        <v>3.0599999999999999E-2</v>
      </c>
      <c r="AG4" s="55">
        <v>3.1300000000000001E-2</v>
      </c>
      <c r="AH4" s="55">
        <v>2.7900000000000001E-2</v>
      </c>
      <c r="AI4" s="55">
        <v>2.1100000000000001E-2</v>
      </c>
      <c r="AJ4" s="55">
        <v>1.29E-2</v>
      </c>
      <c r="AK4" s="55">
        <v>5.3E-3</v>
      </c>
      <c r="AL4" s="55">
        <v>1E-4</v>
      </c>
      <c r="AM4" s="55">
        <v>-2.3E-3</v>
      </c>
      <c r="AN4" s="55">
        <v>-1.9E-3</v>
      </c>
      <c r="AO4" s="55">
        <v>8.0000000000000004E-4</v>
      </c>
      <c r="AP4" s="55">
        <v>5.4999999999999997E-3</v>
      </c>
      <c r="AQ4" s="55">
        <v>1.1599999999999999E-2</v>
      </c>
      <c r="AR4" s="55">
        <v>1.7999999999999999E-2</v>
      </c>
      <c r="AS4" s="55">
        <v>2.4E-2</v>
      </c>
      <c r="AT4" s="55">
        <v>2.8299999999999999E-2</v>
      </c>
      <c r="AU4" s="55">
        <v>2.98E-2</v>
      </c>
      <c r="AV4" s="55">
        <v>2.76E-2</v>
      </c>
      <c r="AW4" s="55">
        <v>2.1700000000000001E-2</v>
      </c>
      <c r="AX4" s="55">
        <v>1.2999999999999999E-2</v>
      </c>
      <c r="AY4" s="55">
        <v>3.5000000000000001E-3</v>
      </c>
      <c r="AZ4" s="55">
        <v>-4.8999999999999998E-3</v>
      </c>
      <c r="BA4" s="55">
        <v>-1.0200000000000001E-2</v>
      </c>
      <c r="BB4" s="55">
        <v>-1.17E-2</v>
      </c>
      <c r="BC4" s="55">
        <v>-9.1000000000000004E-3</v>
      </c>
      <c r="BD4" s="55">
        <v>-2.7000000000000001E-3</v>
      </c>
      <c r="BE4" s="55">
        <v>6.4999999999999997E-3</v>
      </c>
      <c r="BF4" s="55">
        <v>1.67E-2</v>
      </c>
      <c r="BG4" s="55">
        <v>2.53E-2</v>
      </c>
      <c r="BH4" s="55">
        <v>3.0300000000000001E-2</v>
      </c>
      <c r="BI4" s="55">
        <v>3.0300000000000001E-2</v>
      </c>
      <c r="BJ4" s="55">
        <v>2.5399999999999999E-2</v>
      </c>
      <c r="BK4" s="55">
        <v>1.6199999999999999E-2</v>
      </c>
      <c r="BL4" s="55">
        <v>3.5999999999999999E-3</v>
      </c>
      <c r="BM4" s="55">
        <v>-1.15E-2</v>
      </c>
      <c r="BN4" s="55">
        <v>-2.7400000000000001E-2</v>
      </c>
      <c r="BO4" s="12">
        <v>-2.5499999999999998E-2</v>
      </c>
      <c r="BP4" s="12">
        <v>-2.2800000000000001E-2</v>
      </c>
      <c r="BQ4" s="12">
        <v>-2.0199999999999999E-2</v>
      </c>
      <c r="BR4" s="12">
        <v>-1.6899999999999998E-2</v>
      </c>
      <c r="BS4" s="12">
        <v>-1.3299999999999999E-2</v>
      </c>
      <c r="BT4" s="12">
        <v>-9.4999999999999998E-3</v>
      </c>
      <c r="BU4" s="12">
        <v>-5.8999999999999999E-3</v>
      </c>
      <c r="BV4" s="12">
        <v>-2.5999999999999999E-3</v>
      </c>
      <c r="BW4" s="12">
        <v>0</v>
      </c>
      <c r="BX4" s="12">
        <v>1.8E-3</v>
      </c>
      <c r="BY4" s="12">
        <v>3.0000000000000001E-3</v>
      </c>
      <c r="BZ4" s="12">
        <v>4.1999999999999997E-3</v>
      </c>
      <c r="CA4" s="12">
        <v>5.4000000000000003E-3</v>
      </c>
      <c r="CB4" s="12">
        <v>6.4000000000000003E-3</v>
      </c>
      <c r="CC4" s="12">
        <v>7.4000000000000003E-3</v>
      </c>
      <c r="CD4" s="12">
        <v>8.3000000000000001E-3</v>
      </c>
      <c r="CE4" s="12">
        <v>8.9999999999999993E-3</v>
      </c>
      <c r="CF4" s="12">
        <v>9.4999999999999998E-3</v>
      </c>
      <c r="CG4" s="12">
        <v>9.9000000000000008E-3</v>
      </c>
      <c r="CH4" s="12">
        <v>0.01</v>
      </c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</row>
    <row r="5" spans="1:109" x14ac:dyDescent="0.2">
      <c r="A5" s="14">
        <v>23</v>
      </c>
      <c r="B5" s="55">
        <v>-8.0000000000000002E-3</v>
      </c>
      <c r="C5" s="55">
        <v>-8.0000000000000004E-4</v>
      </c>
      <c r="D5" s="55">
        <v>6.0000000000000001E-3</v>
      </c>
      <c r="E5" s="55">
        <v>1.2E-2</v>
      </c>
      <c r="F5" s="55">
        <v>1.66E-2</v>
      </c>
      <c r="G5" s="55">
        <v>1.9699999999999999E-2</v>
      </c>
      <c r="H5" s="55">
        <v>2.07E-2</v>
      </c>
      <c r="I5" s="55">
        <v>1.95E-2</v>
      </c>
      <c r="J5" s="55">
        <v>1.5800000000000002E-2</v>
      </c>
      <c r="K5" s="55">
        <v>9.7999999999999997E-3</v>
      </c>
      <c r="L5" s="55">
        <v>2E-3</v>
      </c>
      <c r="M5" s="55">
        <v>-6.8999999999999999E-3</v>
      </c>
      <c r="N5" s="55">
        <v>-1.5900000000000001E-2</v>
      </c>
      <c r="O5" s="55">
        <v>-2.3900000000000001E-2</v>
      </c>
      <c r="P5" s="55">
        <v>-0.03</v>
      </c>
      <c r="Q5" s="55">
        <v>-3.3099999999999997E-2</v>
      </c>
      <c r="R5" s="55">
        <v>-3.27E-2</v>
      </c>
      <c r="S5" s="55">
        <v>-2.86E-2</v>
      </c>
      <c r="T5" s="55">
        <v>-2.1499999999999998E-2</v>
      </c>
      <c r="U5" s="55">
        <v>-1.2699999999999999E-2</v>
      </c>
      <c r="V5" s="55">
        <v>-3.8E-3</v>
      </c>
      <c r="W5" s="55">
        <v>3.8E-3</v>
      </c>
      <c r="X5" s="55">
        <v>9.4999999999999998E-3</v>
      </c>
      <c r="Y5" s="55">
        <v>1.2999999999999999E-2</v>
      </c>
      <c r="Z5" s="55">
        <v>1.4500000000000001E-2</v>
      </c>
      <c r="AA5" s="55">
        <v>1.49E-2</v>
      </c>
      <c r="AB5" s="55">
        <v>1.5299999999999999E-2</v>
      </c>
      <c r="AC5" s="55">
        <v>1.6899999999999998E-2</v>
      </c>
      <c r="AD5" s="55">
        <v>2.0199999999999999E-2</v>
      </c>
      <c r="AE5" s="55">
        <v>2.47E-2</v>
      </c>
      <c r="AF5" s="55">
        <v>2.8400000000000002E-2</v>
      </c>
      <c r="AG5" s="55">
        <v>2.93E-2</v>
      </c>
      <c r="AH5" s="55">
        <v>2.6100000000000002E-2</v>
      </c>
      <c r="AI5" s="55">
        <v>1.9599999999999999E-2</v>
      </c>
      <c r="AJ5" s="55">
        <v>1.15E-2</v>
      </c>
      <c r="AK5" s="55">
        <v>4.1999999999999997E-3</v>
      </c>
      <c r="AL5" s="55">
        <v>-8.0000000000000004E-4</v>
      </c>
      <c r="AM5" s="55">
        <v>-2.8E-3</v>
      </c>
      <c r="AN5" s="55">
        <v>-2E-3</v>
      </c>
      <c r="AO5" s="55">
        <v>1.4E-3</v>
      </c>
      <c r="AP5" s="55">
        <v>6.8999999999999999E-3</v>
      </c>
      <c r="AQ5" s="55">
        <v>1.35E-2</v>
      </c>
      <c r="AR5" s="55">
        <v>2.0299999999999999E-2</v>
      </c>
      <c r="AS5" s="55">
        <v>2.6499999999999999E-2</v>
      </c>
      <c r="AT5" s="55">
        <v>3.0800000000000001E-2</v>
      </c>
      <c r="AU5" s="55">
        <v>3.2000000000000001E-2</v>
      </c>
      <c r="AV5" s="55">
        <v>2.9100000000000001E-2</v>
      </c>
      <c r="AW5" s="55">
        <v>2.23E-2</v>
      </c>
      <c r="AX5" s="55">
        <v>1.2699999999999999E-2</v>
      </c>
      <c r="AY5" s="55">
        <v>2.0999999999999999E-3</v>
      </c>
      <c r="AZ5" s="55">
        <v>-7.0000000000000001E-3</v>
      </c>
      <c r="BA5" s="55">
        <v>-1.2999999999999999E-2</v>
      </c>
      <c r="BB5" s="55">
        <v>-1.4999999999999999E-2</v>
      </c>
      <c r="BC5" s="55">
        <v>-1.26E-2</v>
      </c>
      <c r="BD5" s="55">
        <v>-6.4000000000000003E-3</v>
      </c>
      <c r="BE5" s="55">
        <v>2.5999999999999999E-3</v>
      </c>
      <c r="BF5" s="55">
        <v>1.2699999999999999E-2</v>
      </c>
      <c r="BG5" s="55">
        <v>2.1299999999999999E-2</v>
      </c>
      <c r="BH5" s="55">
        <v>2.6200000000000001E-2</v>
      </c>
      <c r="BI5" s="55">
        <v>2.6200000000000001E-2</v>
      </c>
      <c r="BJ5" s="55">
        <v>2.1399999999999999E-2</v>
      </c>
      <c r="BK5" s="55">
        <v>1.24E-2</v>
      </c>
      <c r="BL5" s="55">
        <v>0</v>
      </c>
      <c r="BM5" s="55">
        <v>-1.4800000000000001E-2</v>
      </c>
      <c r="BN5" s="55">
        <v>-3.0599999999999999E-2</v>
      </c>
      <c r="BO5" s="12">
        <v>-2.8299999999999999E-2</v>
      </c>
      <c r="BP5" s="12">
        <v>-2.5100000000000001E-2</v>
      </c>
      <c r="BQ5" s="12">
        <v>-2.1399999999999999E-2</v>
      </c>
      <c r="BR5" s="12">
        <v>-1.7899999999999999E-2</v>
      </c>
      <c r="BS5" s="12">
        <v>-1.41E-2</v>
      </c>
      <c r="BT5" s="12">
        <v>-1.01E-2</v>
      </c>
      <c r="BU5" s="12">
        <v>-6.1999999999999998E-3</v>
      </c>
      <c r="BV5" s="12">
        <v>-2.8E-3</v>
      </c>
      <c r="BW5" s="12">
        <v>0</v>
      </c>
      <c r="BX5" s="12">
        <v>1.8E-3</v>
      </c>
      <c r="BY5" s="12">
        <v>3.0000000000000001E-3</v>
      </c>
      <c r="BZ5" s="12">
        <v>4.1999999999999997E-3</v>
      </c>
      <c r="CA5" s="12">
        <v>5.4000000000000003E-3</v>
      </c>
      <c r="CB5" s="12">
        <v>6.4000000000000003E-3</v>
      </c>
      <c r="CC5" s="12">
        <v>7.4000000000000003E-3</v>
      </c>
      <c r="CD5" s="12">
        <v>8.3000000000000001E-3</v>
      </c>
      <c r="CE5" s="12">
        <v>8.9999999999999993E-3</v>
      </c>
      <c r="CF5" s="12">
        <v>9.4999999999999998E-3</v>
      </c>
      <c r="CG5" s="12">
        <v>9.9000000000000008E-3</v>
      </c>
      <c r="CH5" s="12">
        <v>0.01</v>
      </c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</row>
    <row r="6" spans="1:109" x14ac:dyDescent="0.2">
      <c r="A6" s="14">
        <v>24</v>
      </c>
      <c r="B6" s="55">
        <v>-2.8999999999999998E-3</v>
      </c>
      <c r="C6" s="55">
        <v>3.2000000000000002E-3</v>
      </c>
      <c r="D6" s="55">
        <v>8.9999999999999993E-3</v>
      </c>
      <c r="E6" s="55">
        <v>1.4E-2</v>
      </c>
      <c r="F6" s="55">
        <v>1.77E-2</v>
      </c>
      <c r="G6" s="55">
        <v>1.9800000000000002E-2</v>
      </c>
      <c r="H6" s="55">
        <v>2.01E-2</v>
      </c>
      <c r="I6" s="55">
        <v>1.83E-2</v>
      </c>
      <c r="J6" s="55">
        <v>1.43E-2</v>
      </c>
      <c r="K6" s="55">
        <v>8.3000000000000001E-3</v>
      </c>
      <c r="L6" s="55">
        <v>8.0000000000000004E-4</v>
      </c>
      <c r="M6" s="55">
        <v>-7.6E-3</v>
      </c>
      <c r="N6" s="55">
        <v>-1.5900000000000001E-2</v>
      </c>
      <c r="O6" s="55">
        <v>-2.3099999999999999E-2</v>
      </c>
      <c r="P6" s="55">
        <v>-2.8500000000000001E-2</v>
      </c>
      <c r="Q6" s="55">
        <v>-3.1099999999999999E-2</v>
      </c>
      <c r="R6" s="55">
        <v>-3.04E-2</v>
      </c>
      <c r="S6" s="55">
        <v>-2.63E-2</v>
      </c>
      <c r="T6" s="55">
        <v>-1.95E-2</v>
      </c>
      <c r="U6" s="55">
        <v>-1.1299999999999999E-2</v>
      </c>
      <c r="V6" s="55">
        <v>-3.0000000000000001E-3</v>
      </c>
      <c r="W6" s="55">
        <v>4.1000000000000003E-3</v>
      </c>
      <c r="X6" s="55">
        <v>9.4000000000000004E-3</v>
      </c>
      <c r="Y6" s="55">
        <v>1.26E-2</v>
      </c>
      <c r="Z6" s="55">
        <v>1.38E-2</v>
      </c>
      <c r="AA6" s="55">
        <v>1.3899999999999999E-2</v>
      </c>
      <c r="AB6" s="55">
        <v>1.4E-2</v>
      </c>
      <c r="AC6" s="55">
        <v>1.52E-2</v>
      </c>
      <c r="AD6" s="55">
        <v>1.8100000000000002E-2</v>
      </c>
      <c r="AE6" s="55">
        <v>2.2200000000000001E-2</v>
      </c>
      <c r="AF6" s="55">
        <v>2.58E-2</v>
      </c>
      <c r="AG6" s="55">
        <v>2.6599999999999999E-2</v>
      </c>
      <c r="AH6" s="55">
        <v>2.3599999999999999E-2</v>
      </c>
      <c r="AI6" s="55">
        <v>1.72E-2</v>
      </c>
      <c r="AJ6" s="55">
        <v>9.2999999999999992E-3</v>
      </c>
      <c r="AK6" s="55">
        <v>2.0999999999999999E-3</v>
      </c>
      <c r="AL6" s="55">
        <v>-2.7000000000000001E-3</v>
      </c>
      <c r="AM6" s="55">
        <v>-4.4000000000000003E-3</v>
      </c>
      <c r="AN6" s="55">
        <v>-3.0000000000000001E-3</v>
      </c>
      <c r="AO6" s="55">
        <v>1.2999999999999999E-3</v>
      </c>
      <c r="AP6" s="55">
        <v>7.6E-3</v>
      </c>
      <c r="AQ6" s="55">
        <v>1.52E-2</v>
      </c>
      <c r="AR6" s="55">
        <v>2.2800000000000001E-2</v>
      </c>
      <c r="AS6" s="55">
        <v>2.9600000000000001E-2</v>
      </c>
      <c r="AT6" s="55">
        <v>3.4299999999999997E-2</v>
      </c>
      <c r="AU6" s="55">
        <v>3.5400000000000001E-2</v>
      </c>
      <c r="AV6" s="55">
        <v>3.2099999999999997E-2</v>
      </c>
      <c r="AW6" s="55">
        <v>2.4500000000000001E-2</v>
      </c>
      <c r="AX6" s="55">
        <v>1.38E-2</v>
      </c>
      <c r="AY6" s="55">
        <v>2.0999999999999999E-3</v>
      </c>
      <c r="AZ6" s="55">
        <v>-8.0000000000000002E-3</v>
      </c>
      <c r="BA6" s="55">
        <v>-1.4800000000000001E-2</v>
      </c>
      <c r="BB6" s="55">
        <v>-1.7399999999999999E-2</v>
      </c>
      <c r="BC6" s="55">
        <v>-1.55E-2</v>
      </c>
      <c r="BD6" s="55">
        <v>-9.4999999999999998E-3</v>
      </c>
      <c r="BE6" s="55">
        <v>-6.9999999999999999E-4</v>
      </c>
      <c r="BF6" s="55">
        <v>9.1000000000000004E-3</v>
      </c>
      <c r="BG6" s="55">
        <v>1.7500000000000002E-2</v>
      </c>
      <c r="BH6" s="55">
        <v>2.2200000000000001E-2</v>
      </c>
      <c r="BI6" s="55">
        <v>2.2200000000000001E-2</v>
      </c>
      <c r="BJ6" s="55">
        <v>1.7500000000000002E-2</v>
      </c>
      <c r="BK6" s="55">
        <v>8.6E-3</v>
      </c>
      <c r="BL6" s="55">
        <v>-3.7000000000000002E-3</v>
      </c>
      <c r="BM6" s="55">
        <v>-1.84E-2</v>
      </c>
      <c r="BN6" s="55">
        <v>-3.4200000000000001E-2</v>
      </c>
      <c r="BO6" s="12">
        <v>-3.1600000000000003E-2</v>
      </c>
      <c r="BP6" s="12">
        <v>-2.8000000000000001E-2</v>
      </c>
      <c r="BQ6" s="12">
        <v>-2.3699999999999999E-2</v>
      </c>
      <c r="BR6" s="12">
        <v>-1.9099999999999999E-2</v>
      </c>
      <c r="BS6" s="12">
        <v>-1.49E-2</v>
      </c>
      <c r="BT6" s="12">
        <v>-1.0699999999999999E-2</v>
      </c>
      <c r="BU6" s="12">
        <v>-6.6E-3</v>
      </c>
      <c r="BV6" s="12">
        <v>-3.0000000000000001E-3</v>
      </c>
      <c r="BW6" s="12">
        <v>-1E-4</v>
      </c>
      <c r="BX6" s="12">
        <v>1.8E-3</v>
      </c>
      <c r="BY6" s="12">
        <v>3.0000000000000001E-3</v>
      </c>
      <c r="BZ6" s="12">
        <v>4.1999999999999997E-3</v>
      </c>
      <c r="CA6" s="12">
        <v>5.4000000000000003E-3</v>
      </c>
      <c r="CB6" s="12">
        <v>6.4000000000000003E-3</v>
      </c>
      <c r="CC6" s="12">
        <v>7.4000000000000003E-3</v>
      </c>
      <c r="CD6" s="12">
        <v>8.3000000000000001E-3</v>
      </c>
      <c r="CE6" s="12">
        <v>8.9999999999999993E-3</v>
      </c>
      <c r="CF6" s="12">
        <v>9.4999999999999998E-3</v>
      </c>
      <c r="CG6" s="12">
        <v>9.9000000000000008E-3</v>
      </c>
      <c r="CH6" s="12">
        <v>0.01</v>
      </c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</row>
    <row r="7" spans="1:109" x14ac:dyDescent="0.2">
      <c r="A7" s="14">
        <v>25</v>
      </c>
      <c r="B7" s="55">
        <v>3.0000000000000001E-3</v>
      </c>
      <c r="C7" s="55">
        <v>7.9000000000000008E-3</v>
      </c>
      <c r="D7" s="55">
        <v>1.2500000000000001E-2</v>
      </c>
      <c r="E7" s="55">
        <v>1.6299999999999999E-2</v>
      </c>
      <c r="F7" s="55">
        <v>1.8800000000000001E-2</v>
      </c>
      <c r="G7" s="55">
        <v>1.9900000000000001E-2</v>
      </c>
      <c r="H7" s="55">
        <v>1.9199999999999998E-2</v>
      </c>
      <c r="I7" s="55">
        <v>1.6799999999999999E-2</v>
      </c>
      <c r="J7" s="55">
        <v>1.2500000000000001E-2</v>
      </c>
      <c r="K7" s="55">
        <v>6.6E-3</v>
      </c>
      <c r="L7" s="55">
        <v>-5.0000000000000001E-4</v>
      </c>
      <c r="M7" s="55">
        <v>-8.3000000000000001E-3</v>
      </c>
      <c r="N7" s="55">
        <v>-1.5900000000000001E-2</v>
      </c>
      <c r="O7" s="55">
        <v>-2.24E-2</v>
      </c>
      <c r="P7" s="55">
        <v>-2.7E-2</v>
      </c>
      <c r="Q7" s="55">
        <v>-2.9000000000000001E-2</v>
      </c>
      <c r="R7" s="55">
        <v>-2.7900000000000001E-2</v>
      </c>
      <c r="S7" s="55">
        <v>-2.3900000000000001E-2</v>
      </c>
      <c r="T7" s="55">
        <v>-1.7500000000000002E-2</v>
      </c>
      <c r="U7" s="55">
        <v>-9.7000000000000003E-3</v>
      </c>
      <c r="V7" s="55">
        <v>-1.9E-3</v>
      </c>
      <c r="W7" s="55">
        <v>4.7000000000000002E-3</v>
      </c>
      <c r="X7" s="55">
        <v>9.5999999999999992E-3</v>
      </c>
      <c r="Y7" s="55">
        <v>1.2500000000000001E-2</v>
      </c>
      <c r="Z7" s="55">
        <v>1.35E-2</v>
      </c>
      <c r="AA7" s="55">
        <v>1.34E-2</v>
      </c>
      <c r="AB7" s="55">
        <v>1.2999999999999999E-2</v>
      </c>
      <c r="AC7" s="55">
        <v>1.38E-2</v>
      </c>
      <c r="AD7" s="55">
        <v>1.61E-2</v>
      </c>
      <c r="AE7" s="55">
        <v>1.9599999999999999E-2</v>
      </c>
      <c r="AF7" s="55">
        <v>2.2800000000000001E-2</v>
      </c>
      <c r="AG7" s="55">
        <v>2.3400000000000001E-2</v>
      </c>
      <c r="AH7" s="55">
        <v>2.0400000000000001E-2</v>
      </c>
      <c r="AI7" s="55">
        <v>1.4E-2</v>
      </c>
      <c r="AJ7" s="55">
        <v>6.1999999999999998E-3</v>
      </c>
      <c r="AK7" s="55">
        <v>-8.9999999999999998E-4</v>
      </c>
      <c r="AL7" s="55">
        <v>-5.4999999999999997E-3</v>
      </c>
      <c r="AM7" s="55">
        <v>-6.8999999999999999E-3</v>
      </c>
      <c r="AN7" s="55">
        <v>-4.7999999999999996E-3</v>
      </c>
      <c r="AO7" s="55">
        <v>2.9999999999999997E-4</v>
      </c>
      <c r="AP7" s="55">
        <v>7.7999999999999996E-3</v>
      </c>
      <c r="AQ7" s="55">
        <v>1.6400000000000001E-2</v>
      </c>
      <c r="AR7" s="55">
        <v>2.52E-2</v>
      </c>
      <c r="AS7" s="55">
        <v>3.2899999999999999E-2</v>
      </c>
      <c r="AT7" s="55">
        <v>3.8300000000000001E-2</v>
      </c>
      <c r="AU7" s="55">
        <v>3.9800000000000002E-2</v>
      </c>
      <c r="AV7" s="55">
        <v>3.6299999999999999E-2</v>
      </c>
      <c r="AW7" s="55">
        <v>2.8000000000000001E-2</v>
      </c>
      <c r="AX7" s="55">
        <v>1.6299999999999999E-2</v>
      </c>
      <c r="AY7" s="55">
        <v>3.5000000000000001E-3</v>
      </c>
      <c r="AZ7" s="55">
        <v>-7.7999999999999996E-3</v>
      </c>
      <c r="BA7" s="55">
        <v>-1.55E-2</v>
      </c>
      <c r="BB7" s="55">
        <v>-1.8800000000000001E-2</v>
      </c>
      <c r="BC7" s="55">
        <v>-1.7500000000000002E-2</v>
      </c>
      <c r="BD7" s="55">
        <v>-1.2E-2</v>
      </c>
      <c r="BE7" s="55">
        <v>-3.5000000000000001E-3</v>
      </c>
      <c r="BF7" s="55">
        <v>6.0000000000000001E-3</v>
      </c>
      <c r="BG7" s="55">
        <v>1.4E-2</v>
      </c>
      <c r="BH7" s="55">
        <v>1.8499999999999999E-2</v>
      </c>
      <c r="BI7" s="55">
        <v>1.83E-2</v>
      </c>
      <c r="BJ7" s="55">
        <v>1.3599999999999999E-2</v>
      </c>
      <c r="BK7" s="55">
        <v>4.7000000000000002E-3</v>
      </c>
      <c r="BL7" s="55">
        <v>-7.4999999999999997E-3</v>
      </c>
      <c r="BM7" s="55">
        <v>-2.2100000000000002E-2</v>
      </c>
      <c r="BN7" s="55">
        <v>-3.7999999999999999E-2</v>
      </c>
      <c r="BO7" s="12">
        <v>-3.5200000000000002E-2</v>
      </c>
      <c r="BP7" s="12">
        <v>-3.1199999999999999E-2</v>
      </c>
      <c r="BQ7" s="12">
        <v>-2.64E-2</v>
      </c>
      <c r="BR7" s="12">
        <v>-2.12E-2</v>
      </c>
      <c r="BS7" s="12">
        <v>-1.5900000000000001E-2</v>
      </c>
      <c r="BT7" s="12">
        <v>-1.14E-2</v>
      </c>
      <c r="BU7" s="12">
        <v>-7.0000000000000001E-3</v>
      </c>
      <c r="BV7" s="12">
        <v>-3.2000000000000002E-3</v>
      </c>
      <c r="BW7" s="12">
        <v>-1E-4</v>
      </c>
      <c r="BX7" s="12">
        <v>1.8E-3</v>
      </c>
      <c r="BY7" s="12">
        <v>3.0000000000000001E-3</v>
      </c>
      <c r="BZ7" s="12">
        <v>4.1999999999999997E-3</v>
      </c>
      <c r="CA7" s="12">
        <v>5.4000000000000003E-3</v>
      </c>
      <c r="CB7" s="12">
        <v>6.4000000000000003E-3</v>
      </c>
      <c r="CC7" s="12">
        <v>7.4000000000000003E-3</v>
      </c>
      <c r="CD7" s="12">
        <v>8.3000000000000001E-3</v>
      </c>
      <c r="CE7" s="12">
        <v>8.9999999999999993E-3</v>
      </c>
      <c r="CF7" s="12">
        <v>9.4999999999999998E-3</v>
      </c>
      <c r="CG7" s="12">
        <v>9.9000000000000008E-3</v>
      </c>
      <c r="CH7" s="12">
        <v>0.01</v>
      </c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</row>
    <row r="8" spans="1:109" x14ac:dyDescent="0.2">
      <c r="A8" s="14">
        <v>26</v>
      </c>
      <c r="B8" s="55">
        <v>9.1999999999999998E-3</v>
      </c>
      <c r="C8" s="55">
        <v>1.2800000000000001E-2</v>
      </c>
      <c r="D8" s="55">
        <v>1.61E-2</v>
      </c>
      <c r="E8" s="55">
        <v>1.8599999999999998E-2</v>
      </c>
      <c r="F8" s="55">
        <v>1.9800000000000002E-2</v>
      </c>
      <c r="G8" s="55">
        <v>1.9800000000000002E-2</v>
      </c>
      <c r="H8" s="55">
        <v>1.8200000000000001E-2</v>
      </c>
      <c r="I8" s="55">
        <v>1.52E-2</v>
      </c>
      <c r="J8" s="55">
        <v>1.0699999999999999E-2</v>
      </c>
      <c r="K8" s="55">
        <v>4.8999999999999998E-3</v>
      </c>
      <c r="L8" s="55">
        <v>-1.8E-3</v>
      </c>
      <c r="M8" s="55">
        <v>-8.9999999999999993E-3</v>
      </c>
      <c r="N8" s="55">
        <v>-1.5900000000000001E-2</v>
      </c>
      <c r="O8" s="55">
        <v>-2.1600000000000001E-2</v>
      </c>
      <c r="P8" s="55">
        <v>-2.5399999999999999E-2</v>
      </c>
      <c r="Q8" s="55">
        <v>-2.69E-2</v>
      </c>
      <c r="R8" s="55">
        <v>-2.5499999999999998E-2</v>
      </c>
      <c r="S8" s="55">
        <v>-2.1600000000000001E-2</v>
      </c>
      <c r="T8" s="55">
        <v>-1.54E-2</v>
      </c>
      <c r="U8" s="55">
        <v>-8.0999999999999996E-3</v>
      </c>
      <c r="V8" s="55">
        <v>-8.0000000000000004E-4</v>
      </c>
      <c r="W8" s="55">
        <v>5.4999999999999997E-3</v>
      </c>
      <c r="X8" s="55">
        <v>1.0200000000000001E-2</v>
      </c>
      <c r="Y8" s="55">
        <v>1.2999999999999999E-2</v>
      </c>
      <c r="Z8" s="55">
        <v>1.38E-2</v>
      </c>
      <c r="AA8" s="55">
        <v>1.34E-2</v>
      </c>
      <c r="AB8" s="55">
        <v>1.2699999999999999E-2</v>
      </c>
      <c r="AC8" s="55">
        <v>1.2800000000000001E-2</v>
      </c>
      <c r="AD8" s="55">
        <v>1.43E-2</v>
      </c>
      <c r="AE8" s="55">
        <v>1.7000000000000001E-2</v>
      </c>
      <c r="AF8" s="55">
        <v>1.9400000000000001E-2</v>
      </c>
      <c r="AG8" s="55">
        <v>1.9599999999999999E-2</v>
      </c>
      <c r="AH8" s="55">
        <v>1.6400000000000001E-2</v>
      </c>
      <c r="AI8" s="55">
        <v>0.01</v>
      </c>
      <c r="AJ8" s="55">
        <v>2.2000000000000001E-3</v>
      </c>
      <c r="AK8" s="55">
        <v>-4.7000000000000002E-3</v>
      </c>
      <c r="AL8" s="55">
        <v>-9.1000000000000004E-3</v>
      </c>
      <c r="AM8" s="55">
        <v>-0.01</v>
      </c>
      <c r="AN8" s="55">
        <v>-7.3000000000000001E-3</v>
      </c>
      <c r="AO8" s="55">
        <v>-1.2999999999999999E-3</v>
      </c>
      <c r="AP8" s="55">
        <v>7.1999999999999998E-3</v>
      </c>
      <c r="AQ8" s="55">
        <v>1.7000000000000001E-2</v>
      </c>
      <c r="AR8" s="55">
        <v>2.7E-2</v>
      </c>
      <c r="AS8" s="55">
        <v>3.5999999999999997E-2</v>
      </c>
      <c r="AT8" s="55">
        <v>4.2500000000000003E-2</v>
      </c>
      <c r="AU8" s="55">
        <v>4.4699999999999997E-2</v>
      </c>
      <c r="AV8" s="55">
        <v>4.1300000000000003E-2</v>
      </c>
      <c r="AW8" s="55">
        <v>3.2599999999999997E-2</v>
      </c>
      <c r="AX8" s="55">
        <v>2.01E-2</v>
      </c>
      <c r="AY8" s="55">
        <v>6.1999999999999998E-3</v>
      </c>
      <c r="AZ8" s="55">
        <v>-6.3E-3</v>
      </c>
      <c r="BA8" s="55">
        <v>-1.4999999999999999E-2</v>
      </c>
      <c r="BB8" s="55">
        <v>-1.9199999999999998E-2</v>
      </c>
      <c r="BC8" s="55">
        <v>-1.8599999999999998E-2</v>
      </c>
      <c r="BD8" s="55">
        <v>-1.3599999999999999E-2</v>
      </c>
      <c r="BE8" s="55">
        <v>-5.7000000000000002E-3</v>
      </c>
      <c r="BF8" s="55">
        <v>3.3E-3</v>
      </c>
      <c r="BG8" s="55">
        <v>1.0800000000000001E-2</v>
      </c>
      <c r="BH8" s="55">
        <v>1.4999999999999999E-2</v>
      </c>
      <c r="BI8" s="55">
        <v>1.46E-2</v>
      </c>
      <c r="BJ8" s="55">
        <v>9.7999999999999997E-3</v>
      </c>
      <c r="BK8" s="55">
        <v>8.9999999999999998E-4</v>
      </c>
      <c r="BL8" s="55">
        <v>-1.1299999999999999E-2</v>
      </c>
      <c r="BM8" s="55">
        <v>-2.5899999999999999E-2</v>
      </c>
      <c r="BN8" s="55">
        <v>-4.1799999999999997E-2</v>
      </c>
      <c r="BO8" s="12">
        <v>-3.9E-2</v>
      </c>
      <c r="BP8" s="12">
        <v>-3.4700000000000002E-2</v>
      </c>
      <c r="BQ8" s="12">
        <v>-2.9399999999999999E-2</v>
      </c>
      <c r="BR8" s="12">
        <v>-2.3599999999999999E-2</v>
      </c>
      <c r="BS8" s="12">
        <v>-1.77E-2</v>
      </c>
      <c r="BT8" s="12">
        <v>-1.2E-2</v>
      </c>
      <c r="BU8" s="12">
        <v>-7.4000000000000003E-3</v>
      </c>
      <c r="BV8" s="12">
        <v>-3.3999999999999998E-3</v>
      </c>
      <c r="BW8" s="12">
        <v>-2.0000000000000001E-4</v>
      </c>
      <c r="BX8" s="12">
        <v>1.8E-3</v>
      </c>
      <c r="BY8" s="12">
        <v>3.0000000000000001E-3</v>
      </c>
      <c r="BZ8" s="12">
        <v>4.1999999999999997E-3</v>
      </c>
      <c r="CA8" s="12">
        <v>5.4000000000000003E-3</v>
      </c>
      <c r="CB8" s="12">
        <v>6.4000000000000003E-3</v>
      </c>
      <c r="CC8" s="12">
        <v>7.4000000000000003E-3</v>
      </c>
      <c r="CD8" s="12">
        <v>8.3000000000000001E-3</v>
      </c>
      <c r="CE8" s="12">
        <v>8.9999999999999993E-3</v>
      </c>
      <c r="CF8" s="12">
        <v>9.4999999999999998E-3</v>
      </c>
      <c r="CG8" s="12">
        <v>9.9000000000000008E-3</v>
      </c>
      <c r="CH8" s="12">
        <v>0.01</v>
      </c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</row>
    <row r="9" spans="1:109" x14ac:dyDescent="0.2">
      <c r="A9" s="14">
        <v>27</v>
      </c>
      <c r="B9" s="55">
        <v>1.54E-2</v>
      </c>
      <c r="C9" s="55">
        <v>1.77E-2</v>
      </c>
      <c r="D9" s="55">
        <v>1.9599999999999999E-2</v>
      </c>
      <c r="E9" s="55">
        <v>2.07E-2</v>
      </c>
      <c r="F9" s="55">
        <v>2.06E-2</v>
      </c>
      <c r="G9" s="55">
        <v>1.95E-2</v>
      </c>
      <c r="H9" s="55">
        <v>1.7100000000000001E-2</v>
      </c>
      <c r="I9" s="55">
        <v>1.35E-2</v>
      </c>
      <c r="J9" s="55">
        <v>8.8999999999999999E-3</v>
      </c>
      <c r="K9" s="55">
        <v>3.3E-3</v>
      </c>
      <c r="L9" s="55">
        <v>-3.0000000000000001E-3</v>
      </c>
      <c r="M9" s="55">
        <v>-9.5999999999999992E-3</v>
      </c>
      <c r="N9" s="55">
        <v>-1.5800000000000002E-2</v>
      </c>
      <c r="O9" s="55">
        <v>-2.0799999999999999E-2</v>
      </c>
      <c r="P9" s="55">
        <v>-2.4E-2</v>
      </c>
      <c r="Q9" s="55">
        <v>-2.4899999999999999E-2</v>
      </c>
      <c r="R9" s="55">
        <v>-2.3300000000000001E-2</v>
      </c>
      <c r="S9" s="55">
        <v>-1.9300000000000001E-2</v>
      </c>
      <c r="T9" s="55">
        <v>-1.34E-2</v>
      </c>
      <c r="U9" s="55">
        <v>-6.4000000000000003E-3</v>
      </c>
      <c r="V9" s="55">
        <v>5.0000000000000001E-4</v>
      </c>
      <c r="W9" s="55">
        <v>6.6E-3</v>
      </c>
      <c r="X9" s="55">
        <v>1.12E-2</v>
      </c>
      <c r="Y9" s="55">
        <v>1.3899999999999999E-2</v>
      </c>
      <c r="Z9" s="55">
        <v>1.4800000000000001E-2</v>
      </c>
      <c r="AA9" s="55">
        <v>1.4200000000000001E-2</v>
      </c>
      <c r="AB9" s="55">
        <v>1.2999999999999999E-2</v>
      </c>
      <c r="AC9" s="55">
        <v>1.24E-2</v>
      </c>
      <c r="AD9" s="55">
        <v>1.29E-2</v>
      </c>
      <c r="AE9" s="55">
        <v>1.46E-2</v>
      </c>
      <c r="AF9" s="55">
        <v>1.6E-2</v>
      </c>
      <c r="AG9" s="55">
        <v>1.54E-2</v>
      </c>
      <c r="AH9" s="55">
        <v>1.18E-2</v>
      </c>
      <c r="AI9" s="55">
        <v>5.1999999999999998E-3</v>
      </c>
      <c r="AJ9" s="55">
        <v>-2.5000000000000001E-3</v>
      </c>
      <c r="AK9" s="55">
        <v>-9.1999999999999998E-3</v>
      </c>
      <c r="AL9" s="55">
        <v>-1.32E-2</v>
      </c>
      <c r="AM9" s="55">
        <v>-1.3599999999999999E-2</v>
      </c>
      <c r="AN9" s="55">
        <v>-1.03E-2</v>
      </c>
      <c r="AO9" s="55">
        <v>-3.5000000000000001E-3</v>
      </c>
      <c r="AP9" s="55">
        <v>6.0000000000000001E-3</v>
      </c>
      <c r="AQ9" s="55">
        <v>1.6899999999999998E-2</v>
      </c>
      <c r="AR9" s="55">
        <v>2.8199999999999999E-2</v>
      </c>
      <c r="AS9" s="55">
        <v>3.8600000000000002E-2</v>
      </c>
      <c r="AT9" s="55">
        <v>4.6399999999999997E-2</v>
      </c>
      <c r="AU9" s="55">
        <v>4.9700000000000001E-2</v>
      </c>
      <c r="AV9" s="55">
        <v>4.6899999999999997E-2</v>
      </c>
      <c r="AW9" s="55">
        <v>3.7999999999999999E-2</v>
      </c>
      <c r="AX9" s="55">
        <v>2.4799999999999999E-2</v>
      </c>
      <c r="AY9" s="55">
        <v>0.01</v>
      </c>
      <c r="AZ9" s="55">
        <v>-3.5000000000000001E-3</v>
      </c>
      <c r="BA9" s="55">
        <v>-1.34E-2</v>
      </c>
      <c r="BB9" s="55">
        <v>-1.84E-2</v>
      </c>
      <c r="BC9" s="55">
        <v>-1.8599999999999998E-2</v>
      </c>
      <c r="BD9" s="55">
        <v>-1.44E-2</v>
      </c>
      <c r="BE9" s="55">
        <v>-7.1999999999999998E-3</v>
      </c>
      <c r="BF9" s="55">
        <v>1.1000000000000001E-3</v>
      </c>
      <c r="BG9" s="55">
        <v>8.0999999999999996E-3</v>
      </c>
      <c r="BH9" s="55">
        <v>1.18E-2</v>
      </c>
      <c r="BI9" s="55">
        <v>1.12E-2</v>
      </c>
      <c r="BJ9" s="55">
        <v>6.1999999999999998E-3</v>
      </c>
      <c r="BK9" s="55">
        <v>-2.7000000000000001E-3</v>
      </c>
      <c r="BL9" s="55">
        <v>-1.4800000000000001E-2</v>
      </c>
      <c r="BM9" s="55">
        <v>-2.9499999999999998E-2</v>
      </c>
      <c r="BN9" s="55">
        <v>-4.5400000000000003E-2</v>
      </c>
      <c r="BO9" s="12">
        <v>-4.2599999999999999E-2</v>
      </c>
      <c r="BP9" s="12">
        <v>-3.8100000000000002E-2</v>
      </c>
      <c r="BQ9" s="12">
        <v>-3.2500000000000001E-2</v>
      </c>
      <c r="BR9" s="12">
        <v>-2.6200000000000001E-2</v>
      </c>
      <c r="BS9" s="12">
        <v>-1.9699999999999999E-2</v>
      </c>
      <c r="BT9" s="12">
        <v>-1.34E-2</v>
      </c>
      <c r="BU9" s="12">
        <v>-7.7999999999999996E-3</v>
      </c>
      <c r="BV9" s="12">
        <v>-3.5999999999999999E-3</v>
      </c>
      <c r="BW9" s="12">
        <v>-2.0000000000000001E-4</v>
      </c>
      <c r="BX9" s="12">
        <v>1.8E-3</v>
      </c>
      <c r="BY9" s="12">
        <v>3.0000000000000001E-3</v>
      </c>
      <c r="BZ9" s="12">
        <v>4.1999999999999997E-3</v>
      </c>
      <c r="CA9" s="12">
        <v>5.4000000000000003E-3</v>
      </c>
      <c r="CB9" s="12">
        <v>6.4000000000000003E-3</v>
      </c>
      <c r="CC9" s="12">
        <v>7.4000000000000003E-3</v>
      </c>
      <c r="CD9" s="12">
        <v>8.3000000000000001E-3</v>
      </c>
      <c r="CE9" s="12">
        <v>8.9999999999999993E-3</v>
      </c>
      <c r="CF9" s="12">
        <v>9.4999999999999998E-3</v>
      </c>
      <c r="CG9" s="12">
        <v>9.9000000000000008E-3</v>
      </c>
      <c r="CH9" s="12">
        <v>0.01</v>
      </c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</row>
    <row r="10" spans="1:109" x14ac:dyDescent="0.2">
      <c r="A10" s="14">
        <v>28</v>
      </c>
      <c r="B10" s="55">
        <v>2.1299999999999999E-2</v>
      </c>
      <c r="C10" s="55">
        <v>2.2100000000000002E-2</v>
      </c>
      <c r="D10" s="55">
        <v>2.2700000000000001E-2</v>
      </c>
      <c r="E10" s="55">
        <v>2.24E-2</v>
      </c>
      <c r="F10" s="55">
        <v>2.12E-2</v>
      </c>
      <c r="G10" s="55">
        <v>1.9E-2</v>
      </c>
      <c r="H10" s="55">
        <v>1.5900000000000001E-2</v>
      </c>
      <c r="I10" s="55">
        <v>1.1900000000000001E-2</v>
      </c>
      <c r="J10" s="55">
        <v>7.1999999999999998E-3</v>
      </c>
      <c r="K10" s="55">
        <v>1.8E-3</v>
      </c>
      <c r="L10" s="55">
        <v>-4.0000000000000001E-3</v>
      </c>
      <c r="M10" s="55">
        <v>-1.01E-2</v>
      </c>
      <c r="N10" s="55">
        <v>-1.5699999999999999E-2</v>
      </c>
      <c r="O10" s="55">
        <v>-2.01E-2</v>
      </c>
      <c r="P10" s="55">
        <v>-2.2700000000000001E-2</v>
      </c>
      <c r="Q10" s="55">
        <v>-2.3099999999999999E-2</v>
      </c>
      <c r="R10" s="55">
        <v>-2.1299999999999999E-2</v>
      </c>
      <c r="S10" s="55">
        <v>-1.7399999999999999E-2</v>
      </c>
      <c r="T10" s="55">
        <v>-1.17E-2</v>
      </c>
      <c r="U10" s="55">
        <v>-4.8999999999999998E-3</v>
      </c>
      <c r="V10" s="55">
        <v>1.8E-3</v>
      </c>
      <c r="W10" s="55">
        <v>7.7999999999999996E-3</v>
      </c>
      <c r="X10" s="55">
        <v>1.2500000000000001E-2</v>
      </c>
      <c r="Y10" s="55">
        <v>1.54E-2</v>
      </c>
      <c r="Z10" s="55">
        <v>1.6299999999999999E-2</v>
      </c>
      <c r="AA10" s="55">
        <v>1.5599999999999999E-2</v>
      </c>
      <c r="AB10" s="55">
        <v>1.4E-2</v>
      </c>
      <c r="AC10" s="55">
        <v>1.26E-2</v>
      </c>
      <c r="AD10" s="55">
        <v>1.21E-2</v>
      </c>
      <c r="AE10" s="55">
        <v>1.24E-2</v>
      </c>
      <c r="AF10" s="55">
        <v>1.26E-2</v>
      </c>
      <c r="AG10" s="55">
        <v>1.11E-2</v>
      </c>
      <c r="AH10" s="55">
        <v>6.7999999999999996E-3</v>
      </c>
      <c r="AI10" s="55">
        <v>0</v>
      </c>
      <c r="AJ10" s="55">
        <v>-7.6E-3</v>
      </c>
      <c r="AK10" s="55">
        <v>-1.41E-2</v>
      </c>
      <c r="AL10" s="55">
        <v>-1.7600000000000001E-2</v>
      </c>
      <c r="AM10" s="55">
        <v>-1.7399999999999999E-2</v>
      </c>
      <c r="AN10" s="55">
        <v>-1.35E-2</v>
      </c>
      <c r="AO10" s="55">
        <v>-6.0000000000000001E-3</v>
      </c>
      <c r="AP10" s="55">
        <v>4.1000000000000003E-3</v>
      </c>
      <c r="AQ10" s="55">
        <v>1.6E-2</v>
      </c>
      <c r="AR10" s="55">
        <v>2.8500000000000001E-2</v>
      </c>
      <c r="AS10" s="55">
        <v>4.0500000000000001E-2</v>
      </c>
      <c r="AT10" s="55">
        <v>4.99E-2</v>
      </c>
      <c r="AU10" s="55">
        <v>5.4399999999999997E-2</v>
      </c>
      <c r="AV10" s="55">
        <v>5.2400000000000002E-2</v>
      </c>
      <c r="AW10" s="55">
        <v>4.3799999999999999E-2</v>
      </c>
      <c r="AX10" s="55">
        <v>3.0200000000000001E-2</v>
      </c>
      <c r="AY10" s="55">
        <v>1.46E-2</v>
      </c>
      <c r="AZ10" s="55">
        <v>2.0000000000000001E-4</v>
      </c>
      <c r="BA10" s="55">
        <v>-1.06E-2</v>
      </c>
      <c r="BB10" s="55">
        <v>-1.66E-2</v>
      </c>
      <c r="BC10" s="55">
        <v>-1.77E-2</v>
      </c>
      <c r="BD10" s="55">
        <v>-1.43E-2</v>
      </c>
      <c r="BE10" s="55">
        <v>-8.0000000000000002E-3</v>
      </c>
      <c r="BF10" s="55">
        <v>-5.0000000000000001E-4</v>
      </c>
      <c r="BG10" s="55">
        <v>5.7999999999999996E-3</v>
      </c>
      <c r="BH10" s="55">
        <v>8.9999999999999993E-3</v>
      </c>
      <c r="BI10" s="55">
        <v>8.0999999999999996E-3</v>
      </c>
      <c r="BJ10" s="55">
        <v>2.8999999999999998E-3</v>
      </c>
      <c r="BK10" s="55">
        <v>-6.0000000000000001E-3</v>
      </c>
      <c r="BL10" s="55">
        <v>-1.8200000000000001E-2</v>
      </c>
      <c r="BM10" s="55">
        <v>-3.2800000000000003E-2</v>
      </c>
      <c r="BN10" s="55">
        <v>-4.8800000000000003E-2</v>
      </c>
      <c r="BO10" s="12">
        <v>-4.6100000000000002E-2</v>
      </c>
      <c r="BP10" s="12">
        <v>-4.1500000000000002E-2</v>
      </c>
      <c r="BQ10" s="12">
        <v>-3.56E-2</v>
      </c>
      <c r="BR10" s="12">
        <v>-2.8799999999999999E-2</v>
      </c>
      <c r="BS10" s="12">
        <v>-2.18E-2</v>
      </c>
      <c r="BT10" s="12">
        <v>-1.4999999999999999E-2</v>
      </c>
      <c r="BU10" s="12">
        <v>-8.8999999999999999E-3</v>
      </c>
      <c r="BV10" s="12">
        <v>-3.7000000000000002E-3</v>
      </c>
      <c r="BW10" s="12">
        <v>-2.9999999999999997E-4</v>
      </c>
      <c r="BX10" s="12">
        <v>1.8E-3</v>
      </c>
      <c r="BY10" s="12">
        <v>3.0000000000000001E-3</v>
      </c>
      <c r="BZ10" s="12">
        <v>4.1999999999999997E-3</v>
      </c>
      <c r="CA10" s="12">
        <v>5.4000000000000003E-3</v>
      </c>
      <c r="CB10" s="12">
        <v>6.4000000000000003E-3</v>
      </c>
      <c r="CC10" s="12">
        <v>7.4000000000000003E-3</v>
      </c>
      <c r="CD10" s="12">
        <v>8.3000000000000001E-3</v>
      </c>
      <c r="CE10" s="12">
        <v>8.9999999999999993E-3</v>
      </c>
      <c r="CF10" s="12">
        <v>9.4999999999999998E-3</v>
      </c>
      <c r="CG10" s="12">
        <v>9.9000000000000008E-3</v>
      </c>
      <c r="CH10" s="12">
        <v>0.01</v>
      </c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</row>
    <row r="11" spans="1:109" x14ac:dyDescent="0.2">
      <c r="A11" s="14">
        <v>29</v>
      </c>
      <c r="B11" s="55">
        <v>2.6499999999999999E-2</v>
      </c>
      <c r="C11" s="55">
        <v>2.5999999999999999E-2</v>
      </c>
      <c r="D11" s="55">
        <v>2.53E-2</v>
      </c>
      <c r="E11" s="55">
        <v>2.3800000000000002E-2</v>
      </c>
      <c r="F11" s="55">
        <v>2.1499999999999998E-2</v>
      </c>
      <c r="G11" s="55">
        <v>1.83E-2</v>
      </c>
      <c r="H11" s="55">
        <v>1.46E-2</v>
      </c>
      <c r="I11" s="55">
        <v>1.04E-2</v>
      </c>
      <c r="J11" s="55">
        <v>5.7000000000000002E-3</v>
      </c>
      <c r="K11" s="55">
        <v>5.9999999999999995E-4</v>
      </c>
      <c r="L11" s="55">
        <v>-4.8999999999999998E-3</v>
      </c>
      <c r="M11" s="55">
        <v>-1.0500000000000001E-2</v>
      </c>
      <c r="N11" s="55">
        <v>-1.55E-2</v>
      </c>
      <c r="O11" s="55">
        <v>-1.9300000000000001E-2</v>
      </c>
      <c r="P11" s="55">
        <v>-2.1399999999999999E-2</v>
      </c>
      <c r="Q11" s="55">
        <v>-2.1600000000000001E-2</v>
      </c>
      <c r="R11" s="55">
        <v>-1.9599999999999999E-2</v>
      </c>
      <c r="S11" s="55">
        <v>-1.5699999999999999E-2</v>
      </c>
      <c r="T11" s="55">
        <v>-1.01E-2</v>
      </c>
      <c r="U11" s="55">
        <v>-3.5000000000000001E-3</v>
      </c>
      <c r="V11" s="55">
        <v>3.2000000000000002E-3</v>
      </c>
      <c r="W11" s="55">
        <v>9.2999999999999992E-3</v>
      </c>
      <c r="X11" s="55">
        <v>1.41E-2</v>
      </c>
      <c r="Y11" s="55">
        <v>1.72E-2</v>
      </c>
      <c r="Z11" s="55">
        <v>1.83E-2</v>
      </c>
      <c r="AA11" s="55">
        <v>1.7600000000000001E-2</v>
      </c>
      <c r="AB11" s="55">
        <v>1.5599999999999999E-2</v>
      </c>
      <c r="AC11" s="55">
        <v>1.35E-2</v>
      </c>
      <c r="AD11" s="55">
        <v>1.18E-2</v>
      </c>
      <c r="AE11" s="55">
        <v>1.0800000000000001E-2</v>
      </c>
      <c r="AF11" s="55">
        <v>9.5999999999999992E-3</v>
      </c>
      <c r="AG11" s="55">
        <v>6.8999999999999999E-3</v>
      </c>
      <c r="AH11" s="55">
        <v>1.8E-3</v>
      </c>
      <c r="AI11" s="55">
        <v>-5.4000000000000003E-3</v>
      </c>
      <c r="AJ11" s="55">
        <v>-1.2999999999999999E-2</v>
      </c>
      <c r="AK11" s="55">
        <v>-1.9099999999999999E-2</v>
      </c>
      <c r="AL11" s="55">
        <v>-2.2100000000000002E-2</v>
      </c>
      <c r="AM11" s="55">
        <v>-2.1299999999999999E-2</v>
      </c>
      <c r="AN11" s="55">
        <v>-1.6799999999999999E-2</v>
      </c>
      <c r="AO11" s="55">
        <v>-8.8999999999999999E-3</v>
      </c>
      <c r="AP11" s="55">
        <v>1.8E-3</v>
      </c>
      <c r="AQ11" s="55">
        <v>1.44E-2</v>
      </c>
      <c r="AR11" s="55">
        <v>2.81E-2</v>
      </c>
      <c r="AS11" s="55">
        <v>4.1500000000000002E-2</v>
      </c>
      <c r="AT11" s="55">
        <v>5.2600000000000001E-2</v>
      </c>
      <c r="AU11" s="55">
        <v>5.8599999999999999E-2</v>
      </c>
      <c r="AV11" s="55">
        <v>5.7500000000000002E-2</v>
      </c>
      <c r="AW11" s="55">
        <v>4.9299999999999997E-2</v>
      </c>
      <c r="AX11" s="55">
        <v>3.56E-2</v>
      </c>
      <c r="AY11" s="55">
        <v>1.9599999999999999E-2</v>
      </c>
      <c r="AZ11" s="55">
        <v>4.5999999999999999E-3</v>
      </c>
      <c r="BA11" s="55">
        <v>-7.0000000000000001E-3</v>
      </c>
      <c r="BB11" s="55">
        <v>-1.38E-2</v>
      </c>
      <c r="BC11" s="55">
        <v>-1.5699999999999999E-2</v>
      </c>
      <c r="BD11" s="55">
        <v>-1.3299999999999999E-2</v>
      </c>
      <c r="BE11" s="55">
        <v>-7.9000000000000008E-3</v>
      </c>
      <c r="BF11" s="55">
        <v>-1.4E-3</v>
      </c>
      <c r="BG11" s="55">
        <v>4.1000000000000003E-3</v>
      </c>
      <c r="BH11" s="55">
        <v>6.7000000000000002E-3</v>
      </c>
      <c r="BI11" s="55">
        <v>5.4000000000000003E-3</v>
      </c>
      <c r="BJ11" s="55">
        <v>1E-4</v>
      </c>
      <c r="BK11" s="55">
        <v>-8.8999999999999999E-3</v>
      </c>
      <c r="BL11" s="55">
        <v>-2.1100000000000001E-2</v>
      </c>
      <c r="BM11" s="55">
        <v>-3.5700000000000003E-2</v>
      </c>
      <c r="BN11" s="55">
        <v>-5.1700000000000003E-2</v>
      </c>
      <c r="BO11" s="12">
        <v>-4.9200000000000001E-2</v>
      </c>
      <c r="BP11" s="12">
        <v>-4.4600000000000001E-2</v>
      </c>
      <c r="BQ11" s="12">
        <v>-3.85E-2</v>
      </c>
      <c r="BR11" s="12">
        <v>-3.15E-2</v>
      </c>
      <c r="BS11" s="12">
        <v>-2.4E-2</v>
      </c>
      <c r="BT11" s="12">
        <v>-1.6799999999999999E-2</v>
      </c>
      <c r="BU11" s="12">
        <v>-1.01E-2</v>
      </c>
      <c r="BV11" s="12">
        <v>-4.4999999999999997E-3</v>
      </c>
      <c r="BW11" s="12">
        <v>-2.9999999999999997E-4</v>
      </c>
      <c r="BX11" s="12">
        <v>1.8E-3</v>
      </c>
      <c r="BY11" s="12">
        <v>3.0000000000000001E-3</v>
      </c>
      <c r="BZ11" s="12">
        <v>4.1999999999999997E-3</v>
      </c>
      <c r="CA11" s="12">
        <v>5.4000000000000003E-3</v>
      </c>
      <c r="CB11" s="12">
        <v>6.4000000000000003E-3</v>
      </c>
      <c r="CC11" s="12">
        <v>7.4000000000000003E-3</v>
      </c>
      <c r="CD11" s="12">
        <v>8.3000000000000001E-3</v>
      </c>
      <c r="CE11" s="12">
        <v>8.9999999999999993E-3</v>
      </c>
      <c r="CF11" s="12">
        <v>9.4999999999999998E-3</v>
      </c>
      <c r="CG11" s="12">
        <v>9.9000000000000008E-3</v>
      </c>
      <c r="CH11" s="12">
        <v>0.01</v>
      </c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</row>
    <row r="12" spans="1:109" x14ac:dyDescent="0.2">
      <c r="A12" s="14">
        <v>30</v>
      </c>
      <c r="B12" s="55">
        <v>3.1E-2</v>
      </c>
      <c r="C12" s="55">
        <v>2.93E-2</v>
      </c>
      <c r="D12" s="55">
        <v>2.7300000000000001E-2</v>
      </c>
      <c r="E12" s="55">
        <v>2.4799999999999999E-2</v>
      </c>
      <c r="F12" s="55">
        <v>2.1499999999999998E-2</v>
      </c>
      <c r="G12" s="55">
        <v>1.7600000000000001E-2</v>
      </c>
      <c r="H12" s="55">
        <v>1.34E-2</v>
      </c>
      <c r="I12" s="55">
        <v>8.9999999999999993E-3</v>
      </c>
      <c r="J12" s="55">
        <v>4.4000000000000003E-3</v>
      </c>
      <c r="K12" s="55">
        <v>-4.0000000000000002E-4</v>
      </c>
      <c r="L12" s="55">
        <v>-5.5999999999999999E-3</v>
      </c>
      <c r="M12" s="55">
        <v>-1.0699999999999999E-2</v>
      </c>
      <c r="N12" s="55">
        <v>-1.52E-2</v>
      </c>
      <c r="O12" s="55">
        <v>-1.8599999999999998E-2</v>
      </c>
      <c r="P12" s="55">
        <v>-2.0400000000000001E-2</v>
      </c>
      <c r="Q12" s="55">
        <v>-2.0299999999999999E-2</v>
      </c>
      <c r="R12" s="55">
        <v>-1.8200000000000001E-2</v>
      </c>
      <c r="S12" s="55">
        <v>-1.43E-2</v>
      </c>
      <c r="T12" s="55">
        <v>-8.8000000000000005E-3</v>
      </c>
      <c r="U12" s="55">
        <v>-2.2000000000000001E-3</v>
      </c>
      <c r="V12" s="55">
        <v>4.4999999999999997E-3</v>
      </c>
      <c r="W12" s="55">
        <v>1.0800000000000001E-2</v>
      </c>
      <c r="X12" s="55">
        <v>1.5900000000000001E-2</v>
      </c>
      <c r="Y12" s="55">
        <v>1.9300000000000001E-2</v>
      </c>
      <c r="Z12" s="55">
        <v>2.06E-2</v>
      </c>
      <c r="AA12" s="55">
        <v>0.02</v>
      </c>
      <c r="AB12" s="55">
        <v>1.78E-2</v>
      </c>
      <c r="AC12" s="55">
        <v>1.4999999999999999E-2</v>
      </c>
      <c r="AD12" s="55">
        <v>1.23E-2</v>
      </c>
      <c r="AE12" s="55">
        <v>0.01</v>
      </c>
      <c r="AF12" s="55">
        <v>7.3000000000000001E-3</v>
      </c>
      <c r="AG12" s="55">
        <v>3.2000000000000002E-3</v>
      </c>
      <c r="AH12" s="55">
        <v>-2.8999999999999998E-3</v>
      </c>
      <c r="AI12" s="55">
        <v>-1.0500000000000001E-2</v>
      </c>
      <c r="AJ12" s="55">
        <v>-1.8200000000000001E-2</v>
      </c>
      <c r="AK12" s="55">
        <v>-2.4E-2</v>
      </c>
      <c r="AL12" s="55">
        <v>-2.6499999999999999E-2</v>
      </c>
      <c r="AM12" s="55">
        <v>-2.52E-2</v>
      </c>
      <c r="AN12" s="55">
        <v>-2.0199999999999999E-2</v>
      </c>
      <c r="AO12" s="55">
        <v>-1.1900000000000001E-2</v>
      </c>
      <c r="AP12" s="55">
        <v>-8.0000000000000004E-4</v>
      </c>
      <c r="AQ12" s="55">
        <v>1.24E-2</v>
      </c>
      <c r="AR12" s="55">
        <v>2.7E-2</v>
      </c>
      <c r="AS12" s="55">
        <v>4.1799999999999997E-2</v>
      </c>
      <c r="AT12" s="55">
        <v>5.4300000000000001E-2</v>
      </c>
      <c r="AU12" s="55">
        <v>6.1800000000000001E-2</v>
      </c>
      <c r="AV12" s="55">
        <v>6.1800000000000001E-2</v>
      </c>
      <c r="AW12" s="55">
        <v>5.4100000000000002E-2</v>
      </c>
      <c r="AX12" s="55">
        <v>4.07E-2</v>
      </c>
      <c r="AY12" s="55">
        <v>2.46E-2</v>
      </c>
      <c r="AZ12" s="55">
        <v>9.1999999999999998E-3</v>
      </c>
      <c r="BA12" s="55">
        <v>-2.8E-3</v>
      </c>
      <c r="BB12" s="55">
        <v>-1.0200000000000001E-2</v>
      </c>
      <c r="BC12" s="55">
        <v>-1.29E-2</v>
      </c>
      <c r="BD12" s="55">
        <v>-1.14E-2</v>
      </c>
      <c r="BE12" s="55">
        <v>-7.0000000000000001E-3</v>
      </c>
      <c r="BF12" s="55">
        <v>-1.5E-3</v>
      </c>
      <c r="BG12" s="55">
        <v>3.0999999999999999E-3</v>
      </c>
      <c r="BH12" s="55">
        <v>5.1000000000000004E-3</v>
      </c>
      <c r="BI12" s="55">
        <v>3.3999999999999998E-3</v>
      </c>
      <c r="BJ12" s="55">
        <v>-2.0999999999999999E-3</v>
      </c>
      <c r="BK12" s="55">
        <v>-1.1299999999999999E-2</v>
      </c>
      <c r="BL12" s="55">
        <v>-2.35E-2</v>
      </c>
      <c r="BM12" s="55">
        <v>-3.7999999999999999E-2</v>
      </c>
      <c r="BN12" s="55">
        <v>-5.3999999999999999E-2</v>
      </c>
      <c r="BO12" s="12">
        <v>-5.1700000000000003E-2</v>
      </c>
      <c r="BP12" s="12">
        <v>-4.7300000000000002E-2</v>
      </c>
      <c r="BQ12" s="12">
        <v>-4.1099999999999998E-2</v>
      </c>
      <c r="BR12" s="12">
        <v>-3.39E-2</v>
      </c>
      <c r="BS12" s="12">
        <v>-2.6200000000000001E-2</v>
      </c>
      <c r="BT12" s="12">
        <v>-1.8599999999999998E-2</v>
      </c>
      <c r="BU12" s="12">
        <v>-1.15E-2</v>
      </c>
      <c r="BV12" s="12">
        <v>-5.4999999999999997E-3</v>
      </c>
      <c r="BW12" s="12">
        <v>-8.9999999999999998E-4</v>
      </c>
      <c r="BX12" s="12">
        <v>1.8E-3</v>
      </c>
      <c r="BY12" s="12">
        <v>3.0000000000000001E-3</v>
      </c>
      <c r="BZ12" s="12">
        <v>4.1999999999999997E-3</v>
      </c>
      <c r="CA12" s="12">
        <v>5.4000000000000003E-3</v>
      </c>
      <c r="CB12" s="12">
        <v>6.4000000000000003E-3</v>
      </c>
      <c r="CC12" s="12">
        <v>7.4000000000000003E-3</v>
      </c>
      <c r="CD12" s="12">
        <v>8.3000000000000001E-3</v>
      </c>
      <c r="CE12" s="12">
        <v>8.9999999999999993E-3</v>
      </c>
      <c r="CF12" s="12">
        <v>9.4999999999999998E-3</v>
      </c>
      <c r="CG12" s="12">
        <v>9.9000000000000008E-3</v>
      </c>
      <c r="CH12" s="12">
        <v>0.01</v>
      </c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</row>
    <row r="13" spans="1:109" x14ac:dyDescent="0.2">
      <c r="A13" s="14">
        <v>31</v>
      </c>
      <c r="B13" s="55">
        <v>3.4500000000000003E-2</v>
      </c>
      <c r="C13" s="55">
        <v>3.1800000000000002E-2</v>
      </c>
      <c r="D13" s="55">
        <v>2.8899999999999999E-2</v>
      </c>
      <c r="E13" s="55">
        <v>2.5399999999999999E-2</v>
      </c>
      <c r="F13" s="55">
        <v>2.1299999999999999E-2</v>
      </c>
      <c r="G13" s="55">
        <v>1.6799999999999999E-2</v>
      </c>
      <c r="H13" s="55">
        <v>1.23E-2</v>
      </c>
      <c r="I13" s="55">
        <v>7.7999999999999996E-3</v>
      </c>
      <c r="J13" s="55">
        <v>3.3E-3</v>
      </c>
      <c r="K13" s="55">
        <v>-1.2999999999999999E-3</v>
      </c>
      <c r="L13" s="55">
        <v>-6.1000000000000004E-3</v>
      </c>
      <c r="M13" s="55">
        <v>-1.0800000000000001E-2</v>
      </c>
      <c r="N13" s="55">
        <v>-1.49E-2</v>
      </c>
      <c r="O13" s="55">
        <v>-1.7999999999999999E-2</v>
      </c>
      <c r="P13" s="55">
        <v>-1.9400000000000001E-2</v>
      </c>
      <c r="Q13" s="55">
        <v>-1.9199999999999998E-2</v>
      </c>
      <c r="R13" s="55">
        <v>-1.7000000000000001E-2</v>
      </c>
      <c r="S13" s="55">
        <v>-1.3100000000000001E-2</v>
      </c>
      <c r="T13" s="55">
        <v>-7.6E-3</v>
      </c>
      <c r="U13" s="55">
        <v>-1E-3</v>
      </c>
      <c r="V13" s="55">
        <v>5.8999999999999999E-3</v>
      </c>
      <c r="W13" s="55">
        <v>1.23E-2</v>
      </c>
      <c r="X13" s="55">
        <v>1.77E-2</v>
      </c>
      <c r="Y13" s="55">
        <v>2.1499999999999998E-2</v>
      </c>
      <c r="Z13" s="55">
        <v>2.3099999999999999E-2</v>
      </c>
      <c r="AA13" s="55">
        <v>2.2599999999999999E-2</v>
      </c>
      <c r="AB13" s="55">
        <v>2.0199999999999999E-2</v>
      </c>
      <c r="AC13" s="55">
        <v>1.6899999999999998E-2</v>
      </c>
      <c r="AD13" s="55">
        <v>1.34E-2</v>
      </c>
      <c r="AE13" s="55">
        <v>9.9000000000000008E-3</v>
      </c>
      <c r="AF13" s="55">
        <v>5.7999999999999996E-3</v>
      </c>
      <c r="AG13" s="55">
        <v>4.0000000000000002E-4</v>
      </c>
      <c r="AH13" s="55">
        <v>-6.7000000000000002E-3</v>
      </c>
      <c r="AI13" s="55">
        <v>-1.49E-2</v>
      </c>
      <c r="AJ13" s="55">
        <v>-2.2800000000000001E-2</v>
      </c>
      <c r="AK13" s="55">
        <v>-2.8500000000000001E-2</v>
      </c>
      <c r="AL13" s="55">
        <v>-3.0599999999999999E-2</v>
      </c>
      <c r="AM13" s="55">
        <v>-2.8899999999999999E-2</v>
      </c>
      <c r="AN13" s="55">
        <v>-2.35E-2</v>
      </c>
      <c r="AO13" s="55">
        <v>-1.49E-2</v>
      </c>
      <c r="AP13" s="55">
        <v>-3.5999999999999999E-3</v>
      </c>
      <c r="AQ13" s="55">
        <v>0.01</v>
      </c>
      <c r="AR13" s="55">
        <v>2.5399999999999999E-2</v>
      </c>
      <c r="AS13" s="55">
        <v>4.1300000000000003E-2</v>
      </c>
      <c r="AT13" s="55">
        <v>5.5199999999999999E-2</v>
      </c>
      <c r="AU13" s="55">
        <v>6.3899999999999998E-2</v>
      </c>
      <c r="AV13" s="55">
        <v>6.4899999999999999E-2</v>
      </c>
      <c r="AW13" s="55">
        <v>5.79E-2</v>
      </c>
      <c r="AX13" s="55">
        <v>4.48E-2</v>
      </c>
      <c r="AY13" s="55">
        <v>2.9000000000000001E-2</v>
      </c>
      <c r="AZ13" s="55">
        <v>1.37E-2</v>
      </c>
      <c r="BA13" s="55">
        <v>1.6000000000000001E-3</v>
      </c>
      <c r="BB13" s="55">
        <v>-6.1000000000000004E-3</v>
      </c>
      <c r="BC13" s="55">
        <v>-9.2999999999999992E-3</v>
      </c>
      <c r="BD13" s="55">
        <v>-8.6999999999999994E-3</v>
      </c>
      <c r="BE13" s="55">
        <v>-5.3E-3</v>
      </c>
      <c r="BF13" s="55">
        <v>-6.9999999999999999E-4</v>
      </c>
      <c r="BG13" s="55">
        <v>3.0000000000000001E-3</v>
      </c>
      <c r="BH13" s="55">
        <v>4.3E-3</v>
      </c>
      <c r="BI13" s="55">
        <v>2.2000000000000001E-3</v>
      </c>
      <c r="BJ13" s="55">
        <v>-3.7000000000000002E-3</v>
      </c>
      <c r="BK13" s="55">
        <v>-1.2999999999999999E-2</v>
      </c>
      <c r="BL13" s="55">
        <v>-2.53E-2</v>
      </c>
      <c r="BM13" s="55">
        <v>-3.9800000000000002E-2</v>
      </c>
      <c r="BN13" s="55">
        <v>-5.5800000000000002E-2</v>
      </c>
      <c r="BO13" s="12">
        <v>-5.3800000000000001E-2</v>
      </c>
      <c r="BP13" s="12">
        <v>-4.9500000000000002E-2</v>
      </c>
      <c r="BQ13" s="12">
        <v>-4.3400000000000001E-2</v>
      </c>
      <c r="BR13" s="12">
        <v>-3.6200000000000003E-2</v>
      </c>
      <c r="BS13" s="12">
        <v>-2.8299999999999999E-2</v>
      </c>
      <c r="BT13" s="12">
        <v>-2.0400000000000001E-2</v>
      </c>
      <c r="BU13" s="12">
        <v>-1.2999999999999999E-2</v>
      </c>
      <c r="BV13" s="12">
        <v>-6.6E-3</v>
      </c>
      <c r="BW13" s="12">
        <v>-1.6999999999999999E-3</v>
      </c>
      <c r="BX13" s="12">
        <v>1.2999999999999999E-3</v>
      </c>
      <c r="BY13" s="12">
        <v>3.0000000000000001E-3</v>
      </c>
      <c r="BZ13" s="12">
        <v>4.1999999999999997E-3</v>
      </c>
      <c r="CA13" s="12">
        <v>5.4000000000000003E-3</v>
      </c>
      <c r="CB13" s="12">
        <v>6.4000000000000003E-3</v>
      </c>
      <c r="CC13" s="12">
        <v>7.4000000000000003E-3</v>
      </c>
      <c r="CD13" s="12">
        <v>8.3000000000000001E-3</v>
      </c>
      <c r="CE13" s="12">
        <v>8.9999999999999993E-3</v>
      </c>
      <c r="CF13" s="12">
        <v>9.4999999999999998E-3</v>
      </c>
      <c r="CG13" s="12">
        <v>9.9000000000000008E-3</v>
      </c>
      <c r="CH13" s="12">
        <v>0.01</v>
      </c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</row>
    <row r="14" spans="1:109" x14ac:dyDescent="0.2">
      <c r="A14" s="14">
        <v>32</v>
      </c>
      <c r="B14" s="55">
        <v>3.7199999999999997E-2</v>
      </c>
      <c r="C14" s="55">
        <v>3.3700000000000001E-2</v>
      </c>
      <c r="D14" s="55">
        <v>2.9899999999999999E-2</v>
      </c>
      <c r="E14" s="55">
        <v>2.58E-2</v>
      </c>
      <c r="F14" s="55">
        <v>2.1100000000000001E-2</v>
      </c>
      <c r="G14" s="55">
        <v>1.61E-2</v>
      </c>
      <c r="H14" s="55">
        <v>1.1299999999999999E-2</v>
      </c>
      <c r="I14" s="55">
        <v>6.7999999999999996E-3</v>
      </c>
      <c r="J14" s="55">
        <v>2.3999999999999998E-3</v>
      </c>
      <c r="K14" s="55">
        <v>-1.9E-3</v>
      </c>
      <c r="L14" s="55">
        <v>-6.4000000000000003E-3</v>
      </c>
      <c r="M14" s="55">
        <v>-1.0800000000000001E-2</v>
      </c>
      <c r="N14" s="55">
        <v>-1.46E-2</v>
      </c>
      <c r="O14" s="55">
        <v>-1.7299999999999999E-2</v>
      </c>
      <c r="P14" s="55">
        <v>-1.8599999999999998E-2</v>
      </c>
      <c r="Q14" s="55">
        <v>-1.8200000000000001E-2</v>
      </c>
      <c r="R14" s="55">
        <v>-1.6E-2</v>
      </c>
      <c r="S14" s="55">
        <v>-1.21E-2</v>
      </c>
      <c r="T14" s="55">
        <v>-6.4999999999999997E-3</v>
      </c>
      <c r="U14" s="55">
        <v>1E-4</v>
      </c>
      <c r="V14" s="55">
        <v>7.1000000000000004E-3</v>
      </c>
      <c r="W14" s="55">
        <v>1.38E-2</v>
      </c>
      <c r="X14" s="55">
        <v>1.95E-2</v>
      </c>
      <c r="Y14" s="55">
        <v>2.3599999999999999E-2</v>
      </c>
      <c r="Z14" s="55">
        <v>2.5499999999999998E-2</v>
      </c>
      <c r="AA14" s="55">
        <v>2.52E-2</v>
      </c>
      <c r="AB14" s="55">
        <v>2.2800000000000001E-2</v>
      </c>
      <c r="AC14" s="55">
        <v>1.9300000000000001E-2</v>
      </c>
      <c r="AD14" s="55">
        <v>1.5100000000000001E-2</v>
      </c>
      <c r="AE14" s="55">
        <v>1.06E-2</v>
      </c>
      <c r="AF14" s="55">
        <v>5.3E-3</v>
      </c>
      <c r="AG14" s="55">
        <v>-1.2999999999999999E-3</v>
      </c>
      <c r="AH14" s="55">
        <v>-9.2999999999999992E-3</v>
      </c>
      <c r="AI14" s="55">
        <v>-1.8200000000000001E-2</v>
      </c>
      <c r="AJ14" s="55">
        <v>-2.6499999999999999E-2</v>
      </c>
      <c r="AK14" s="55">
        <v>-3.2199999999999999E-2</v>
      </c>
      <c r="AL14" s="55">
        <v>-3.4200000000000001E-2</v>
      </c>
      <c r="AM14" s="55">
        <v>-3.2199999999999999E-2</v>
      </c>
      <c r="AN14" s="55">
        <v>-2.6599999999999999E-2</v>
      </c>
      <c r="AO14" s="55">
        <v>-1.78E-2</v>
      </c>
      <c r="AP14" s="55">
        <v>-6.3E-3</v>
      </c>
      <c r="AQ14" s="55">
        <v>7.6E-3</v>
      </c>
      <c r="AR14" s="55">
        <v>2.3599999999999999E-2</v>
      </c>
      <c r="AS14" s="55">
        <v>4.0300000000000002E-2</v>
      </c>
      <c r="AT14" s="55">
        <v>5.5100000000000003E-2</v>
      </c>
      <c r="AU14" s="55">
        <v>6.4799999999999996E-2</v>
      </c>
      <c r="AV14" s="55">
        <v>6.6699999999999995E-2</v>
      </c>
      <c r="AW14" s="55">
        <v>6.0299999999999999E-2</v>
      </c>
      <c r="AX14" s="55">
        <v>4.7800000000000002E-2</v>
      </c>
      <c r="AY14" s="55">
        <v>3.2500000000000001E-2</v>
      </c>
      <c r="AZ14" s="55">
        <v>1.7600000000000001E-2</v>
      </c>
      <c r="BA14" s="55">
        <v>5.7000000000000002E-3</v>
      </c>
      <c r="BB14" s="55">
        <v>-1.9E-3</v>
      </c>
      <c r="BC14" s="55">
        <v>-5.3E-3</v>
      </c>
      <c r="BD14" s="55">
        <v>-5.3E-3</v>
      </c>
      <c r="BE14" s="55">
        <v>-2.7000000000000001E-3</v>
      </c>
      <c r="BF14" s="55">
        <v>8.9999999999999998E-4</v>
      </c>
      <c r="BG14" s="55">
        <v>3.7000000000000002E-3</v>
      </c>
      <c r="BH14" s="55">
        <v>4.3E-3</v>
      </c>
      <c r="BI14" s="55">
        <v>1.6999999999999999E-3</v>
      </c>
      <c r="BJ14" s="55">
        <v>-4.4000000000000003E-3</v>
      </c>
      <c r="BK14" s="55">
        <v>-1.3899999999999999E-2</v>
      </c>
      <c r="BL14" s="55">
        <v>-2.63E-2</v>
      </c>
      <c r="BM14" s="55">
        <v>-4.1000000000000002E-2</v>
      </c>
      <c r="BN14" s="55">
        <v>-5.7000000000000002E-2</v>
      </c>
      <c r="BO14" s="12">
        <v>-5.5199999999999999E-2</v>
      </c>
      <c r="BP14" s="12">
        <v>-5.11E-2</v>
      </c>
      <c r="BQ14" s="12">
        <v>-4.5199999999999997E-2</v>
      </c>
      <c r="BR14" s="12">
        <v>-3.7999999999999999E-2</v>
      </c>
      <c r="BS14" s="12">
        <v>-3.0099999999999998E-2</v>
      </c>
      <c r="BT14" s="12">
        <v>-2.2100000000000002E-2</v>
      </c>
      <c r="BU14" s="12">
        <v>-1.4500000000000001E-2</v>
      </c>
      <c r="BV14" s="12">
        <v>-7.7999999999999996E-3</v>
      </c>
      <c r="BW14" s="12">
        <v>-2.5999999999999999E-3</v>
      </c>
      <c r="BX14" s="12">
        <v>5.9999999999999995E-4</v>
      </c>
      <c r="BY14" s="12">
        <v>2.5999999999999999E-3</v>
      </c>
      <c r="BZ14" s="12">
        <v>4.1999999999999997E-3</v>
      </c>
      <c r="CA14" s="12">
        <v>5.4000000000000003E-3</v>
      </c>
      <c r="CB14" s="12">
        <v>6.4000000000000003E-3</v>
      </c>
      <c r="CC14" s="12">
        <v>7.4000000000000003E-3</v>
      </c>
      <c r="CD14" s="12">
        <v>8.3000000000000001E-3</v>
      </c>
      <c r="CE14" s="12">
        <v>8.9999999999999993E-3</v>
      </c>
      <c r="CF14" s="12">
        <v>9.4999999999999998E-3</v>
      </c>
      <c r="CG14" s="12">
        <v>9.9000000000000008E-3</v>
      </c>
      <c r="CH14" s="12">
        <v>0.01</v>
      </c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</row>
    <row r="15" spans="1:109" x14ac:dyDescent="0.2">
      <c r="A15" s="14">
        <v>33</v>
      </c>
      <c r="B15" s="55">
        <v>3.9E-2</v>
      </c>
      <c r="C15" s="55">
        <v>3.49E-2</v>
      </c>
      <c r="D15" s="55">
        <v>3.0499999999999999E-2</v>
      </c>
      <c r="E15" s="55">
        <v>2.5899999999999999E-2</v>
      </c>
      <c r="F15" s="55">
        <v>2.0799999999999999E-2</v>
      </c>
      <c r="G15" s="55">
        <v>1.55E-2</v>
      </c>
      <c r="H15" s="55">
        <v>1.0500000000000001E-2</v>
      </c>
      <c r="I15" s="55">
        <v>6.0000000000000001E-3</v>
      </c>
      <c r="J15" s="55">
        <v>1.8E-3</v>
      </c>
      <c r="K15" s="55">
        <v>-2.3999999999999998E-3</v>
      </c>
      <c r="L15" s="55">
        <v>-6.7000000000000002E-3</v>
      </c>
      <c r="M15" s="55">
        <v>-1.0699999999999999E-2</v>
      </c>
      <c r="N15" s="55">
        <v>-1.43E-2</v>
      </c>
      <c r="O15" s="55">
        <v>-1.67E-2</v>
      </c>
      <c r="P15" s="55">
        <v>-1.78E-2</v>
      </c>
      <c r="Q15" s="55">
        <v>-1.7299999999999999E-2</v>
      </c>
      <c r="R15" s="55">
        <v>-1.5100000000000001E-2</v>
      </c>
      <c r="S15" s="55">
        <v>-1.11E-2</v>
      </c>
      <c r="T15" s="55">
        <v>-5.4999999999999997E-3</v>
      </c>
      <c r="U15" s="55">
        <v>1.1999999999999999E-3</v>
      </c>
      <c r="V15" s="55">
        <v>8.3000000000000001E-3</v>
      </c>
      <c r="W15" s="55">
        <v>1.52E-2</v>
      </c>
      <c r="X15" s="55">
        <v>2.12E-2</v>
      </c>
      <c r="Y15" s="55">
        <v>2.5600000000000001E-2</v>
      </c>
      <c r="Z15" s="55">
        <v>2.7799999999999998E-2</v>
      </c>
      <c r="AA15" s="55">
        <v>2.76E-2</v>
      </c>
      <c r="AB15" s="55">
        <v>2.5399999999999999E-2</v>
      </c>
      <c r="AC15" s="55">
        <v>2.18E-2</v>
      </c>
      <c r="AD15" s="55">
        <v>1.72E-2</v>
      </c>
      <c r="AE15" s="55">
        <v>1.2E-2</v>
      </c>
      <c r="AF15" s="55">
        <v>5.8999999999999999E-3</v>
      </c>
      <c r="AG15" s="55">
        <v>-1.6999999999999999E-3</v>
      </c>
      <c r="AH15" s="55">
        <v>-1.06E-2</v>
      </c>
      <c r="AI15" s="55">
        <v>-2.0199999999999999E-2</v>
      </c>
      <c r="AJ15" s="55">
        <v>-2.8899999999999999E-2</v>
      </c>
      <c r="AK15" s="55">
        <v>-3.5000000000000003E-2</v>
      </c>
      <c r="AL15" s="55">
        <v>-3.6999999999999998E-2</v>
      </c>
      <c r="AM15" s="55">
        <v>-3.5000000000000003E-2</v>
      </c>
      <c r="AN15" s="55">
        <v>-2.9399999999999999E-2</v>
      </c>
      <c r="AO15" s="55">
        <v>-2.0500000000000001E-2</v>
      </c>
      <c r="AP15" s="55">
        <v>-8.8999999999999999E-3</v>
      </c>
      <c r="AQ15" s="55">
        <v>5.1999999999999998E-3</v>
      </c>
      <c r="AR15" s="55">
        <v>2.1499999999999998E-2</v>
      </c>
      <c r="AS15" s="55">
        <v>3.8699999999999998E-2</v>
      </c>
      <c r="AT15" s="55">
        <v>5.4100000000000002E-2</v>
      </c>
      <c r="AU15" s="55">
        <v>6.4399999999999999E-2</v>
      </c>
      <c r="AV15" s="55">
        <v>6.7000000000000004E-2</v>
      </c>
      <c r="AW15" s="55">
        <v>6.13E-2</v>
      </c>
      <c r="AX15" s="55">
        <v>4.9399999999999999E-2</v>
      </c>
      <c r="AY15" s="55">
        <v>3.4799999999999998E-2</v>
      </c>
      <c r="AZ15" s="55">
        <v>2.06E-2</v>
      </c>
      <c r="BA15" s="55">
        <v>9.4000000000000004E-3</v>
      </c>
      <c r="BB15" s="55">
        <v>2.2000000000000001E-3</v>
      </c>
      <c r="BC15" s="55">
        <v>-1.1000000000000001E-3</v>
      </c>
      <c r="BD15" s="55">
        <v>-1.4E-3</v>
      </c>
      <c r="BE15" s="55">
        <v>5.0000000000000001E-4</v>
      </c>
      <c r="BF15" s="55">
        <v>3.3E-3</v>
      </c>
      <c r="BG15" s="55">
        <v>5.3E-3</v>
      </c>
      <c r="BH15" s="55">
        <v>5.1999999999999998E-3</v>
      </c>
      <c r="BI15" s="55">
        <v>2.0999999999999999E-3</v>
      </c>
      <c r="BJ15" s="55">
        <v>-4.3E-3</v>
      </c>
      <c r="BK15" s="55">
        <v>-1.41E-2</v>
      </c>
      <c r="BL15" s="55">
        <v>-2.6700000000000002E-2</v>
      </c>
      <c r="BM15" s="55">
        <v>-4.1399999999999999E-2</v>
      </c>
      <c r="BN15" s="55">
        <v>-5.74E-2</v>
      </c>
      <c r="BO15" s="12">
        <v>-5.6000000000000001E-2</v>
      </c>
      <c r="BP15" s="12">
        <v>-5.2200000000000003E-2</v>
      </c>
      <c r="BQ15" s="12">
        <v>-4.65E-2</v>
      </c>
      <c r="BR15" s="12">
        <v>-3.95E-2</v>
      </c>
      <c r="BS15" s="12">
        <v>-3.1600000000000003E-2</v>
      </c>
      <c r="BT15" s="12">
        <v>-2.3599999999999999E-2</v>
      </c>
      <c r="BU15" s="12">
        <v>-1.5900000000000001E-2</v>
      </c>
      <c r="BV15" s="12">
        <v>-8.9999999999999993E-3</v>
      </c>
      <c r="BW15" s="12">
        <v>-3.5999999999999999E-3</v>
      </c>
      <c r="BX15" s="12">
        <v>-1E-4</v>
      </c>
      <c r="BY15" s="12">
        <v>2E-3</v>
      </c>
      <c r="BZ15" s="12">
        <v>3.8999999999999998E-3</v>
      </c>
      <c r="CA15" s="12">
        <v>5.4000000000000003E-3</v>
      </c>
      <c r="CB15" s="12">
        <v>6.4000000000000003E-3</v>
      </c>
      <c r="CC15" s="12">
        <v>7.4000000000000003E-3</v>
      </c>
      <c r="CD15" s="12">
        <v>8.3000000000000001E-3</v>
      </c>
      <c r="CE15" s="12">
        <v>8.9999999999999993E-3</v>
      </c>
      <c r="CF15" s="12">
        <v>9.4999999999999998E-3</v>
      </c>
      <c r="CG15" s="12">
        <v>9.9000000000000008E-3</v>
      </c>
      <c r="CH15" s="12">
        <v>0.01</v>
      </c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</row>
    <row r="16" spans="1:109" x14ac:dyDescent="0.2">
      <c r="A16" s="14">
        <v>34</v>
      </c>
      <c r="B16" s="55">
        <v>0.04</v>
      </c>
      <c r="C16" s="55">
        <v>3.5499999999999997E-2</v>
      </c>
      <c r="D16" s="55">
        <v>3.0800000000000001E-2</v>
      </c>
      <c r="E16" s="55">
        <v>2.58E-2</v>
      </c>
      <c r="F16" s="55">
        <v>2.0500000000000001E-2</v>
      </c>
      <c r="G16" s="55">
        <v>1.5100000000000001E-2</v>
      </c>
      <c r="H16" s="55">
        <v>0.01</v>
      </c>
      <c r="I16" s="55">
        <v>5.4999999999999997E-3</v>
      </c>
      <c r="J16" s="55">
        <v>1.2999999999999999E-3</v>
      </c>
      <c r="K16" s="55">
        <v>-2.8E-3</v>
      </c>
      <c r="L16" s="55">
        <v>-6.7999999999999996E-3</v>
      </c>
      <c r="M16" s="55">
        <v>-1.06E-2</v>
      </c>
      <c r="N16" s="55">
        <v>-1.3899999999999999E-2</v>
      </c>
      <c r="O16" s="55">
        <v>-1.61E-2</v>
      </c>
      <c r="P16" s="55">
        <v>-1.7100000000000001E-2</v>
      </c>
      <c r="Q16" s="55">
        <v>-1.6500000000000001E-2</v>
      </c>
      <c r="R16" s="55">
        <v>-1.43E-2</v>
      </c>
      <c r="S16" s="55">
        <v>-1.03E-2</v>
      </c>
      <c r="T16" s="55">
        <v>-4.5999999999999999E-3</v>
      </c>
      <c r="U16" s="55">
        <v>2.2000000000000001E-3</v>
      </c>
      <c r="V16" s="55">
        <v>9.4000000000000004E-3</v>
      </c>
      <c r="W16" s="55">
        <v>1.6500000000000001E-2</v>
      </c>
      <c r="X16" s="55">
        <v>2.2599999999999999E-2</v>
      </c>
      <c r="Y16" s="55">
        <v>2.7199999999999998E-2</v>
      </c>
      <c r="Z16" s="55">
        <v>2.9700000000000001E-2</v>
      </c>
      <c r="AA16" s="55">
        <v>2.98E-2</v>
      </c>
      <c r="AB16" s="55">
        <v>2.7799999999999998E-2</v>
      </c>
      <c r="AC16" s="55">
        <v>2.4299999999999999E-2</v>
      </c>
      <c r="AD16" s="55">
        <v>1.9699999999999999E-2</v>
      </c>
      <c r="AE16" s="55">
        <v>1.41E-2</v>
      </c>
      <c r="AF16" s="55">
        <v>7.3000000000000001E-3</v>
      </c>
      <c r="AG16" s="55">
        <v>-8.9999999999999998E-4</v>
      </c>
      <c r="AH16" s="55">
        <v>-1.0500000000000001E-2</v>
      </c>
      <c r="AI16" s="55">
        <v>-2.0799999999999999E-2</v>
      </c>
      <c r="AJ16" s="55">
        <v>-0.03</v>
      </c>
      <c r="AK16" s="55">
        <v>-3.6400000000000002E-2</v>
      </c>
      <c r="AL16" s="55">
        <v>-3.8800000000000001E-2</v>
      </c>
      <c r="AM16" s="55">
        <v>-3.7100000000000001E-2</v>
      </c>
      <c r="AN16" s="55">
        <v>-3.1600000000000003E-2</v>
      </c>
      <c r="AO16" s="55">
        <v>-2.29E-2</v>
      </c>
      <c r="AP16" s="55">
        <v>-1.1299999999999999E-2</v>
      </c>
      <c r="AQ16" s="55">
        <v>2.8999999999999998E-3</v>
      </c>
      <c r="AR16" s="55">
        <v>1.9300000000000001E-2</v>
      </c>
      <c r="AS16" s="55">
        <v>3.6600000000000001E-2</v>
      </c>
      <c r="AT16" s="55">
        <v>5.2200000000000003E-2</v>
      </c>
      <c r="AU16" s="55">
        <v>6.2899999999999998E-2</v>
      </c>
      <c r="AV16" s="55">
        <v>6.59E-2</v>
      </c>
      <c r="AW16" s="55">
        <v>6.08E-2</v>
      </c>
      <c r="AX16" s="55">
        <v>4.9700000000000001E-2</v>
      </c>
      <c r="AY16" s="55">
        <v>3.5900000000000001E-2</v>
      </c>
      <c r="AZ16" s="55">
        <v>2.2700000000000001E-2</v>
      </c>
      <c r="BA16" s="55">
        <v>1.24E-2</v>
      </c>
      <c r="BB16" s="55">
        <v>6.0000000000000001E-3</v>
      </c>
      <c r="BC16" s="55">
        <v>3.0000000000000001E-3</v>
      </c>
      <c r="BD16" s="55">
        <v>2.7000000000000001E-3</v>
      </c>
      <c r="BE16" s="55">
        <v>4.1999999999999997E-3</v>
      </c>
      <c r="BF16" s="55">
        <v>6.3E-3</v>
      </c>
      <c r="BG16" s="55">
        <v>7.7000000000000002E-3</v>
      </c>
      <c r="BH16" s="55">
        <v>7.0000000000000001E-3</v>
      </c>
      <c r="BI16" s="55">
        <v>3.5000000000000001E-3</v>
      </c>
      <c r="BJ16" s="55">
        <v>-3.3999999999999998E-3</v>
      </c>
      <c r="BK16" s="55">
        <v>-1.34E-2</v>
      </c>
      <c r="BL16" s="55">
        <v>-2.6100000000000002E-2</v>
      </c>
      <c r="BM16" s="55">
        <v>-4.1000000000000002E-2</v>
      </c>
      <c r="BN16" s="55">
        <v>-5.7000000000000002E-2</v>
      </c>
      <c r="BO16" s="12">
        <v>-5.6000000000000001E-2</v>
      </c>
      <c r="BP16" s="12">
        <v>-5.2600000000000001E-2</v>
      </c>
      <c r="BQ16" s="12">
        <v>-4.7199999999999999E-2</v>
      </c>
      <c r="BR16" s="12">
        <v>-4.0399999999999998E-2</v>
      </c>
      <c r="BS16" s="12">
        <v>-3.2800000000000003E-2</v>
      </c>
      <c r="BT16" s="12">
        <v>-2.4799999999999999E-2</v>
      </c>
      <c r="BU16" s="12">
        <v>-1.72E-2</v>
      </c>
      <c r="BV16" s="12">
        <v>-1.03E-2</v>
      </c>
      <c r="BW16" s="12">
        <v>-4.7000000000000002E-3</v>
      </c>
      <c r="BX16" s="12">
        <v>-1E-3</v>
      </c>
      <c r="BY16" s="12">
        <v>1.4E-3</v>
      </c>
      <c r="BZ16" s="12">
        <v>3.3999999999999998E-3</v>
      </c>
      <c r="CA16" s="12">
        <v>5.1000000000000004E-3</v>
      </c>
      <c r="CB16" s="12">
        <v>6.4000000000000003E-3</v>
      </c>
      <c r="CC16" s="12">
        <v>7.4000000000000003E-3</v>
      </c>
      <c r="CD16" s="12">
        <v>8.3000000000000001E-3</v>
      </c>
      <c r="CE16" s="12">
        <v>8.9999999999999993E-3</v>
      </c>
      <c r="CF16" s="12">
        <v>9.4999999999999998E-3</v>
      </c>
      <c r="CG16" s="12">
        <v>9.9000000000000008E-3</v>
      </c>
      <c r="CH16" s="12">
        <v>0.01</v>
      </c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</row>
    <row r="17" spans="1:109" x14ac:dyDescent="0.2">
      <c r="A17" s="14">
        <v>35</v>
      </c>
      <c r="B17" s="55">
        <v>4.02E-2</v>
      </c>
      <c r="C17" s="55">
        <v>3.56E-2</v>
      </c>
      <c r="D17" s="55">
        <v>3.0800000000000001E-2</v>
      </c>
      <c r="E17" s="55">
        <v>2.5600000000000001E-2</v>
      </c>
      <c r="F17" s="55">
        <v>2.0199999999999999E-2</v>
      </c>
      <c r="G17" s="55">
        <v>1.4800000000000001E-2</v>
      </c>
      <c r="H17" s="55">
        <v>9.7000000000000003E-3</v>
      </c>
      <c r="I17" s="55">
        <v>5.1999999999999998E-3</v>
      </c>
      <c r="J17" s="55">
        <v>1.1000000000000001E-3</v>
      </c>
      <c r="K17" s="55">
        <v>-2.8999999999999998E-3</v>
      </c>
      <c r="L17" s="55">
        <v>-6.7000000000000002E-3</v>
      </c>
      <c r="M17" s="55">
        <v>-1.04E-2</v>
      </c>
      <c r="N17" s="55">
        <v>-1.34E-2</v>
      </c>
      <c r="O17" s="55">
        <v>-1.55E-2</v>
      </c>
      <c r="P17" s="55">
        <v>-1.6400000000000001E-2</v>
      </c>
      <c r="Q17" s="55">
        <v>-1.5800000000000002E-2</v>
      </c>
      <c r="R17" s="55">
        <v>-1.35E-2</v>
      </c>
      <c r="S17" s="55">
        <v>-9.4000000000000004E-3</v>
      </c>
      <c r="T17" s="55">
        <v>-3.7000000000000002E-3</v>
      </c>
      <c r="U17" s="55">
        <v>3.0999999999999999E-3</v>
      </c>
      <c r="V17" s="55">
        <v>1.0500000000000001E-2</v>
      </c>
      <c r="W17" s="55">
        <v>1.7600000000000001E-2</v>
      </c>
      <c r="X17" s="55">
        <v>2.3800000000000002E-2</v>
      </c>
      <c r="Y17" s="55">
        <v>2.8500000000000001E-2</v>
      </c>
      <c r="Z17" s="55">
        <v>3.1199999999999999E-2</v>
      </c>
      <c r="AA17" s="55">
        <v>3.15E-2</v>
      </c>
      <c r="AB17" s="55">
        <v>2.9899999999999999E-2</v>
      </c>
      <c r="AC17" s="55">
        <v>2.6700000000000002E-2</v>
      </c>
      <c r="AD17" s="55">
        <v>2.2200000000000001E-2</v>
      </c>
      <c r="AE17" s="55">
        <v>1.6500000000000001E-2</v>
      </c>
      <c r="AF17" s="55">
        <v>9.4999999999999998E-3</v>
      </c>
      <c r="AG17" s="55">
        <v>8.9999999999999998E-4</v>
      </c>
      <c r="AH17" s="55">
        <v>-9.1999999999999998E-3</v>
      </c>
      <c r="AI17" s="55">
        <v>-1.9900000000000001E-2</v>
      </c>
      <c r="AJ17" s="55">
        <v>-2.9499999999999998E-2</v>
      </c>
      <c r="AK17" s="55">
        <v>-3.6400000000000002E-2</v>
      </c>
      <c r="AL17" s="55">
        <v>-3.9399999999999998E-2</v>
      </c>
      <c r="AM17" s="55">
        <v>-3.8199999999999998E-2</v>
      </c>
      <c r="AN17" s="55">
        <v>-3.3099999999999997E-2</v>
      </c>
      <c r="AO17" s="55">
        <v>-2.47E-2</v>
      </c>
      <c r="AP17" s="55">
        <v>-1.34E-2</v>
      </c>
      <c r="AQ17" s="55">
        <v>5.9999999999999995E-4</v>
      </c>
      <c r="AR17" s="55">
        <v>1.6799999999999999E-2</v>
      </c>
      <c r="AS17" s="55">
        <v>3.39E-2</v>
      </c>
      <c r="AT17" s="55">
        <v>4.9500000000000002E-2</v>
      </c>
      <c r="AU17" s="55">
        <v>6.0299999999999999E-2</v>
      </c>
      <c r="AV17" s="55">
        <v>6.3600000000000004E-2</v>
      </c>
      <c r="AW17" s="55">
        <v>5.8999999999999997E-2</v>
      </c>
      <c r="AX17" s="55">
        <v>4.8599999999999997E-2</v>
      </c>
      <c r="AY17" s="55">
        <v>3.5799999999999998E-2</v>
      </c>
      <c r="AZ17" s="55">
        <v>2.3699999999999999E-2</v>
      </c>
      <c r="BA17" s="55">
        <v>1.46E-2</v>
      </c>
      <c r="BB17" s="55">
        <v>9.1000000000000004E-3</v>
      </c>
      <c r="BC17" s="55">
        <v>6.7000000000000002E-3</v>
      </c>
      <c r="BD17" s="55">
        <v>6.6E-3</v>
      </c>
      <c r="BE17" s="55">
        <v>8.0000000000000002E-3</v>
      </c>
      <c r="BF17" s="55">
        <v>9.7999999999999997E-3</v>
      </c>
      <c r="BG17" s="55">
        <v>1.06E-2</v>
      </c>
      <c r="BH17" s="55">
        <v>9.4999999999999998E-3</v>
      </c>
      <c r="BI17" s="55">
        <v>5.5999999999999999E-3</v>
      </c>
      <c r="BJ17" s="55">
        <v>-1.6000000000000001E-3</v>
      </c>
      <c r="BK17" s="55">
        <v>-1.18E-2</v>
      </c>
      <c r="BL17" s="55">
        <v>-2.4799999999999999E-2</v>
      </c>
      <c r="BM17" s="55">
        <v>-3.9699999999999999E-2</v>
      </c>
      <c r="BN17" s="55">
        <v>-5.5800000000000002E-2</v>
      </c>
      <c r="BO17" s="12">
        <v>-5.5300000000000002E-2</v>
      </c>
      <c r="BP17" s="12">
        <v>-5.2200000000000003E-2</v>
      </c>
      <c r="BQ17" s="12">
        <v>-4.7199999999999999E-2</v>
      </c>
      <c r="BR17" s="12">
        <v>-4.0800000000000003E-2</v>
      </c>
      <c r="BS17" s="12">
        <v>-3.3500000000000002E-2</v>
      </c>
      <c r="BT17" s="12">
        <v>-2.58E-2</v>
      </c>
      <c r="BU17" s="12">
        <v>-1.8200000000000001E-2</v>
      </c>
      <c r="BV17" s="12">
        <v>-1.14E-2</v>
      </c>
      <c r="BW17" s="12">
        <v>-5.7999999999999996E-3</v>
      </c>
      <c r="BX17" s="12">
        <v>-2E-3</v>
      </c>
      <c r="BY17" s="12">
        <v>5.9999999999999995E-4</v>
      </c>
      <c r="BZ17" s="12">
        <v>2.8999999999999998E-3</v>
      </c>
      <c r="CA17" s="12">
        <v>4.7000000000000002E-3</v>
      </c>
      <c r="CB17" s="12">
        <v>6.1999999999999998E-3</v>
      </c>
      <c r="CC17" s="12">
        <v>7.4000000000000003E-3</v>
      </c>
      <c r="CD17" s="12">
        <v>8.3000000000000001E-3</v>
      </c>
      <c r="CE17" s="12">
        <v>8.9999999999999993E-3</v>
      </c>
      <c r="CF17" s="12">
        <v>9.4999999999999998E-3</v>
      </c>
      <c r="CG17" s="12">
        <v>9.9000000000000008E-3</v>
      </c>
      <c r="CH17" s="12">
        <v>0.01</v>
      </c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</row>
    <row r="18" spans="1:109" x14ac:dyDescent="0.2">
      <c r="A18" s="14">
        <v>36</v>
      </c>
      <c r="B18" s="55">
        <v>3.9800000000000002E-2</v>
      </c>
      <c r="C18" s="55">
        <v>3.5200000000000002E-2</v>
      </c>
      <c r="D18" s="55">
        <v>3.0499999999999999E-2</v>
      </c>
      <c r="E18" s="55">
        <v>2.5399999999999999E-2</v>
      </c>
      <c r="F18" s="55">
        <v>0.02</v>
      </c>
      <c r="G18" s="55">
        <v>1.47E-2</v>
      </c>
      <c r="H18" s="55">
        <v>9.7000000000000003E-3</v>
      </c>
      <c r="I18" s="55">
        <v>5.1999999999999998E-3</v>
      </c>
      <c r="J18" s="55">
        <v>1.1000000000000001E-3</v>
      </c>
      <c r="K18" s="55">
        <v>-2.8E-3</v>
      </c>
      <c r="L18" s="55">
        <v>-6.4999999999999997E-3</v>
      </c>
      <c r="M18" s="55">
        <v>-0.01</v>
      </c>
      <c r="N18" s="55">
        <v>-1.29E-2</v>
      </c>
      <c r="O18" s="55">
        <v>-1.49E-2</v>
      </c>
      <c r="P18" s="55">
        <v>-1.5699999999999999E-2</v>
      </c>
      <c r="Q18" s="55">
        <v>-1.5100000000000001E-2</v>
      </c>
      <c r="R18" s="55">
        <v>-1.2800000000000001E-2</v>
      </c>
      <c r="S18" s="55">
        <v>-8.6999999999999994E-3</v>
      </c>
      <c r="T18" s="55">
        <v>-2.8999999999999998E-3</v>
      </c>
      <c r="U18" s="55">
        <v>4.0000000000000001E-3</v>
      </c>
      <c r="V18" s="55">
        <v>1.14E-2</v>
      </c>
      <c r="W18" s="55">
        <v>1.8499999999999999E-2</v>
      </c>
      <c r="X18" s="55">
        <v>2.4799999999999999E-2</v>
      </c>
      <c r="Y18" s="55">
        <v>2.9499999999999998E-2</v>
      </c>
      <c r="Z18" s="55">
        <v>3.2300000000000002E-2</v>
      </c>
      <c r="AA18" s="55">
        <v>3.2899999999999999E-2</v>
      </c>
      <c r="AB18" s="55">
        <v>3.1600000000000003E-2</v>
      </c>
      <c r="AC18" s="55">
        <v>2.8799999999999999E-2</v>
      </c>
      <c r="AD18" s="55">
        <v>2.47E-2</v>
      </c>
      <c r="AE18" s="55">
        <v>1.9199999999999998E-2</v>
      </c>
      <c r="AF18" s="55">
        <v>1.2200000000000001E-2</v>
      </c>
      <c r="AG18" s="55">
        <v>3.5000000000000001E-3</v>
      </c>
      <c r="AH18" s="55">
        <v>-6.7000000000000002E-3</v>
      </c>
      <c r="AI18" s="55">
        <v>-1.77E-2</v>
      </c>
      <c r="AJ18" s="55">
        <v>-2.7699999999999999E-2</v>
      </c>
      <c r="AK18" s="55">
        <v>-3.5000000000000003E-2</v>
      </c>
      <c r="AL18" s="55">
        <v>-3.8600000000000002E-2</v>
      </c>
      <c r="AM18" s="55">
        <v>-3.8100000000000002E-2</v>
      </c>
      <c r="AN18" s="55">
        <v>-3.3700000000000001E-2</v>
      </c>
      <c r="AO18" s="55">
        <v>-2.5999999999999999E-2</v>
      </c>
      <c r="AP18" s="55">
        <v>-1.52E-2</v>
      </c>
      <c r="AQ18" s="55">
        <v>-1.6999999999999999E-3</v>
      </c>
      <c r="AR18" s="55">
        <v>1.41E-2</v>
      </c>
      <c r="AS18" s="55">
        <v>3.0800000000000001E-2</v>
      </c>
      <c r="AT18" s="55">
        <v>4.6100000000000002E-2</v>
      </c>
      <c r="AU18" s="55">
        <v>5.6800000000000003E-2</v>
      </c>
      <c r="AV18" s="55">
        <v>6.0299999999999999E-2</v>
      </c>
      <c r="AW18" s="55">
        <v>5.62E-2</v>
      </c>
      <c r="AX18" s="55">
        <v>4.6600000000000003E-2</v>
      </c>
      <c r="AY18" s="55">
        <v>3.4700000000000002E-2</v>
      </c>
      <c r="AZ18" s="55">
        <v>2.3800000000000002E-2</v>
      </c>
      <c r="BA18" s="55">
        <v>1.5900000000000001E-2</v>
      </c>
      <c r="BB18" s="55">
        <v>1.14E-2</v>
      </c>
      <c r="BC18" s="55">
        <v>9.7999999999999997E-3</v>
      </c>
      <c r="BD18" s="55">
        <v>1.03E-2</v>
      </c>
      <c r="BE18" s="55">
        <v>1.18E-2</v>
      </c>
      <c r="BF18" s="55">
        <v>1.34E-2</v>
      </c>
      <c r="BG18" s="55">
        <v>1.4E-2</v>
      </c>
      <c r="BH18" s="55">
        <v>1.26E-2</v>
      </c>
      <c r="BI18" s="55">
        <v>8.3000000000000001E-3</v>
      </c>
      <c r="BJ18" s="55">
        <v>8.9999999999999998E-4</v>
      </c>
      <c r="BK18" s="55">
        <v>-9.5999999999999992E-3</v>
      </c>
      <c r="BL18" s="55">
        <v>-2.2599999999999999E-2</v>
      </c>
      <c r="BM18" s="55">
        <v>-3.7600000000000001E-2</v>
      </c>
      <c r="BN18" s="55">
        <v>-5.3699999999999998E-2</v>
      </c>
      <c r="BO18" s="12">
        <v>-5.3600000000000002E-2</v>
      </c>
      <c r="BP18" s="12">
        <v>-5.11E-2</v>
      </c>
      <c r="BQ18" s="12">
        <v>-4.6600000000000003E-2</v>
      </c>
      <c r="BR18" s="12">
        <v>-4.0599999999999997E-2</v>
      </c>
      <c r="BS18" s="12">
        <v>-3.3700000000000001E-2</v>
      </c>
      <c r="BT18" s="12">
        <v>-2.63E-2</v>
      </c>
      <c r="BU18" s="12">
        <v>-1.9E-2</v>
      </c>
      <c r="BV18" s="12">
        <v>-1.24E-2</v>
      </c>
      <c r="BW18" s="12">
        <v>-6.7999999999999996E-3</v>
      </c>
      <c r="BX18" s="12">
        <v>-2.8999999999999998E-3</v>
      </c>
      <c r="BY18" s="12">
        <v>-2.0000000000000001E-4</v>
      </c>
      <c r="BZ18" s="12">
        <v>2.2000000000000001E-3</v>
      </c>
      <c r="CA18" s="12">
        <v>4.3E-3</v>
      </c>
      <c r="CB18" s="12">
        <v>6.0000000000000001E-3</v>
      </c>
      <c r="CC18" s="12">
        <v>7.3000000000000001E-3</v>
      </c>
      <c r="CD18" s="12">
        <v>8.3000000000000001E-3</v>
      </c>
      <c r="CE18" s="12">
        <v>8.9999999999999993E-3</v>
      </c>
      <c r="CF18" s="12">
        <v>9.4999999999999998E-3</v>
      </c>
      <c r="CG18" s="12">
        <v>9.9000000000000008E-3</v>
      </c>
      <c r="CH18" s="12">
        <v>0.01</v>
      </c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</row>
    <row r="19" spans="1:109" x14ac:dyDescent="0.2">
      <c r="A19" s="14">
        <v>37</v>
      </c>
      <c r="B19" s="55">
        <v>3.8899999999999997E-2</v>
      </c>
      <c r="C19" s="55">
        <v>3.4500000000000003E-2</v>
      </c>
      <c r="D19" s="55">
        <v>2.9899999999999999E-2</v>
      </c>
      <c r="E19" s="55">
        <v>2.5000000000000001E-2</v>
      </c>
      <c r="F19" s="55">
        <v>1.9800000000000002E-2</v>
      </c>
      <c r="G19" s="55">
        <v>1.47E-2</v>
      </c>
      <c r="H19" s="55">
        <v>9.7000000000000003E-3</v>
      </c>
      <c r="I19" s="55">
        <v>5.3E-3</v>
      </c>
      <c r="J19" s="55">
        <v>1.2999999999999999E-3</v>
      </c>
      <c r="K19" s="55">
        <v>-2.5000000000000001E-3</v>
      </c>
      <c r="L19" s="55">
        <v>-6.1000000000000004E-3</v>
      </c>
      <c r="M19" s="55">
        <v>-9.4000000000000004E-3</v>
      </c>
      <c r="N19" s="55">
        <v>-1.2200000000000001E-2</v>
      </c>
      <c r="O19" s="55">
        <v>-1.41E-2</v>
      </c>
      <c r="P19" s="55">
        <v>-1.49E-2</v>
      </c>
      <c r="Q19" s="55">
        <v>-1.43E-2</v>
      </c>
      <c r="R19" s="55">
        <v>-1.2E-2</v>
      </c>
      <c r="S19" s="55">
        <v>-7.9000000000000008E-3</v>
      </c>
      <c r="T19" s="55">
        <v>-2.2000000000000001E-3</v>
      </c>
      <c r="U19" s="55">
        <v>4.7999999999999996E-3</v>
      </c>
      <c r="V19" s="55">
        <v>1.21E-2</v>
      </c>
      <c r="W19" s="55">
        <v>1.9199999999999998E-2</v>
      </c>
      <c r="X19" s="55">
        <v>2.5399999999999999E-2</v>
      </c>
      <c r="Y19" s="55">
        <v>3.0200000000000001E-2</v>
      </c>
      <c r="Z19" s="55">
        <v>3.3000000000000002E-2</v>
      </c>
      <c r="AA19" s="55">
        <v>3.39E-2</v>
      </c>
      <c r="AB19" s="55">
        <v>3.3000000000000002E-2</v>
      </c>
      <c r="AC19" s="55">
        <v>3.0700000000000002E-2</v>
      </c>
      <c r="AD19" s="55">
        <v>2.7E-2</v>
      </c>
      <c r="AE19" s="55">
        <v>2.18E-2</v>
      </c>
      <c r="AF19" s="55">
        <v>1.5100000000000001E-2</v>
      </c>
      <c r="AG19" s="55">
        <v>6.6E-3</v>
      </c>
      <c r="AH19" s="55">
        <v>-3.5999999999999999E-3</v>
      </c>
      <c r="AI19" s="55">
        <v>-1.4500000000000001E-2</v>
      </c>
      <c r="AJ19" s="55">
        <v>-2.4500000000000001E-2</v>
      </c>
      <c r="AK19" s="55">
        <v>-3.2199999999999999E-2</v>
      </c>
      <c r="AL19" s="55">
        <v>-3.6400000000000002E-2</v>
      </c>
      <c r="AM19" s="55">
        <v>-3.6700000000000003E-2</v>
      </c>
      <c r="AN19" s="55">
        <v>-3.3300000000000003E-2</v>
      </c>
      <c r="AO19" s="55">
        <v>-2.6499999999999999E-2</v>
      </c>
      <c r="AP19" s="55">
        <v>-1.66E-2</v>
      </c>
      <c r="AQ19" s="55">
        <v>-3.8999999999999998E-3</v>
      </c>
      <c r="AR19" s="55">
        <v>1.11E-2</v>
      </c>
      <c r="AS19" s="55">
        <v>2.7199999999999998E-2</v>
      </c>
      <c r="AT19" s="55">
        <v>4.2000000000000003E-2</v>
      </c>
      <c r="AU19" s="55">
        <v>5.2600000000000001E-2</v>
      </c>
      <c r="AV19" s="55">
        <v>5.62E-2</v>
      </c>
      <c r="AW19" s="55">
        <v>5.2600000000000001E-2</v>
      </c>
      <c r="AX19" s="55">
        <v>4.3700000000000003E-2</v>
      </c>
      <c r="AY19" s="55">
        <v>3.2899999999999999E-2</v>
      </c>
      <c r="AZ19" s="55">
        <v>2.3199999999999998E-2</v>
      </c>
      <c r="BA19" s="55">
        <v>1.6400000000000001E-2</v>
      </c>
      <c r="BB19" s="55">
        <v>1.2999999999999999E-2</v>
      </c>
      <c r="BC19" s="55">
        <v>1.2200000000000001E-2</v>
      </c>
      <c r="BD19" s="55">
        <v>1.3299999999999999E-2</v>
      </c>
      <c r="BE19" s="55">
        <v>1.52E-2</v>
      </c>
      <c r="BF19" s="55">
        <v>1.7000000000000001E-2</v>
      </c>
      <c r="BG19" s="55">
        <v>1.7500000000000002E-2</v>
      </c>
      <c r="BH19" s="55">
        <v>1.6E-2</v>
      </c>
      <c r="BI19" s="55">
        <v>1.15E-2</v>
      </c>
      <c r="BJ19" s="55">
        <v>3.8999999999999998E-3</v>
      </c>
      <c r="BK19" s="55">
        <v>-6.6E-3</v>
      </c>
      <c r="BL19" s="55">
        <v>-1.9699999999999999E-2</v>
      </c>
      <c r="BM19" s="55">
        <v>-3.4700000000000002E-2</v>
      </c>
      <c r="BN19" s="55">
        <v>-5.0500000000000003E-2</v>
      </c>
      <c r="BO19" s="12">
        <v>-5.0999999999999997E-2</v>
      </c>
      <c r="BP19" s="12">
        <v>-4.9099999999999998E-2</v>
      </c>
      <c r="BQ19" s="12">
        <v>-4.5199999999999997E-2</v>
      </c>
      <c r="BR19" s="12">
        <v>-3.9800000000000002E-2</v>
      </c>
      <c r="BS19" s="12">
        <v>-3.3399999999999999E-2</v>
      </c>
      <c r="BT19" s="12">
        <v>-2.6499999999999999E-2</v>
      </c>
      <c r="BU19" s="12">
        <v>-1.95E-2</v>
      </c>
      <c r="BV19" s="12">
        <v>-1.3100000000000001E-2</v>
      </c>
      <c r="BW19" s="12">
        <v>-7.7000000000000002E-3</v>
      </c>
      <c r="BX19" s="12">
        <v>-3.8999999999999998E-3</v>
      </c>
      <c r="BY19" s="12">
        <v>-1E-3</v>
      </c>
      <c r="BZ19" s="12">
        <v>1.6000000000000001E-3</v>
      </c>
      <c r="CA19" s="12">
        <v>3.8E-3</v>
      </c>
      <c r="CB19" s="12">
        <v>5.5999999999999999E-3</v>
      </c>
      <c r="CC19" s="12">
        <v>7.1000000000000004E-3</v>
      </c>
      <c r="CD19" s="12">
        <v>8.2000000000000007E-3</v>
      </c>
      <c r="CE19" s="12">
        <v>8.9999999999999993E-3</v>
      </c>
      <c r="CF19" s="12">
        <v>9.4999999999999998E-3</v>
      </c>
      <c r="CG19" s="12">
        <v>9.9000000000000008E-3</v>
      </c>
      <c r="CH19" s="12">
        <v>0.01</v>
      </c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</row>
    <row r="20" spans="1:109" x14ac:dyDescent="0.2">
      <c r="A20" s="14">
        <v>38</v>
      </c>
      <c r="B20" s="55">
        <v>3.7499999999999999E-2</v>
      </c>
      <c r="C20" s="55">
        <v>3.3399999999999999E-2</v>
      </c>
      <c r="D20" s="55">
        <v>2.92E-2</v>
      </c>
      <c r="E20" s="55">
        <v>2.46E-2</v>
      </c>
      <c r="F20" s="55">
        <v>1.9699999999999999E-2</v>
      </c>
      <c r="G20" s="55">
        <v>1.47E-2</v>
      </c>
      <c r="H20" s="55">
        <v>9.9000000000000008E-3</v>
      </c>
      <c r="I20" s="55">
        <v>5.7000000000000002E-3</v>
      </c>
      <c r="J20" s="55">
        <v>1.6999999999999999E-3</v>
      </c>
      <c r="K20" s="55">
        <v>-1.9E-3</v>
      </c>
      <c r="L20" s="55">
        <v>-5.4000000000000003E-3</v>
      </c>
      <c r="M20" s="55">
        <v>-8.6999999999999994E-3</v>
      </c>
      <c r="N20" s="55">
        <v>-1.14E-2</v>
      </c>
      <c r="O20" s="55">
        <v>-1.3299999999999999E-2</v>
      </c>
      <c r="P20" s="55">
        <v>-1.41E-2</v>
      </c>
      <c r="Q20" s="55">
        <v>-1.35E-2</v>
      </c>
      <c r="R20" s="55">
        <v>-1.1299999999999999E-2</v>
      </c>
      <c r="S20" s="55">
        <v>-7.1999999999999998E-3</v>
      </c>
      <c r="T20" s="55">
        <v>-1.5E-3</v>
      </c>
      <c r="U20" s="55">
        <v>5.4000000000000003E-3</v>
      </c>
      <c r="V20" s="55">
        <v>1.2699999999999999E-2</v>
      </c>
      <c r="W20" s="55">
        <v>1.9800000000000002E-2</v>
      </c>
      <c r="X20" s="55">
        <v>2.5899999999999999E-2</v>
      </c>
      <c r="Y20" s="55">
        <v>3.0499999999999999E-2</v>
      </c>
      <c r="Z20" s="55">
        <v>3.3500000000000002E-2</v>
      </c>
      <c r="AA20" s="55">
        <v>3.4599999999999999E-2</v>
      </c>
      <c r="AB20" s="55">
        <v>3.4099999999999998E-2</v>
      </c>
      <c r="AC20" s="55">
        <v>3.2199999999999999E-2</v>
      </c>
      <c r="AD20" s="55">
        <v>2.9000000000000001E-2</v>
      </c>
      <c r="AE20" s="55">
        <v>2.4299999999999999E-2</v>
      </c>
      <c r="AF20" s="55">
        <v>1.7999999999999999E-2</v>
      </c>
      <c r="AG20" s="55">
        <v>9.7999999999999997E-3</v>
      </c>
      <c r="AH20" s="55">
        <v>0</v>
      </c>
      <c r="AI20" s="55">
        <v>-1.0500000000000001E-2</v>
      </c>
      <c r="AJ20" s="55">
        <v>-2.0400000000000001E-2</v>
      </c>
      <c r="AK20" s="55">
        <v>-2.81E-2</v>
      </c>
      <c r="AL20" s="55">
        <v>-3.2800000000000003E-2</v>
      </c>
      <c r="AM20" s="55">
        <v>-3.4000000000000002E-2</v>
      </c>
      <c r="AN20" s="55">
        <v>-3.1800000000000002E-2</v>
      </c>
      <c r="AO20" s="55">
        <v>-2.6200000000000001E-2</v>
      </c>
      <c r="AP20" s="55">
        <v>-1.7600000000000001E-2</v>
      </c>
      <c r="AQ20" s="55">
        <v>-6.0000000000000001E-3</v>
      </c>
      <c r="AR20" s="55">
        <v>8.0000000000000002E-3</v>
      </c>
      <c r="AS20" s="55">
        <v>2.3300000000000001E-2</v>
      </c>
      <c r="AT20" s="55">
        <v>3.7600000000000001E-2</v>
      </c>
      <c r="AU20" s="55">
        <v>4.7800000000000002E-2</v>
      </c>
      <c r="AV20" s="55">
        <v>5.1499999999999997E-2</v>
      </c>
      <c r="AW20" s="55">
        <v>4.8300000000000003E-2</v>
      </c>
      <c r="AX20" s="55">
        <v>4.0300000000000002E-2</v>
      </c>
      <c r="AY20" s="55">
        <v>3.0499999999999999E-2</v>
      </c>
      <c r="AZ20" s="55">
        <v>2.1899999999999999E-2</v>
      </c>
      <c r="BA20" s="55">
        <v>1.6199999999999999E-2</v>
      </c>
      <c r="BB20" s="55">
        <v>1.37E-2</v>
      </c>
      <c r="BC20" s="55">
        <v>1.38E-2</v>
      </c>
      <c r="BD20" s="55">
        <v>1.5599999999999999E-2</v>
      </c>
      <c r="BE20" s="55">
        <v>1.8100000000000002E-2</v>
      </c>
      <c r="BF20" s="55">
        <v>2.0199999999999999E-2</v>
      </c>
      <c r="BG20" s="55">
        <v>2.0899999999999998E-2</v>
      </c>
      <c r="BH20" s="55">
        <v>1.9400000000000001E-2</v>
      </c>
      <c r="BI20" s="55">
        <v>1.4999999999999999E-2</v>
      </c>
      <c r="BJ20" s="55">
        <v>7.3000000000000001E-3</v>
      </c>
      <c r="BK20" s="55">
        <v>-3.2000000000000002E-3</v>
      </c>
      <c r="BL20" s="55">
        <v>-1.6199999999999999E-2</v>
      </c>
      <c r="BM20" s="55">
        <v>-3.09E-2</v>
      </c>
      <c r="BN20" s="55">
        <v>-4.65E-2</v>
      </c>
      <c r="BO20" s="12">
        <v>-4.7500000000000001E-2</v>
      </c>
      <c r="BP20" s="12">
        <v>-4.6199999999999998E-2</v>
      </c>
      <c r="BQ20" s="12">
        <v>-4.2999999999999997E-2</v>
      </c>
      <c r="BR20" s="12">
        <v>-3.8300000000000001E-2</v>
      </c>
      <c r="BS20" s="12">
        <v>-3.2500000000000001E-2</v>
      </c>
      <c r="BT20" s="12">
        <v>-2.6200000000000001E-2</v>
      </c>
      <c r="BU20" s="12">
        <v>-1.9699999999999999E-2</v>
      </c>
      <c r="BV20" s="12">
        <v>-1.37E-2</v>
      </c>
      <c r="BW20" s="12">
        <v>-8.5000000000000006E-3</v>
      </c>
      <c r="BX20" s="12">
        <v>-4.7000000000000002E-3</v>
      </c>
      <c r="BY20" s="12">
        <v>-1.8E-3</v>
      </c>
      <c r="BZ20" s="12">
        <v>8.9999999999999998E-4</v>
      </c>
      <c r="CA20" s="12">
        <v>3.2000000000000002E-3</v>
      </c>
      <c r="CB20" s="12">
        <v>5.1999999999999998E-3</v>
      </c>
      <c r="CC20" s="12">
        <v>6.7999999999999996E-3</v>
      </c>
      <c r="CD20" s="12">
        <v>8.0999999999999996E-3</v>
      </c>
      <c r="CE20" s="12">
        <v>8.8999999999999999E-3</v>
      </c>
      <c r="CF20" s="12">
        <v>9.4999999999999998E-3</v>
      </c>
      <c r="CG20" s="12">
        <v>9.9000000000000008E-3</v>
      </c>
      <c r="CH20" s="12">
        <v>0.01</v>
      </c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</row>
    <row r="21" spans="1:109" x14ac:dyDescent="0.2">
      <c r="A21" s="14">
        <v>39</v>
      </c>
      <c r="B21" s="55">
        <v>3.5799999999999998E-2</v>
      </c>
      <c r="C21" s="55">
        <v>3.2199999999999999E-2</v>
      </c>
      <c r="D21" s="55">
        <v>2.8400000000000002E-2</v>
      </c>
      <c r="E21" s="55">
        <v>2.41E-2</v>
      </c>
      <c r="F21" s="55">
        <v>1.95E-2</v>
      </c>
      <c r="G21" s="55">
        <v>1.47E-2</v>
      </c>
      <c r="H21" s="55">
        <v>1.0200000000000001E-2</v>
      </c>
      <c r="I21" s="55">
        <v>6.1000000000000004E-3</v>
      </c>
      <c r="J21" s="55">
        <v>2.3E-3</v>
      </c>
      <c r="K21" s="55">
        <v>-1.1999999999999999E-3</v>
      </c>
      <c r="L21" s="55">
        <v>-4.5999999999999999E-3</v>
      </c>
      <c r="M21" s="55">
        <v>-7.7999999999999996E-3</v>
      </c>
      <c r="N21" s="55">
        <v>-1.0500000000000001E-2</v>
      </c>
      <c r="O21" s="55">
        <v>-1.24E-2</v>
      </c>
      <c r="P21" s="55">
        <v>-1.32E-2</v>
      </c>
      <c r="Q21" s="55">
        <v>-1.2699999999999999E-2</v>
      </c>
      <c r="R21" s="55">
        <v>-1.0500000000000001E-2</v>
      </c>
      <c r="S21" s="55">
        <v>-6.4999999999999997E-3</v>
      </c>
      <c r="T21" s="55">
        <v>-8.9999999999999998E-4</v>
      </c>
      <c r="U21" s="55">
        <v>5.8999999999999999E-3</v>
      </c>
      <c r="V21" s="55">
        <v>1.32E-2</v>
      </c>
      <c r="W21" s="55">
        <v>2.01E-2</v>
      </c>
      <c r="X21" s="55">
        <v>2.5999999999999999E-2</v>
      </c>
      <c r="Y21" s="55">
        <v>3.0599999999999999E-2</v>
      </c>
      <c r="Z21" s="55">
        <v>3.3599999999999998E-2</v>
      </c>
      <c r="AA21" s="55">
        <v>3.49E-2</v>
      </c>
      <c r="AB21" s="55">
        <v>3.4799999999999998E-2</v>
      </c>
      <c r="AC21" s="55">
        <v>3.3399999999999999E-2</v>
      </c>
      <c r="AD21" s="55">
        <v>3.0599999999999999E-2</v>
      </c>
      <c r="AE21" s="55">
        <v>2.64E-2</v>
      </c>
      <c r="AF21" s="55">
        <v>2.06E-2</v>
      </c>
      <c r="AG21" s="55">
        <v>1.2999999999999999E-2</v>
      </c>
      <c r="AH21" s="55">
        <v>3.8E-3</v>
      </c>
      <c r="AI21" s="55">
        <v>-6.1000000000000004E-3</v>
      </c>
      <c r="AJ21" s="55">
        <v>-1.55E-2</v>
      </c>
      <c r="AK21" s="55">
        <v>-2.3199999999999998E-2</v>
      </c>
      <c r="AL21" s="55">
        <v>-2.8299999999999999E-2</v>
      </c>
      <c r="AM21" s="55">
        <v>-3.0300000000000001E-2</v>
      </c>
      <c r="AN21" s="55">
        <v>-2.93E-2</v>
      </c>
      <c r="AO21" s="55">
        <v>-2.5100000000000001E-2</v>
      </c>
      <c r="AP21" s="55">
        <v>-1.7999999999999999E-2</v>
      </c>
      <c r="AQ21" s="55">
        <v>-7.7999999999999996E-3</v>
      </c>
      <c r="AR21" s="55">
        <v>5.0000000000000001E-3</v>
      </c>
      <c r="AS21" s="55">
        <v>1.9400000000000001E-2</v>
      </c>
      <c r="AT21" s="55">
        <v>3.2800000000000003E-2</v>
      </c>
      <c r="AU21" s="55">
        <v>4.2599999999999999E-2</v>
      </c>
      <c r="AV21" s="55">
        <v>4.6399999999999997E-2</v>
      </c>
      <c r="AW21" s="55">
        <v>4.3700000000000003E-2</v>
      </c>
      <c r="AX21" s="55">
        <v>3.6499999999999998E-2</v>
      </c>
      <c r="AY21" s="55">
        <v>2.7699999999999999E-2</v>
      </c>
      <c r="AZ21" s="55">
        <v>2.01E-2</v>
      </c>
      <c r="BA21" s="55">
        <v>1.5299999999999999E-2</v>
      </c>
      <c r="BB21" s="55">
        <v>1.37E-2</v>
      </c>
      <c r="BC21" s="55">
        <v>1.47E-2</v>
      </c>
      <c r="BD21" s="55">
        <v>1.72E-2</v>
      </c>
      <c r="BE21" s="55">
        <v>2.0299999999999999E-2</v>
      </c>
      <c r="BF21" s="55">
        <v>2.29E-2</v>
      </c>
      <c r="BG21" s="55">
        <v>2.4E-2</v>
      </c>
      <c r="BH21" s="55">
        <v>2.2599999999999999E-2</v>
      </c>
      <c r="BI21" s="55">
        <v>1.83E-2</v>
      </c>
      <c r="BJ21" s="55">
        <v>1.0800000000000001E-2</v>
      </c>
      <c r="BK21" s="55">
        <v>4.0000000000000002E-4</v>
      </c>
      <c r="BL21" s="55">
        <v>-1.2200000000000001E-2</v>
      </c>
      <c r="BM21" s="55">
        <v>-2.6499999999999999E-2</v>
      </c>
      <c r="BN21" s="55">
        <v>-4.1599999999999998E-2</v>
      </c>
      <c r="BO21" s="12">
        <v>-4.3099999999999999E-2</v>
      </c>
      <c r="BP21" s="12">
        <v>-4.2500000000000003E-2</v>
      </c>
      <c r="BQ21" s="12">
        <v>-4.0099999999999997E-2</v>
      </c>
      <c r="BR21" s="12">
        <v>-3.6200000000000003E-2</v>
      </c>
      <c r="BS21" s="12">
        <v>-3.1199999999999999E-2</v>
      </c>
      <c r="BT21" s="12">
        <v>-2.5499999999999998E-2</v>
      </c>
      <c r="BU21" s="12">
        <v>-1.9599999999999999E-2</v>
      </c>
      <c r="BV21" s="12">
        <v>-1.4E-2</v>
      </c>
      <c r="BW21" s="12">
        <v>-9.1000000000000004E-3</v>
      </c>
      <c r="BX21" s="12">
        <v>-5.4000000000000003E-3</v>
      </c>
      <c r="BY21" s="12">
        <v>-2.5000000000000001E-3</v>
      </c>
      <c r="BZ21" s="12">
        <v>2.0000000000000001E-4</v>
      </c>
      <c r="CA21" s="12">
        <v>2.7000000000000001E-3</v>
      </c>
      <c r="CB21" s="12">
        <v>4.7999999999999996E-3</v>
      </c>
      <c r="CC21" s="12">
        <v>6.6E-3</v>
      </c>
      <c r="CD21" s="12">
        <v>7.9000000000000008E-3</v>
      </c>
      <c r="CE21" s="12">
        <v>8.8999999999999999E-3</v>
      </c>
      <c r="CF21" s="12">
        <v>9.4999999999999998E-3</v>
      </c>
      <c r="CG21" s="12">
        <v>9.9000000000000008E-3</v>
      </c>
      <c r="CH21" s="12">
        <v>0.01</v>
      </c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</row>
    <row r="22" spans="1:109" x14ac:dyDescent="0.2">
      <c r="A22" s="14">
        <v>40</v>
      </c>
      <c r="B22" s="55">
        <v>3.39E-2</v>
      </c>
      <c r="C22" s="55">
        <v>3.0800000000000001E-2</v>
      </c>
      <c r="D22" s="55">
        <v>2.7400000000000001E-2</v>
      </c>
      <c r="E22" s="55">
        <v>2.35E-2</v>
      </c>
      <c r="F22" s="55">
        <v>1.9199999999999998E-2</v>
      </c>
      <c r="G22" s="55">
        <v>1.47E-2</v>
      </c>
      <c r="H22" s="55">
        <v>1.04E-2</v>
      </c>
      <c r="I22" s="55">
        <v>6.4999999999999997E-3</v>
      </c>
      <c r="J22" s="55">
        <v>2.8999999999999998E-3</v>
      </c>
      <c r="K22" s="55">
        <v>-5.0000000000000001E-4</v>
      </c>
      <c r="L22" s="55">
        <v>-3.8E-3</v>
      </c>
      <c r="M22" s="55">
        <v>-6.7999999999999996E-3</v>
      </c>
      <c r="N22" s="55">
        <v>-9.4999999999999998E-3</v>
      </c>
      <c r="O22" s="55">
        <v>-1.14E-2</v>
      </c>
      <c r="P22" s="55">
        <v>-1.2200000000000001E-2</v>
      </c>
      <c r="Q22" s="55">
        <v>-1.18E-2</v>
      </c>
      <c r="R22" s="55">
        <v>-9.7000000000000003E-3</v>
      </c>
      <c r="S22" s="55">
        <v>-5.8999999999999999E-3</v>
      </c>
      <c r="T22" s="55">
        <v>-4.0000000000000002E-4</v>
      </c>
      <c r="U22" s="55">
        <v>6.3E-3</v>
      </c>
      <c r="V22" s="55">
        <v>1.34E-2</v>
      </c>
      <c r="W22" s="55">
        <v>2.0199999999999999E-2</v>
      </c>
      <c r="X22" s="55">
        <v>2.5999999999999999E-2</v>
      </c>
      <c r="Y22" s="55">
        <v>3.0499999999999999E-2</v>
      </c>
      <c r="Z22" s="55">
        <v>3.3500000000000002E-2</v>
      </c>
      <c r="AA22" s="55">
        <v>3.5099999999999999E-2</v>
      </c>
      <c r="AB22" s="55">
        <v>3.5200000000000002E-2</v>
      </c>
      <c r="AC22" s="55">
        <v>3.4200000000000001E-2</v>
      </c>
      <c r="AD22" s="55">
        <v>3.1899999999999998E-2</v>
      </c>
      <c r="AE22" s="55">
        <v>2.8199999999999999E-2</v>
      </c>
      <c r="AF22" s="55">
        <v>2.3E-2</v>
      </c>
      <c r="AG22" s="55">
        <v>1.6E-2</v>
      </c>
      <c r="AH22" s="55">
        <v>7.6E-3</v>
      </c>
      <c r="AI22" s="55">
        <v>-1.5E-3</v>
      </c>
      <c r="AJ22" s="55">
        <v>-1.03E-2</v>
      </c>
      <c r="AK22" s="55">
        <v>-1.77E-2</v>
      </c>
      <c r="AL22" s="55">
        <v>-2.3E-2</v>
      </c>
      <c r="AM22" s="55">
        <v>-2.58E-2</v>
      </c>
      <c r="AN22" s="55">
        <v>-2.5899999999999999E-2</v>
      </c>
      <c r="AO22" s="55">
        <v>-2.3300000000000001E-2</v>
      </c>
      <c r="AP22" s="55">
        <v>-1.77E-2</v>
      </c>
      <c r="AQ22" s="55">
        <v>-9.1000000000000004E-3</v>
      </c>
      <c r="AR22" s="55">
        <v>2.3999999999999998E-3</v>
      </c>
      <c r="AS22" s="55">
        <v>1.5599999999999999E-2</v>
      </c>
      <c r="AT22" s="55">
        <v>2.81E-2</v>
      </c>
      <c r="AU22" s="55">
        <v>3.7400000000000003E-2</v>
      </c>
      <c r="AV22" s="55">
        <v>4.1000000000000002E-2</v>
      </c>
      <c r="AW22" s="55">
        <v>3.8699999999999998E-2</v>
      </c>
      <c r="AX22" s="55">
        <v>3.2399999999999998E-2</v>
      </c>
      <c r="AY22" s="55">
        <v>2.46E-2</v>
      </c>
      <c r="AZ22" s="55">
        <v>1.7999999999999999E-2</v>
      </c>
      <c r="BA22" s="55">
        <v>1.4E-2</v>
      </c>
      <c r="BB22" s="55">
        <v>1.32E-2</v>
      </c>
      <c r="BC22" s="55">
        <v>1.49E-2</v>
      </c>
      <c r="BD22" s="55">
        <v>1.8100000000000002E-2</v>
      </c>
      <c r="BE22" s="55">
        <v>2.18E-2</v>
      </c>
      <c r="BF22" s="55">
        <v>2.4899999999999999E-2</v>
      </c>
      <c r="BG22" s="55">
        <v>2.64E-2</v>
      </c>
      <c r="BH22" s="55">
        <v>2.53E-2</v>
      </c>
      <c r="BI22" s="55">
        <v>2.1299999999999999E-2</v>
      </c>
      <c r="BJ22" s="55">
        <v>1.41E-2</v>
      </c>
      <c r="BK22" s="55">
        <v>4.1999999999999997E-3</v>
      </c>
      <c r="BL22" s="55">
        <v>-8.0000000000000002E-3</v>
      </c>
      <c r="BM22" s="55">
        <v>-2.1600000000000001E-2</v>
      </c>
      <c r="BN22" s="55">
        <v>-3.61E-2</v>
      </c>
      <c r="BO22" s="12">
        <v>-3.7999999999999999E-2</v>
      </c>
      <c r="BP22" s="12">
        <v>-3.8100000000000002E-2</v>
      </c>
      <c r="BQ22" s="12">
        <v>-3.6499999999999998E-2</v>
      </c>
      <c r="BR22" s="12">
        <v>-3.3399999999999999E-2</v>
      </c>
      <c r="BS22" s="12">
        <v>-2.93E-2</v>
      </c>
      <c r="BT22" s="12">
        <v>-2.4400000000000002E-2</v>
      </c>
      <c r="BU22" s="12">
        <v>-1.9199999999999998E-2</v>
      </c>
      <c r="BV22" s="12">
        <v>-1.41E-2</v>
      </c>
      <c r="BW22" s="12">
        <v>-9.5999999999999992E-3</v>
      </c>
      <c r="BX22" s="12">
        <v>-6.0000000000000001E-3</v>
      </c>
      <c r="BY22" s="12">
        <v>-3.0999999999999999E-3</v>
      </c>
      <c r="BZ22" s="12">
        <v>-2.9999999999999997E-4</v>
      </c>
      <c r="CA22" s="12">
        <v>2.2000000000000001E-3</v>
      </c>
      <c r="CB22" s="12">
        <v>4.4000000000000003E-3</v>
      </c>
      <c r="CC22" s="12">
        <v>6.3E-3</v>
      </c>
      <c r="CD22" s="12">
        <v>7.7000000000000002E-3</v>
      </c>
      <c r="CE22" s="12">
        <v>8.8000000000000005E-3</v>
      </c>
      <c r="CF22" s="12">
        <v>9.4999999999999998E-3</v>
      </c>
      <c r="CG22" s="12">
        <v>9.9000000000000008E-3</v>
      </c>
      <c r="CH22" s="12">
        <v>0.01</v>
      </c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</row>
    <row r="23" spans="1:109" x14ac:dyDescent="0.2">
      <c r="A23" s="14">
        <v>41</v>
      </c>
      <c r="B23" s="55">
        <v>3.2000000000000001E-2</v>
      </c>
      <c r="C23" s="55">
        <v>2.92E-2</v>
      </c>
      <c r="D23" s="55">
        <v>2.6200000000000001E-2</v>
      </c>
      <c r="E23" s="55">
        <v>2.2800000000000001E-2</v>
      </c>
      <c r="F23" s="55">
        <v>1.8800000000000001E-2</v>
      </c>
      <c r="G23" s="55">
        <v>1.46E-2</v>
      </c>
      <c r="H23" s="55">
        <v>1.06E-2</v>
      </c>
      <c r="I23" s="55">
        <v>6.8999999999999999E-3</v>
      </c>
      <c r="J23" s="55">
        <v>3.5000000000000001E-3</v>
      </c>
      <c r="K23" s="55">
        <v>2.0000000000000001E-4</v>
      </c>
      <c r="L23" s="55">
        <v>-2.8999999999999998E-3</v>
      </c>
      <c r="M23" s="55">
        <v>-5.8999999999999999E-3</v>
      </c>
      <c r="N23" s="55">
        <v>-8.3999999999999995E-3</v>
      </c>
      <c r="O23" s="55">
        <v>-1.03E-2</v>
      </c>
      <c r="P23" s="55">
        <v>-1.12E-2</v>
      </c>
      <c r="Q23" s="55">
        <v>-1.0699999999999999E-2</v>
      </c>
      <c r="R23" s="55">
        <v>-8.8000000000000005E-3</v>
      </c>
      <c r="S23" s="55">
        <v>-5.1000000000000004E-3</v>
      </c>
      <c r="T23" s="55">
        <v>1E-4</v>
      </c>
      <c r="U23" s="55">
        <v>6.6E-3</v>
      </c>
      <c r="V23" s="55">
        <v>1.35E-2</v>
      </c>
      <c r="W23" s="55">
        <v>0.02</v>
      </c>
      <c r="X23" s="55">
        <v>2.5700000000000001E-2</v>
      </c>
      <c r="Y23" s="55">
        <v>3.0200000000000001E-2</v>
      </c>
      <c r="Z23" s="55">
        <v>3.3300000000000003E-2</v>
      </c>
      <c r="AA23" s="55">
        <v>3.5000000000000003E-2</v>
      </c>
      <c r="AB23" s="55">
        <v>3.5400000000000001E-2</v>
      </c>
      <c r="AC23" s="55">
        <v>3.4599999999999999E-2</v>
      </c>
      <c r="AD23" s="55">
        <v>3.27E-2</v>
      </c>
      <c r="AE23" s="55">
        <v>2.9499999999999998E-2</v>
      </c>
      <c r="AF23" s="55">
        <v>2.4899999999999999E-2</v>
      </c>
      <c r="AG23" s="55">
        <v>1.8800000000000001E-2</v>
      </c>
      <c r="AH23" s="55">
        <v>1.12E-2</v>
      </c>
      <c r="AI23" s="55">
        <v>3.0000000000000001E-3</v>
      </c>
      <c r="AJ23" s="55">
        <v>-5.0000000000000001E-3</v>
      </c>
      <c r="AK23" s="55">
        <v>-1.2E-2</v>
      </c>
      <c r="AL23" s="55">
        <v>-1.7399999999999999E-2</v>
      </c>
      <c r="AM23" s="55">
        <v>-2.0899999999999998E-2</v>
      </c>
      <c r="AN23" s="55">
        <v>-2.1999999999999999E-2</v>
      </c>
      <c r="AO23" s="55">
        <v>-2.07E-2</v>
      </c>
      <c r="AP23" s="55">
        <v>-1.66E-2</v>
      </c>
      <c r="AQ23" s="55">
        <v>-9.4999999999999998E-3</v>
      </c>
      <c r="AR23" s="55">
        <v>5.0000000000000001E-4</v>
      </c>
      <c r="AS23" s="55">
        <v>1.23E-2</v>
      </c>
      <c r="AT23" s="55">
        <v>2.3699999999999999E-2</v>
      </c>
      <c r="AU23" s="55">
        <v>3.2199999999999999E-2</v>
      </c>
      <c r="AV23" s="55">
        <v>3.56E-2</v>
      </c>
      <c r="AW23" s="55">
        <v>3.3700000000000001E-2</v>
      </c>
      <c r="AX23" s="55">
        <v>2.81E-2</v>
      </c>
      <c r="AY23" s="55">
        <v>2.1299999999999999E-2</v>
      </c>
      <c r="AZ23" s="55">
        <v>1.5599999999999999E-2</v>
      </c>
      <c r="BA23" s="55">
        <v>1.24E-2</v>
      </c>
      <c r="BB23" s="55">
        <v>1.23E-2</v>
      </c>
      <c r="BC23" s="55">
        <v>1.46E-2</v>
      </c>
      <c r="BD23" s="55">
        <v>1.83E-2</v>
      </c>
      <c r="BE23" s="55">
        <v>2.2499999999999999E-2</v>
      </c>
      <c r="BF23" s="55">
        <v>2.6100000000000002E-2</v>
      </c>
      <c r="BG23" s="55">
        <v>2.8000000000000001E-2</v>
      </c>
      <c r="BH23" s="55">
        <v>2.7300000000000001E-2</v>
      </c>
      <c r="BI23" s="55">
        <v>2.3699999999999999E-2</v>
      </c>
      <c r="BJ23" s="55">
        <v>1.7100000000000001E-2</v>
      </c>
      <c r="BK23" s="55">
        <v>7.7000000000000002E-3</v>
      </c>
      <c r="BL23" s="55">
        <v>-3.5999999999999999E-3</v>
      </c>
      <c r="BM23" s="55">
        <v>-1.6500000000000001E-2</v>
      </c>
      <c r="BN23" s="55">
        <v>-3.0099999999999998E-2</v>
      </c>
      <c r="BO23" s="12">
        <v>-3.2399999999999998E-2</v>
      </c>
      <c r="BP23" s="12">
        <v>-3.3000000000000002E-2</v>
      </c>
      <c r="BQ23" s="12">
        <v>-3.2199999999999999E-2</v>
      </c>
      <c r="BR23" s="12">
        <v>-3.0099999999999998E-2</v>
      </c>
      <c r="BS23" s="12">
        <v>-2.69E-2</v>
      </c>
      <c r="BT23" s="12">
        <v>-2.29E-2</v>
      </c>
      <c r="BU23" s="12">
        <v>-1.84E-2</v>
      </c>
      <c r="BV23" s="12">
        <v>-1.3899999999999999E-2</v>
      </c>
      <c r="BW23" s="12">
        <v>-9.7999999999999997E-3</v>
      </c>
      <c r="BX23" s="12">
        <v>-6.4999999999999997E-3</v>
      </c>
      <c r="BY23" s="12">
        <v>-3.5999999999999999E-3</v>
      </c>
      <c r="BZ23" s="12">
        <v>-8.9999999999999998E-4</v>
      </c>
      <c r="CA23" s="12">
        <v>1.6999999999999999E-3</v>
      </c>
      <c r="CB23" s="12">
        <v>4.0000000000000001E-3</v>
      </c>
      <c r="CC23" s="12">
        <v>6.0000000000000001E-3</v>
      </c>
      <c r="CD23" s="12">
        <v>7.4999999999999997E-3</v>
      </c>
      <c r="CE23" s="12">
        <v>8.6999999999999994E-3</v>
      </c>
      <c r="CF23" s="12">
        <v>9.4000000000000004E-3</v>
      </c>
      <c r="CG23" s="12">
        <v>9.9000000000000008E-3</v>
      </c>
      <c r="CH23" s="12">
        <v>0.01</v>
      </c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</row>
    <row r="24" spans="1:109" x14ac:dyDescent="0.2">
      <c r="A24" s="14">
        <v>42</v>
      </c>
      <c r="B24" s="55">
        <v>3.0200000000000001E-2</v>
      </c>
      <c r="C24" s="55">
        <v>2.7699999999999999E-2</v>
      </c>
      <c r="D24" s="55">
        <v>2.5000000000000001E-2</v>
      </c>
      <c r="E24" s="55">
        <v>2.1899999999999999E-2</v>
      </c>
      <c r="F24" s="55">
        <v>1.83E-2</v>
      </c>
      <c r="G24" s="55">
        <v>1.44E-2</v>
      </c>
      <c r="H24" s="55">
        <v>1.0699999999999999E-2</v>
      </c>
      <c r="I24" s="55">
        <v>7.1999999999999998E-3</v>
      </c>
      <c r="J24" s="55">
        <v>4.0000000000000001E-3</v>
      </c>
      <c r="K24" s="55">
        <v>8.9999999999999998E-4</v>
      </c>
      <c r="L24" s="55">
        <v>-2.0999999999999999E-3</v>
      </c>
      <c r="M24" s="55">
        <v>-4.8999999999999998E-3</v>
      </c>
      <c r="N24" s="55">
        <v>-7.3000000000000001E-3</v>
      </c>
      <c r="O24" s="55">
        <v>-9.1000000000000004E-3</v>
      </c>
      <c r="P24" s="55">
        <v>-0.01</v>
      </c>
      <c r="Q24" s="55">
        <v>-9.5999999999999992E-3</v>
      </c>
      <c r="R24" s="55">
        <v>-7.7999999999999996E-3</v>
      </c>
      <c r="S24" s="55">
        <v>-4.3E-3</v>
      </c>
      <c r="T24" s="55">
        <v>6.9999999999999999E-4</v>
      </c>
      <c r="U24" s="55">
        <v>6.7999999999999996E-3</v>
      </c>
      <c r="V24" s="55">
        <v>1.34E-2</v>
      </c>
      <c r="W24" s="55">
        <v>1.9699999999999999E-2</v>
      </c>
      <c r="X24" s="55">
        <v>2.53E-2</v>
      </c>
      <c r="Y24" s="55">
        <v>2.98E-2</v>
      </c>
      <c r="Z24" s="55">
        <v>3.2899999999999999E-2</v>
      </c>
      <c r="AA24" s="55">
        <v>3.4700000000000002E-2</v>
      </c>
      <c r="AB24" s="55">
        <v>3.5299999999999998E-2</v>
      </c>
      <c r="AC24" s="55">
        <v>3.4799999999999998E-2</v>
      </c>
      <c r="AD24" s="55">
        <v>3.3099999999999997E-2</v>
      </c>
      <c r="AE24" s="55">
        <v>3.04E-2</v>
      </c>
      <c r="AF24" s="55">
        <v>2.64E-2</v>
      </c>
      <c r="AG24" s="55">
        <v>2.1100000000000001E-2</v>
      </c>
      <c r="AH24" s="55">
        <v>1.4500000000000001E-2</v>
      </c>
      <c r="AI24" s="55">
        <v>7.3000000000000001E-3</v>
      </c>
      <c r="AJ24" s="55">
        <v>1E-4</v>
      </c>
      <c r="AK24" s="55">
        <v>-6.4999999999999997E-3</v>
      </c>
      <c r="AL24" s="55">
        <v>-1.1900000000000001E-2</v>
      </c>
      <c r="AM24" s="55">
        <v>-1.5699999999999999E-2</v>
      </c>
      <c r="AN24" s="55">
        <v>-1.77E-2</v>
      </c>
      <c r="AO24" s="55">
        <v>-1.7399999999999999E-2</v>
      </c>
      <c r="AP24" s="55">
        <v>-1.47E-2</v>
      </c>
      <c r="AQ24" s="55">
        <v>-8.9999999999999993E-3</v>
      </c>
      <c r="AR24" s="55">
        <v>-5.9999999999999995E-4</v>
      </c>
      <c r="AS24" s="55">
        <v>9.7000000000000003E-3</v>
      </c>
      <c r="AT24" s="55">
        <v>1.9800000000000002E-2</v>
      </c>
      <c r="AU24" s="55">
        <v>2.7300000000000001E-2</v>
      </c>
      <c r="AV24" s="55">
        <v>3.0300000000000001E-2</v>
      </c>
      <c r="AW24" s="55">
        <v>2.86E-2</v>
      </c>
      <c r="AX24" s="55">
        <v>2.3699999999999999E-2</v>
      </c>
      <c r="AY24" s="55">
        <v>1.78E-2</v>
      </c>
      <c r="AZ24" s="55">
        <v>1.2999999999999999E-2</v>
      </c>
      <c r="BA24" s="55">
        <v>1.0699999999999999E-2</v>
      </c>
      <c r="BB24" s="55">
        <v>1.11E-2</v>
      </c>
      <c r="BC24" s="55">
        <v>1.3899999999999999E-2</v>
      </c>
      <c r="BD24" s="55">
        <v>1.7999999999999999E-2</v>
      </c>
      <c r="BE24" s="55">
        <v>2.2599999999999999E-2</v>
      </c>
      <c r="BF24" s="55">
        <v>2.6499999999999999E-2</v>
      </c>
      <c r="BG24" s="55">
        <v>2.87E-2</v>
      </c>
      <c r="BH24" s="55">
        <v>2.8500000000000001E-2</v>
      </c>
      <c r="BI24" s="55">
        <v>2.5399999999999999E-2</v>
      </c>
      <c r="BJ24" s="55">
        <v>1.95E-2</v>
      </c>
      <c r="BK24" s="55">
        <v>1.0999999999999999E-2</v>
      </c>
      <c r="BL24" s="55">
        <v>5.0000000000000001E-4</v>
      </c>
      <c r="BM24" s="55">
        <v>-1.1299999999999999E-2</v>
      </c>
      <c r="BN24" s="55">
        <v>-2.4E-2</v>
      </c>
      <c r="BO24" s="12">
        <v>-2.64E-2</v>
      </c>
      <c r="BP24" s="12">
        <v>-2.76E-2</v>
      </c>
      <c r="BQ24" s="12">
        <v>-2.76E-2</v>
      </c>
      <c r="BR24" s="12">
        <v>-2.63E-2</v>
      </c>
      <c r="BS24" s="12">
        <v>-2.4E-2</v>
      </c>
      <c r="BT24" s="12">
        <v>-2.0899999999999998E-2</v>
      </c>
      <c r="BU24" s="12">
        <v>-1.7299999999999999E-2</v>
      </c>
      <c r="BV24" s="12">
        <v>-1.35E-2</v>
      </c>
      <c r="BW24" s="12">
        <v>-9.7999999999999997E-3</v>
      </c>
      <c r="BX24" s="12">
        <v>-6.7000000000000002E-3</v>
      </c>
      <c r="BY24" s="12">
        <v>-4.0000000000000001E-3</v>
      </c>
      <c r="BZ24" s="12">
        <v>-1.2999999999999999E-3</v>
      </c>
      <c r="CA24" s="12">
        <v>1.2999999999999999E-3</v>
      </c>
      <c r="CB24" s="12">
        <v>3.7000000000000002E-3</v>
      </c>
      <c r="CC24" s="12">
        <v>5.7000000000000002E-3</v>
      </c>
      <c r="CD24" s="12">
        <v>7.3000000000000001E-3</v>
      </c>
      <c r="CE24" s="12">
        <v>8.5000000000000006E-3</v>
      </c>
      <c r="CF24" s="12">
        <v>9.4000000000000004E-3</v>
      </c>
      <c r="CG24" s="12">
        <v>9.9000000000000008E-3</v>
      </c>
      <c r="CH24" s="12">
        <v>0.01</v>
      </c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</row>
    <row r="25" spans="1:109" x14ac:dyDescent="0.2">
      <c r="A25" s="14">
        <v>43</v>
      </c>
      <c r="B25" s="55">
        <v>2.8500000000000001E-2</v>
      </c>
      <c r="C25" s="55">
        <v>2.6200000000000001E-2</v>
      </c>
      <c r="D25" s="55">
        <v>2.3800000000000002E-2</v>
      </c>
      <c r="E25" s="55">
        <v>2.0899999999999998E-2</v>
      </c>
      <c r="F25" s="55">
        <v>1.7600000000000001E-2</v>
      </c>
      <c r="G25" s="55">
        <v>1.41E-2</v>
      </c>
      <c r="H25" s="55">
        <v>1.06E-2</v>
      </c>
      <c r="I25" s="55">
        <v>7.3000000000000001E-3</v>
      </c>
      <c r="J25" s="55">
        <v>4.3E-3</v>
      </c>
      <c r="K25" s="55">
        <v>1.4E-3</v>
      </c>
      <c r="L25" s="55">
        <v>-1.4E-3</v>
      </c>
      <c r="M25" s="55">
        <v>-4.0000000000000001E-3</v>
      </c>
      <c r="N25" s="55">
        <v>-6.3E-3</v>
      </c>
      <c r="O25" s="55">
        <v>-7.9000000000000008E-3</v>
      </c>
      <c r="P25" s="55">
        <v>-8.6999999999999994E-3</v>
      </c>
      <c r="Q25" s="55">
        <v>-8.3999999999999995E-3</v>
      </c>
      <c r="R25" s="55">
        <v>-6.6E-3</v>
      </c>
      <c r="S25" s="55">
        <v>-3.3999999999999998E-3</v>
      </c>
      <c r="T25" s="55">
        <v>1.1999999999999999E-3</v>
      </c>
      <c r="U25" s="55">
        <v>7.0000000000000001E-3</v>
      </c>
      <c r="V25" s="55">
        <v>1.32E-2</v>
      </c>
      <c r="W25" s="55">
        <v>1.9199999999999998E-2</v>
      </c>
      <c r="X25" s="55">
        <v>2.47E-2</v>
      </c>
      <c r="Y25" s="55">
        <v>2.92E-2</v>
      </c>
      <c r="Z25" s="55">
        <v>3.2399999999999998E-2</v>
      </c>
      <c r="AA25" s="55">
        <v>3.4299999999999997E-2</v>
      </c>
      <c r="AB25" s="55">
        <v>3.5000000000000003E-2</v>
      </c>
      <c r="AC25" s="55">
        <v>3.4599999999999999E-2</v>
      </c>
      <c r="AD25" s="55">
        <v>3.32E-2</v>
      </c>
      <c r="AE25" s="55">
        <v>3.0800000000000001E-2</v>
      </c>
      <c r="AF25" s="55">
        <v>2.75E-2</v>
      </c>
      <c r="AG25" s="55">
        <v>2.3E-2</v>
      </c>
      <c r="AH25" s="55">
        <v>1.7399999999999999E-2</v>
      </c>
      <c r="AI25" s="55">
        <v>1.11E-2</v>
      </c>
      <c r="AJ25" s="55">
        <v>4.7000000000000002E-3</v>
      </c>
      <c r="AK25" s="55">
        <v>-1.2999999999999999E-3</v>
      </c>
      <c r="AL25" s="55">
        <v>-6.6E-3</v>
      </c>
      <c r="AM25" s="55">
        <v>-1.0699999999999999E-2</v>
      </c>
      <c r="AN25" s="55">
        <v>-1.32E-2</v>
      </c>
      <c r="AO25" s="55">
        <v>-1.37E-2</v>
      </c>
      <c r="AP25" s="55">
        <v>-1.2E-2</v>
      </c>
      <c r="AQ25" s="55">
        <v>-7.6E-3</v>
      </c>
      <c r="AR25" s="55">
        <v>-5.9999999999999995E-4</v>
      </c>
      <c r="AS25" s="55">
        <v>8.0000000000000002E-3</v>
      </c>
      <c r="AT25" s="55">
        <v>1.6500000000000001E-2</v>
      </c>
      <c r="AU25" s="55">
        <v>2.29E-2</v>
      </c>
      <c r="AV25" s="55">
        <v>2.53E-2</v>
      </c>
      <c r="AW25" s="55">
        <v>2.3699999999999999E-2</v>
      </c>
      <c r="AX25" s="55">
        <v>1.9400000000000001E-2</v>
      </c>
      <c r="AY25" s="55">
        <v>1.43E-2</v>
      </c>
      <c r="AZ25" s="55">
        <v>1.04E-2</v>
      </c>
      <c r="BA25" s="55">
        <v>8.6999999999999994E-3</v>
      </c>
      <c r="BB25" s="55">
        <v>9.7999999999999997E-3</v>
      </c>
      <c r="BC25" s="55">
        <v>1.29E-2</v>
      </c>
      <c r="BD25" s="55">
        <v>1.7299999999999999E-2</v>
      </c>
      <c r="BE25" s="55">
        <v>2.1999999999999999E-2</v>
      </c>
      <c r="BF25" s="55">
        <v>2.6100000000000002E-2</v>
      </c>
      <c r="BG25" s="55">
        <v>2.86E-2</v>
      </c>
      <c r="BH25" s="55">
        <v>2.8799999999999999E-2</v>
      </c>
      <c r="BI25" s="55">
        <v>2.64E-2</v>
      </c>
      <c r="BJ25" s="55">
        <v>2.12E-2</v>
      </c>
      <c r="BK25" s="55">
        <v>1.37E-2</v>
      </c>
      <c r="BL25" s="55">
        <v>4.3E-3</v>
      </c>
      <c r="BM25" s="55">
        <v>-6.4000000000000003E-3</v>
      </c>
      <c r="BN25" s="55">
        <v>-1.7999999999999999E-2</v>
      </c>
      <c r="BO25" s="12">
        <v>-2.0500000000000001E-2</v>
      </c>
      <c r="BP25" s="12">
        <v>-2.2100000000000002E-2</v>
      </c>
      <c r="BQ25" s="12">
        <v>-2.2599999999999999E-2</v>
      </c>
      <c r="BR25" s="12">
        <v>-2.2200000000000001E-2</v>
      </c>
      <c r="BS25" s="12">
        <v>-2.0799999999999999E-2</v>
      </c>
      <c r="BT25" s="12">
        <v>-1.8700000000000001E-2</v>
      </c>
      <c r="BU25" s="12">
        <v>-1.5900000000000001E-2</v>
      </c>
      <c r="BV25" s="12">
        <v>-1.2800000000000001E-2</v>
      </c>
      <c r="BW25" s="12">
        <v>-9.7000000000000003E-3</v>
      </c>
      <c r="BX25" s="12">
        <v>-6.7999999999999996E-3</v>
      </c>
      <c r="BY25" s="12">
        <v>-4.1999999999999997E-3</v>
      </c>
      <c r="BZ25" s="12">
        <v>-1.6000000000000001E-3</v>
      </c>
      <c r="CA25" s="12">
        <v>1E-3</v>
      </c>
      <c r="CB25" s="12">
        <v>3.3E-3</v>
      </c>
      <c r="CC25" s="12">
        <v>5.4000000000000003E-3</v>
      </c>
      <c r="CD25" s="12">
        <v>7.1000000000000004E-3</v>
      </c>
      <c r="CE25" s="12">
        <v>8.3999999999999995E-3</v>
      </c>
      <c r="CF25" s="12">
        <v>9.2999999999999992E-3</v>
      </c>
      <c r="CG25" s="12">
        <v>9.7999999999999997E-3</v>
      </c>
      <c r="CH25" s="12">
        <v>0.01</v>
      </c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</row>
    <row r="26" spans="1:109" x14ac:dyDescent="0.2">
      <c r="A26" s="14">
        <v>44</v>
      </c>
      <c r="B26" s="55">
        <v>2.69E-2</v>
      </c>
      <c r="C26" s="55">
        <v>2.47E-2</v>
      </c>
      <c r="D26" s="55">
        <v>2.2499999999999999E-2</v>
      </c>
      <c r="E26" s="55">
        <v>1.9900000000000001E-2</v>
      </c>
      <c r="F26" s="55">
        <v>1.6799999999999999E-2</v>
      </c>
      <c r="G26" s="55">
        <v>1.3599999999999999E-2</v>
      </c>
      <c r="H26" s="55">
        <v>1.03E-2</v>
      </c>
      <c r="I26" s="55">
        <v>7.3000000000000001E-3</v>
      </c>
      <c r="J26" s="55">
        <v>4.4000000000000003E-3</v>
      </c>
      <c r="K26" s="55">
        <v>1.6999999999999999E-3</v>
      </c>
      <c r="L26" s="55">
        <v>-8.9999999999999998E-4</v>
      </c>
      <c r="M26" s="55">
        <v>-3.3E-3</v>
      </c>
      <c r="N26" s="55">
        <v>-5.3E-3</v>
      </c>
      <c r="O26" s="55">
        <v>-6.7000000000000002E-3</v>
      </c>
      <c r="P26" s="55">
        <v>-7.4000000000000003E-3</v>
      </c>
      <c r="Q26" s="55">
        <v>-7.0000000000000001E-3</v>
      </c>
      <c r="R26" s="55">
        <v>-5.4000000000000003E-3</v>
      </c>
      <c r="S26" s="55">
        <v>-2.3999999999999998E-3</v>
      </c>
      <c r="T26" s="55">
        <v>1.9E-3</v>
      </c>
      <c r="U26" s="55">
        <v>7.3000000000000001E-3</v>
      </c>
      <c r="V26" s="55">
        <v>1.2999999999999999E-2</v>
      </c>
      <c r="W26" s="55">
        <v>1.8700000000000001E-2</v>
      </c>
      <c r="X26" s="55">
        <v>2.4E-2</v>
      </c>
      <c r="Y26" s="55">
        <v>2.8500000000000001E-2</v>
      </c>
      <c r="Z26" s="55">
        <v>3.1800000000000002E-2</v>
      </c>
      <c r="AA26" s="55">
        <v>3.3700000000000001E-2</v>
      </c>
      <c r="AB26" s="55">
        <v>3.4500000000000003E-2</v>
      </c>
      <c r="AC26" s="55">
        <v>3.4200000000000001E-2</v>
      </c>
      <c r="AD26" s="55">
        <v>3.3000000000000002E-2</v>
      </c>
      <c r="AE26" s="55">
        <v>3.1E-2</v>
      </c>
      <c r="AF26" s="55">
        <v>2.8199999999999999E-2</v>
      </c>
      <c r="AG26" s="55">
        <v>2.4500000000000001E-2</v>
      </c>
      <c r="AH26" s="55">
        <v>1.9800000000000002E-2</v>
      </c>
      <c r="AI26" s="55">
        <v>1.44E-2</v>
      </c>
      <c r="AJ26" s="55">
        <v>8.6999999999999994E-3</v>
      </c>
      <c r="AK26" s="55">
        <v>3.2000000000000002E-3</v>
      </c>
      <c r="AL26" s="55">
        <v>-1.8E-3</v>
      </c>
      <c r="AM26" s="55">
        <v>-5.8999999999999999E-3</v>
      </c>
      <c r="AN26" s="55">
        <v>-8.6E-3</v>
      </c>
      <c r="AO26" s="55">
        <v>-9.5999999999999992E-3</v>
      </c>
      <c r="AP26" s="55">
        <v>-8.6E-3</v>
      </c>
      <c r="AQ26" s="55">
        <v>-5.3E-3</v>
      </c>
      <c r="AR26" s="55">
        <v>2.9999999999999997E-4</v>
      </c>
      <c r="AS26" s="55">
        <v>7.3000000000000001E-3</v>
      </c>
      <c r="AT26" s="55">
        <v>1.4200000000000001E-2</v>
      </c>
      <c r="AU26" s="55">
        <v>1.9199999999999998E-2</v>
      </c>
      <c r="AV26" s="55">
        <v>2.1000000000000001E-2</v>
      </c>
      <c r="AW26" s="55">
        <v>1.9300000000000001E-2</v>
      </c>
      <c r="AX26" s="55">
        <v>1.5299999999999999E-2</v>
      </c>
      <c r="AY26" s="55">
        <v>1.09E-2</v>
      </c>
      <c r="AZ26" s="55">
        <v>7.7000000000000002E-3</v>
      </c>
      <c r="BA26" s="55">
        <v>6.7000000000000002E-3</v>
      </c>
      <c r="BB26" s="55">
        <v>8.2000000000000007E-3</v>
      </c>
      <c r="BC26" s="55">
        <v>1.1599999999999999E-2</v>
      </c>
      <c r="BD26" s="55">
        <v>1.61E-2</v>
      </c>
      <c r="BE26" s="55">
        <v>2.0899999999999998E-2</v>
      </c>
      <c r="BF26" s="55">
        <v>2.5100000000000001E-2</v>
      </c>
      <c r="BG26" s="55">
        <v>2.7699999999999999E-2</v>
      </c>
      <c r="BH26" s="55">
        <v>2.8299999999999999E-2</v>
      </c>
      <c r="BI26" s="55">
        <v>2.6499999999999999E-2</v>
      </c>
      <c r="BJ26" s="55">
        <v>2.2200000000000001E-2</v>
      </c>
      <c r="BK26" s="55">
        <v>1.5800000000000002E-2</v>
      </c>
      <c r="BL26" s="55">
        <v>7.6E-3</v>
      </c>
      <c r="BM26" s="55">
        <v>-2E-3</v>
      </c>
      <c r="BN26" s="55">
        <v>-1.2500000000000001E-2</v>
      </c>
      <c r="BO26" s="12">
        <v>-1.4800000000000001E-2</v>
      </c>
      <c r="BP26" s="12">
        <v>-1.66E-2</v>
      </c>
      <c r="BQ26" s="12">
        <v>-1.7600000000000001E-2</v>
      </c>
      <c r="BR26" s="12">
        <v>-1.7899999999999999E-2</v>
      </c>
      <c r="BS26" s="12">
        <v>-1.7399999999999999E-2</v>
      </c>
      <c r="BT26" s="12">
        <v>-1.61E-2</v>
      </c>
      <c r="BU26" s="12">
        <v>-1.4200000000000001E-2</v>
      </c>
      <c r="BV26" s="12">
        <v>-1.18E-2</v>
      </c>
      <c r="BW26" s="12">
        <v>-9.1999999999999998E-3</v>
      </c>
      <c r="BX26" s="12">
        <v>-6.7999999999999996E-3</v>
      </c>
      <c r="BY26" s="12">
        <v>-4.3E-3</v>
      </c>
      <c r="BZ26" s="12">
        <v>-1.8E-3</v>
      </c>
      <c r="CA26" s="12">
        <v>6.9999999999999999E-4</v>
      </c>
      <c r="CB26" s="12">
        <v>3.0999999999999999E-3</v>
      </c>
      <c r="CC26" s="12">
        <v>5.1999999999999998E-3</v>
      </c>
      <c r="CD26" s="12">
        <v>6.8999999999999999E-3</v>
      </c>
      <c r="CE26" s="12">
        <v>8.3000000000000001E-3</v>
      </c>
      <c r="CF26" s="12">
        <v>9.2999999999999992E-3</v>
      </c>
      <c r="CG26" s="12">
        <v>9.7999999999999997E-3</v>
      </c>
      <c r="CH26" s="12">
        <v>0.01</v>
      </c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</row>
    <row r="27" spans="1:109" x14ac:dyDescent="0.2">
      <c r="A27" s="14">
        <v>45</v>
      </c>
      <c r="B27" s="55">
        <v>2.5399999999999999E-2</v>
      </c>
      <c r="C27" s="55">
        <v>2.3300000000000001E-2</v>
      </c>
      <c r="D27" s="55">
        <v>2.12E-2</v>
      </c>
      <c r="E27" s="55">
        <v>1.8800000000000001E-2</v>
      </c>
      <c r="F27" s="55">
        <v>1.6E-2</v>
      </c>
      <c r="G27" s="55">
        <v>1.2999999999999999E-2</v>
      </c>
      <c r="H27" s="55">
        <v>0.01</v>
      </c>
      <c r="I27" s="55">
        <v>7.1000000000000004E-3</v>
      </c>
      <c r="J27" s="55">
        <v>4.4000000000000003E-3</v>
      </c>
      <c r="K27" s="55">
        <v>1.8E-3</v>
      </c>
      <c r="L27" s="55">
        <v>-5.0000000000000001E-4</v>
      </c>
      <c r="M27" s="55">
        <v>-2.5999999999999999E-3</v>
      </c>
      <c r="N27" s="55">
        <v>-4.4000000000000003E-3</v>
      </c>
      <c r="O27" s="55">
        <v>-5.5999999999999999E-3</v>
      </c>
      <c r="P27" s="55">
        <v>-6.1000000000000004E-3</v>
      </c>
      <c r="Q27" s="55">
        <v>-5.5999999999999999E-3</v>
      </c>
      <c r="R27" s="55">
        <v>-4.0000000000000001E-3</v>
      </c>
      <c r="S27" s="55">
        <v>-1.1999999999999999E-3</v>
      </c>
      <c r="T27" s="55">
        <v>2.8E-3</v>
      </c>
      <c r="U27" s="55">
        <v>7.6E-3</v>
      </c>
      <c r="V27" s="55">
        <v>1.29E-2</v>
      </c>
      <c r="W27" s="55">
        <v>1.83E-2</v>
      </c>
      <c r="X27" s="55">
        <v>2.3300000000000001E-2</v>
      </c>
      <c r="Y27" s="55">
        <v>2.7699999999999999E-2</v>
      </c>
      <c r="Z27" s="55">
        <v>3.1E-2</v>
      </c>
      <c r="AA27" s="55">
        <v>3.3000000000000002E-2</v>
      </c>
      <c r="AB27" s="55">
        <v>3.3700000000000001E-2</v>
      </c>
      <c r="AC27" s="55">
        <v>3.3500000000000002E-2</v>
      </c>
      <c r="AD27" s="55">
        <v>3.2399999999999998E-2</v>
      </c>
      <c r="AE27" s="55">
        <v>3.0800000000000001E-2</v>
      </c>
      <c r="AF27" s="55">
        <v>2.8500000000000001E-2</v>
      </c>
      <c r="AG27" s="55">
        <v>2.5499999999999998E-2</v>
      </c>
      <c r="AH27" s="55">
        <v>2.1700000000000001E-2</v>
      </c>
      <c r="AI27" s="55">
        <v>1.7100000000000001E-2</v>
      </c>
      <c r="AJ27" s="55">
        <v>1.21E-2</v>
      </c>
      <c r="AK27" s="55">
        <v>7.1000000000000004E-3</v>
      </c>
      <c r="AL27" s="55">
        <v>2.5000000000000001E-3</v>
      </c>
      <c r="AM27" s="55">
        <v>-1.4E-3</v>
      </c>
      <c r="AN27" s="55">
        <v>-4.1999999999999997E-3</v>
      </c>
      <c r="AO27" s="55">
        <v>-5.4000000000000003E-3</v>
      </c>
      <c r="AP27" s="55">
        <v>-4.7999999999999996E-3</v>
      </c>
      <c r="AQ27" s="55">
        <v>-2.3E-3</v>
      </c>
      <c r="AR27" s="55">
        <v>2E-3</v>
      </c>
      <c r="AS27" s="55">
        <v>7.4000000000000003E-3</v>
      </c>
      <c r="AT27" s="55">
        <v>1.2699999999999999E-2</v>
      </c>
      <c r="AU27" s="55">
        <v>1.6400000000000001E-2</v>
      </c>
      <c r="AV27" s="55">
        <v>1.7399999999999999E-2</v>
      </c>
      <c r="AW27" s="55">
        <v>1.55E-2</v>
      </c>
      <c r="AX27" s="55">
        <v>1.18E-2</v>
      </c>
      <c r="AY27" s="55">
        <v>7.9000000000000008E-3</v>
      </c>
      <c r="AZ27" s="55">
        <v>5.1999999999999998E-3</v>
      </c>
      <c r="BA27" s="55">
        <v>4.7000000000000002E-3</v>
      </c>
      <c r="BB27" s="55">
        <v>6.4000000000000003E-3</v>
      </c>
      <c r="BC27" s="55">
        <v>0.01</v>
      </c>
      <c r="BD27" s="55">
        <v>1.4500000000000001E-2</v>
      </c>
      <c r="BE27" s="55">
        <v>1.9300000000000001E-2</v>
      </c>
      <c r="BF27" s="55">
        <v>2.3400000000000001E-2</v>
      </c>
      <c r="BG27" s="55">
        <v>2.6200000000000001E-2</v>
      </c>
      <c r="BH27" s="55">
        <v>2.7099999999999999E-2</v>
      </c>
      <c r="BI27" s="55">
        <v>2.5899999999999999E-2</v>
      </c>
      <c r="BJ27" s="55">
        <v>2.2599999999999999E-2</v>
      </c>
      <c r="BK27" s="55">
        <v>1.72E-2</v>
      </c>
      <c r="BL27" s="55">
        <v>1.01E-2</v>
      </c>
      <c r="BM27" s="55">
        <v>1.6999999999999999E-3</v>
      </c>
      <c r="BN27" s="55">
        <v>-7.4999999999999997E-3</v>
      </c>
      <c r="BO27" s="12">
        <v>-9.5999999999999992E-3</v>
      </c>
      <c r="BP27" s="12">
        <v>-1.15E-2</v>
      </c>
      <c r="BQ27" s="12">
        <v>-1.2800000000000001E-2</v>
      </c>
      <c r="BR27" s="12">
        <v>-1.3599999999999999E-2</v>
      </c>
      <c r="BS27" s="12">
        <v>-1.38E-2</v>
      </c>
      <c r="BT27" s="12">
        <v>-1.3299999999999999E-2</v>
      </c>
      <c r="BU27" s="12">
        <v>-1.2200000000000001E-2</v>
      </c>
      <c r="BV27" s="12">
        <v>-1.0500000000000001E-2</v>
      </c>
      <c r="BW27" s="12">
        <v>-8.5000000000000006E-3</v>
      </c>
      <c r="BX27" s="12">
        <v>-6.4999999999999997E-3</v>
      </c>
      <c r="BY27" s="12">
        <v>-4.3E-3</v>
      </c>
      <c r="BZ27" s="12">
        <v>-1.9E-3</v>
      </c>
      <c r="CA27" s="12">
        <v>5.9999999999999995E-4</v>
      </c>
      <c r="CB27" s="12">
        <v>2.8999999999999998E-3</v>
      </c>
      <c r="CC27" s="12">
        <v>5.0000000000000001E-3</v>
      </c>
      <c r="CD27" s="12">
        <v>6.7999999999999996E-3</v>
      </c>
      <c r="CE27" s="12">
        <v>8.2000000000000007E-3</v>
      </c>
      <c r="CF27" s="12">
        <v>9.1999999999999998E-3</v>
      </c>
      <c r="CG27" s="12">
        <v>9.7999999999999997E-3</v>
      </c>
      <c r="CH27" s="12">
        <v>0.01</v>
      </c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</row>
    <row r="28" spans="1:109" x14ac:dyDescent="0.2">
      <c r="A28" s="14">
        <v>46</v>
      </c>
      <c r="B28" s="55">
        <v>2.4E-2</v>
      </c>
      <c r="C28" s="55">
        <v>2.1999999999999999E-2</v>
      </c>
      <c r="D28" s="55">
        <v>0.02</v>
      </c>
      <c r="E28" s="55">
        <v>1.77E-2</v>
      </c>
      <c r="F28" s="55">
        <v>1.5100000000000001E-2</v>
      </c>
      <c r="G28" s="55">
        <v>1.23E-2</v>
      </c>
      <c r="H28" s="55">
        <v>9.4999999999999998E-3</v>
      </c>
      <c r="I28" s="55">
        <v>6.7000000000000002E-3</v>
      </c>
      <c r="J28" s="55">
        <v>4.1999999999999997E-3</v>
      </c>
      <c r="K28" s="55">
        <v>1.9E-3</v>
      </c>
      <c r="L28" s="55">
        <v>-2.0000000000000001E-4</v>
      </c>
      <c r="M28" s="55">
        <v>-2.0999999999999999E-3</v>
      </c>
      <c r="N28" s="55">
        <v>-3.5999999999999999E-3</v>
      </c>
      <c r="O28" s="55">
        <v>-4.4999999999999997E-3</v>
      </c>
      <c r="P28" s="55">
        <v>-4.7999999999999996E-3</v>
      </c>
      <c r="Q28" s="55">
        <v>-4.1999999999999997E-3</v>
      </c>
      <c r="R28" s="55">
        <v>-2.5999999999999999E-3</v>
      </c>
      <c r="S28" s="55">
        <v>0</v>
      </c>
      <c r="T28" s="55">
        <v>3.7000000000000002E-3</v>
      </c>
      <c r="U28" s="55">
        <v>8.2000000000000007E-3</v>
      </c>
      <c r="V28" s="55">
        <v>1.2999999999999999E-2</v>
      </c>
      <c r="W28" s="55">
        <v>1.7999999999999999E-2</v>
      </c>
      <c r="X28" s="55">
        <v>2.2700000000000001E-2</v>
      </c>
      <c r="Y28" s="55">
        <v>2.69E-2</v>
      </c>
      <c r="Z28" s="55">
        <v>3.0099999999999998E-2</v>
      </c>
      <c r="AA28" s="55">
        <v>3.2000000000000001E-2</v>
      </c>
      <c r="AB28" s="55">
        <v>3.2800000000000003E-2</v>
      </c>
      <c r="AC28" s="55">
        <v>3.2599999999999997E-2</v>
      </c>
      <c r="AD28" s="55">
        <v>3.1699999999999999E-2</v>
      </c>
      <c r="AE28" s="55">
        <v>3.0300000000000001E-2</v>
      </c>
      <c r="AF28" s="55">
        <v>2.8500000000000001E-2</v>
      </c>
      <c r="AG28" s="55">
        <v>2.6100000000000002E-2</v>
      </c>
      <c r="AH28" s="55">
        <v>2.3E-2</v>
      </c>
      <c r="AI28" s="55">
        <v>1.9099999999999999E-2</v>
      </c>
      <c r="AJ28" s="55">
        <v>1.4800000000000001E-2</v>
      </c>
      <c r="AK28" s="55">
        <v>1.04E-2</v>
      </c>
      <c r="AL28" s="55">
        <v>6.1999999999999998E-3</v>
      </c>
      <c r="AM28" s="55">
        <v>2.7000000000000001E-3</v>
      </c>
      <c r="AN28" s="55">
        <v>1E-4</v>
      </c>
      <c r="AO28" s="55">
        <v>-1.1000000000000001E-3</v>
      </c>
      <c r="AP28" s="55">
        <v>-8.9999999999999998E-4</v>
      </c>
      <c r="AQ28" s="55">
        <v>1E-3</v>
      </c>
      <c r="AR28" s="55">
        <v>4.1999999999999997E-3</v>
      </c>
      <c r="AS28" s="55">
        <v>8.2000000000000007E-3</v>
      </c>
      <c r="AT28" s="55">
        <v>1.21E-2</v>
      </c>
      <c r="AU28" s="55">
        <v>1.46E-2</v>
      </c>
      <c r="AV28" s="55">
        <v>1.4800000000000001E-2</v>
      </c>
      <c r="AW28" s="55">
        <v>1.26E-2</v>
      </c>
      <c r="AX28" s="55">
        <v>8.9999999999999993E-3</v>
      </c>
      <c r="AY28" s="55">
        <v>5.3E-3</v>
      </c>
      <c r="AZ28" s="55">
        <v>3.0000000000000001E-3</v>
      </c>
      <c r="BA28" s="55">
        <v>2.5999999999999999E-3</v>
      </c>
      <c r="BB28" s="55">
        <v>4.4000000000000003E-3</v>
      </c>
      <c r="BC28" s="55">
        <v>8.0000000000000002E-3</v>
      </c>
      <c r="BD28" s="55">
        <v>1.2500000000000001E-2</v>
      </c>
      <c r="BE28" s="55">
        <v>1.7299999999999999E-2</v>
      </c>
      <c r="BF28" s="55">
        <v>2.1399999999999999E-2</v>
      </c>
      <c r="BG28" s="55">
        <v>2.4299999999999999E-2</v>
      </c>
      <c r="BH28" s="55">
        <v>2.5499999999999998E-2</v>
      </c>
      <c r="BI28" s="55">
        <v>2.4799999999999999E-2</v>
      </c>
      <c r="BJ28" s="55">
        <v>2.2200000000000001E-2</v>
      </c>
      <c r="BK28" s="55">
        <v>1.78E-2</v>
      </c>
      <c r="BL28" s="55">
        <v>1.18E-2</v>
      </c>
      <c r="BM28" s="55">
        <v>4.7000000000000002E-3</v>
      </c>
      <c r="BN28" s="55">
        <v>-3.3E-3</v>
      </c>
      <c r="BO28" s="12">
        <v>-5.1000000000000004E-3</v>
      </c>
      <c r="BP28" s="12">
        <v>-6.8999999999999999E-3</v>
      </c>
      <c r="BQ28" s="12">
        <v>-8.3999999999999995E-3</v>
      </c>
      <c r="BR28" s="12">
        <v>-9.4999999999999998E-3</v>
      </c>
      <c r="BS28" s="12">
        <v>-1.0200000000000001E-2</v>
      </c>
      <c r="BT28" s="12">
        <v>-1.04E-2</v>
      </c>
      <c r="BU28" s="12">
        <v>-0.01</v>
      </c>
      <c r="BV28" s="12">
        <v>-8.9999999999999993E-3</v>
      </c>
      <c r="BW28" s="12">
        <v>-7.6E-3</v>
      </c>
      <c r="BX28" s="12">
        <v>-5.8999999999999999E-3</v>
      </c>
      <c r="BY28" s="12">
        <v>-4.0000000000000001E-3</v>
      </c>
      <c r="BZ28" s="12">
        <v>-1.8E-3</v>
      </c>
      <c r="CA28" s="12">
        <v>5.0000000000000001E-4</v>
      </c>
      <c r="CB28" s="12">
        <v>2.8E-3</v>
      </c>
      <c r="CC28" s="12">
        <v>4.8999999999999998E-3</v>
      </c>
      <c r="CD28" s="12">
        <v>6.7000000000000002E-3</v>
      </c>
      <c r="CE28" s="12">
        <v>8.0999999999999996E-3</v>
      </c>
      <c r="CF28" s="12">
        <v>9.1999999999999998E-3</v>
      </c>
      <c r="CG28" s="12">
        <v>9.7999999999999997E-3</v>
      </c>
      <c r="CH28" s="12">
        <v>0.01</v>
      </c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</row>
    <row r="29" spans="1:109" x14ac:dyDescent="0.2">
      <c r="A29" s="14">
        <v>47</v>
      </c>
      <c r="B29" s="55">
        <v>2.2599999999999999E-2</v>
      </c>
      <c r="C29" s="55">
        <v>2.07E-2</v>
      </c>
      <c r="D29" s="55">
        <v>1.8800000000000001E-2</v>
      </c>
      <c r="E29" s="55">
        <v>1.67E-2</v>
      </c>
      <c r="F29" s="55">
        <v>1.43E-2</v>
      </c>
      <c r="G29" s="55">
        <v>1.1599999999999999E-2</v>
      </c>
      <c r="H29" s="55">
        <v>8.8999999999999999E-3</v>
      </c>
      <c r="I29" s="55">
        <v>6.3E-3</v>
      </c>
      <c r="J29" s="55">
        <v>3.8999999999999998E-3</v>
      </c>
      <c r="K29" s="55">
        <v>1.8E-3</v>
      </c>
      <c r="L29" s="55">
        <v>0</v>
      </c>
      <c r="M29" s="55">
        <v>-1.6000000000000001E-3</v>
      </c>
      <c r="N29" s="55">
        <v>-2.8999999999999998E-3</v>
      </c>
      <c r="O29" s="55">
        <v>-3.5000000000000001E-3</v>
      </c>
      <c r="P29" s="55">
        <v>-3.5999999999999999E-3</v>
      </c>
      <c r="Q29" s="55">
        <v>-2.8999999999999998E-3</v>
      </c>
      <c r="R29" s="55">
        <v>-1.2999999999999999E-3</v>
      </c>
      <c r="S29" s="55">
        <v>1.2999999999999999E-3</v>
      </c>
      <c r="T29" s="55">
        <v>4.7999999999999996E-3</v>
      </c>
      <c r="U29" s="55">
        <v>8.8999999999999999E-3</v>
      </c>
      <c r="V29" s="55">
        <v>1.3299999999999999E-2</v>
      </c>
      <c r="W29" s="55">
        <v>1.78E-2</v>
      </c>
      <c r="X29" s="55">
        <v>2.2200000000000001E-2</v>
      </c>
      <c r="Y29" s="55">
        <v>2.6100000000000002E-2</v>
      </c>
      <c r="Z29" s="55">
        <v>2.9100000000000001E-2</v>
      </c>
      <c r="AA29" s="55">
        <v>3.09E-2</v>
      </c>
      <c r="AB29" s="55">
        <v>3.1600000000000003E-2</v>
      </c>
      <c r="AC29" s="55">
        <v>3.15E-2</v>
      </c>
      <c r="AD29" s="55">
        <v>3.0800000000000001E-2</v>
      </c>
      <c r="AE29" s="55">
        <v>2.9700000000000001E-2</v>
      </c>
      <c r="AF29" s="55">
        <v>2.8299999999999999E-2</v>
      </c>
      <c r="AG29" s="55">
        <v>2.63E-2</v>
      </c>
      <c r="AH29" s="55">
        <v>2.3699999999999999E-2</v>
      </c>
      <c r="AI29" s="55">
        <v>2.0400000000000001E-2</v>
      </c>
      <c r="AJ29" s="55">
        <v>1.67E-2</v>
      </c>
      <c r="AK29" s="55">
        <v>1.2999999999999999E-2</v>
      </c>
      <c r="AL29" s="55">
        <v>9.4000000000000004E-3</v>
      </c>
      <c r="AM29" s="55">
        <v>6.4000000000000003E-3</v>
      </c>
      <c r="AN29" s="55">
        <v>4.1999999999999997E-3</v>
      </c>
      <c r="AO29" s="55">
        <v>3.0000000000000001E-3</v>
      </c>
      <c r="AP29" s="55">
        <v>3.0999999999999999E-3</v>
      </c>
      <c r="AQ29" s="55">
        <v>4.3E-3</v>
      </c>
      <c r="AR29" s="55">
        <v>6.6E-3</v>
      </c>
      <c r="AS29" s="55">
        <v>9.4999999999999998E-3</v>
      </c>
      <c r="AT29" s="55">
        <v>1.2200000000000001E-2</v>
      </c>
      <c r="AU29" s="55">
        <v>1.38E-2</v>
      </c>
      <c r="AV29" s="55">
        <v>1.3299999999999999E-2</v>
      </c>
      <c r="AW29" s="55">
        <v>1.0800000000000001E-2</v>
      </c>
      <c r="AX29" s="55">
        <v>7.1000000000000004E-3</v>
      </c>
      <c r="AY29" s="55">
        <v>3.3999999999999998E-3</v>
      </c>
      <c r="AZ29" s="55">
        <v>1E-3</v>
      </c>
      <c r="BA29" s="55">
        <v>6.9999999999999999E-4</v>
      </c>
      <c r="BB29" s="55">
        <v>2.3999999999999998E-3</v>
      </c>
      <c r="BC29" s="55">
        <v>5.7999999999999996E-3</v>
      </c>
      <c r="BD29" s="55">
        <v>1.03E-2</v>
      </c>
      <c r="BE29" s="55">
        <v>1.4999999999999999E-2</v>
      </c>
      <c r="BF29" s="55">
        <v>1.9099999999999999E-2</v>
      </c>
      <c r="BG29" s="55">
        <v>2.1999999999999999E-2</v>
      </c>
      <c r="BH29" s="55">
        <v>2.3400000000000001E-2</v>
      </c>
      <c r="BI29" s="55">
        <v>2.3199999999999998E-2</v>
      </c>
      <c r="BJ29" s="55">
        <v>2.12E-2</v>
      </c>
      <c r="BK29" s="55">
        <v>1.7600000000000001E-2</v>
      </c>
      <c r="BL29" s="55">
        <v>1.2699999999999999E-2</v>
      </c>
      <c r="BM29" s="55">
        <v>6.7000000000000002E-3</v>
      </c>
      <c r="BN29" s="55">
        <v>0</v>
      </c>
      <c r="BO29" s="12">
        <v>-1.5E-3</v>
      </c>
      <c r="BP29" s="12">
        <v>-3.0000000000000001E-3</v>
      </c>
      <c r="BQ29" s="12">
        <v>-4.4999999999999997E-3</v>
      </c>
      <c r="BR29" s="12">
        <v>-5.7999999999999996E-3</v>
      </c>
      <c r="BS29" s="12">
        <v>-6.8999999999999999E-3</v>
      </c>
      <c r="BT29" s="12">
        <v>-7.4999999999999997E-3</v>
      </c>
      <c r="BU29" s="12">
        <v>-7.6E-3</v>
      </c>
      <c r="BV29" s="12">
        <v>-7.1999999999999998E-3</v>
      </c>
      <c r="BW29" s="12">
        <v>-6.4000000000000003E-3</v>
      </c>
      <c r="BX29" s="12">
        <v>-5.1000000000000004E-3</v>
      </c>
      <c r="BY29" s="12">
        <v>-3.5000000000000001E-3</v>
      </c>
      <c r="BZ29" s="12">
        <v>-1.6000000000000001E-3</v>
      </c>
      <c r="CA29" s="12">
        <v>5.9999999999999995E-4</v>
      </c>
      <c r="CB29" s="12">
        <v>2.7000000000000001E-3</v>
      </c>
      <c r="CC29" s="12">
        <v>4.7999999999999996E-3</v>
      </c>
      <c r="CD29" s="12">
        <v>6.6E-3</v>
      </c>
      <c r="CE29" s="12">
        <v>8.0999999999999996E-3</v>
      </c>
      <c r="CF29" s="12">
        <v>9.1000000000000004E-3</v>
      </c>
      <c r="CG29" s="12">
        <v>9.7999999999999997E-3</v>
      </c>
      <c r="CH29" s="12">
        <v>0.01</v>
      </c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</row>
    <row r="30" spans="1:109" x14ac:dyDescent="0.2">
      <c r="A30" s="14">
        <v>48</v>
      </c>
      <c r="B30" s="55">
        <v>2.1299999999999999E-2</v>
      </c>
      <c r="C30" s="55">
        <v>1.9599999999999999E-2</v>
      </c>
      <c r="D30" s="55">
        <v>1.78E-2</v>
      </c>
      <c r="E30" s="55">
        <v>1.5800000000000002E-2</v>
      </c>
      <c r="F30" s="55">
        <v>1.35E-2</v>
      </c>
      <c r="G30" s="55">
        <v>1.09E-2</v>
      </c>
      <c r="H30" s="55">
        <v>8.3000000000000001E-3</v>
      </c>
      <c r="I30" s="55">
        <v>5.8999999999999999E-3</v>
      </c>
      <c r="J30" s="55">
        <v>3.5999999999999999E-3</v>
      </c>
      <c r="K30" s="55">
        <v>1.6999999999999999E-3</v>
      </c>
      <c r="L30" s="55">
        <v>1E-4</v>
      </c>
      <c r="M30" s="55">
        <v>-1.2999999999999999E-3</v>
      </c>
      <c r="N30" s="55">
        <v>-2.3E-3</v>
      </c>
      <c r="O30" s="55">
        <v>-2.7000000000000001E-3</v>
      </c>
      <c r="P30" s="55">
        <v>-2.5999999999999999E-3</v>
      </c>
      <c r="Q30" s="55">
        <v>-1.6999999999999999E-3</v>
      </c>
      <c r="R30" s="55">
        <v>0</v>
      </c>
      <c r="S30" s="55">
        <v>2.5999999999999999E-3</v>
      </c>
      <c r="T30" s="55">
        <v>5.8999999999999999E-3</v>
      </c>
      <c r="U30" s="55">
        <v>9.7000000000000003E-3</v>
      </c>
      <c r="V30" s="55">
        <v>1.38E-2</v>
      </c>
      <c r="W30" s="55">
        <v>1.7899999999999999E-2</v>
      </c>
      <c r="X30" s="55">
        <v>2.1899999999999999E-2</v>
      </c>
      <c r="Y30" s="55">
        <v>2.5399999999999999E-2</v>
      </c>
      <c r="Z30" s="55">
        <v>2.81E-2</v>
      </c>
      <c r="AA30" s="55">
        <v>2.9700000000000001E-2</v>
      </c>
      <c r="AB30" s="55">
        <v>3.0300000000000001E-2</v>
      </c>
      <c r="AC30" s="55">
        <v>3.0300000000000001E-2</v>
      </c>
      <c r="AD30" s="55">
        <v>2.98E-2</v>
      </c>
      <c r="AE30" s="55">
        <v>2.8899999999999999E-2</v>
      </c>
      <c r="AF30" s="55">
        <v>2.7699999999999999E-2</v>
      </c>
      <c r="AG30" s="55">
        <v>2.6100000000000002E-2</v>
      </c>
      <c r="AH30" s="55">
        <v>2.3900000000000001E-2</v>
      </c>
      <c r="AI30" s="55">
        <v>2.12E-2</v>
      </c>
      <c r="AJ30" s="55">
        <v>1.8100000000000002E-2</v>
      </c>
      <c r="AK30" s="55">
        <v>1.4999999999999999E-2</v>
      </c>
      <c r="AL30" s="55">
        <v>1.21E-2</v>
      </c>
      <c r="AM30" s="55">
        <v>9.7000000000000003E-3</v>
      </c>
      <c r="AN30" s="55">
        <v>7.9000000000000008E-3</v>
      </c>
      <c r="AO30" s="55">
        <v>6.8999999999999999E-3</v>
      </c>
      <c r="AP30" s="55">
        <v>6.7999999999999996E-3</v>
      </c>
      <c r="AQ30" s="55">
        <v>7.6E-3</v>
      </c>
      <c r="AR30" s="55">
        <v>9.1999999999999998E-3</v>
      </c>
      <c r="AS30" s="55">
        <v>1.12E-2</v>
      </c>
      <c r="AT30" s="55">
        <v>1.2999999999999999E-2</v>
      </c>
      <c r="AU30" s="55">
        <v>1.38E-2</v>
      </c>
      <c r="AV30" s="55">
        <v>1.29E-2</v>
      </c>
      <c r="AW30" s="55">
        <v>0.01</v>
      </c>
      <c r="AX30" s="55">
        <v>6.1000000000000004E-3</v>
      </c>
      <c r="AY30" s="55">
        <v>2.2000000000000001E-3</v>
      </c>
      <c r="AZ30" s="55">
        <v>-4.0000000000000002E-4</v>
      </c>
      <c r="BA30" s="55">
        <v>-1.1000000000000001E-3</v>
      </c>
      <c r="BB30" s="55">
        <v>4.0000000000000002E-4</v>
      </c>
      <c r="BC30" s="55">
        <v>3.5999999999999999E-3</v>
      </c>
      <c r="BD30" s="55">
        <v>7.9000000000000008E-3</v>
      </c>
      <c r="BE30" s="55">
        <v>1.2500000000000001E-2</v>
      </c>
      <c r="BF30" s="55">
        <v>1.66E-2</v>
      </c>
      <c r="BG30" s="55">
        <v>1.9599999999999999E-2</v>
      </c>
      <c r="BH30" s="55">
        <v>2.12E-2</v>
      </c>
      <c r="BI30" s="55">
        <v>2.12E-2</v>
      </c>
      <c r="BJ30" s="55">
        <v>1.9699999999999999E-2</v>
      </c>
      <c r="BK30" s="55">
        <v>1.6799999999999999E-2</v>
      </c>
      <c r="BL30" s="55">
        <v>1.2699999999999999E-2</v>
      </c>
      <c r="BM30" s="55">
        <v>7.7999999999999996E-3</v>
      </c>
      <c r="BN30" s="55">
        <v>2.3999999999999998E-3</v>
      </c>
      <c r="BO30" s="12">
        <v>1.2999999999999999E-3</v>
      </c>
      <c r="BP30" s="12">
        <v>1E-4</v>
      </c>
      <c r="BQ30" s="12">
        <v>-1.1999999999999999E-3</v>
      </c>
      <c r="BR30" s="12">
        <v>-2.5000000000000001E-3</v>
      </c>
      <c r="BS30" s="12">
        <v>-3.7000000000000002E-3</v>
      </c>
      <c r="BT30" s="12">
        <v>-4.7000000000000002E-3</v>
      </c>
      <c r="BU30" s="12">
        <v>-5.1999999999999998E-3</v>
      </c>
      <c r="BV30" s="12">
        <v>-5.3E-3</v>
      </c>
      <c r="BW30" s="12">
        <v>-4.8999999999999998E-3</v>
      </c>
      <c r="BX30" s="12">
        <v>-4.1000000000000003E-3</v>
      </c>
      <c r="BY30" s="12">
        <v>-2.8999999999999998E-3</v>
      </c>
      <c r="BZ30" s="12">
        <v>-1.1999999999999999E-3</v>
      </c>
      <c r="CA30" s="12">
        <v>6.9999999999999999E-4</v>
      </c>
      <c r="CB30" s="12">
        <v>2.8E-3</v>
      </c>
      <c r="CC30" s="12">
        <v>4.7000000000000002E-3</v>
      </c>
      <c r="CD30" s="12">
        <v>6.4999999999999997E-3</v>
      </c>
      <c r="CE30" s="12">
        <v>8.0000000000000002E-3</v>
      </c>
      <c r="CF30" s="12">
        <v>9.1000000000000004E-3</v>
      </c>
      <c r="CG30" s="12">
        <v>9.7999999999999997E-3</v>
      </c>
      <c r="CH30" s="12">
        <v>0.01</v>
      </c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</row>
    <row r="31" spans="1:109" x14ac:dyDescent="0.2">
      <c r="A31" s="14">
        <v>49</v>
      </c>
      <c r="B31" s="55">
        <v>0.02</v>
      </c>
      <c r="C31" s="55">
        <v>1.8499999999999999E-2</v>
      </c>
      <c r="D31" s="55">
        <v>1.6899999999999998E-2</v>
      </c>
      <c r="E31" s="55">
        <v>1.4999999999999999E-2</v>
      </c>
      <c r="F31" s="55">
        <v>1.2800000000000001E-2</v>
      </c>
      <c r="G31" s="55">
        <v>1.03E-2</v>
      </c>
      <c r="H31" s="55">
        <v>7.7999999999999996E-3</v>
      </c>
      <c r="I31" s="55">
        <v>5.4000000000000003E-3</v>
      </c>
      <c r="J31" s="55">
        <v>3.3999999999999998E-3</v>
      </c>
      <c r="K31" s="55">
        <v>1.6000000000000001E-3</v>
      </c>
      <c r="L31" s="55">
        <v>2.0000000000000001E-4</v>
      </c>
      <c r="M31" s="55">
        <v>-1E-3</v>
      </c>
      <c r="N31" s="55">
        <v>-1.8E-3</v>
      </c>
      <c r="O31" s="55">
        <v>-2.0999999999999999E-3</v>
      </c>
      <c r="P31" s="55">
        <v>-1.6999999999999999E-3</v>
      </c>
      <c r="Q31" s="55">
        <v>-6.9999999999999999E-4</v>
      </c>
      <c r="R31" s="55">
        <v>1.1000000000000001E-3</v>
      </c>
      <c r="S31" s="55">
        <v>3.7000000000000002E-3</v>
      </c>
      <c r="T31" s="55">
        <v>6.8999999999999999E-3</v>
      </c>
      <c r="U31" s="55">
        <v>1.06E-2</v>
      </c>
      <c r="V31" s="55">
        <v>1.44E-2</v>
      </c>
      <c r="W31" s="55">
        <v>1.8200000000000001E-2</v>
      </c>
      <c r="X31" s="55">
        <v>2.18E-2</v>
      </c>
      <c r="Y31" s="55">
        <v>2.4899999999999999E-2</v>
      </c>
      <c r="Z31" s="55">
        <v>2.7099999999999999E-2</v>
      </c>
      <c r="AA31" s="55">
        <v>2.8500000000000001E-2</v>
      </c>
      <c r="AB31" s="55">
        <v>2.9100000000000001E-2</v>
      </c>
      <c r="AC31" s="55">
        <v>2.9000000000000001E-2</v>
      </c>
      <c r="AD31" s="55">
        <v>2.86E-2</v>
      </c>
      <c r="AE31" s="55">
        <v>2.7900000000000001E-2</v>
      </c>
      <c r="AF31" s="55">
        <v>2.69E-2</v>
      </c>
      <c r="AG31" s="55">
        <v>2.5600000000000001E-2</v>
      </c>
      <c r="AH31" s="55">
        <v>2.3699999999999999E-2</v>
      </c>
      <c r="AI31" s="55">
        <v>2.1399999999999999E-2</v>
      </c>
      <c r="AJ31" s="55">
        <v>1.89E-2</v>
      </c>
      <c r="AK31" s="55">
        <v>1.6400000000000001E-2</v>
      </c>
      <c r="AL31" s="55">
        <v>1.43E-2</v>
      </c>
      <c r="AM31" s="55">
        <v>1.2500000000000001E-2</v>
      </c>
      <c r="AN31" s="55">
        <v>1.12E-2</v>
      </c>
      <c r="AO31" s="55">
        <v>1.04E-2</v>
      </c>
      <c r="AP31" s="55">
        <v>1.0200000000000001E-2</v>
      </c>
      <c r="AQ31" s="55">
        <v>1.06E-2</v>
      </c>
      <c r="AR31" s="55">
        <v>1.1599999999999999E-2</v>
      </c>
      <c r="AS31" s="55">
        <v>1.2999999999999999E-2</v>
      </c>
      <c r="AT31" s="55">
        <v>1.43E-2</v>
      </c>
      <c r="AU31" s="55">
        <v>1.46E-2</v>
      </c>
      <c r="AV31" s="55">
        <v>1.3299999999999999E-2</v>
      </c>
      <c r="AW31" s="55">
        <v>1.0200000000000001E-2</v>
      </c>
      <c r="AX31" s="55">
        <v>6.0000000000000001E-3</v>
      </c>
      <c r="AY31" s="55">
        <v>1.9E-3</v>
      </c>
      <c r="AZ31" s="55">
        <v>-1.1999999999999999E-3</v>
      </c>
      <c r="BA31" s="55">
        <v>-2.3E-3</v>
      </c>
      <c r="BB31" s="55">
        <v>-1.2999999999999999E-3</v>
      </c>
      <c r="BC31" s="55">
        <v>1.5E-3</v>
      </c>
      <c r="BD31" s="55">
        <v>5.4999999999999997E-3</v>
      </c>
      <c r="BE31" s="55">
        <v>0.01</v>
      </c>
      <c r="BF31" s="55">
        <v>1.4E-2</v>
      </c>
      <c r="BG31" s="55">
        <v>1.7000000000000001E-2</v>
      </c>
      <c r="BH31" s="55">
        <v>1.8700000000000001E-2</v>
      </c>
      <c r="BI31" s="55">
        <v>1.89E-2</v>
      </c>
      <c r="BJ31" s="55">
        <v>1.78E-2</v>
      </c>
      <c r="BK31" s="55">
        <v>1.54E-2</v>
      </c>
      <c r="BL31" s="55">
        <v>1.21E-2</v>
      </c>
      <c r="BM31" s="55">
        <v>8.2000000000000007E-3</v>
      </c>
      <c r="BN31" s="55">
        <v>3.8999999999999998E-3</v>
      </c>
      <c r="BO31" s="12">
        <v>3.2000000000000002E-3</v>
      </c>
      <c r="BP31" s="12">
        <v>2.3999999999999998E-3</v>
      </c>
      <c r="BQ31" s="12">
        <v>1.4E-3</v>
      </c>
      <c r="BR31" s="12">
        <v>2.0000000000000001E-4</v>
      </c>
      <c r="BS31" s="12">
        <v>-1E-3</v>
      </c>
      <c r="BT31" s="12">
        <v>-2.0999999999999999E-3</v>
      </c>
      <c r="BU31" s="12">
        <v>-2.8999999999999998E-3</v>
      </c>
      <c r="BV31" s="12">
        <v>-3.3E-3</v>
      </c>
      <c r="BW31" s="12">
        <v>-3.3E-3</v>
      </c>
      <c r="BX31" s="12">
        <v>-2.8999999999999998E-3</v>
      </c>
      <c r="BY31" s="12">
        <v>-2E-3</v>
      </c>
      <c r="BZ31" s="12">
        <v>-6.9999999999999999E-4</v>
      </c>
      <c r="CA31" s="12">
        <v>1E-3</v>
      </c>
      <c r="CB31" s="12">
        <v>2.8999999999999998E-3</v>
      </c>
      <c r="CC31" s="12">
        <v>4.7999999999999996E-3</v>
      </c>
      <c r="CD31" s="12">
        <v>6.4999999999999997E-3</v>
      </c>
      <c r="CE31" s="12">
        <v>8.0000000000000002E-3</v>
      </c>
      <c r="CF31" s="12">
        <v>9.1000000000000004E-3</v>
      </c>
      <c r="CG31" s="12">
        <v>9.7999999999999997E-3</v>
      </c>
      <c r="CH31" s="12">
        <v>0.01</v>
      </c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</row>
    <row r="32" spans="1:109" x14ac:dyDescent="0.2">
      <c r="A32" s="14">
        <v>50</v>
      </c>
      <c r="B32" s="55">
        <v>1.9E-2</v>
      </c>
      <c r="C32" s="55">
        <v>1.7600000000000001E-2</v>
      </c>
      <c r="D32" s="55">
        <v>1.61E-2</v>
      </c>
      <c r="E32" s="55">
        <v>1.43E-2</v>
      </c>
      <c r="F32" s="55">
        <v>1.2200000000000001E-2</v>
      </c>
      <c r="G32" s="55">
        <v>9.7000000000000003E-3</v>
      </c>
      <c r="H32" s="55">
        <v>7.3000000000000001E-3</v>
      </c>
      <c r="I32" s="55">
        <v>5.0000000000000001E-3</v>
      </c>
      <c r="J32" s="55">
        <v>3.2000000000000002E-3</v>
      </c>
      <c r="K32" s="55">
        <v>1.6000000000000001E-3</v>
      </c>
      <c r="L32" s="55">
        <v>2.9999999999999997E-4</v>
      </c>
      <c r="M32" s="55">
        <v>-6.9999999999999999E-4</v>
      </c>
      <c r="N32" s="55">
        <v>-1.4E-3</v>
      </c>
      <c r="O32" s="55">
        <v>-1.6000000000000001E-3</v>
      </c>
      <c r="P32" s="55">
        <v>-1.1999999999999999E-3</v>
      </c>
      <c r="Q32" s="55">
        <v>0</v>
      </c>
      <c r="R32" s="55">
        <v>1.9E-3</v>
      </c>
      <c r="S32" s="55">
        <v>4.4999999999999997E-3</v>
      </c>
      <c r="T32" s="55">
        <v>7.7999999999999996E-3</v>
      </c>
      <c r="U32" s="55">
        <v>1.1299999999999999E-2</v>
      </c>
      <c r="V32" s="55">
        <v>1.4999999999999999E-2</v>
      </c>
      <c r="W32" s="55">
        <v>1.8599999999999998E-2</v>
      </c>
      <c r="X32" s="55">
        <v>2.1899999999999999E-2</v>
      </c>
      <c r="Y32" s="55">
        <v>2.46E-2</v>
      </c>
      <c r="Z32" s="55">
        <v>2.6499999999999999E-2</v>
      </c>
      <c r="AA32" s="55">
        <v>2.75E-2</v>
      </c>
      <c r="AB32" s="55">
        <v>2.7900000000000001E-2</v>
      </c>
      <c r="AC32" s="55">
        <v>2.7799999999999998E-2</v>
      </c>
      <c r="AD32" s="55">
        <v>2.7400000000000001E-2</v>
      </c>
      <c r="AE32" s="55">
        <v>2.6800000000000001E-2</v>
      </c>
      <c r="AF32" s="55">
        <v>2.5899999999999999E-2</v>
      </c>
      <c r="AG32" s="55">
        <v>2.47E-2</v>
      </c>
      <c r="AH32" s="55">
        <v>2.3099999999999999E-2</v>
      </c>
      <c r="AI32" s="55">
        <v>2.12E-2</v>
      </c>
      <c r="AJ32" s="55">
        <v>1.9199999999999998E-2</v>
      </c>
      <c r="AK32" s="55">
        <v>1.7500000000000002E-2</v>
      </c>
      <c r="AL32" s="55">
        <v>1.6E-2</v>
      </c>
      <c r="AM32" s="55">
        <v>1.49E-2</v>
      </c>
      <c r="AN32" s="55">
        <v>1.4E-2</v>
      </c>
      <c r="AO32" s="55">
        <v>1.34E-2</v>
      </c>
      <c r="AP32" s="55">
        <v>1.32E-2</v>
      </c>
      <c r="AQ32" s="55">
        <v>1.3299999999999999E-2</v>
      </c>
      <c r="AR32" s="55">
        <v>1.3899999999999999E-2</v>
      </c>
      <c r="AS32" s="55">
        <v>1.49E-2</v>
      </c>
      <c r="AT32" s="55">
        <v>1.5800000000000002E-2</v>
      </c>
      <c r="AU32" s="55">
        <v>1.5800000000000002E-2</v>
      </c>
      <c r="AV32" s="55">
        <v>1.4200000000000001E-2</v>
      </c>
      <c r="AW32" s="55">
        <v>1.0999999999999999E-2</v>
      </c>
      <c r="AX32" s="55">
        <v>6.6E-3</v>
      </c>
      <c r="AY32" s="55">
        <v>2.2000000000000001E-3</v>
      </c>
      <c r="AZ32" s="55">
        <v>-1.1999999999999999E-3</v>
      </c>
      <c r="BA32" s="55">
        <v>-2.8999999999999998E-3</v>
      </c>
      <c r="BB32" s="55">
        <v>-2.5000000000000001E-3</v>
      </c>
      <c r="BC32" s="55">
        <v>-1E-4</v>
      </c>
      <c r="BD32" s="55">
        <v>3.5000000000000001E-3</v>
      </c>
      <c r="BE32" s="55">
        <v>7.7000000000000002E-3</v>
      </c>
      <c r="BF32" s="55">
        <v>1.15E-2</v>
      </c>
      <c r="BG32" s="55">
        <v>1.4500000000000001E-2</v>
      </c>
      <c r="BH32" s="55">
        <v>1.61E-2</v>
      </c>
      <c r="BI32" s="55">
        <v>1.6400000000000001E-2</v>
      </c>
      <c r="BJ32" s="55">
        <v>1.55E-2</v>
      </c>
      <c r="BK32" s="55">
        <v>1.35E-2</v>
      </c>
      <c r="BL32" s="55">
        <v>1.09E-2</v>
      </c>
      <c r="BM32" s="55">
        <v>7.7999999999999996E-3</v>
      </c>
      <c r="BN32" s="55">
        <v>4.5999999999999999E-3</v>
      </c>
      <c r="BO32" s="12">
        <v>4.3E-3</v>
      </c>
      <c r="BP32" s="12">
        <v>3.8999999999999998E-3</v>
      </c>
      <c r="BQ32" s="12">
        <v>3.2000000000000002E-3</v>
      </c>
      <c r="BR32" s="12">
        <v>2.3E-3</v>
      </c>
      <c r="BS32" s="12">
        <v>1.2999999999999999E-3</v>
      </c>
      <c r="BT32" s="12">
        <v>2.0000000000000001E-4</v>
      </c>
      <c r="BU32" s="12">
        <v>-6.9999999999999999E-4</v>
      </c>
      <c r="BV32" s="12">
        <v>-1.2999999999999999E-3</v>
      </c>
      <c r="BW32" s="12">
        <v>-1.6000000000000001E-3</v>
      </c>
      <c r="BX32" s="12">
        <v>-1.5E-3</v>
      </c>
      <c r="BY32" s="12">
        <v>-1E-3</v>
      </c>
      <c r="BZ32" s="12">
        <v>1E-4</v>
      </c>
      <c r="CA32" s="12">
        <v>1.5E-3</v>
      </c>
      <c r="CB32" s="12">
        <v>3.0999999999999999E-3</v>
      </c>
      <c r="CC32" s="12">
        <v>4.8999999999999998E-3</v>
      </c>
      <c r="CD32" s="12">
        <v>6.4999999999999997E-3</v>
      </c>
      <c r="CE32" s="12">
        <v>8.0000000000000002E-3</v>
      </c>
      <c r="CF32" s="12">
        <v>9.1000000000000004E-3</v>
      </c>
      <c r="CG32" s="12">
        <v>9.7999999999999997E-3</v>
      </c>
      <c r="CH32" s="12">
        <v>0.01</v>
      </c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</row>
    <row r="33" spans="1:109" x14ac:dyDescent="0.2">
      <c r="A33" s="14">
        <v>51</v>
      </c>
      <c r="B33" s="55">
        <v>1.8100000000000002E-2</v>
      </c>
      <c r="C33" s="55">
        <v>1.6799999999999999E-2</v>
      </c>
      <c r="D33" s="55">
        <v>1.54E-2</v>
      </c>
      <c r="E33" s="55">
        <v>1.37E-2</v>
      </c>
      <c r="F33" s="55">
        <v>1.1599999999999999E-2</v>
      </c>
      <c r="G33" s="55">
        <v>9.2999999999999992E-3</v>
      </c>
      <c r="H33" s="55">
        <v>6.8999999999999999E-3</v>
      </c>
      <c r="I33" s="55">
        <v>4.7999999999999996E-3</v>
      </c>
      <c r="J33" s="55">
        <v>3.0000000000000001E-3</v>
      </c>
      <c r="K33" s="55">
        <v>1.6000000000000001E-3</v>
      </c>
      <c r="L33" s="55">
        <v>4.0000000000000002E-4</v>
      </c>
      <c r="M33" s="55">
        <v>-5.9999999999999995E-4</v>
      </c>
      <c r="N33" s="55">
        <v>-1.1999999999999999E-3</v>
      </c>
      <c r="O33" s="55">
        <v>-1.2999999999999999E-3</v>
      </c>
      <c r="P33" s="55">
        <v>-8.0000000000000004E-4</v>
      </c>
      <c r="Q33" s="55">
        <v>4.0000000000000002E-4</v>
      </c>
      <c r="R33" s="55">
        <v>2.3999999999999998E-3</v>
      </c>
      <c r="S33" s="55">
        <v>5.0000000000000001E-3</v>
      </c>
      <c r="T33" s="55">
        <v>8.3000000000000001E-3</v>
      </c>
      <c r="U33" s="55">
        <v>1.1900000000000001E-2</v>
      </c>
      <c r="V33" s="55">
        <v>1.5599999999999999E-2</v>
      </c>
      <c r="W33" s="55">
        <v>1.9099999999999999E-2</v>
      </c>
      <c r="X33" s="55">
        <v>2.2100000000000002E-2</v>
      </c>
      <c r="Y33" s="55">
        <v>2.4500000000000001E-2</v>
      </c>
      <c r="Z33" s="55">
        <v>2.6100000000000002E-2</v>
      </c>
      <c r="AA33" s="55">
        <v>2.69E-2</v>
      </c>
      <c r="AB33" s="55">
        <v>2.7E-2</v>
      </c>
      <c r="AC33" s="55">
        <v>2.6800000000000001E-2</v>
      </c>
      <c r="AD33" s="55">
        <v>2.63E-2</v>
      </c>
      <c r="AE33" s="55">
        <v>2.5600000000000001E-2</v>
      </c>
      <c r="AF33" s="55">
        <v>2.47E-2</v>
      </c>
      <c r="AG33" s="55">
        <v>2.35E-2</v>
      </c>
      <c r="AH33" s="55">
        <v>2.2200000000000001E-2</v>
      </c>
      <c r="AI33" s="55">
        <v>2.07E-2</v>
      </c>
      <c r="AJ33" s="55">
        <v>1.9300000000000001E-2</v>
      </c>
      <c r="AK33" s="55">
        <v>1.8100000000000002E-2</v>
      </c>
      <c r="AL33" s="55">
        <v>1.7299999999999999E-2</v>
      </c>
      <c r="AM33" s="55">
        <v>1.67E-2</v>
      </c>
      <c r="AN33" s="55">
        <v>1.6299999999999999E-2</v>
      </c>
      <c r="AO33" s="55">
        <v>1.5900000000000001E-2</v>
      </c>
      <c r="AP33" s="55">
        <v>1.5599999999999999E-2</v>
      </c>
      <c r="AQ33" s="55">
        <v>1.5599999999999999E-2</v>
      </c>
      <c r="AR33" s="55">
        <v>1.6E-2</v>
      </c>
      <c r="AS33" s="55">
        <v>1.67E-2</v>
      </c>
      <c r="AT33" s="55">
        <v>1.7299999999999999E-2</v>
      </c>
      <c r="AU33" s="55">
        <v>1.7100000000000001E-2</v>
      </c>
      <c r="AV33" s="55">
        <v>1.55E-2</v>
      </c>
      <c r="AW33" s="55">
        <v>1.2200000000000001E-2</v>
      </c>
      <c r="AX33" s="55">
        <v>7.7999999999999996E-3</v>
      </c>
      <c r="AY33" s="55">
        <v>3.3E-3</v>
      </c>
      <c r="AZ33" s="55">
        <v>-5.0000000000000001E-4</v>
      </c>
      <c r="BA33" s="55">
        <v>-2.7000000000000001E-3</v>
      </c>
      <c r="BB33" s="55">
        <v>-2.8E-3</v>
      </c>
      <c r="BC33" s="55">
        <v>-1.1000000000000001E-3</v>
      </c>
      <c r="BD33" s="55">
        <v>2E-3</v>
      </c>
      <c r="BE33" s="55">
        <v>5.7000000000000002E-3</v>
      </c>
      <c r="BF33" s="55">
        <v>9.1999999999999998E-3</v>
      </c>
      <c r="BG33" s="55">
        <v>1.18E-2</v>
      </c>
      <c r="BH33" s="55">
        <v>1.34E-2</v>
      </c>
      <c r="BI33" s="55">
        <v>1.37E-2</v>
      </c>
      <c r="BJ33" s="55">
        <v>1.29E-2</v>
      </c>
      <c r="BK33" s="55">
        <v>1.1299999999999999E-2</v>
      </c>
      <c r="BL33" s="55">
        <v>9.2999999999999992E-3</v>
      </c>
      <c r="BM33" s="55">
        <v>7.0000000000000001E-3</v>
      </c>
      <c r="BN33" s="55">
        <v>4.5999999999999999E-3</v>
      </c>
      <c r="BO33" s="12">
        <v>4.7000000000000002E-3</v>
      </c>
      <c r="BP33" s="12">
        <v>4.5999999999999999E-3</v>
      </c>
      <c r="BQ33" s="12">
        <v>4.3E-3</v>
      </c>
      <c r="BR33" s="12">
        <v>3.8E-3</v>
      </c>
      <c r="BS33" s="12">
        <v>3.0000000000000001E-3</v>
      </c>
      <c r="BT33" s="12">
        <v>2.2000000000000001E-3</v>
      </c>
      <c r="BU33" s="12">
        <v>1.2999999999999999E-3</v>
      </c>
      <c r="BV33" s="12">
        <v>5.9999999999999995E-4</v>
      </c>
      <c r="BW33" s="12">
        <v>1E-4</v>
      </c>
      <c r="BX33" s="12">
        <v>0</v>
      </c>
      <c r="BY33" s="12">
        <v>2.0000000000000001E-4</v>
      </c>
      <c r="BZ33" s="12">
        <v>8.9999999999999998E-4</v>
      </c>
      <c r="CA33" s="12">
        <v>2E-3</v>
      </c>
      <c r="CB33" s="12">
        <v>3.5000000000000001E-3</v>
      </c>
      <c r="CC33" s="12">
        <v>5.0000000000000001E-3</v>
      </c>
      <c r="CD33" s="12">
        <v>6.6E-3</v>
      </c>
      <c r="CE33" s="12">
        <v>8.0000000000000002E-3</v>
      </c>
      <c r="CF33" s="12">
        <v>9.1000000000000004E-3</v>
      </c>
      <c r="CG33" s="12">
        <v>9.7999999999999997E-3</v>
      </c>
      <c r="CH33" s="12">
        <v>0.01</v>
      </c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</row>
    <row r="34" spans="1:109" x14ac:dyDescent="0.2">
      <c r="A34" s="14">
        <v>52</v>
      </c>
      <c r="B34" s="55">
        <v>1.7399999999999999E-2</v>
      </c>
      <c r="C34" s="55">
        <v>1.6199999999999999E-2</v>
      </c>
      <c r="D34" s="55">
        <v>1.49E-2</v>
      </c>
      <c r="E34" s="55">
        <v>1.32E-2</v>
      </c>
      <c r="F34" s="55">
        <v>1.11E-2</v>
      </c>
      <c r="G34" s="55">
        <v>8.8000000000000005E-3</v>
      </c>
      <c r="H34" s="55">
        <v>6.4999999999999997E-3</v>
      </c>
      <c r="I34" s="55">
        <v>4.5999999999999999E-3</v>
      </c>
      <c r="J34" s="55">
        <v>2.8999999999999998E-3</v>
      </c>
      <c r="K34" s="55">
        <v>1.6000000000000001E-3</v>
      </c>
      <c r="L34" s="55">
        <v>5.0000000000000001E-4</v>
      </c>
      <c r="M34" s="55">
        <v>-5.0000000000000001E-4</v>
      </c>
      <c r="N34" s="55">
        <v>-1.1000000000000001E-3</v>
      </c>
      <c r="O34" s="55">
        <v>-1.1999999999999999E-3</v>
      </c>
      <c r="P34" s="55">
        <v>-8.0000000000000004E-4</v>
      </c>
      <c r="Q34" s="55">
        <v>5.0000000000000001E-4</v>
      </c>
      <c r="R34" s="55">
        <v>2.5000000000000001E-3</v>
      </c>
      <c r="S34" s="55">
        <v>5.1999999999999998E-3</v>
      </c>
      <c r="T34" s="55">
        <v>8.6E-3</v>
      </c>
      <c r="U34" s="55">
        <v>1.2200000000000001E-2</v>
      </c>
      <c r="V34" s="55">
        <v>1.6E-2</v>
      </c>
      <c r="W34" s="55">
        <v>1.95E-2</v>
      </c>
      <c r="X34" s="55">
        <v>2.2499999999999999E-2</v>
      </c>
      <c r="Y34" s="55">
        <v>2.47E-2</v>
      </c>
      <c r="Z34" s="55">
        <v>2.6100000000000002E-2</v>
      </c>
      <c r="AA34" s="55">
        <v>2.6599999999999999E-2</v>
      </c>
      <c r="AB34" s="55">
        <v>2.64E-2</v>
      </c>
      <c r="AC34" s="55">
        <v>2.5899999999999999E-2</v>
      </c>
      <c r="AD34" s="55">
        <v>2.5100000000000001E-2</v>
      </c>
      <c r="AE34" s="55">
        <v>2.4199999999999999E-2</v>
      </c>
      <c r="AF34" s="55">
        <v>2.3300000000000001E-2</v>
      </c>
      <c r="AG34" s="55">
        <v>2.2200000000000001E-2</v>
      </c>
      <c r="AH34" s="55">
        <v>2.1000000000000001E-2</v>
      </c>
      <c r="AI34" s="55">
        <v>0.02</v>
      </c>
      <c r="AJ34" s="55">
        <v>1.9099999999999999E-2</v>
      </c>
      <c r="AK34" s="55">
        <v>1.8499999999999999E-2</v>
      </c>
      <c r="AL34" s="55">
        <v>1.8200000000000001E-2</v>
      </c>
      <c r="AM34" s="55">
        <v>1.7999999999999999E-2</v>
      </c>
      <c r="AN34" s="55">
        <v>1.7999999999999999E-2</v>
      </c>
      <c r="AO34" s="55">
        <v>1.78E-2</v>
      </c>
      <c r="AP34" s="55">
        <v>1.7600000000000001E-2</v>
      </c>
      <c r="AQ34" s="55">
        <v>1.7600000000000001E-2</v>
      </c>
      <c r="AR34" s="55">
        <v>1.78E-2</v>
      </c>
      <c r="AS34" s="55">
        <v>1.84E-2</v>
      </c>
      <c r="AT34" s="55">
        <v>1.8800000000000001E-2</v>
      </c>
      <c r="AU34" s="55">
        <v>1.8499999999999999E-2</v>
      </c>
      <c r="AV34" s="55">
        <v>1.6799999999999999E-2</v>
      </c>
      <c r="AW34" s="55">
        <v>1.3599999999999999E-2</v>
      </c>
      <c r="AX34" s="55">
        <v>9.4000000000000004E-3</v>
      </c>
      <c r="AY34" s="55">
        <v>4.8999999999999998E-3</v>
      </c>
      <c r="AZ34" s="55">
        <v>1E-3</v>
      </c>
      <c r="BA34" s="55">
        <v>-1.5E-3</v>
      </c>
      <c r="BB34" s="55">
        <v>-2.2000000000000001E-3</v>
      </c>
      <c r="BC34" s="55">
        <v>-1.1000000000000001E-3</v>
      </c>
      <c r="BD34" s="55">
        <v>1.1999999999999999E-3</v>
      </c>
      <c r="BE34" s="55">
        <v>4.1000000000000003E-3</v>
      </c>
      <c r="BF34" s="55">
        <v>7.1000000000000004E-3</v>
      </c>
      <c r="BG34" s="55">
        <v>9.2999999999999992E-3</v>
      </c>
      <c r="BH34" s="55">
        <v>1.06E-2</v>
      </c>
      <c r="BI34" s="55">
        <v>1.09E-2</v>
      </c>
      <c r="BJ34" s="55">
        <v>1.0200000000000001E-2</v>
      </c>
      <c r="BK34" s="55">
        <v>8.9999999999999993E-3</v>
      </c>
      <c r="BL34" s="55">
        <v>7.4000000000000003E-3</v>
      </c>
      <c r="BM34" s="55">
        <v>5.7000000000000002E-3</v>
      </c>
      <c r="BN34" s="55">
        <v>4.0000000000000001E-3</v>
      </c>
      <c r="BO34" s="12">
        <v>4.4000000000000003E-3</v>
      </c>
      <c r="BP34" s="12">
        <v>4.7000000000000002E-3</v>
      </c>
      <c r="BQ34" s="12">
        <v>4.7999999999999996E-3</v>
      </c>
      <c r="BR34" s="12">
        <v>4.5999999999999999E-3</v>
      </c>
      <c r="BS34" s="12">
        <v>4.3E-3</v>
      </c>
      <c r="BT34" s="12">
        <v>3.7000000000000002E-3</v>
      </c>
      <c r="BU34" s="12">
        <v>3.0999999999999999E-3</v>
      </c>
      <c r="BV34" s="12">
        <v>2.3999999999999998E-3</v>
      </c>
      <c r="BW34" s="12">
        <v>1.9E-3</v>
      </c>
      <c r="BX34" s="12">
        <v>1.5E-3</v>
      </c>
      <c r="BY34" s="12">
        <v>1.5E-3</v>
      </c>
      <c r="BZ34" s="12">
        <v>1.9E-3</v>
      </c>
      <c r="CA34" s="12">
        <v>2.7000000000000001E-3</v>
      </c>
      <c r="CB34" s="12">
        <v>3.8999999999999998E-3</v>
      </c>
      <c r="CC34" s="12">
        <v>5.3E-3</v>
      </c>
      <c r="CD34" s="12">
        <v>6.7000000000000002E-3</v>
      </c>
      <c r="CE34" s="12">
        <v>8.0000000000000002E-3</v>
      </c>
      <c r="CF34" s="12">
        <v>9.1000000000000004E-3</v>
      </c>
      <c r="CG34" s="12">
        <v>9.7999999999999997E-3</v>
      </c>
      <c r="CH34" s="12">
        <v>0.01</v>
      </c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</row>
    <row r="35" spans="1:109" x14ac:dyDescent="0.2">
      <c r="A35" s="14">
        <v>53</v>
      </c>
      <c r="B35" s="55">
        <v>1.6899999999999998E-2</v>
      </c>
      <c r="C35" s="55">
        <v>1.5699999999999999E-2</v>
      </c>
      <c r="D35" s="55">
        <v>1.43E-2</v>
      </c>
      <c r="E35" s="55">
        <v>1.2699999999999999E-2</v>
      </c>
      <c r="F35" s="55">
        <v>1.0699999999999999E-2</v>
      </c>
      <c r="G35" s="55">
        <v>8.3999999999999995E-3</v>
      </c>
      <c r="H35" s="55">
        <v>6.3E-3</v>
      </c>
      <c r="I35" s="55">
        <v>4.4000000000000003E-3</v>
      </c>
      <c r="J35" s="55">
        <v>2.8999999999999998E-3</v>
      </c>
      <c r="K35" s="55">
        <v>1.6000000000000001E-3</v>
      </c>
      <c r="L35" s="55">
        <v>5.0000000000000001E-4</v>
      </c>
      <c r="M35" s="55">
        <v>-5.0000000000000001E-4</v>
      </c>
      <c r="N35" s="55">
        <v>-1.1000000000000001E-3</v>
      </c>
      <c r="O35" s="55">
        <v>-1.2999999999999999E-3</v>
      </c>
      <c r="P35" s="55">
        <v>-8.9999999999999998E-4</v>
      </c>
      <c r="Q35" s="55">
        <v>2.9999999999999997E-4</v>
      </c>
      <c r="R35" s="55">
        <v>2.3E-3</v>
      </c>
      <c r="S35" s="55">
        <v>5.1000000000000004E-3</v>
      </c>
      <c r="T35" s="55">
        <v>8.5000000000000006E-3</v>
      </c>
      <c r="U35" s="55">
        <v>1.23E-2</v>
      </c>
      <c r="V35" s="55">
        <v>1.6199999999999999E-2</v>
      </c>
      <c r="W35" s="55">
        <v>1.9900000000000001E-2</v>
      </c>
      <c r="X35" s="55">
        <v>2.29E-2</v>
      </c>
      <c r="Y35" s="55">
        <v>2.5100000000000001E-2</v>
      </c>
      <c r="Z35" s="55">
        <v>2.63E-2</v>
      </c>
      <c r="AA35" s="55">
        <v>2.6599999999999999E-2</v>
      </c>
      <c r="AB35" s="55">
        <v>2.6200000000000001E-2</v>
      </c>
      <c r="AC35" s="55">
        <v>2.52E-2</v>
      </c>
      <c r="AD35" s="55">
        <v>2.41E-2</v>
      </c>
      <c r="AE35" s="55">
        <v>2.29E-2</v>
      </c>
      <c r="AF35" s="55">
        <v>2.18E-2</v>
      </c>
      <c r="AG35" s="55">
        <v>2.07E-2</v>
      </c>
      <c r="AH35" s="55">
        <v>1.9800000000000002E-2</v>
      </c>
      <c r="AI35" s="55">
        <v>1.9099999999999999E-2</v>
      </c>
      <c r="AJ35" s="55">
        <v>1.8700000000000001E-2</v>
      </c>
      <c r="AK35" s="55">
        <v>1.8499999999999999E-2</v>
      </c>
      <c r="AL35" s="55">
        <v>1.8700000000000001E-2</v>
      </c>
      <c r="AM35" s="55">
        <v>1.89E-2</v>
      </c>
      <c r="AN35" s="55">
        <v>1.9099999999999999E-2</v>
      </c>
      <c r="AO35" s="55">
        <v>1.9199999999999998E-2</v>
      </c>
      <c r="AP35" s="55">
        <v>1.9199999999999998E-2</v>
      </c>
      <c r="AQ35" s="55">
        <v>1.9199999999999998E-2</v>
      </c>
      <c r="AR35" s="55">
        <v>1.9400000000000001E-2</v>
      </c>
      <c r="AS35" s="55">
        <v>1.9800000000000002E-2</v>
      </c>
      <c r="AT35" s="55">
        <v>2.01E-2</v>
      </c>
      <c r="AU35" s="55">
        <v>1.9699999999999999E-2</v>
      </c>
      <c r="AV35" s="55">
        <v>1.7999999999999999E-2</v>
      </c>
      <c r="AW35" s="55">
        <v>1.5100000000000001E-2</v>
      </c>
      <c r="AX35" s="55">
        <v>1.11E-2</v>
      </c>
      <c r="AY35" s="55">
        <v>6.8999999999999999E-3</v>
      </c>
      <c r="AZ35" s="55">
        <v>3.2000000000000002E-3</v>
      </c>
      <c r="BA35" s="55">
        <v>5.9999999999999995E-4</v>
      </c>
      <c r="BB35" s="55">
        <v>-5.9999999999999995E-4</v>
      </c>
      <c r="BC35" s="55">
        <v>-2.0000000000000001E-4</v>
      </c>
      <c r="BD35" s="55">
        <v>1.1999999999999999E-3</v>
      </c>
      <c r="BE35" s="55">
        <v>3.3E-3</v>
      </c>
      <c r="BF35" s="55">
        <v>5.4000000000000003E-3</v>
      </c>
      <c r="BG35" s="55">
        <v>7.0000000000000001E-3</v>
      </c>
      <c r="BH35" s="55">
        <v>8.0000000000000002E-3</v>
      </c>
      <c r="BI35" s="55">
        <v>8.0999999999999996E-3</v>
      </c>
      <c r="BJ35" s="55">
        <v>7.4999999999999997E-3</v>
      </c>
      <c r="BK35" s="55">
        <v>6.4999999999999997E-3</v>
      </c>
      <c r="BL35" s="55">
        <v>5.3E-3</v>
      </c>
      <c r="BM35" s="55">
        <v>4.1000000000000003E-3</v>
      </c>
      <c r="BN35" s="55">
        <v>3.0000000000000001E-3</v>
      </c>
      <c r="BO35" s="12">
        <v>3.7000000000000002E-3</v>
      </c>
      <c r="BP35" s="12">
        <v>4.1999999999999997E-3</v>
      </c>
      <c r="BQ35" s="12">
        <v>4.7000000000000002E-3</v>
      </c>
      <c r="BR35" s="12">
        <v>5.0000000000000001E-3</v>
      </c>
      <c r="BS35" s="12">
        <v>5.0000000000000001E-3</v>
      </c>
      <c r="BT35" s="12">
        <v>4.8999999999999998E-3</v>
      </c>
      <c r="BU35" s="12">
        <v>4.4999999999999997E-3</v>
      </c>
      <c r="BV35" s="12">
        <v>4.0000000000000001E-3</v>
      </c>
      <c r="BW35" s="12">
        <v>3.3999999999999998E-3</v>
      </c>
      <c r="BX35" s="12">
        <v>3.0000000000000001E-3</v>
      </c>
      <c r="BY35" s="12">
        <v>2.8E-3</v>
      </c>
      <c r="BZ35" s="12">
        <v>2.8999999999999998E-3</v>
      </c>
      <c r="CA35" s="12">
        <v>3.5000000000000001E-3</v>
      </c>
      <c r="CB35" s="12">
        <v>4.4000000000000003E-3</v>
      </c>
      <c r="CC35" s="12">
        <v>5.5999999999999999E-3</v>
      </c>
      <c r="CD35" s="12">
        <v>6.8999999999999999E-3</v>
      </c>
      <c r="CE35" s="12">
        <v>8.0999999999999996E-3</v>
      </c>
      <c r="CF35" s="12">
        <v>9.1000000000000004E-3</v>
      </c>
      <c r="CG35" s="12">
        <v>9.7999999999999997E-3</v>
      </c>
      <c r="CH35" s="12">
        <v>0.01</v>
      </c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</row>
    <row r="36" spans="1:109" x14ac:dyDescent="0.2">
      <c r="A36" s="14">
        <v>54</v>
      </c>
      <c r="B36" s="55">
        <v>1.6400000000000001E-2</v>
      </c>
      <c r="C36" s="55">
        <v>1.52E-2</v>
      </c>
      <c r="D36" s="55">
        <v>1.3899999999999999E-2</v>
      </c>
      <c r="E36" s="55">
        <v>1.2200000000000001E-2</v>
      </c>
      <c r="F36" s="55">
        <v>1.0200000000000001E-2</v>
      </c>
      <c r="G36" s="55">
        <v>8.0000000000000002E-3</v>
      </c>
      <c r="H36" s="55">
        <v>6.0000000000000001E-3</v>
      </c>
      <c r="I36" s="55">
        <v>4.1999999999999997E-3</v>
      </c>
      <c r="J36" s="55">
        <v>2.8E-3</v>
      </c>
      <c r="K36" s="55">
        <v>1.5E-3</v>
      </c>
      <c r="L36" s="55">
        <v>4.0000000000000002E-4</v>
      </c>
      <c r="M36" s="55">
        <v>-5.9999999999999995E-4</v>
      </c>
      <c r="N36" s="55">
        <v>-1.2999999999999999E-3</v>
      </c>
      <c r="O36" s="55">
        <v>-1.5E-3</v>
      </c>
      <c r="P36" s="55">
        <v>-1.1999999999999999E-3</v>
      </c>
      <c r="Q36" s="55">
        <v>-1E-4</v>
      </c>
      <c r="R36" s="55">
        <v>1.9E-3</v>
      </c>
      <c r="S36" s="55">
        <v>4.7000000000000002E-3</v>
      </c>
      <c r="T36" s="55">
        <v>8.3000000000000001E-3</v>
      </c>
      <c r="U36" s="55">
        <v>1.2200000000000001E-2</v>
      </c>
      <c r="V36" s="55">
        <v>1.6299999999999999E-2</v>
      </c>
      <c r="W36" s="55">
        <v>2.01E-2</v>
      </c>
      <c r="X36" s="55">
        <v>2.3300000000000001E-2</v>
      </c>
      <c r="Y36" s="55">
        <v>2.5600000000000001E-2</v>
      </c>
      <c r="Z36" s="55">
        <v>2.6800000000000001E-2</v>
      </c>
      <c r="AA36" s="55">
        <v>2.69E-2</v>
      </c>
      <c r="AB36" s="55">
        <v>2.6200000000000001E-2</v>
      </c>
      <c r="AC36" s="55">
        <v>2.4799999999999999E-2</v>
      </c>
      <c r="AD36" s="55">
        <v>2.3199999999999998E-2</v>
      </c>
      <c r="AE36" s="55">
        <v>2.1700000000000001E-2</v>
      </c>
      <c r="AF36" s="55">
        <v>2.0299999999999999E-2</v>
      </c>
      <c r="AG36" s="55">
        <v>1.9300000000000001E-2</v>
      </c>
      <c r="AH36" s="55">
        <v>1.8599999999999998E-2</v>
      </c>
      <c r="AI36" s="55">
        <v>1.8200000000000001E-2</v>
      </c>
      <c r="AJ36" s="55">
        <v>1.8100000000000002E-2</v>
      </c>
      <c r="AK36" s="55">
        <v>1.84E-2</v>
      </c>
      <c r="AL36" s="55">
        <v>1.8800000000000001E-2</v>
      </c>
      <c r="AM36" s="55">
        <v>1.9300000000000001E-2</v>
      </c>
      <c r="AN36" s="55">
        <v>1.9800000000000002E-2</v>
      </c>
      <c r="AO36" s="55">
        <v>2.01E-2</v>
      </c>
      <c r="AP36" s="55">
        <v>2.0199999999999999E-2</v>
      </c>
      <c r="AQ36" s="55">
        <v>2.0400000000000001E-2</v>
      </c>
      <c r="AR36" s="55">
        <v>2.07E-2</v>
      </c>
      <c r="AS36" s="55">
        <v>2.1000000000000001E-2</v>
      </c>
      <c r="AT36" s="55">
        <v>2.12E-2</v>
      </c>
      <c r="AU36" s="55">
        <v>2.06E-2</v>
      </c>
      <c r="AV36" s="55">
        <v>1.9099999999999999E-2</v>
      </c>
      <c r="AW36" s="55">
        <v>1.6400000000000001E-2</v>
      </c>
      <c r="AX36" s="55">
        <v>1.29E-2</v>
      </c>
      <c r="AY36" s="55">
        <v>9.1999999999999998E-3</v>
      </c>
      <c r="AZ36" s="55">
        <v>5.7999999999999996E-3</v>
      </c>
      <c r="BA36" s="55">
        <v>3.3E-3</v>
      </c>
      <c r="BB36" s="55">
        <v>1.8E-3</v>
      </c>
      <c r="BC36" s="55">
        <v>1.5E-3</v>
      </c>
      <c r="BD36" s="55">
        <v>2E-3</v>
      </c>
      <c r="BE36" s="55">
        <v>3.0000000000000001E-3</v>
      </c>
      <c r="BF36" s="55">
        <v>4.1999999999999997E-3</v>
      </c>
      <c r="BG36" s="55">
        <v>5.1000000000000004E-3</v>
      </c>
      <c r="BH36" s="55">
        <v>5.5999999999999999E-3</v>
      </c>
      <c r="BI36" s="55">
        <v>5.4999999999999997E-3</v>
      </c>
      <c r="BJ36" s="55">
        <v>5.0000000000000001E-3</v>
      </c>
      <c r="BK36" s="55">
        <v>4.1000000000000003E-3</v>
      </c>
      <c r="BL36" s="55">
        <v>3.2000000000000002E-3</v>
      </c>
      <c r="BM36" s="55">
        <v>2.3E-3</v>
      </c>
      <c r="BN36" s="55">
        <v>1.6999999999999999E-3</v>
      </c>
      <c r="BO36" s="12">
        <v>2.5000000000000001E-3</v>
      </c>
      <c r="BP36" s="12">
        <v>3.3999999999999998E-3</v>
      </c>
      <c r="BQ36" s="12">
        <v>4.1999999999999997E-3</v>
      </c>
      <c r="BR36" s="12">
        <v>4.8999999999999998E-3</v>
      </c>
      <c r="BS36" s="12">
        <v>5.3E-3</v>
      </c>
      <c r="BT36" s="12">
        <v>5.4999999999999997E-3</v>
      </c>
      <c r="BU36" s="12">
        <v>5.4999999999999997E-3</v>
      </c>
      <c r="BV36" s="12">
        <v>5.3E-3</v>
      </c>
      <c r="BW36" s="12">
        <v>4.8999999999999998E-3</v>
      </c>
      <c r="BX36" s="12">
        <v>4.4000000000000003E-3</v>
      </c>
      <c r="BY36" s="12">
        <v>4.0000000000000001E-3</v>
      </c>
      <c r="BZ36" s="12">
        <v>4.0000000000000001E-3</v>
      </c>
      <c r="CA36" s="12">
        <v>4.3E-3</v>
      </c>
      <c r="CB36" s="12">
        <v>5.0000000000000001E-3</v>
      </c>
      <c r="CC36" s="12">
        <v>6.0000000000000001E-3</v>
      </c>
      <c r="CD36" s="12">
        <v>7.1000000000000004E-3</v>
      </c>
      <c r="CE36" s="12">
        <v>8.2000000000000007E-3</v>
      </c>
      <c r="CF36" s="12">
        <v>9.1000000000000004E-3</v>
      </c>
      <c r="CG36" s="12">
        <v>9.7999999999999997E-3</v>
      </c>
      <c r="CH36" s="12">
        <v>0.01</v>
      </c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</row>
    <row r="37" spans="1:109" x14ac:dyDescent="0.2">
      <c r="A37" s="14">
        <v>55</v>
      </c>
      <c r="B37" s="55">
        <v>1.61E-2</v>
      </c>
      <c r="C37" s="55">
        <v>1.4800000000000001E-2</v>
      </c>
      <c r="D37" s="55">
        <v>1.34E-2</v>
      </c>
      <c r="E37" s="55">
        <v>1.17E-2</v>
      </c>
      <c r="F37" s="55">
        <v>9.5999999999999992E-3</v>
      </c>
      <c r="G37" s="55">
        <v>7.4999999999999997E-3</v>
      </c>
      <c r="H37" s="55">
        <v>5.5999999999999999E-3</v>
      </c>
      <c r="I37" s="55">
        <v>4.0000000000000001E-3</v>
      </c>
      <c r="J37" s="55">
        <v>2.5999999999999999E-3</v>
      </c>
      <c r="K37" s="55">
        <v>1.4E-3</v>
      </c>
      <c r="L37" s="55">
        <v>2.9999999999999997E-4</v>
      </c>
      <c r="M37" s="55">
        <v>-8.0000000000000004E-4</v>
      </c>
      <c r="N37" s="55">
        <v>-1.5E-3</v>
      </c>
      <c r="O37" s="55">
        <v>-1.8E-3</v>
      </c>
      <c r="P37" s="55">
        <v>-1.6000000000000001E-3</v>
      </c>
      <c r="Q37" s="55">
        <v>-5.0000000000000001E-4</v>
      </c>
      <c r="R37" s="55">
        <v>1.4E-3</v>
      </c>
      <c r="S37" s="55">
        <v>4.3E-3</v>
      </c>
      <c r="T37" s="55">
        <v>7.9000000000000008E-3</v>
      </c>
      <c r="U37" s="55">
        <v>1.2E-2</v>
      </c>
      <c r="V37" s="55">
        <v>1.6299999999999999E-2</v>
      </c>
      <c r="W37" s="55">
        <v>2.0299999999999999E-2</v>
      </c>
      <c r="X37" s="55">
        <v>2.3699999999999999E-2</v>
      </c>
      <c r="Y37" s="55">
        <v>2.6100000000000002E-2</v>
      </c>
      <c r="Z37" s="55">
        <v>2.7400000000000001E-2</v>
      </c>
      <c r="AA37" s="55">
        <v>2.7400000000000001E-2</v>
      </c>
      <c r="AB37" s="55">
        <v>2.64E-2</v>
      </c>
      <c r="AC37" s="55">
        <v>2.46E-2</v>
      </c>
      <c r="AD37" s="55">
        <v>2.2599999999999999E-2</v>
      </c>
      <c r="AE37" s="55">
        <v>2.06E-2</v>
      </c>
      <c r="AF37" s="55">
        <v>1.9099999999999999E-2</v>
      </c>
      <c r="AG37" s="55">
        <v>1.7999999999999999E-2</v>
      </c>
      <c r="AH37" s="55">
        <v>1.7399999999999999E-2</v>
      </c>
      <c r="AI37" s="55">
        <v>1.72E-2</v>
      </c>
      <c r="AJ37" s="55">
        <v>1.7500000000000002E-2</v>
      </c>
      <c r="AK37" s="55">
        <v>1.7999999999999999E-2</v>
      </c>
      <c r="AL37" s="55">
        <v>1.8700000000000001E-2</v>
      </c>
      <c r="AM37" s="55">
        <v>1.9400000000000001E-2</v>
      </c>
      <c r="AN37" s="55">
        <v>0.02</v>
      </c>
      <c r="AO37" s="55">
        <v>2.06E-2</v>
      </c>
      <c r="AP37" s="55">
        <v>2.0899999999999998E-2</v>
      </c>
      <c r="AQ37" s="55">
        <v>2.1299999999999999E-2</v>
      </c>
      <c r="AR37" s="55">
        <v>2.1600000000000001E-2</v>
      </c>
      <c r="AS37" s="55">
        <v>2.1899999999999999E-2</v>
      </c>
      <c r="AT37" s="55">
        <v>2.1899999999999999E-2</v>
      </c>
      <c r="AU37" s="55">
        <v>2.1299999999999999E-2</v>
      </c>
      <c r="AV37" s="55">
        <v>1.9900000000000001E-2</v>
      </c>
      <c r="AW37" s="55">
        <v>1.7600000000000001E-2</v>
      </c>
      <c r="AX37" s="55">
        <v>1.47E-2</v>
      </c>
      <c r="AY37" s="55">
        <v>1.1599999999999999E-2</v>
      </c>
      <c r="AZ37" s="55">
        <v>8.6999999999999994E-3</v>
      </c>
      <c r="BA37" s="55">
        <v>6.4000000000000003E-3</v>
      </c>
      <c r="BB37" s="55">
        <v>4.7999999999999996E-3</v>
      </c>
      <c r="BC37" s="55">
        <v>3.8999999999999998E-3</v>
      </c>
      <c r="BD37" s="55">
        <v>3.5000000000000001E-3</v>
      </c>
      <c r="BE37" s="55">
        <v>3.5999999999999999E-3</v>
      </c>
      <c r="BF37" s="55">
        <v>3.7000000000000002E-3</v>
      </c>
      <c r="BG37" s="55">
        <v>3.8999999999999998E-3</v>
      </c>
      <c r="BH37" s="55">
        <v>3.8E-3</v>
      </c>
      <c r="BI37" s="55">
        <v>3.3E-3</v>
      </c>
      <c r="BJ37" s="55">
        <v>2.7000000000000001E-3</v>
      </c>
      <c r="BK37" s="55">
        <v>1.8E-3</v>
      </c>
      <c r="BL37" s="55">
        <v>1.1000000000000001E-3</v>
      </c>
      <c r="BM37" s="55">
        <v>5.0000000000000001E-4</v>
      </c>
      <c r="BN37" s="55">
        <v>0</v>
      </c>
      <c r="BO37" s="12">
        <v>1E-3</v>
      </c>
      <c r="BP37" s="12">
        <v>2.2000000000000001E-3</v>
      </c>
      <c r="BQ37" s="12">
        <v>3.3E-3</v>
      </c>
      <c r="BR37" s="12">
        <v>4.3E-3</v>
      </c>
      <c r="BS37" s="12">
        <v>5.1999999999999998E-3</v>
      </c>
      <c r="BT37" s="12">
        <v>5.7999999999999996E-3</v>
      </c>
      <c r="BU37" s="12">
        <v>6.1999999999999998E-3</v>
      </c>
      <c r="BV37" s="12">
        <v>6.1999999999999998E-3</v>
      </c>
      <c r="BW37" s="12">
        <v>6.0000000000000001E-3</v>
      </c>
      <c r="BX37" s="12">
        <v>5.5999999999999999E-3</v>
      </c>
      <c r="BY37" s="12">
        <v>5.1999999999999998E-3</v>
      </c>
      <c r="BZ37" s="12">
        <v>5.1000000000000004E-3</v>
      </c>
      <c r="CA37" s="12">
        <v>5.1999999999999998E-3</v>
      </c>
      <c r="CB37" s="12">
        <v>5.7000000000000002E-3</v>
      </c>
      <c r="CC37" s="12">
        <v>6.4000000000000003E-3</v>
      </c>
      <c r="CD37" s="12">
        <v>7.3000000000000001E-3</v>
      </c>
      <c r="CE37" s="12">
        <v>8.3000000000000001E-3</v>
      </c>
      <c r="CF37" s="12">
        <v>9.1999999999999998E-3</v>
      </c>
      <c r="CG37" s="12">
        <v>9.7999999999999997E-3</v>
      </c>
      <c r="CH37" s="12">
        <v>0.01</v>
      </c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</row>
    <row r="38" spans="1:109" x14ac:dyDescent="0.2">
      <c r="A38" s="14">
        <v>56</v>
      </c>
      <c r="B38" s="55">
        <v>1.5699999999999999E-2</v>
      </c>
      <c r="C38" s="55">
        <v>1.43E-2</v>
      </c>
      <c r="D38" s="55">
        <v>1.2800000000000001E-2</v>
      </c>
      <c r="E38" s="55">
        <v>1.0999999999999999E-2</v>
      </c>
      <c r="F38" s="55">
        <v>8.9999999999999993E-3</v>
      </c>
      <c r="G38" s="55">
        <v>7.0000000000000001E-3</v>
      </c>
      <c r="H38" s="55">
        <v>5.1000000000000004E-3</v>
      </c>
      <c r="I38" s="55">
        <v>3.5999999999999999E-3</v>
      </c>
      <c r="J38" s="55">
        <v>2.2000000000000001E-3</v>
      </c>
      <c r="K38" s="55">
        <v>1E-3</v>
      </c>
      <c r="L38" s="55">
        <v>-1E-4</v>
      </c>
      <c r="M38" s="55">
        <v>-1.1000000000000001E-3</v>
      </c>
      <c r="N38" s="55">
        <v>-1.9E-3</v>
      </c>
      <c r="O38" s="55">
        <v>-2.2000000000000001E-3</v>
      </c>
      <c r="P38" s="55">
        <v>-1.9E-3</v>
      </c>
      <c r="Q38" s="55">
        <v>-8.9999999999999998E-4</v>
      </c>
      <c r="R38" s="55">
        <v>1E-3</v>
      </c>
      <c r="S38" s="55">
        <v>3.8999999999999998E-3</v>
      </c>
      <c r="T38" s="55">
        <v>7.6E-3</v>
      </c>
      <c r="U38" s="55">
        <v>1.18E-2</v>
      </c>
      <c r="V38" s="55">
        <v>1.6199999999999999E-2</v>
      </c>
      <c r="W38" s="55">
        <v>2.0299999999999999E-2</v>
      </c>
      <c r="X38" s="55">
        <v>2.3900000000000001E-2</v>
      </c>
      <c r="Y38" s="55">
        <v>2.6499999999999999E-2</v>
      </c>
      <c r="Z38" s="55">
        <v>2.7799999999999998E-2</v>
      </c>
      <c r="AA38" s="55">
        <v>2.7799999999999998E-2</v>
      </c>
      <c r="AB38" s="55">
        <v>2.6599999999999999E-2</v>
      </c>
      <c r="AC38" s="55">
        <v>2.46E-2</v>
      </c>
      <c r="AD38" s="55">
        <v>2.2200000000000001E-2</v>
      </c>
      <c r="AE38" s="55">
        <v>1.9900000000000001E-2</v>
      </c>
      <c r="AF38" s="55">
        <v>1.8100000000000002E-2</v>
      </c>
      <c r="AG38" s="55">
        <v>1.6899999999999998E-2</v>
      </c>
      <c r="AH38" s="55">
        <v>1.6299999999999999E-2</v>
      </c>
      <c r="AI38" s="55">
        <v>1.6299999999999999E-2</v>
      </c>
      <c r="AJ38" s="55">
        <v>1.67E-2</v>
      </c>
      <c r="AK38" s="55">
        <v>1.7500000000000002E-2</v>
      </c>
      <c r="AL38" s="55">
        <v>1.83E-2</v>
      </c>
      <c r="AM38" s="55">
        <v>1.9199999999999998E-2</v>
      </c>
      <c r="AN38" s="55">
        <v>0.02</v>
      </c>
      <c r="AO38" s="55">
        <v>2.07E-2</v>
      </c>
      <c r="AP38" s="55">
        <v>2.1299999999999999E-2</v>
      </c>
      <c r="AQ38" s="55">
        <v>2.1700000000000001E-2</v>
      </c>
      <c r="AR38" s="55">
        <v>2.2100000000000002E-2</v>
      </c>
      <c r="AS38" s="55">
        <v>2.24E-2</v>
      </c>
      <c r="AT38" s="55">
        <v>2.23E-2</v>
      </c>
      <c r="AU38" s="55">
        <v>2.18E-2</v>
      </c>
      <c r="AV38" s="55">
        <v>2.06E-2</v>
      </c>
      <c r="AW38" s="55">
        <v>1.8700000000000001E-2</v>
      </c>
      <c r="AX38" s="55">
        <v>1.6400000000000001E-2</v>
      </c>
      <c r="AY38" s="55">
        <v>1.4E-2</v>
      </c>
      <c r="AZ38" s="55">
        <v>1.1599999999999999E-2</v>
      </c>
      <c r="BA38" s="55">
        <v>9.5999999999999992E-3</v>
      </c>
      <c r="BB38" s="55">
        <v>8.0000000000000002E-3</v>
      </c>
      <c r="BC38" s="55">
        <v>6.7000000000000002E-3</v>
      </c>
      <c r="BD38" s="55">
        <v>5.5999999999999999E-3</v>
      </c>
      <c r="BE38" s="55">
        <v>4.7999999999999996E-3</v>
      </c>
      <c r="BF38" s="55">
        <v>4.0000000000000001E-3</v>
      </c>
      <c r="BG38" s="55">
        <v>3.3E-3</v>
      </c>
      <c r="BH38" s="55">
        <v>2.5999999999999999E-3</v>
      </c>
      <c r="BI38" s="55">
        <v>1.6999999999999999E-3</v>
      </c>
      <c r="BJ38" s="55">
        <v>8.0000000000000004E-4</v>
      </c>
      <c r="BK38" s="55">
        <v>-2.0000000000000001E-4</v>
      </c>
      <c r="BL38" s="55">
        <v>-8.9999999999999998E-4</v>
      </c>
      <c r="BM38" s="55">
        <v>-1.5E-3</v>
      </c>
      <c r="BN38" s="55">
        <v>-1.8E-3</v>
      </c>
      <c r="BO38" s="12">
        <v>-6.9999999999999999E-4</v>
      </c>
      <c r="BP38" s="12">
        <v>6.9999999999999999E-4</v>
      </c>
      <c r="BQ38" s="12">
        <v>2.0999999999999999E-3</v>
      </c>
      <c r="BR38" s="12">
        <v>3.5000000000000001E-3</v>
      </c>
      <c r="BS38" s="12">
        <v>4.7999999999999996E-3</v>
      </c>
      <c r="BT38" s="12">
        <v>5.7999999999999996E-3</v>
      </c>
      <c r="BU38" s="12">
        <v>6.4999999999999997E-3</v>
      </c>
      <c r="BV38" s="12">
        <v>6.8999999999999999E-3</v>
      </c>
      <c r="BW38" s="12">
        <v>7.0000000000000001E-3</v>
      </c>
      <c r="BX38" s="12">
        <v>6.7000000000000002E-3</v>
      </c>
      <c r="BY38" s="12">
        <v>6.3E-3</v>
      </c>
      <c r="BZ38" s="12">
        <v>6.0000000000000001E-3</v>
      </c>
      <c r="CA38" s="12">
        <v>6.0000000000000001E-3</v>
      </c>
      <c r="CB38" s="12">
        <v>6.3E-3</v>
      </c>
      <c r="CC38" s="12">
        <v>6.8999999999999999E-3</v>
      </c>
      <c r="CD38" s="12">
        <v>7.6E-3</v>
      </c>
      <c r="CE38" s="12">
        <v>8.3999999999999995E-3</v>
      </c>
      <c r="CF38" s="12">
        <v>9.1999999999999998E-3</v>
      </c>
      <c r="CG38" s="12">
        <v>9.7999999999999997E-3</v>
      </c>
      <c r="CH38" s="12">
        <v>0.01</v>
      </c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</row>
    <row r="39" spans="1:109" x14ac:dyDescent="0.2">
      <c r="A39" s="14">
        <v>57</v>
      </c>
      <c r="B39" s="55">
        <v>1.52E-2</v>
      </c>
      <c r="C39" s="55">
        <v>1.37E-2</v>
      </c>
      <c r="D39" s="55">
        <v>1.21E-2</v>
      </c>
      <c r="E39" s="55">
        <v>1.03E-2</v>
      </c>
      <c r="F39" s="55">
        <v>8.3000000000000001E-3</v>
      </c>
      <c r="G39" s="55">
        <v>6.3E-3</v>
      </c>
      <c r="H39" s="55">
        <v>4.4999999999999997E-3</v>
      </c>
      <c r="I39" s="55">
        <v>3.0000000000000001E-3</v>
      </c>
      <c r="J39" s="55">
        <v>1.6999999999999999E-3</v>
      </c>
      <c r="K39" s="55">
        <v>5.0000000000000001E-4</v>
      </c>
      <c r="L39" s="55">
        <v>-5.9999999999999995E-4</v>
      </c>
      <c r="M39" s="55">
        <v>-1.6000000000000001E-3</v>
      </c>
      <c r="N39" s="55">
        <v>-2.3E-3</v>
      </c>
      <c r="O39" s="55">
        <v>-2.5999999999999999E-3</v>
      </c>
      <c r="P39" s="55">
        <v>-2.3E-3</v>
      </c>
      <c r="Q39" s="55">
        <v>-1.1999999999999999E-3</v>
      </c>
      <c r="R39" s="55">
        <v>8.0000000000000004E-4</v>
      </c>
      <c r="S39" s="55">
        <v>3.7000000000000002E-3</v>
      </c>
      <c r="T39" s="55">
        <v>7.4000000000000003E-3</v>
      </c>
      <c r="U39" s="55">
        <v>1.1599999999999999E-2</v>
      </c>
      <c r="V39" s="55">
        <v>1.6E-2</v>
      </c>
      <c r="W39" s="55">
        <v>2.0199999999999999E-2</v>
      </c>
      <c r="X39" s="55">
        <v>2.3900000000000001E-2</v>
      </c>
      <c r="Y39" s="55">
        <v>2.6599999999999999E-2</v>
      </c>
      <c r="Z39" s="55">
        <v>2.8000000000000001E-2</v>
      </c>
      <c r="AA39" s="55">
        <v>2.8000000000000001E-2</v>
      </c>
      <c r="AB39" s="55">
        <v>2.6800000000000001E-2</v>
      </c>
      <c r="AC39" s="55">
        <v>2.46E-2</v>
      </c>
      <c r="AD39" s="55">
        <v>2.1999999999999999E-2</v>
      </c>
      <c r="AE39" s="55">
        <v>1.95E-2</v>
      </c>
      <c r="AF39" s="55">
        <v>1.7500000000000002E-2</v>
      </c>
      <c r="AG39" s="55">
        <v>1.61E-2</v>
      </c>
      <c r="AH39" s="55">
        <v>1.54E-2</v>
      </c>
      <c r="AI39" s="55">
        <v>1.54E-2</v>
      </c>
      <c r="AJ39" s="55">
        <v>1.5900000000000001E-2</v>
      </c>
      <c r="AK39" s="55">
        <v>1.6799999999999999E-2</v>
      </c>
      <c r="AL39" s="55">
        <v>1.78E-2</v>
      </c>
      <c r="AM39" s="55">
        <v>1.8800000000000001E-2</v>
      </c>
      <c r="AN39" s="55">
        <v>1.9699999999999999E-2</v>
      </c>
      <c r="AO39" s="55">
        <v>2.06E-2</v>
      </c>
      <c r="AP39" s="55">
        <v>2.1299999999999999E-2</v>
      </c>
      <c r="AQ39" s="55">
        <v>2.18E-2</v>
      </c>
      <c r="AR39" s="55">
        <v>2.23E-2</v>
      </c>
      <c r="AS39" s="55">
        <v>2.2499999999999999E-2</v>
      </c>
      <c r="AT39" s="55">
        <v>2.2499999999999999E-2</v>
      </c>
      <c r="AU39" s="55">
        <v>2.2100000000000002E-2</v>
      </c>
      <c r="AV39" s="55">
        <v>2.12E-2</v>
      </c>
      <c r="AW39" s="55">
        <v>1.9800000000000002E-2</v>
      </c>
      <c r="AX39" s="55">
        <v>1.7999999999999999E-2</v>
      </c>
      <c r="AY39" s="55">
        <v>1.6199999999999999E-2</v>
      </c>
      <c r="AZ39" s="55">
        <v>1.44E-2</v>
      </c>
      <c r="BA39" s="55">
        <v>1.2699999999999999E-2</v>
      </c>
      <c r="BB39" s="55">
        <v>1.12E-2</v>
      </c>
      <c r="BC39" s="55">
        <v>9.7000000000000003E-3</v>
      </c>
      <c r="BD39" s="55">
        <v>8.0999999999999996E-3</v>
      </c>
      <c r="BE39" s="55">
        <v>6.6E-3</v>
      </c>
      <c r="BF39" s="55">
        <v>5.1000000000000004E-3</v>
      </c>
      <c r="BG39" s="55">
        <v>3.7000000000000002E-3</v>
      </c>
      <c r="BH39" s="55">
        <v>2.2000000000000001E-3</v>
      </c>
      <c r="BI39" s="55">
        <v>8.0000000000000004E-4</v>
      </c>
      <c r="BJ39" s="55">
        <v>-5.9999999999999995E-4</v>
      </c>
      <c r="BK39" s="55">
        <v>-1.8E-3</v>
      </c>
      <c r="BL39" s="55">
        <v>-2.8E-3</v>
      </c>
      <c r="BM39" s="55">
        <v>-3.3999999999999998E-3</v>
      </c>
      <c r="BN39" s="55">
        <v>-3.7000000000000002E-3</v>
      </c>
      <c r="BO39" s="12">
        <v>-2.5000000000000001E-3</v>
      </c>
      <c r="BP39" s="12">
        <v>-1E-3</v>
      </c>
      <c r="BQ39" s="12">
        <v>6.9999999999999999E-4</v>
      </c>
      <c r="BR39" s="12">
        <v>2.5000000000000001E-3</v>
      </c>
      <c r="BS39" s="12">
        <v>4.1000000000000003E-3</v>
      </c>
      <c r="BT39" s="12">
        <v>5.4999999999999997E-3</v>
      </c>
      <c r="BU39" s="12">
        <v>6.6E-3</v>
      </c>
      <c r="BV39" s="12">
        <v>7.3000000000000001E-3</v>
      </c>
      <c r="BW39" s="12">
        <v>7.6E-3</v>
      </c>
      <c r="BX39" s="12">
        <v>7.4999999999999997E-3</v>
      </c>
      <c r="BY39" s="12">
        <v>7.1999999999999998E-3</v>
      </c>
      <c r="BZ39" s="12">
        <v>6.8999999999999999E-3</v>
      </c>
      <c r="CA39" s="12">
        <v>6.7999999999999996E-3</v>
      </c>
      <c r="CB39" s="12">
        <v>7.0000000000000001E-3</v>
      </c>
      <c r="CC39" s="12">
        <v>7.3000000000000001E-3</v>
      </c>
      <c r="CD39" s="12">
        <v>7.9000000000000008E-3</v>
      </c>
      <c r="CE39" s="12">
        <v>8.6E-3</v>
      </c>
      <c r="CF39" s="12">
        <v>9.2999999999999992E-3</v>
      </c>
      <c r="CG39" s="12">
        <v>9.7999999999999997E-3</v>
      </c>
      <c r="CH39" s="12">
        <v>0.01</v>
      </c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</row>
    <row r="40" spans="1:109" x14ac:dyDescent="0.2">
      <c r="A40" s="14">
        <v>58</v>
      </c>
      <c r="B40" s="55">
        <v>1.46E-2</v>
      </c>
      <c r="C40" s="55">
        <v>1.2999999999999999E-2</v>
      </c>
      <c r="D40" s="55">
        <v>1.1299999999999999E-2</v>
      </c>
      <c r="E40" s="55">
        <v>9.4000000000000004E-3</v>
      </c>
      <c r="F40" s="55">
        <v>7.4000000000000003E-3</v>
      </c>
      <c r="G40" s="55">
        <v>5.4000000000000003E-3</v>
      </c>
      <c r="H40" s="55">
        <v>3.7000000000000002E-3</v>
      </c>
      <c r="I40" s="55">
        <v>2.2000000000000001E-3</v>
      </c>
      <c r="J40" s="55">
        <v>1E-3</v>
      </c>
      <c r="K40" s="55">
        <v>-1E-4</v>
      </c>
      <c r="L40" s="55">
        <v>-1.1999999999999999E-3</v>
      </c>
      <c r="M40" s="55">
        <v>-2.0999999999999999E-3</v>
      </c>
      <c r="N40" s="55">
        <v>-2.8E-3</v>
      </c>
      <c r="O40" s="55">
        <v>-2.8999999999999998E-3</v>
      </c>
      <c r="P40" s="55">
        <v>-2.3999999999999998E-3</v>
      </c>
      <c r="Q40" s="55">
        <v>-1.1999999999999999E-3</v>
      </c>
      <c r="R40" s="55">
        <v>8.0000000000000004E-4</v>
      </c>
      <c r="S40" s="55">
        <v>3.7000000000000002E-3</v>
      </c>
      <c r="T40" s="55">
        <v>7.4000000000000003E-3</v>
      </c>
      <c r="U40" s="55">
        <v>1.15E-2</v>
      </c>
      <c r="V40" s="55">
        <v>1.5900000000000001E-2</v>
      </c>
      <c r="W40" s="55">
        <v>0.02</v>
      </c>
      <c r="X40" s="55">
        <v>2.3699999999999999E-2</v>
      </c>
      <c r="Y40" s="55">
        <v>2.64E-2</v>
      </c>
      <c r="Z40" s="55">
        <v>2.7799999999999998E-2</v>
      </c>
      <c r="AA40" s="55">
        <v>2.7900000000000001E-2</v>
      </c>
      <c r="AB40" s="55">
        <v>2.6800000000000001E-2</v>
      </c>
      <c r="AC40" s="55">
        <v>2.47E-2</v>
      </c>
      <c r="AD40" s="55">
        <v>2.2100000000000002E-2</v>
      </c>
      <c r="AE40" s="55">
        <v>1.9400000000000001E-2</v>
      </c>
      <c r="AF40" s="55">
        <v>1.72E-2</v>
      </c>
      <c r="AG40" s="55">
        <v>1.5599999999999999E-2</v>
      </c>
      <c r="AH40" s="55">
        <v>1.4800000000000001E-2</v>
      </c>
      <c r="AI40" s="55">
        <v>1.47E-2</v>
      </c>
      <c r="AJ40" s="55">
        <v>1.52E-2</v>
      </c>
      <c r="AK40" s="55">
        <v>1.61E-2</v>
      </c>
      <c r="AL40" s="55">
        <v>1.72E-2</v>
      </c>
      <c r="AM40" s="55">
        <v>1.83E-2</v>
      </c>
      <c r="AN40" s="55">
        <v>1.9300000000000001E-2</v>
      </c>
      <c r="AO40" s="55">
        <v>2.0299999999999999E-2</v>
      </c>
      <c r="AP40" s="55">
        <v>2.1000000000000001E-2</v>
      </c>
      <c r="AQ40" s="55">
        <v>2.1600000000000001E-2</v>
      </c>
      <c r="AR40" s="55">
        <v>2.1999999999999999E-2</v>
      </c>
      <c r="AS40" s="55">
        <v>2.23E-2</v>
      </c>
      <c r="AT40" s="55">
        <v>2.24E-2</v>
      </c>
      <c r="AU40" s="55">
        <v>2.2200000000000001E-2</v>
      </c>
      <c r="AV40" s="55">
        <v>2.1600000000000001E-2</v>
      </c>
      <c r="AW40" s="55">
        <v>2.07E-2</v>
      </c>
      <c r="AX40" s="55">
        <v>1.95E-2</v>
      </c>
      <c r="AY40" s="55">
        <v>1.8200000000000001E-2</v>
      </c>
      <c r="AZ40" s="55">
        <v>1.6899999999999998E-2</v>
      </c>
      <c r="BA40" s="55">
        <v>1.55E-2</v>
      </c>
      <c r="BB40" s="55">
        <v>1.41E-2</v>
      </c>
      <c r="BC40" s="55">
        <v>1.26E-2</v>
      </c>
      <c r="BD40" s="55">
        <v>1.0800000000000001E-2</v>
      </c>
      <c r="BE40" s="55">
        <v>8.8999999999999999E-3</v>
      </c>
      <c r="BF40" s="55">
        <v>6.8999999999999999E-3</v>
      </c>
      <c r="BG40" s="55">
        <v>4.7999999999999996E-3</v>
      </c>
      <c r="BH40" s="55">
        <v>2.7000000000000001E-3</v>
      </c>
      <c r="BI40" s="55">
        <v>6.9999999999999999E-4</v>
      </c>
      <c r="BJ40" s="55">
        <v>-1.2999999999999999E-3</v>
      </c>
      <c r="BK40" s="55">
        <v>-3.0000000000000001E-3</v>
      </c>
      <c r="BL40" s="55">
        <v>-4.3E-3</v>
      </c>
      <c r="BM40" s="55">
        <v>-5.1000000000000004E-3</v>
      </c>
      <c r="BN40" s="55">
        <v>-5.4999999999999997E-3</v>
      </c>
      <c r="BO40" s="12">
        <v>-4.3E-3</v>
      </c>
      <c r="BP40" s="12">
        <v>-2.7000000000000001E-3</v>
      </c>
      <c r="BQ40" s="12">
        <v>-6.9999999999999999E-4</v>
      </c>
      <c r="BR40" s="12">
        <v>1.2999999999999999E-3</v>
      </c>
      <c r="BS40" s="12">
        <v>3.2000000000000002E-3</v>
      </c>
      <c r="BT40" s="12">
        <v>4.8999999999999998E-3</v>
      </c>
      <c r="BU40" s="12">
        <v>6.4000000000000003E-3</v>
      </c>
      <c r="BV40" s="12">
        <v>7.4000000000000003E-3</v>
      </c>
      <c r="BW40" s="12">
        <v>8.0000000000000002E-3</v>
      </c>
      <c r="BX40" s="12">
        <v>8.0999999999999996E-3</v>
      </c>
      <c r="BY40" s="12">
        <v>7.9000000000000008E-3</v>
      </c>
      <c r="BZ40" s="12">
        <v>7.7000000000000002E-3</v>
      </c>
      <c r="CA40" s="12">
        <v>7.4999999999999997E-3</v>
      </c>
      <c r="CB40" s="12">
        <v>7.6E-3</v>
      </c>
      <c r="CC40" s="12">
        <v>7.7999999999999996E-3</v>
      </c>
      <c r="CD40" s="12">
        <v>8.2000000000000007E-3</v>
      </c>
      <c r="CE40" s="12">
        <v>8.8000000000000005E-3</v>
      </c>
      <c r="CF40" s="12">
        <v>9.4000000000000004E-3</v>
      </c>
      <c r="CG40" s="12">
        <v>9.7999999999999997E-3</v>
      </c>
      <c r="CH40" s="12">
        <v>0.01</v>
      </c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</row>
    <row r="41" spans="1:109" x14ac:dyDescent="0.2">
      <c r="A41" s="14">
        <v>59</v>
      </c>
      <c r="B41" s="55">
        <v>1.38E-2</v>
      </c>
      <c r="C41" s="55">
        <v>1.21E-2</v>
      </c>
      <c r="D41" s="55">
        <v>1.04E-2</v>
      </c>
      <c r="E41" s="55">
        <v>8.5000000000000006E-3</v>
      </c>
      <c r="F41" s="55">
        <v>6.4999999999999997E-3</v>
      </c>
      <c r="G41" s="55">
        <v>4.4999999999999997E-3</v>
      </c>
      <c r="H41" s="55">
        <v>2.8E-3</v>
      </c>
      <c r="I41" s="55">
        <v>1.4E-3</v>
      </c>
      <c r="J41" s="55">
        <v>2.0000000000000001E-4</v>
      </c>
      <c r="K41" s="55">
        <v>-8.9999999999999998E-4</v>
      </c>
      <c r="L41" s="55">
        <v>-1.9E-3</v>
      </c>
      <c r="M41" s="55">
        <v>-2.7000000000000001E-3</v>
      </c>
      <c r="N41" s="55">
        <v>-3.2000000000000002E-3</v>
      </c>
      <c r="O41" s="55">
        <v>-3.0999999999999999E-3</v>
      </c>
      <c r="P41" s="55">
        <v>-2.5000000000000001E-3</v>
      </c>
      <c r="Q41" s="55">
        <v>-1.1000000000000001E-3</v>
      </c>
      <c r="R41" s="55">
        <v>1E-3</v>
      </c>
      <c r="S41" s="55">
        <v>3.8999999999999998E-3</v>
      </c>
      <c r="T41" s="55">
        <v>7.4999999999999997E-3</v>
      </c>
      <c r="U41" s="55">
        <v>1.15E-2</v>
      </c>
      <c r="V41" s="55">
        <v>1.5699999999999999E-2</v>
      </c>
      <c r="W41" s="55">
        <v>1.9699999999999999E-2</v>
      </c>
      <c r="X41" s="55">
        <v>2.3199999999999998E-2</v>
      </c>
      <c r="Y41" s="55">
        <v>2.5899999999999999E-2</v>
      </c>
      <c r="Z41" s="55">
        <v>2.7300000000000001E-2</v>
      </c>
      <c r="AA41" s="55">
        <v>2.75E-2</v>
      </c>
      <c r="AB41" s="55">
        <v>2.6499999999999999E-2</v>
      </c>
      <c r="AC41" s="55">
        <v>2.46E-2</v>
      </c>
      <c r="AD41" s="55">
        <v>2.2200000000000001E-2</v>
      </c>
      <c r="AE41" s="55">
        <v>1.95E-2</v>
      </c>
      <c r="AF41" s="55">
        <v>1.72E-2</v>
      </c>
      <c r="AG41" s="55">
        <v>1.54E-2</v>
      </c>
      <c r="AH41" s="55">
        <v>1.44E-2</v>
      </c>
      <c r="AI41" s="55">
        <v>1.41E-2</v>
      </c>
      <c r="AJ41" s="55">
        <v>1.4500000000000001E-2</v>
      </c>
      <c r="AK41" s="55">
        <v>1.54E-2</v>
      </c>
      <c r="AL41" s="55">
        <v>1.6500000000000001E-2</v>
      </c>
      <c r="AM41" s="55">
        <v>1.77E-2</v>
      </c>
      <c r="AN41" s="55">
        <v>1.89E-2</v>
      </c>
      <c r="AO41" s="55">
        <v>1.9800000000000002E-2</v>
      </c>
      <c r="AP41" s="55">
        <v>2.06E-2</v>
      </c>
      <c r="AQ41" s="55">
        <v>2.1100000000000001E-2</v>
      </c>
      <c r="AR41" s="55">
        <v>2.1499999999999998E-2</v>
      </c>
      <c r="AS41" s="55">
        <v>2.18E-2</v>
      </c>
      <c r="AT41" s="55">
        <v>2.2100000000000002E-2</v>
      </c>
      <c r="AU41" s="55">
        <v>2.2100000000000002E-2</v>
      </c>
      <c r="AV41" s="55">
        <v>2.1999999999999999E-2</v>
      </c>
      <c r="AW41" s="55">
        <v>2.1499999999999998E-2</v>
      </c>
      <c r="AX41" s="55">
        <v>2.0799999999999999E-2</v>
      </c>
      <c r="AY41" s="55">
        <v>1.9900000000000001E-2</v>
      </c>
      <c r="AZ41" s="55">
        <v>1.9E-2</v>
      </c>
      <c r="BA41" s="55">
        <v>1.7899999999999999E-2</v>
      </c>
      <c r="BB41" s="55">
        <v>1.67E-2</v>
      </c>
      <c r="BC41" s="55">
        <v>1.5299999999999999E-2</v>
      </c>
      <c r="BD41" s="55">
        <v>1.35E-2</v>
      </c>
      <c r="BE41" s="55">
        <v>1.15E-2</v>
      </c>
      <c r="BF41" s="55">
        <v>9.1000000000000004E-3</v>
      </c>
      <c r="BG41" s="55">
        <v>6.6E-3</v>
      </c>
      <c r="BH41" s="55">
        <v>4.0000000000000001E-3</v>
      </c>
      <c r="BI41" s="55">
        <v>1.2999999999999999E-3</v>
      </c>
      <c r="BJ41" s="55">
        <v>-1.2999999999999999E-3</v>
      </c>
      <c r="BK41" s="55">
        <v>-3.5999999999999999E-3</v>
      </c>
      <c r="BL41" s="55">
        <v>-5.4000000000000003E-3</v>
      </c>
      <c r="BM41" s="55">
        <v>-6.4999999999999997E-3</v>
      </c>
      <c r="BN41" s="55">
        <v>-7.0000000000000001E-3</v>
      </c>
      <c r="BO41" s="12">
        <v>-5.8999999999999999E-3</v>
      </c>
      <c r="BP41" s="12">
        <v>-4.3E-3</v>
      </c>
      <c r="BQ41" s="12">
        <v>-2.2000000000000001E-3</v>
      </c>
      <c r="BR41" s="12">
        <v>0</v>
      </c>
      <c r="BS41" s="12">
        <v>2.2000000000000001E-3</v>
      </c>
      <c r="BT41" s="12">
        <v>4.3E-3</v>
      </c>
      <c r="BU41" s="12">
        <v>6.0000000000000001E-3</v>
      </c>
      <c r="BV41" s="12">
        <v>7.4000000000000003E-3</v>
      </c>
      <c r="BW41" s="12">
        <v>8.2000000000000007E-3</v>
      </c>
      <c r="BX41" s="12">
        <v>8.5000000000000006E-3</v>
      </c>
      <c r="BY41" s="12">
        <v>8.3999999999999995E-3</v>
      </c>
      <c r="BZ41" s="12">
        <v>8.2000000000000007E-3</v>
      </c>
      <c r="CA41" s="12">
        <v>8.0999999999999996E-3</v>
      </c>
      <c r="CB41" s="12">
        <v>8.0999999999999996E-3</v>
      </c>
      <c r="CC41" s="12">
        <v>8.2000000000000007E-3</v>
      </c>
      <c r="CD41" s="12">
        <v>8.5000000000000006E-3</v>
      </c>
      <c r="CE41" s="12">
        <v>8.9999999999999993E-3</v>
      </c>
      <c r="CF41" s="12">
        <v>9.4000000000000004E-3</v>
      </c>
      <c r="CG41" s="12">
        <v>9.7999999999999997E-3</v>
      </c>
      <c r="CH41" s="12">
        <v>0.01</v>
      </c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</row>
    <row r="42" spans="1:109" x14ac:dyDescent="0.2">
      <c r="A42" s="14">
        <v>60</v>
      </c>
      <c r="B42" s="55">
        <v>1.2999999999999999E-2</v>
      </c>
      <c r="C42" s="55">
        <v>1.12E-2</v>
      </c>
      <c r="D42" s="55">
        <v>9.4000000000000004E-3</v>
      </c>
      <c r="E42" s="55">
        <v>7.4000000000000003E-3</v>
      </c>
      <c r="F42" s="55">
        <v>5.4000000000000003E-3</v>
      </c>
      <c r="G42" s="55">
        <v>3.5000000000000001E-3</v>
      </c>
      <c r="H42" s="55">
        <v>1.8E-3</v>
      </c>
      <c r="I42" s="55">
        <v>4.0000000000000002E-4</v>
      </c>
      <c r="J42" s="55">
        <v>-6.9999999999999999E-4</v>
      </c>
      <c r="K42" s="55">
        <v>-1.6999999999999999E-3</v>
      </c>
      <c r="L42" s="55">
        <v>-2.5999999999999999E-3</v>
      </c>
      <c r="M42" s="55">
        <v>-3.2000000000000002E-3</v>
      </c>
      <c r="N42" s="55">
        <v>-3.5000000000000001E-3</v>
      </c>
      <c r="O42" s="55">
        <v>-3.3E-3</v>
      </c>
      <c r="P42" s="55">
        <v>-2.3999999999999998E-3</v>
      </c>
      <c r="Q42" s="55">
        <v>-8.0000000000000004E-4</v>
      </c>
      <c r="R42" s="55">
        <v>1.4E-3</v>
      </c>
      <c r="S42" s="55">
        <v>4.3E-3</v>
      </c>
      <c r="T42" s="55">
        <v>7.7999999999999996E-3</v>
      </c>
      <c r="U42" s="55">
        <v>1.1599999999999999E-2</v>
      </c>
      <c r="V42" s="55">
        <v>1.55E-2</v>
      </c>
      <c r="W42" s="55">
        <v>1.9199999999999998E-2</v>
      </c>
      <c r="X42" s="55">
        <v>2.2499999999999999E-2</v>
      </c>
      <c r="Y42" s="55">
        <v>2.5100000000000001E-2</v>
      </c>
      <c r="Z42" s="55">
        <v>2.6599999999999999E-2</v>
      </c>
      <c r="AA42" s="55">
        <v>2.69E-2</v>
      </c>
      <c r="AB42" s="55">
        <v>2.6100000000000002E-2</v>
      </c>
      <c r="AC42" s="55">
        <v>2.4400000000000002E-2</v>
      </c>
      <c r="AD42" s="55">
        <v>2.2200000000000001E-2</v>
      </c>
      <c r="AE42" s="55">
        <v>1.9699999999999999E-2</v>
      </c>
      <c r="AF42" s="55">
        <v>1.7399999999999999E-2</v>
      </c>
      <c r="AG42" s="55">
        <v>1.54E-2</v>
      </c>
      <c r="AH42" s="55">
        <v>1.41E-2</v>
      </c>
      <c r="AI42" s="55">
        <v>1.37E-2</v>
      </c>
      <c r="AJ42" s="55">
        <v>1.3899999999999999E-2</v>
      </c>
      <c r="AK42" s="55">
        <v>1.4800000000000001E-2</v>
      </c>
      <c r="AL42" s="55">
        <v>1.5900000000000001E-2</v>
      </c>
      <c r="AM42" s="55">
        <v>1.7100000000000001E-2</v>
      </c>
      <c r="AN42" s="55">
        <v>1.83E-2</v>
      </c>
      <c r="AO42" s="55">
        <v>1.9300000000000001E-2</v>
      </c>
      <c r="AP42" s="55">
        <v>0.02</v>
      </c>
      <c r="AQ42" s="55">
        <v>2.0400000000000001E-2</v>
      </c>
      <c r="AR42" s="55">
        <v>2.0799999999999999E-2</v>
      </c>
      <c r="AS42" s="55">
        <v>2.1100000000000001E-2</v>
      </c>
      <c r="AT42" s="55">
        <v>2.1499999999999998E-2</v>
      </c>
      <c r="AU42" s="55">
        <v>2.1899999999999999E-2</v>
      </c>
      <c r="AV42" s="55">
        <v>2.2200000000000001E-2</v>
      </c>
      <c r="AW42" s="55">
        <v>2.2200000000000001E-2</v>
      </c>
      <c r="AX42" s="55">
        <v>2.1899999999999999E-2</v>
      </c>
      <c r="AY42" s="55">
        <v>2.1399999999999999E-2</v>
      </c>
      <c r="AZ42" s="55">
        <v>2.07E-2</v>
      </c>
      <c r="BA42" s="55">
        <v>1.9900000000000001E-2</v>
      </c>
      <c r="BB42" s="55">
        <v>1.9E-2</v>
      </c>
      <c r="BC42" s="55">
        <v>1.77E-2</v>
      </c>
      <c r="BD42" s="55">
        <v>1.61E-2</v>
      </c>
      <c r="BE42" s="55">
        <v>1.41E-2</v>
      </c>
      <c r="BF42" s="55">
        <v>1.1599999999999999E-2</v>
      </c>
      <c r="BG42" s="55">
        <v>8.8000000000000005E-3</v>
      </c>
      <c r="BH42" s="55">
        <v>5.7999999999999996E-3</v>
      </c>
      <c r="BI42" s="55">
        <v>2.5999999999999999E-3</v>
      </c>
      <c r="BJ42" s="55">
        <v>-6.9999999999999999E-4</v>
      </c>
      <c r="BK42" s="55">
        <v>-3.5999999999999999E-3</v>
      </c>
      <c r="BL42" s="55">
        <v>-5.7999999999999996E-3</v>
      </c>
      <c r="BM42" s="55">
        <v>-7.3000000000000001E-3</v>
      </c>
      <c r="BN42" s="55">
        <v>-8.0999999999999996E-3</v>
      </c>
      <c r="BO42" s="12">
        <v>-7.3000000000000001E-3</v>
      </c>
      <c r="BP42" s="12">
        <v>-5.5999999999999999E-3</v>
      </c>
      <c r="BQ42" s="12">
        <v>-3.5000000000000001E-3</v>
      </c>
      <c r="BR42" s="12">
        <v>-1.1000000000000001E-3</v>
      </c>
      <c r="BS42" s="12">
        <v>1.2999999999999999E-3</v>
      </c>
      <c r="BT42" s="12">
        <v>3.5000000000000001E-3</v>
      </c>
      <c r="BU42" s="12">
        <v>5.4999999999999997E-3</v>
      </c>
      <c r="BV42" s="12">
        <v>7.1000000000000004E-3</v>
      </c>
      <c r="BW42" s="12">
        <v>8.2000000000000007E-3</v>
      </c>
      <c r="BX42" s="12">
        <v>8.6E-3</v>
      </c>
      <c r="BY42" s="12">
        <v>8.6999999999999994E-3</v>
      </c>
      <c r="BZ42" s="12">
        <v>8.6999999999999994E-3</v>
      </c>
      <c r="CA42" s="12">
        <v>8.6E-3</v>
      </c>
      <c r="CB42" s="12">
        <v>8.6E-3</v>
      </c>
      <c r="CC42" s="12">
        <v>8.6E-3</v>
      </c>
      <c r="CD42" s="12">
        <v>8.8000000000000005E-3</v>
      </c>
      <c r="CE42" s="12">
        <v>9.1000000000000004E-3</v>
      </c>
      <c r="CF42" s="12">
        <v>9.4999999999999998E-3</v>
      </c>
      <c r="CG42" s="12">
        <v>9.9000000000000008E-3</v>
      </c>
      <c r="CH42" s="12">
        <v>0.01</v>
      </c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</row>
    <row r="43" spans="1:109" x14ac:dyDescent="0.2">
      <c r="A43" s="14">
        <v>61</v>
      </c>
      <c r="B43" s="55">
        <v>1.1900000000000001E-2</v>
      </c>
      <c r="C43" s="55">
        <v>1.01E-2</v>
      </c>
      <c r="D43" s="55">
        <v>8.3000000000000001E-3</v>
      </c>
      <c r="E43" s="55">
        <v>6.4000000000000003E-3</v>
      </c>
      <c r="F43" s="55">
        <v>4.4000000000000003E-3</v>
      </c>
      <c r="G43" s="55">
        <v>2.5000000000000001E-3</v>
      </c>
      <c r="H43" s="55">
        <v>8.0000000000000004E-4</v>
      </c>
      <c r="I43" s="55">
        <v>-5.0000000000000001E-4</v>
      </c>
      <c r="J43" s="55">
        <v>-1.6000000000000001E-3</v>
      </c>
      <c r="K43" s="55">
        <v>-2.5000000000000001E-3</v>
      </c>
      <c r="L43" s="55">
        <v>-3.2000000000000002E-3</v>
      </c>
      <c r="M43" s="55">
        <v>-3.7000000000000002E-3</v>
      </c>
      <c r="N43" s="55">
        <v>-3.7000000000000002E-3</v>
      </c>
      <c r="O43" s="55">
        <v>-3.2000000000000002E-3</v>
      </c>
      <c r="P43" s="55">
        <v>-2.0999999999999999E-3</v>
      </c>
      <c r="Q43" s="55">
        <v>-4.0000000000000002E-4</v>
      </c>
      <c r="R43" s="55">
        <v>1.9E-3</v>
      </c>
      <c r="S43" s="55">
        <v>4.7000000000000002E-3</v>
      </c>
      <c r="T43" s="55">
        <v>8.0000000000000002E-3</v>
      </c>
      <c r="U43" s="55">
        <v>1.1599999999999999E-2</v>
      </c>
      <c r="V43" s="55">
        <v>1.52E-2</v>
      </c>
      <c r="W43" s="55">
        <v>1.8599999999999998E-2</v>
      </c>
      <c r="X43" s="55">
        <v>2.1700000000000001E-2</v>
      </c>
      <c r="Y43" s="55">
        <v>2.41E-2</v>
      </c>
      <c r="Z43" s="55">
        <v>2.5499999999999998E-2</v>
      </c>
      <c r="AA43" s="55">
        <v>2.5999999999999999E-2</v>
      </c>
      <c r="AB43" s="55">
        <v>2.5399999999999999E-2</v>
      </c>
      <c r="AC43" s="55">
        <v>2.41E-2</v>
      </c>
      <c r="AD43" s="55">
        <v>2.2100000000000002E-2</v>
      </c>
      <c r="AE43" s="55">
        <v>1.9900000000000001E-2</v>
      </c>
      <c r="AF43" s="55">
        <v>1.7600000000000001E-2</v>
      </c>
      <c r="AG43" s="55">
        <v>1.55E-2</v>
      </c>
      <c r="AH43" s="55">
        <v>1.41E-2</v>
      </c>
      <c r="AI43" s="55">
        <v>1.35E-2</v>
      </c>
      <c r="AJ43" s="55">
        <v>1.3599999999999999E-2</v>
      </c>
      <c r="AK43" s="55">
        <v>1.43E-2</v>
      </c>
      <c r="AL43" s="55">
        <v>1.54E-2</v>
      </c>
      <c r="AM43" s="55">
        <v>1.66E-2</v>
      </c>
      <c r="AN43" s="55">
        <v>1.78E-2</v>
      </c>
      <c r="AO43" s="55">
        <v>1.8700000000000001E-2</v>
      </c>
      <c r="AP43" s="55">
        <v>1.9300000000000001E-2</v>
      </c>
      <c r="AQ43" s="55">
        <v>1.9599999999999999E-2</v>
      </c>
      <c r="AR43" s="55">
        <v>1.9900000000000001E-2</v>
      </c>
      <c r="AS43" s="55">
        <v>2.0299999999999999E-2</v>
      </c>
      <c r="AT43" s="55">
        <v>2.0899999999999998E-2</v>
      </c>
      <c r="AU43" s="55">
        <v>2.1600000000000001E-2</v>
      </c>
      <c r="AV43" s="55">
        <v>2.23E-2</v>
      </c>
      <c r="AW43" s="55">
        <v>2.2700000000000001E-2</v>
      </c>
      <c r="AX43" s="55">
        <v>2.2800000000000001E-2</v>
      </c>
      <c r="AY43" s="55">
        <v>2.2599999999999999E-2</v>
      </c>
      <c r="AZ43" s="55">
        <v>2.2200000000000001E-2</v>
      </c>
      <c r="BA43" s="55">
        <v>2.1600000000000001E-2</v>
      </c>
      <c r="BB43" s="55">
        <v>2.0899999999999998E-2</v>
      </c>
      <c r="BC43" s="55">
        <v>1.9900000000000001E-2</v>
      </c>
      <c r="BD43" s="55">
        <v>1.8499999999999999E-2</v>
      </c>
      <c r="BE43" s="55">
        <v>1.66E-2</v>
      </c>
      <c r="BF43" s="55">
        <v>1.4200000000000001E-2</v>
      </c>
      <c r="BG43" s="55">
        <v>1.1299999999999999E-2</v>
      </c>
      <c r="BH43" s="55">
        <v>7.9000000000000008E-3</v>
      </c>
      <c r="BI43" s="55">
        <v>4.3E-3</v>
      </c>
      <c r="BJ43" s="55">
        <v>5.9999999999999995E-4</v>
      </c>
      <c r="BK43" s="55">
        <v>-2.8999999999999998E-3</v>
      </c>
      <c r="BL43" s="55">
        <v>-5.5999999999999999E-3</v>
      </c>
      <c r="BM43" s="55">
        <v>-7.4999999999999997E-3</v>
      </c>
      <c r="BN43" s="55">
        <v>-8.6999999999999994E-3</v>
      </c>
      <c r="BO43" s="12">
        <v>-8.0999999999999996E-3</v>
      </c>
      <c r="BP43" s="12">
        <v>-6.6E-3</v>
      </c>
      <c r="BQ43" s="12">
        <v>-4.5999999999999999E-3</v>
      </c>
      <c r="BR43" s="12">
        <v>-2.2000000000000001E-3</v>
      </c>
      <c r="BS43" s="12">
        <v>4.0000000000000002E-4</v>
      </c>
      <c r="BT43" s="12">
        <v>2.8E-3</v>
      </c>
      <c r="BU43" s="12">
        <v>5.0000000000000001E-3</v>
      </c>
      <c r="BV43" s="12">
        <v>6.7999999999999996E-3</v>
      </c>
      <c r="BW43" s="12">
        <v>8.0000000000000002E-3</v>
      </c>
      <c r="BX43" s="12">
        <v>8.6E-3</v>
      </c>
      <c r="BY43" s="12">
        <v>8.8000000000000005E-3</v>
      </c>
      <c r="BZ43" s="12">
        <v>8.8999999999999999E-3</v>
      </c>
      <c r="CA43" s="12">
        <v>8.8999999999999999E-3</v>
      </c>
      <c r="CB43" s="12">
        <v>8.8999999999999999E-3</v>
      </c>
      <c r="CC43" s="12">
        <v>8.9999999999999993E-3</v>
      </c>
      <c r="CD43" s="12">
        <v>9.1000000000000004E-3</v>
      </c>
      <c r="CE43" s="12">
        <v>9.2999999999999992E-3</v>
      </c>
      <c r="CF43" s="12">
        <v>9.5999999999999992E-3</v>
      </c>
      <c r="CG43" s="12">
        <v>9.9000000000000008E-3</v>
      </c>
      <c r="CH43" s="12">
        <v>0.01</v>
      </c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</row>
    <row r="44" spans="1:109" x14ac:dyDescent="0.2">
      <c r="A44" s="14">
        <v>62</v>
      </c>
      <c r="B44" s="55">
        <v>1.09E-2</v>
      </c>
      <c r="C44" s="55">
        <v>8.9999999999999993E-3</v>
      </c>
      <c r="D44" s="55">
        <v>7.1999999999999998E-3</v>
      </c>
      <c r="E44" s="55">
        <v>5.3E-3</v>
      </c>
      <c r="F44" s="55">
        <v>3.3E-3</v>
      </c>
      <c r="G44" s="55">
        <v>1.5E-3</v>
      </c>
      <c r="H44" s="55">
        <v>-1E-4</v>
      </c>
      <c r="I44" s="55">
        <v>-1.2999999999999999E-3</v>
      </c>
      <c r="J44" s="55">
        <v>-2.3E-3</v>
      </c>
      <c r="K44" s="55">
        <v>-3.0999999999999999E-3</v>
      </c>
      <c r="L44" s="55">
        <v>-3.7000000000000002E-3</v>
      </c>
      <c r="M44" s="55">
        <v>-4.0000000000000001E-3</v>
      </c>
      <c r="N44" s="55">
        <v>-3.8E-3</v>
      </c>
      <c r="O44" s="55">
        <v>-3.0999999999999999E-3</v>
      </c>
      <c r="P44" s="55">
        <v>-1.8E-3</v>
      </c>
      <c r="Q44" s="55">
        <v>1E-4</v>
      </c>
      <c r="R44" s="55">
        <v>2.3999999999999998E-3</v>
      </c>
      <c r="S44" s="55">
        <v>5.1999999999999998E-3</v>
      </c>
      <c r="T44" s="55">
        <v>8.3000000000000001E-3</v>
      </c>
      <c r="U44" s="55">
        <v>1.15E-2</v>
      </c>
      <c r="V44" s="55">
        <v>1.4800000000000001E-2</v>
      </c>
      <c r="W44" s="55">
        <v>1.7899999999999999E-2</v>
      </c>
      <c r="X44" s="55">
        <v>2.0799999999999999E-2</v>
      </c>
      <c r="Y44" s="55">
        <v>2.3E-2</v>
      </c>
      <c r="Z44" s="55">
        <v>2.4400000000000002E-2</v>
      </c>
      <c r="AA44" s="55">
        <v>2.4899999999999999E-2</v>
      </c>
      <c r="AB44" s="55">
        <v>2.4500000000000001E-2</v>
      </c>
      <c r="AC44" s="55">
        <v>2.35E-2</v>
      </c>
      <c r="AD44" s="55">
        <v>2.1899999999999999E-2</v>
      </c>
      <c r="AE44" s="55">
        <v>1.9800000000000002E-2</v>
      </c>
      <c r="AF44" s="55">
        <v>1.77E-2</v>
      </c>
      <c r="AG44" s="55">
        <v>1.5699999999999999E-2</v>
      </c>
      <c r="AH44" s="55">
        <v>1.4200000000000001E-2</v>
      </c>
      <c r="AI44" s="55">
        <v>1.35E-2</v>
      </c>
      <c r="AJ44" s="55">
        <v>1.34E-2</v>
      </c>
      <c r="AK44" s="55">
        <v>1.4E-2</v>
      </c>
      <c r="AL44" s="55">
        <v>1.5100000000000001E-2</v>
      </c>
      <c r="AM44" s="55">
        <v>1.6199999999999999E-2</v>
      </c>
      <c r="AN44" s="55">
        <v>1.7299999999999999E-2</v>
      </c>
      <c r="AO44" s="55">
        <v>1.7999999999999999E-2</v>
      </c>
      <c r="AP44" s="55">
        <v>1.8499999999999999E-2</v>
      </c>
      <c r="AQ44" s="55">
        <v>1.8700000000000001E-2</v>
      </c>
      <c r="AR44" s="55">
        <v>1.89E-2</v>
      </c>
      <c r="AS44" s="55">
        <v>1.9400000000000001E-2</v>
      </c>
      <c r="AT44" s="55">
        <v>2.0199999999999999E-2</v>
      </c>
      <c r="AU44" s="55">
        <v>2.1100000000000001E-2</v>
      </c>
      <c r="AV44" s="55">
        <v>2.2100000000000002E-2</v>
      </c>
      <c r="AW44" s="55">
        <v>2.29E-2</v>
      </c>
      <c r="AX44" s="55">
        <v>2.3300000000000001E-2</v>
      </c>
      <c r="AY44" s="55">
        <v>2.35E-2</v>
      </c>
      <c r="AZ44" s="55">
        <v>2.3300000000000001E-2</v>
      </c>
      <c r="BA44" s="55">
        <v>2.3E-2</v>
      </c>
      <c r="BB44" s="55">
        <v>2.2499999999999999E-2</v>
      </c>
      <c r="BC44" s="55">
        <v>2.18E-2</v>
      </c>
      <c r="BD44" s="55">
        <v>2.06E-2</v>
      </c>
      <c r="BE44" s="55">
        <v>1.89E-2</v>
      </c>
      <c r="BF44" s="55">
        <v>1.66E-2</v>
      </c>
      <c r="BG44" s="55">
        <v>1.3599999999999999E-2</v>
      </c>
      <c r="BH44" s="55">
        <v>1.0200000000000001E-2</v>
      </c>
      <c r="BI44" s="55">
        <v>6.3E-3</v>
      </c>
      <c r="BJ44" s="55">
        <v>2.3E-3</v>
      </c>
      <c r="BK44" s="55">
        <v>-1.5E-3</v>
      </c>
      <c r="BL44" s="55">
        <v>-4.5999999999999999E-3</v>
      </c>
      <c r="BM44" s="55">
        <v>-6.8999999999999999E-3</v>
      </c>
      <c r="BN44" s="55">
        <v>-8.5000000000000006E-3</v>
      </c>
      <c r="BO44" s="12">
        <v>-8.3000000000000001E-3</v>
      </c>
      <c r="BP44" s="12">
        <v>-7.1000000000000004E-3</v>
      </c>
      <c r="BQ44" s="12">
        <v>-5.3E-3</v>
      </c>
      <c r="BR44" s="12">
        <v>-2.8999999999999998E-3</v>
      </c>
      <c r="BS44" s="12">
        <v>-4.0000000000000002E-4</v>
      </c>
      <c r="BT44" s="12">
        <v>2.0999999999999999E-3</v>
      </c>
      <c r="BU44" s="12">
        <v>4.4000000000000003E-3</v>
      </c>
      <c r="BV44" s="12">
        <v>6.3E-3</v>
      </c>
      <c r="BW44" s="12">
        <v>7.7000000000000002E-3</v>
      </c>
      <c r="BX44" s="12">
        <v>8.5000000000000006E-3</v>
      </c>
      <c r="BY44" s="12">
        <v>8.8000000000000005E-3</v>
      </c>
      <c r="BZ44" s="12">
        <v>8.9999999999999993E-3</v>
      </c>
      <c r="CA44" s="12">
        <v>9.1000000000000004E-3</v>
      </c>
      <c r="CB44" s="12">
        <v>9.1999999999999998E-3</v>
      </c>
      <c r="CC44" s="12">
        <v>9.1999999999999998E-3</v>
      </c>
      <c r="CD44" s="12">
        <v>9.2999999999999992E-3</v>
      </c>
      <c r="CE44" s="12">
        <v>9.4999999999999998E-3</v>
      </c>
      <c r="CF44" s="12">
        <v>9.7000000000000003E-3</v>
      </c>
      <c r="CG44" s="12">
        <v>9.9000000000000008E-3</v>
      </c>
      <c r="CH44" s="12">
        <v>0.01</v>
      </c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</row>
    <row r="45" spans="1:109" x14ac:dyDescent="0.2">
      <c r="A45" s="14">
        <v>63</v>
      </c>
      <c r="B45" s="55">
        <v>9.7999999999999997E-3</v>
      </c>
      <c r="C45" s="55">
        <v>8.0000000000000002E-3</v>
      </c>
      <c r="D45" s="55">
        <v>6.1999999999999998E-3</v>
      </c>
      <c r="E45" s="55">
        <v>4.3E-3</v>
      </c>
      <c r="F45" s="55">
        <v>2.3999999999999998E-3</v>
      </c>
      <c r="G45" s="55">
        <v>5.9999999999999995E-4</v>
      </c>
      <c r="H45" s="55">
        <v>-8.9999999999999998E-4</v>
      </c>
      <c r="I45" s="55">
        <v>-2.0999999999999999E-3</v>
      </c>
      <c r="J45" s="55">
        <v>-3.0000000000000001E-3</v>
      </c>
      <c r="K45" s="55">
        <v>-3.5999999999999999E-3</v>
      </c>
      <c r="L45" s="55">
        <v>-4.0000000000000001E-3</v>
      </c>
      <c r="M45" s="55">
        <v>-4.1000000000000003E-3</v>
      </c>
      <c r="N45" s="55">
        <v>-3.7000000000000002E-3</v>
      </c>
      <c r="O45" s="55">
        <v>-2.8E-3</v>
      </c>
      <c r="P45" s="55">
        <v>-1.4E-3</v>
      </c>
      <c r="Q45" s="55">
        <v>5.0000000000000001E-4</v>
      </c>
      <c r="R45" s="55">
        <v>2.8E-3</v>
      </c>
      <c r="S45" s="55">
        <v>5.4999999999999997E-3</v>
      </c>
      <c r="T45" s="55">
        <v>8.3999999999999995E-3</v>
      </c>
      <c r="U45" s="55">
        <v>1.1299999999999999E-2</v>
      </c>
      <c r="V45" s="55">
        <v>1.43E-2</v>
      </c>
      <c r="W45" s="55">
        <v>1.72E-2</v>
      </c>
      <c r="X45" s="55">
        <v>1.9699999999999999E-2</v>
      </c>
      <c r="Y45" s="55">
        <v>2.18E-2</v>
      </c>
      <c r="Z45" s="55">
        <v>2.3099999999999999E-2</v>
      </c>
      <c r="AA45" s="55">
        <v>2.3699999999999999E-2</v>
      </c>
      <c r="AB45" s="55">
        <v>2.35E-2</v>
      </c>
      <c r="AC45" s="55">
        <v>2.2700000000000001E-2</v>
      </c>
      <c r="AD45" s="55">
        <v>2.1399999999999999E-2</v>
      </c>
      <c r="AE45" s="55">
        <v>1.9599999999999999E-2</v>
      </c>
      <c r="AF45" s="55">
        <v>1.77E-2</v>
      </c>
      <c r="AG45" s="55">
        <v>1.5900000000000001E-2</v>
      </c>
      <c r="AH45" s="55">
        <v>1.44E-2</v>
      </c>
      <c r="AI45" s="55">
        <v>1.3599999999999999E-2</v>
      </c>
      <c r="AJ45" s="55">
        <v>1.35E-2</v>
      </c>
      <c r="AK45" s="55">
        <v>1.4E-2</v>
      </c>
      <c r="AL45" s="55">
        <v>1.49E-2</v>
      </c>
      <c r="AM45" s="55">
        <v>1.5900000000000001E-2</v>
      </c>
      <c r="AN45" s="55">
        <v>1.6799999999999999E-2</v>
      </c>
      <c r="AO45" s="55">
        <v>1.7399999999999999E-2</v>
      </c>
      <c r="AP45" s="55">
        <v>1.77E-2</v>
      </c>
      <c r="AQ45" s="55">
        <v>1.78E-2</v>
      </c>
      <c r="AR45" s="55">
        <v>1.7999999999999999E-2</v>
      </c>
      <c r="AS45" s="55">
        <v>1.8499999999999999E-2</v>
      </c>
      <c r="AT45" s="55">
        <v>1.9300000000000001E-2</v>
      </c>
      <c r="AU45" s="55">
        <v>2.0500000000000001E-2</v>
      </c>
      <c r="AV45" s="55">
        <v>2.18E-2</v>
      </c>
      <c r="AW45" s="55">
        <v>2.29E-2</v>
      </c>
      <c r="AX45" s="55">
        <v>2.3599999999999999E-2</v>
      </c>
      <c r="AY45" s="55">
        <v>2.41E-2</v>
      </c>
      <c r="AZ45" s="55">
        <v>2.4199999999999999E-2</v>
      </c>
      <c r="BA45" s="55">
        <v>2.41E-2</v>
      </c>
      <c r="BB45" s="55">
        <v>2.3900000000000001E-2</v>
      </c>
      <c r="BC45" s="55">
        <v>2.3300000000000001E-2</v>
      </c>
      <c r="BD45" s="55">
        <v>2.23E-2</v>
      </c>
      <c r="BE45" s="55">
        <v>2.0799999999999999E-2</v>
      </c>
      <c r="BF45" s="55">
        <v>1.8599999999999998E-2</v>
      </c>
      <c r="BG45" s="55">
        <v>1.5800000000000002E-2</v>
      </c>
      <c r="BH45" s="55">
        <v>1.24E-2</v>
      </c>
      <c r="BI45" s="55">
        <v>8.5000000000000006E-3</v>
      </c>
      <c r="BJ45" s="55">
        <v>4.3E-3</v>
      </c>
      <c r="BK45" s="55">
        <v>2.9999999999999997E-4</v>
      </c>
      <c r="BL45" s="55">
        <v>-3.0999999999999999E-3</v>
      </c>
      <c r="BM45" s="55">
        <v>-5.7000000000000002E-3</v>
      </c>
      <c r="BN45" s="55">
        <v>-7.7000000000000002E-3</v>
      </c>
      <c r="BO45" s="12">
        <v>-7.7999999999999996E-3</v>
      </c>
      <c r="BP45" s="12">
        <v>-7.0000000000000001E-3</v>
      </c>
      <c r="BQ45" s="12">
        <v>-5.4999999999999997E-3</v>
      </c>
      <c r="BR45" s="12">
        <v>-3.3999999999999998E-3</v>
      </c>
      <c r="BS45" s="12">
        <v>-1E-3</v>
      </c>
      <c r="BT45" s="12">
        <v>1.5E-3</v>
      </c>
      <c r="BU45" s="12">
        <v>3.8999999999999998E-3</v>
      </c>
      <c r="BV45" s="12">
        <v>5.8999999999999999E-3</v>
      </c>
      <c r="BW45" s="12">
        <v>7.4000000000000003E-3</v>
      </c>
      <c r="BX45" s="12">
        <v>8.3000000000000001E-3</v>
      </c>
      <c r="BY45" s="12">
        <v>8.6999999999999994E-3</v>
      </c>
      <c r="BZ45" s="12">
        <v>8.9999999999999993E-3</v>
      </c>
      <c r="CA45" s="12">
        <v>9.1999999999999998E-3</v>
      </c>
      <c r="CB45" s="12">
        <v>9.2999999999999992E-3</v>
      </c>
      <c r="CC45" s="12">
        <v>9.4000000000000004E-3</v>
      </c>
      <c r="CD45" s="12">
        <v>9.4999999999999998E-3</v>
      </c>
      <c r="CE45" s="12">
        <v>9.5999999999999992E-3</v>
      </c>
      <c r="CF45" s="12">
        <v>9.7999999999999997E-3</v>
      </c>
      <c r="CG45" s="12">
        <v>9.9000000000000008E-3</v>
      </c>
      <c r="CH45" s="12">
        <v>0.01</v>
      </c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</row>
    <row r="46" spans="1:109" x14ac:dyDescent="0.2">
      <c r="A46" s="14">
        <v>64</v>
      </c>
      <c r="B46" s="55">
        <v>8.8999999999999999E-3</v>
      </c>
      <c r="C46" s="55">
        <v>7.1000000000000004E-3</v>
      </c>
      <c r="D46" s="55">
        <v>5.3E-3</v>
      </c>
      <c r="E46" s="55">
        <v>3.3999999999999998E-3</v>
      </c>
      <c r="F46" s="55">
        <v>1.6000000000000001E-3</v>
      </c>
      <c r="G46" s="55">
        <v>-1E-4</v>
      </c>
      <c r="H46" s="55">
        <v>-1.6000000000000001E-3</v>
      </c>
      <c r="I46" s="55">
        <v>-2.5999999999999999E-3</v>
      </c>
      <c r="J46" s="55">
        <v>-3.3999999999999998E-3</v>
      </c>
      <c r="K46" s="55">
        <v>-4.0000000000000001E-3</v>
      </c>
      <c r="L46" s="55">
        <v>-4.1999999999999997E-3</v>
      </c>
      <c r="M46" s="55">
        <v>-4.1000000000000003E-3</v>
      </c>
      <c r="N46" s="55">
        <v>-3.5999999999999999E-3</v>
      </c>
      <c r="O46" s="55">
        <v>-2.5000000000000001E-3</v>
      </c>
      <c r="P46" s="55">
        <v>-1E-3</v>
      </c>
      <c r="Q46" s="55">
        <v>8.9999999999999998E-4</v>
      </c>
      <c r="R46" s="55">
        <v>3.0999999999999999E-3</v>
      </c>
      <c r="S46" s="55">
        <v>5.5999999999999999E-3</v>
      </c>
      <c r="T46" s="55">
        <v>8.3000000000000001E-3</v>
      </c>
      <c r="U46" s="55">
        <v>1.0999999999999999E-2</v>
      </c>
      <c r="V46" s="55">
        <v>1.37E-2</v>
      </c>
      <c r="W46" s="55">
        <v>1.6299999999999999E-2</v>
      </c>
      <c r="X46" s="55">
        <v>1.8700000000000001E-2</v>
      </c>
      <c r="Y46" s="55">
        <v>2.06E-2</v>
      </c>
      <c r="Z46" s="55">
        <v>2.1899999999999999E-2</v>
      </c>
      <c r="AA46" s="55">
        <v>2.2499999999999999E-2</v>
      </c>
      <c r="AB46" s="55">
        <v>2.24E-2</v>
      </c>
      <c r="AC46" s="55">
        <v>2.18E-2</v>
      </c>
      <c r="AD46" s="55">
        <v>2.06E-2</v>
      </c>
      <c r="AE46" s="55">
        <v>1.9099999999999999E-2</v>
      </c>
      <c r="AF46" s="55">
        <v>1.7500000000000002E-2</v>
      </c>
      <c r="AG46" s="55">
        <v>1.5900000000000001E-2</v>
      </c>
      <c r="AH46" s="55">
        <v>1.46E-2</v>
      </c>
      <c r="AI46" s="55">
        <v>1.38E-2</v>
      </c>
      <c r="AJ46" s="55">
        <v>1.37E-2</v>
      </c>
      <c r="AK46" s="55">
        <v>1.41E-2</v>
      </c>
      <c r="AL46" s="55">
        <v>1.49E-2</v>
      </c>
      <c r="AM46" s="55">
        <v>1.5800000000000002E-2</v>
      </c>
      <c r="AN46" s="55">
        <v>1.6500000000000001E-2</v>
      </c>
      <c r="AO46" s="55">
        <v>1.6899999999999998E-2</v>
      </c>
      <c r="AP46" s="55">
        <v>1.7000000000000001E-2</v>
      </c>
      <c r="AQ46" s="55">
        <v>1.7000000000000001E-2</v>
      </c>
      <c r="AR46" s="55">
        <v>1.7100000000000001E-2</v>
      </c>
      <c r="AS46" s="55">
        <v>1.7600000000000001E-2</v>
      </c>
      <c r="AT46" s="55">
        <v>1.8499999999999999E-2</v>
      </c>
      <c r="AU46" s="55">
        <v>1.9800000000000002E-2</v>
      </c>
      <c r="AV46" s="55">
        <v>2.12E-2</v>
      </c>
      <c r="AW46" s="55">
        <v>2.2599999999999999E-2</v>
      </c>
      <c r="AX46" s="55">
        <v>2.3699999999999999E-2</v>
      </c>
      <c r="AY46" s="55">
        <v>2.4400000000000002E-2</v>
      </c>
      <c r="AZ46" s="55">
        <v>2.4899999999999999E-2</v>
      </c>
      <c r="BA46" s="55">
        <v>2.5000000000000001E-2</v>
      </c>
      <c r="BB46" s="55">
        <v>2.5000000000000001E-2</v>
      </c>
      <c r="BC46" s="55">
        <v>2.46E-2</v>
      </c>
      <c r="BD46" s="55">
        <v>2.3800000000000002E-2</v>
      </c>
      <c r="BE46" s="55">
        <v>2.24E-2</v>
      </c>
      <c r="BF46" s="55">
        <v>2.0400000000000001E-2</v>
      </c>
      <c r="BG46" s="55">
        <v>1.77E-2</v>
      </c>
      <c r="BH46" s="55">
        <v>1.44E-2</v>
      </c>
      <c r="BI46" s="55">
        <v>1.06E-2</v>
      </c>
      <c r="BJ46" s="55">
        <v>6.4999999999999997E-3</v>
      </c>
      <c r="BK46" s="55">
        <v>2.5000000000000001E-3</v>
      </c>
      <c r="BL46" s="55">
        <v>-1E-3</v>
      </c>
      <c r="BM46" s="55">
        <v>-4.0000000000000001E-3</v>
      </c>
      <c r="BN46" s="55">
        <v>-6.4000000000000003E-3</v>
      </c>
      <c r="BO46" s="12">
        <v>-6.7999999999999996E-3</v>
      </c>
      <c r="BP46" s="12">
        <v>-6.3E-3</v>
      </c>
      <c r="BQ46" s="12">
        <v>-5.1999999999999998E-3</v>
      </c>
      <c r="BR46" s="12">
        <v>-3.3999999999999998E-3</v>
      </c>
      <c r="BS46" s="12">
        <v>-1.2999999999999999E-3</v>
      </c>
      <c r="BT46" s="12">
        <v>1.1000000000000001E-3</v>
      </c>
      <c r="BU46" s="12">
        <v>3.3E-3</v>
      </c>
      <c r="BV46" s="12">
        <v>5.3E-3</v>
      </c>
      <c r="BW46" s="12">
        <v>6.8999999999999999E-3</v>
      </c>
      <c r="BX46" s="12">
        <v>7.9000000000000008E-3</v>
      </c>
      <c r="BY46" s="12">
        <v>8.5000000000000006E-3</v>
      </c>
      <c r="BZ46" s="12">
        <v>8.8999999999999999E-3</v>
      </c>
      <c r="CA46" s="12">
        <v>9.1999999999999998E-3</v>
      </c>
      <c r="CB46" s="12">
        <v>9.4000000000000004E-3</v>
      </c>
      <c r="CC46" s="12">
        <v>9.4999999999999998E-3</v>
      </c>
      <c r="CD46" s="12">
        <v>9.5999999999999992E-3</v>
      </c>
      <c r="CE46" s="12">
        <v>9.7000000000000003E-3</v>
      </c>
      <c r="CF46" s="12">
        <v>9.7999999999999997E-3</v>
      </c>
      <c r="CG46" s="12">
        <v>9.9000000000000008E-3</v>
      </c>
      <c r="CH46" s="12">
        <v>0.01</v>
      </c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</row>
    <row r="47" spans="1:109" x14ac:dyDescent="0.2">
      <c r="A47" s="14">
        <v>65</v>
      </c>
      <c r="B47" s="55">
        <v>8.2000000000000007E-3</v>
      </c>
      <c r="C47" s="55">
        <v>6.4000000000000003E-3</v>
      </c>
      <c r="D47" s="55">
        <v>4.5999999999999999E-3</v>
      </c>
      <c r="E47" s="55">
        <v>2.8E-3</v>
      </c>
      <c r="F47" s="55">
        <v>1E-3</v>
      </c>
      <c r="G47" s="55">
        <v>-6.9999999999999999E-4</v>
      </c>
      <c r="H47" s="55">
        <v>-2E-3</v>
      </c>
      <c r="I47" s="55">
        <v>-3.0000000000000001E-3</v>
      </c>
      <c r="J47" s="55">
        <v>-3.7000000000000002E-3</v>
      </c>
      <c r="K47" s="55">
        <v>-4.1000000000000003E-3</v>
      </c>
      <c r="L47" s="55">
        <v>-4.1999999999999997E-3</v>
      </c>
      <c r="M47" s="55">
        <v>-4.0000000000000001E-3</v>
      </c>
      <c r="N47" s="55">
        <v>-3.3E-3</v>
      </c>
      <c r="O47" s="55">
        <v>-2.2000000000000001E-3</v>
      </c>
      <c r="P47" s="55">
        <v>-6.9999999999999999E-4</v>
      </c>
      <c r="Q47" s="55">
        <v>1.1000000000000001E-3</v>
      </c>
      <c r="R47" s="55">
        <v>3.2000000000000002E-3</v>
      </c>
      <c r="S47" s="55">
        <v>5.5999999999999999E-3</v>
      </c>
      <c r="T47" s="55">
        <v>8.0000000000000002E-3</v>
      </c>
      <c r="U47" s="55">
        <v>1.06E-2</v>
      </c>
      <c r="V47" s="55">
        <v>1.3100000000000001E-2</v>
      </c>
      <c r="W47" s="55">
        <v>1.55E-2</v>
      </c>
      <c r="X47" s="55">
        <v>1.77E-2</v>
      </c>
      <c r="Y47" s="55">
        <v>1.95E-2</v>
      </c>
      <c r="Z47" s="55">
        <v>2.07E-2</v>
      </c>
      <c r="AA47" s="55">
        <v>2.1299999999999999E-2</v>
      </c>
      <c r="AB47" s="55">
        <v>2.12E-2</v>
      </c>
      <c r="AC47" s="55">
        <v>2.07E-2</v>
      </c>
      <c r="AD47" s="55">
        <v>1.9699999999999999E-2</v>
      </c>
      <c r="AE47" s="55">
        <v>1.8499999999999999E-2</v>
      </c>
      <c r="AF47" s="55">
        <v>1.7100000000000001E-2</v>
      </c>
      <c r="AG47" s="55">
        <v>1.5699999999999999E-2</v>
      </c>
      <c r="AH47" s="55">
        <v>1.47E-2</v>
      </c>
      <c r="AI47" s="55">
        <v>1.4E-2</v>
      </c>
      <c r="AJ47" s="55">
        <v>1.4E-2</v>
      </c>
      <c r="AK47" s="55">
        <v>1.43E-2</v>
      </c>
      <c r="AL47" s="55">
        <v>1.4999999999999999E-2</v>
      </c>
      <c r="AM47" s="55">
        <v>1.5699999999999999E-2</v>
      </c>
      <c r="AN47" s="55">
        <v>1.6299999999999999E-2</v>
      </c>
      <c r="AO47" s="55">
        <v>1.6500000000000001E-2</v>
      </c>
      <c r="AP47" s="55">
        <v>1.6500000000000001E-2</v>
      </c>
      <c r="AQ47" s="55">
        <v>1.6299999999999999E-2</v>
      </c>
      <c r="AR47" s="55">
        <v>1.6299999999999999E-2</v>
      </c>
      <c r="AS47" s="55">
        <v>1.67E-2</v>
      </c>
      <c r="AT47" s="55">
        <v>1.7600000000000001E-2</v>
      </c>
      <c r="AU47" s="55">
        <v>1.9E-2</v>
      </c>
      <c r="AV47" s="55">
        <v>2.0500000000000001E-2</v>
      </c>
      <c r="AW47" s="55">
        <v>2.2100000000000002E-2</v>
      </c>
      <c r="AX47" s="55">
        <v>2.3400000000000001E-2</v>
      </c>
      <c r="AY47" s="55">
        <v>2.4500000000000001E-2</v>
      </c>
      <c r="AZ47" s="55">
        <v>2.53E-2</v>
      </c>
      <c r="BA47" s="55">
        <v>2.5700000000000001E-2</v>
      </c>
      <c r="BB47" s="55">
        <v>2.5899999999999999E-2</v>
      </c>
      <c r="BC47" s="55">
        <v>2.5700000000000001E-2</v>
      </c>
      <c r="BD47" s="55">
        <v>2.4899999999999999E-2</v>
      </c>
      <c r="BE47" s="55">
        <v>2.3599999999999999E-2</v>
      </c>
      <c r="BF47" s="55">
        <v>2.18E-2</v>
      </c>
      <c r="BG47" s="55">
        <v>1.9300000000000001E-2</v>
      </c>
      <c r="BH47" s="55">
        <v>1.6199999999999999E-2</v>
      </c>
      <c r="BI47" s="55">
        <v>1.26E-2</v>
      </c>
      <c r="BJ47" s="55">
        <v>8.6999999999999994E-3</v>
      </c>
      <c r="BK47" s="55">
        <v>4.7999999999999996E-3</v>
      </c>
      <c r="BL47" s="55">
        <v>1.2999999999999999E-3</v>
      </c>
      <c r="BM47" s="55">
        <v>-1.8E-3</v>
      </c>
      <c r="BN47" s="55">
        <v>-4.4999999999999997E-3</v>
      </c>
      <c r="BO47" s="12">
        <v>-5.1999999999999998E-3</v>
      </c>
      <c r="BP47" s="12">
        <v>-5.1000000000000004E-3</v>
      </c>
      <c r="BQ47" s="12">
        <v>-4.4000000000000003E-3</v>
      </c>
      <c r="BR47" s="12">
        <v>-3.0999999999999999E-3</v>
      </c>
      <c r="BS47" s="12">
        <v>-1.2999999999999999E-3</v>
      </c>
      <c r="BT47" s="12">
        <v>8.0000000000000004E-4</v>
      </c>
      <c r="BU47" s="12">
        <v>2.8999999999999998E-3</v>
      </c>
      <c r="BV47" s="12">
        <v>4.7999999999999996E-3</v>
      </c>
      <c r="BW47" s="12">
        <v>6.4000000000000003E-3</v>
      </c>
      <c r="BX47" s="12">
        <v>7.4999999999999997E-3</v>
      </c>
      <c r="BY47" s="12">
        <v>8.2000000000000007E-3</v>
      </c>
      <c r="BZ47" s="12">
        <v>8.8000000000000005E-3</v>
      </c>
      <c r="CA47" s="12">
        <v>9.1999999999999998E-3</v>
      </c>
      <c r="CB47" s="12">
        <v>9.4000000000000004E-3</v>
      </c>
      <c r="CC47" s="12">
        <v>9.5999999999999992E-3</v>
      </c>
      <c r="CD47" s="12">
        <v>9.7000000000000003E-3</v>
      </c>
      <c r="CE47" s="12">
        <v>9.7999999999999997E-3</v>
      </c>
      <c r="CF47" s="12">
        <v>9.9000000000000008E-3</v>
      </c>
      <c r="CG47" s="12">
        <v>0.01</v>
      </c>
      <c r="CH47" s="12">
        <v>0.01</v>
      </c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</row>
    <row r="48" spans="1:109" x14ac:dyDescent="0.2">
      <c r="A48" s="14">
        <v>66</v>
      </c>
      <c r="B48" s="55">
        <v>7.7000000000000002E-3</v>
      </c>
      <c r="C48" s="55">
        <v>5.8999999999999999E-3</v>
      </c>
      <c r="D48" s="55">
        <v>4.1000000000000003E-3</v>
      </c>
      <c r="E48" s="55">
        <v>2.3E-3</v>
      </c>
      <c r="F48" s="55">
        <v>5.9999999999999995E-4</v>
      </c>
      <c r="G48" s="55">
        <v>-1E-3</v>
      </c>
      <c r="H48" s="55">
        <v>-2.3E-3</v>
      </c>
      <c r="I48" s="55">
        <v>-3.0999999999999999E-3</v>
      </c>
      <c r="J48" s="55">
        <v>-3.7000000000000002E-3</v>
      </c>
      <c r="K48" s="55">
        <v>-4.0000000000000001E-3</v>
      </c>
      <c r="L48" s="55">
        <v>-4.1000000000000003E-3</v>
      </c>
      <c r="M48" s="55">
        <v>-3.8E-3</v>
      </c>
      <c r="N48" s="55">
        <v>-3.0999999999999999E-3</v>
      </c>
      <c r="O48" s="55">
        <v>-2E-3</v>
      </c>
      <c r="P48" s="55">
        <v>-5.9999999999999995E-4</v>
      </c>
      <c r="Q48" s="55">
        <v>1.1999999999999999E-3</v>
      </c>
      <c r="R48" s="55">
        <v>3.2000000000000002E-3</v>
      </c>
      <c r="S48" s="55">
        <v>5.3E-3</v>
      </c>
      <c r="T48" s="55">
        <v>7.7000000000000002E-3</v>
      </c>
      <c r="U48" s="55">
        <v>0.01</v>
      </c>
      <c r="V48" s="55">
        <v>1.24E-2</v>
      </c>
      <c r="W48" s="55">
        <v>1.47E-2</v>
      </c>
      <c r="X48" s="55">
        <v>1.67E-2</v>
      </c>
      <c r="Y48" s="55">
        <v>1.84E-2</v>
      </c>
      <c r="Z48" s="55">
        <v>1.9599999999999999E-2</v>
      </c>
      <c r="AA48" s="55">
        <v>2.01E-2</v>
      </c>
      <c r="AB48" s="55">
        <v>0.02</v>
      </c>
      <c r="AC48" s="55">
        <v>1.95E-2</v>
      </c>
      <c r="AD48" s="55">
        <v>1.8700000000000001E-2</v>
      </c>
      <c r="AE48" s="55">
        <v>1.7600000000000001E-2</v>
      </c>
      <c r="AF48" s="55">
        <v>1.6500000000000001E-2</v>
      </c>
      <c r="AG48" s="55">
        <v>1.54E-2</v>
      </c>
      <c r="AH48" s="55">
        <v>1.46E-2</v>
      </c>
      <c r="AI48" s="55">
        <v>1.4200000000000001E-2</v>
      </c>
      <c r="AJ48" s="55">
        <v>1.4200000000000001E-2</v>
      </c>
      <c r="AK48" s="55">
        <v>1.46E-2</v>
      </c>
      <c r="AL48" s="55">
        <v>1.52E-2</v>
      </c>
      <c r="AM48" s="55">
        <v>1.5800000000000002E-2</v>
      </c>
      <c r="AN48" s="55">
        <v>1.6299999999999999E-2</v>
      </c>
      <c r="AO48" s="55">
        <v>1.6299999999999999E-2</v>
      </c>
      <c r="AP48" s="55">
        <v>1.61E-2</v>
      </c>
      <c r="AQ48" s="55">
        <v>1.5800000000000002E-2</v>
      </c>
      <c r="AR48" s="55">
        <v>1.5699999999999999E-2</v>
      </c>
      <c r="AS48" s="55">
        <v>1.6E-2</v>
      </c>
      <c r="AT48" s="55">
        <v>1.6799999999999999E-2</v>
      </c>
      <c r="AU48" s="55">
        <v>1.8100000000000002E-2</v>
      </c>
      <c r="AV48" s="55">
        <v>1.9599999999999999E-2</v>
      </c>
      <c r="AW48" s="55">
        <v>2.1399999999999999E-2</v>
      </c>
      <c r="AX48" s="55">
        <v>2.3E-2</v>
      </c>
      <c r="AY48" s="55">
        <v>2.4400000000000002E-2</v>
      </c>
      <c r="AZ48" s="55">
        <v>2.5499999999999998E-2</v>
      </c>
      <c r="BA48" s="55">
        <v>2.6200000000000001E-2</v>
      </c>
      <c r="BB48" s="55">
        <v>2.6599999999999999E-2</v>
      </c>
      <c r="BC48" s="55">
        <v>2.6499999999999999E-2</v>
      </c>
      <c r="BD48" s="55">
        <v>2.58E-2</v>
      </c>
      <c r="BE48" s="55">
        <v>2.46E-2</v>
      </c>
      <c r="BF48" s="55">
        <v>2.2800000000000001E-2</v>
      </c>
      <c r="BG48" s="55">
        <v>2.0500000000000001E-2</v>
      </c>
      <c r="BH48" s="55">
        <v>1.7600000000000001E-2</v>
      </c>
      <c r="BI48" s="55">
        <v>1.43E-2</v>
      </c>
      <c r="BJ48" s="55">
        <v>1.0699999999999999E-2</v>
      </c>
      <c r="BK48" s="55">
        <v>7.1000000000000004E-3</v>
      </c>
      <c r="BL48" s="55">
        <v>3.5999999999999999E-3</v>
      </c>
      <c r="BM48" s="55">
        <v>4.0000000000000002E-4</v>
      </c>
      <c r="BN48" s="55">
        <v>-2.5000000000000001E-3</v>
      </c>
      <c r="BO48" s="12">
        <v>-3.3E-3</v>
      </c>
      <c r="BP48" s="12">
        <v>-3.5000000000000001E-3</v>
      </c>
      <c r="BQ48" s="12">
        <v>-3.2000000000000002E-3</v>
      </c>
      <c r="BR48" s="12">
        <v>-2.3E-3</v>
      </c>
      <c r="BS48" s="12">
        <v>-1E-3</v>
      </c>
      <c r="BT48" s="12">
        <v>6.9999999999999999E-4</v>
      </c>
      <c r="BU48" s="12">
        <v>2.5000000000000001E-3</v>
      </c>
      <c r="BV48" s="12">
        <v>4.3E-3</v>
      </c>
      <c r="BW48" s="12">
        <v>5.8999999999999999E-3</v>
      </c>
      <c r="BX48" s="12">
        <v>7.1000000000000004E-3</v>
      </c>
      <c r="BY48" s="12">
        <v>7.9000000000000008E-3</v>
      </c>
      <c r="BZ48" s="12">
        <v>8.5000000000000006E-3</v>
      </c>
      <c r="CA48" s="12">
        <v>8.9999999999999993E-3</v>
      </c>
      <c r="CB48" s="12">
        <v>9.4000000000000004E-3</v>
      </c>
      <c r="CC48" s="12">
        <v>9.5999999999999992E-3</v>
      </c>
      <c r="CD48" s="12">
        <v>9.7000000000000003E-3</v>
      </c>
      <c r="CE48" s="12">
        <v>9.7999999999999997E-3</v>
      </c>
      <c r="CF48" s="12">
        <v>9.9000000000000008E-3</v>
      </c>
      <c r="CG48" s="12">
        <v>0.01</v>
      </c>
      <c r="CH48" s="12">
        <v>0.01</v>
      </c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</row>
    <row r="49" spans="1:109" x14ac:dyDescent="0.2">
      <c r="A49" s="14">
        <v>67</v>
      </c>
      <c r="B49" s="55">
        <v>7.4999999999999997E-3</v>
      </c>
      <c r="C49" s="55">
        <v>5.7000000000000002E-3</v>
      </c>
      <c r="D49" s="55">
        <v>3.8999999999999998E-3</v>
      </c>
      <c r="E49" s="55">
        <v>2.0999999999999999E-3</v>
      </c>
      <c r="F49" s="55">
        <v>4.0000000000000002E-4</v>
      </c>
      <c r="G49" s="55">
        <v>-1.1000000000000001E-3</v>
      </c>
      <c r="H49" s="55">
        <v>-2.3E-3</v>
      </c>
      <c r="I49" s="55">
        <v>-3.0999999999999999E-3</v>
      </c>
      <c r="J49" s="55">
        <v>-3.5999999999999999E-3</v>
      </c>
      <c r="K49" s="55">
        <v>-3.8999999999999998E-3</v>
      </c>
      <c r="L49" s="55">
        <v>-3.8999999999999998E-3</v>
      </c>
      <c r="M49" s="55">
        <v>-3.5999999999999999E-3</v>
      </c>
      <c r="N49" s="55">
        <v>-2.8999999999999998E-3</v>
      </c>
      <c r="O49" s="55">
        <v>-1.8E-3</v>
      </c>
      <c r="P49" s="55">
        <v>-5.0000000000000001E-4</v>
      </c>
      <c r="Q49" s="55">
        <v>1.1000000000000001E-3</v>
      </c>
      <c r="R49" s="55">
        <v>2.8999999999999998E-3</v>
      </c>
      <c r="S49" s="55">
        <v>5.0000000000000001E-3</v>
      </c>
      <c r="T49" s="55">
        <v>7.1999999999999998E-3</v>
      </c>
      <c r="U49" s="55">
        <v>9.4000000000000004E-3</v>
      </c>
      <c r="V49" s="55">
        <v>1.17E-2</v>
      </c>
      <c r="W49" s="55">
        <v>1.3899999999999999E-2</v>
      </c>
      <c r="X49" s="55">
        <v>1.5900000000000001E-2</v>
      </c>
      <c r="Y49" s="55">
        <v>1.7500000000000002E-2</v>
      </c>
      <c r="Z49" s="55">
        <v>1.8499999999999999E-2</v>
      </c>
      <c r="AA49" s="55">
        <v>1.9E-2</v>
      </c>
      <c r="AB49" s="55">
        <v>1.89E-2</v>
      </c>
      <c r="AC49" s="55">
        <v>1.84E-2</v>
      </c>
      <c r="AD49" s="55">
        <v>1.7600000000000001E-2</v>
      </c>
      <c r="AE49" s="55">
        <v>1.66E-2</v>
      </c>
      <c r="AF49" s="55">
        <v>1.5699999999999999E-2</v>
      </c>
      <c r="AG49" s="55">
        <v>1.4999999999999999E-2</v>
      </c>
      <c r="AH49" s="55">
        <v>1.44E-2</v>
      </c>
      <c r="AI49" s="55">
        <v>1.4200000000000001E-2</v>
      </c>
      <c r="AJ49" s="55">
        <v>1.44E-2</v>
      </c>
      <c r="AK49" s="55">
        <v>1.49E-2</v>
      </c>
      <c r="AL49" s="55">
        <v>1.55E-2</v>
      </c>
      <c r="AM49" s="55">
        <v>1.6E-2</v>
      </c>
      <c r="AN49" s="55">
        <v>1.6299999999999999E-2</v>
      </c>
      <c r="AO49" s="55">
        <v>1.6299999999999999E-2</v>
      </c>
      <c r="AP49" s="55">
        <v>1.5900000000000001E-2</v>
      </c>
      <c r="AQ49" s="55">
        <v>1.54E-2</v>
      </c>
      <c r="AR49" s="55">
        <v>1.52E-2</v>
      </c>
      <c r="AS49" s="55">
        <v>1.5299999999999999E-2</v>
      </c>
      <c r="AT49" s="55">
        <v>1.6E-2</v>
      </c>
      <c r="AU49" s="55">
        <v>1.72E-2</v>
      </c>
      <c r="AV49" s="55">
        <v>1.8700000000000001E-2</v>
      </c>
      <c r="AW49" s="55">
        <v>2.0500000000000001E-2</v>
      </c>
      <c r="AX49" s="55">
        <v>2.23E-2</v>
      </c>
      <c r="AY49" s="55">
        <v>2.4E-2</v>
      </c>
      <c r="AZ49" s="55">
        <v>2.5399999999999999E-2</v>
      </c>
      <c r="BA49" s="55">
        <v>2.6499999999999999E-2</v>
      </c>
      <c r="BB49" s="55">
        <v>2.7E-2</v>
      </c>
      <c r="BC49" s="55">
        <v>2.7099999999999999E-2</v>
      </c>
      <c r="BD49" s="55">
        <v>2.6499999999999999E-2</v>
      </c>
      <c r="BE49" s="55">
        <v>2.5399999999999999E-2</v>
      </c>
      <c r="BF49" s="55">
        <v>2.3699999999999999E-2</v>
      </c>
      <c r="BG49" s="55">
        <v>2.1499999999999998E-2</v>
      </c>
      <c r="BH49" s="55">
        <v>1.8800000000000001E-2</v>
      </c>
      <c r="BI49" s="55">
        <v>1.5800000000000002E-2</v>
      </c>
      <c r="BJ49" s="55">
        <v>1.24E-2</v>
      </c>
      <c r="BK49" s="55">
        <v>8.9999999999999993E-3</v>
      </c>
      <c r="BL49" s="55">
        <v>5.7000000000000002E-3</v>
      </c>
      <c r="BM49" s="55">
        <v>2.5999999999999999E-3</v>
      </c>
      <c r="BN49" s="55">
        <v>-4.0000000000000002E-4</v>
      </c>
      <c r="BO49" s="12">
        <v>-1.1999999999999999E-3</v>
      </c>
      <c r="BP49" s="12">
        <v>-1.6999999999999999E-3</v>
      </c>
      <c r="BQ49" s="12">
        <v>-1.6999999999999999E-3</v>
      </c>
      <c r="BR49" s="12">
        <v>-1.2999999999999999E-3</v>
      </c>
      <c r="BS49" s="12">
        <v>-4.0000000000000002E-4</v>
      </c>
      <c r="BT49" s="12">
        <v>8.9999999999999998E-4</v>
      </c>
      <c r="BU49" s="12">
        <v>2.3999999999999998E-3</v>
      </c>
      <c r="BV49" s="12">
        <v>3.8999999999999998E-3</v>
      </c>
      <c r="BW49" s="12">
        <v>5.4000000000000003E-3</v>
      </c>
      <c r="BX49" s="12">
        <v>6.6E-3</v>
      </c>
      <c r="BY49" s="12">
        <v>7.4999999999999997E-3</v>
      </c>
      <c r="BZ49" s="12">
        <v>8.2000000000000007E-3</v>
      </c>
      <c r="CA49" s="12">
        <v>8.8000000000000005E-3</v>
      </c>
      <c r="CB49" s="12">
        <v>9.1999999999999998E-3</v>
      </c>
      <c r="CC49" s="12">
        <v>9.4999999999999998E-3</v>
      </c>
      <c r="CD49" s="12">
        <v>9.7000000000000003E-3</v>
      </c>
      <c r="CE49" s="12">
        <v>9.7999999999999997E-3</v>
      </c>
      <c r="CF49" s="12">
        <v>9.9000000000000008E-3</v>
      </c>
      <c r="CG49" s="12">
        <v>0.01</v>
      </c>
      <c r="CH49" s="12">
        <v>0.01</v>
      </c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</row>
    <row r="50" spans="1:109" x14ac:dyDescent="0.2">
      <c r="A50" s="14">
        <v>68</v>
      </c>
      <c r="B50" s="55">
        <v>7.6E-3</v>
      </c>
      <c r="C50" s="55">
        <v>5.7999999999999996E-3</v>
      </c>
      <c r="D50" s="55">
        <v>4.0000000000000001E-3</v>
      </c>
      <c r="E50" s="55">
        <v>2.2000000000000001E-3</v>
      </c>
      <c r="F50" s="55">
        <v>5.0000000000000001E-4</v>
      </c>
      <c r="G50" s="55">
        <v>-1E-3</v>
      </c>
      <c r="H50" s="55">
        <v>-2.2000000000000001E-3</v>
      </c>
      <c r="I50" s="55">
        <v>-2.8999999999999998E-3</v>
      </c>
      <c r="J50" s="55">
        <v>-3.3999999999999998E-3</v>
      </c>
      <c r="K50" s="55">
        <v>-3.5999999999999999E-3</v>
      </c>
      <c r="L50" s="55">
        <v>-3.5999999999999999E-3</v>
      </c>
      <c r="M50" s="55">
        <v>-3.3E-3</v>
      </c>
      <c r="N50" s="55">
        <v>-2.7000000000000001E-3</v>
      </c>
      <c r="O50" s="55">
        <v>-1.8E-3</v>
      </c>
      <c r="P50" s="55">
        <v>-5.9999999999999995E-4</v>
      </c>
      <c r="Q50" s="55">
        <v>8.9999999999999998E-4</v>
      </c>
      <c r="R50" s="55">
        <v>2.5999999999999999E-3</v>
      </c>
      <c r="S50" s="55">
        <v>4.4999999999999997E-3</v>
      </c>
      <c r="T50" s="55">
        <v>6.6E-3</v>
      </c>
      <c r="U50" s="55">
        <v>8.8000000000000005E-3</v>
      </c>
      <c r="V50" s="55">
        <v>1.11E-2</v>
      </c>
      <c r="W50" s="55">
        <v>1.32E-2</v>
      </c>
      <c r="X50" s="55">
        <v>1.5100000000000001E-2</v>
      </c>
      <c r="Y50" s="55">
        <v>1.67E-2</v>
      </c>
      <c r="Z50" s="55">
        <v>1.7600000000000001E-2</v>
      </c>
      <c r="AA50" s="55">
        <v>1.7999999999999999E-2</v>
      </c>
      <c r="AB50" s="55">
        <v>1.78E-2</v>
      </c>
      <c r="AC50" s="55">
        <v>1.72E-2</v>
      </c>
      <c r="AD50" s="55">
        <v>1.6500000000000001E-2</v>
      </c>
      <c r="AE50" s="55">
        <v>1.5599999999999999E-2</v>
      </c>
      <c r="AF50" s="55">
        <v>1.49E-2</v>
      </c>
      <c r="AG50" s="55">
        <v>1.43E-2</v>
      </c>
      <c r="AH50" s="55">
        <v>1.4E-2</v>
      </c>
      <c r="AI50" s="55">
        <v>1.4E-2</v>
      </c>
      <c r="AJ50" s="55">
        <v>1.44E-2</v>
      </c>
      <c r="AK50" s="55">
        <v>1.5100000000000001E-2</v>
      </c>
      <c r="AL50" s="55">
        <v>1.5699999999999999E-2</v>
      </c>
      <c r="AM50" s="55">
        <v>1.6299999999999999E-2</v>
      </c>
      <c r="AN50" s="55">
        <v>1.6500000000000001E-2</v>
      </c>
      <c r="AO50" s="55">
        <v>1.6400000000000001E-2</v>
      </c>
      <c r="AP50" s="55">
        <v>1.5900000000000001E-2</v>
      </c>
      <c r="AQ50" s="55">
        <v>1.5299999999999999E-2</v>
      </c>
      <c r="AR50" s="55">
        <v>1.4800000000000001E-2</v>
      </c>
      <c r="AS50" s="55">
        <v>1.4800000000000001E-2</v>
      </c>
      <c r="AT50" s="55">
        <v>1.5299999999999999E-2</v>
      </c>
      <c r="AU50" s="55">
        <v>1.6299999999999999E-2</v>
      </c>
      <c r="AV50" s="55">
        <v>1.78E-2</v>
      </c>
      <c r="AW50" s="55">
        <v>1.9599999999999999E-2</v>
      </c>
      <c r="AX50" s="55">
        <v>2.1600000000000001E-2</v>
      </c>
      <c r="AY50" s="55">
        <v>2.35E-2</v>
      </c>
      <c r="AZ50" s="55">
        <v>2.52E-2</v>
      </c>
      <c r="BA50" s="55">
        <v>2.6499999999999999E-2</v>
      </c>
      <c r="BB50" s="55">
        <v>2.7300000000000001E-2</v>
      </c>
      <c r="BC50" s="55">
        <v>2.75E-2</v>
      </c>
      <c r="BD50" s="55">
        <v>2.7E-2</v>
      </c>
      <c r="BE50" s="55">
        <v>2.5899999999999999E-2</v>
      </c>
      <c r="BF50" s="55">
        <v>2.4299999999999999E-2</v>
      </c>
      <c r="BG50" s="55">
        <v>2.2200000000000001E-2</v>
      </c>
      <c r="BH50" s="55">
        <v>1.9699999999999999E-2</v>
      </c>
      <c r="BI50" s="55">
        <v>1.6899999999999998E-2</v>
      </c>
      <c r="BJ50" s="55">
        <v>1.38E-2</v>
      </c>
      <c r="BK50" s="55">
        <v>1.06E-2</v>
      </c>
      <c r="BL50" s="55">
        <v>7.4999999999999997E-3</v>
      </c>
      <c r="BM50" s="55">
        <v>4.4999999999999997E-3</v>
      </c>
      <c r="BN50" s="55">
        <v>1.6000000000000001E-3</v>
      </c>
      <c r="BO50" s="12">
        <v>8.0000000000000004E-4</v>
      </c>
      <c r="BP50" s="12">
        <v>2.0000000000000001E-4</v>
      </c>
      <c r="BQ50" s="12">
        <v>-1E-4</v>
      </c>
      <c r="BR50" s="12">
        <v>0</v>
      </c>
      <c r="BS50" s="12">
        <v>4.0000000000000002E-4</v>
      </c>
      <c r="BT50" s="12">
        <v>1.2999999999999999E-3</v>
      </c>
      <c r="BU50" s="12">
        <v>2.3999999999999998E-3</v>
      </c>
      <c r="BV50" s="12">
        <v>3.7000000000000002E-3</v>
      </c>
      <c r="BW50" s="12">
        <v>5.0000000000000001E-3</v>
      </c>
      <c r="BX50" s="12">
        <v>6.1000000000000004E-3</v>
      </c>
      <c r="BY50" s="12">
        <v>7.1000000000000004E-3</v>
      </c>
      <c r="BZ50" s="12">
        <v>7.9000000000000008E-3</v>
      </c>
      <c r="CA50" s="12">
        <v>8.6E-3</v>
      </c>
      <c r="CB50" s="12">
        <v>9.1000000000000004E-3</v>
      </c>
      <c r="CC50" s="12">
        <v>9.4999999999999998E-3</v>
      </c>
      <c r="CD50" s="12">
        <v>9.7000000000000003E-3</v>
      </c>
      <c r="CE50" s="12">
        <v>9.7999999999999997E-3</v>
      </c>
      <c r="CF50" s="12">
        <v>9.9000000000000008E-3</v>
      </c>
      <c r="CG50" s="12">
        <v>0.01</v>
      </c>
      <c r="CH50" s="12">
        <v>0.01</v>
      </c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</row>
    <row r="51" spans="1:109" x14ac:dyDescent="0.2">
      <c r="A51" s="14">
        <v>69</v>
      </c>
      <c r="B51" s="55">
        <v>7.9000000000000008E-3</v>
      </c>
      <c r="C51" s="55">
        <v>6.1000000000000004E-3</v>
      </c>
      <c r="D51" s="55">
        <v>4.1999999999999997E-3</v>
      </c>
      <c r="E51" s="55">
        <v>2.3999999999999998E-3</v>
      </c>
      <c r="F51" s="55">
        <v>6.9999999999999999E-4</v>
      </c>
      <c r="G51" s="55">
        <v>-6.9999999999999999E-4</v>
      </c>
      <c r="H51" s="55">
        <v>-1.9E-3</v>
      </c>
      <c r="I51" s="55">
        <v>-2.5999999999999999E-3</v>
      </c>
      <c r="J51" s="55">
        <v>-3.0999999999999999E-3</v>
      </c>
      <c r="K51" s="55">
        <v>-3.3E-3</v>
      </c>
      <c r="L51" s="55">
        <v>-3.3E-3</v>
      </c>
      <c r="M51" s="55">
        <v>-3.0999999999999999E-3</v>
      </c>
      <c r="N51" s="55">
        <v>-2.5999999999999999E-3</v>
      </c>
      <c r="O51" s="55">
        <v>-1.8E-3</v>
      </c>
      <c r="P51" s="55">
        <v>-8.0000000000000004E-4</v>
      </c>
      <c r="Q51" s="55">
        <v>5.0000000000000001E-4</v>
      </c>
      <c r="R51" s="55">
        <v>2.0999999999999999E-3</v>
      </c>
      <c r="S51" s="55">
        <v>4.0000000000000001E-3</v>
      </c>
      <c r="T51" s="55">
        <v>6.1000000000000004E-3</v>
      </c>
      <c r="U51" s="55">
        <v>8.3000000000000001E-3</v>
      </c>
      <c r="V51" s="55">
        <v>1.0500000000000001E-2</v>
      </c>
      <c r="W51" s="55">
        <v>1.26E-2</v>
      </c>
      <c r="X51" s="55">
        <v>1.4500000000000001E-2</v>
      </c>
      <c r="Y51" s="55">
        <v>1.6E-2</v>
      </c>
      <c r="Z51" s="55">
        <v>1.6899999999999998E-2</v>
      </c>
      <c r="AA51" s="55">
        <v>1.7100000000000001E-2</v>
      </c>
      <c r="AB51" s="55">
        <v>1.6799999999999999E-2</v>
      </c>
      <c r="AC51" s="55">
        <v>1.6199999999999999E-2</v>
      </c>
      <c r="AD51" s="55">
        <v>1.54E-2</v>
      </c>
      <c r="AE51" s="55">
        <v>1.46E-2</v>
      </c>
      <c r="AF51" s="55">
        <v>1.3899999999999999E-2</v>
      </c>
      <c r="AG51" s="55">
        <v>1.35E-2</v>
      </c>
      <c r="AH51" s="55">
        <v>1.34E-2</v>
      </c>
      <c r="AI51" s="55">
        <v>1.37E-2</v>
      </c>
      <c r="AJ51" s="55">
        <v>1.43E-2</v>
      </c>
      <c r="AK51" s="55">
        <v>1.5100000000000001E-2</v>
      </c>
      <c r="AL51" s="55">
        <v>1.5900000000000001E-2</v>
      </c>
      <c r="AM51" s="55">
        <v>1.6500000000000001E-2</v>
      </c>
      <c r="AN51" s="55">
        <v>1.6799999999999999E-2</v>
      </c>
      <c r="AO51" s="55">
        <v>1.66E-2</v>
      </c>
      <c r="AP51" s="55">
        <v>1.6E-2</v>
      </c>
      <c r="AQ51" s="55">
        <v>1.52E-2</v>
      </c>
      <c r="AR51" s="55">
        <v>1.46E-2</v>
      </c>
      <c r="AS51" s="55">
        <v>1.44E-2</v>
      </c>
      <c r="AT51" s="55">
        <v>1.47E-2</v>
      </c>
      <c r="AU51" s="55">
        <v>1.55E-2</v>
      </c>
      <c r="AV51" s="55">
        <v>1.6799999999999999E-2</v>
      </c>
      <c r="AW51" s="55">
        <v>1.8599999999999998E-2</v>
      </c>
      <c r="AX51" s="55">
        <v>2.07E-2</v>
      </c>
      <c r="AY51" s="55">
        <v>2.2800000000000001E-2</v>
      </c>
      <c r="AZ51" s="55">
        <v>2.47E-2</v>
      </c>
      <c r="BA51" s="55">
        <v>2.63E-2</v>
      </c>
      <c r="BB51" s="55">
        <v>2.7300000000000001E-2</v>
      </c>
      <c r="BC51" s="55">
        <v>2.7699999999999999E-2</v>
      </c>
      <c r="BD51" s="55">
        <v>2.7300000000000001E-2</v>
      </c>
      <c r="BE51" s="55">
        <v>2.64E-2</v>
      </c>
      <c r="BF51" s="55">
        <v>2.4799999999999999E-2</v>
      </c>
      <c r="BG51" s="55">
        <v>2.2800000000000001E-2</v>
      </c>
      <c r="BH51" s="55">
        <v>2.0400000000000001E-2</v>
      </c>
      <c r="BI51" s="55">
        <v>1.77E-2</v>
      </c>
      <c r="BJ51" s="55">
        <v>1.4800000000000001E-2</v>
      </c>
      <c r="BK51" s="55">
        <v>1.18E-2</v>
      </c>
      <c r="BL51" s="55">
        <v>8.8000000000000005E-3</v>
      </c>
      <c r="BM51" s="55">
        <v>6.0000000000000001E-3</v>
      </c>
      <c r="BN51" s="55">
        <v>3.3999999999999998E-3</v>
      </c>
      <c r="BO51" s="12">
        <v>2.5999999999999999E-3</v>
      </c>
      <c r="BP51" s="12">
        <v>2E-3</v>
      </c>
      <c r="BQ51" s="12">
        <v>1.5E-3</v>
      </c>
      <c r="BR51" s="12">
        <v>1.2999999999999999E-3</v>
      </c>
      <c r="BS51" s="12">
        <v>1.4E-3</v>
      </c>
      <c r="BT51" s="12">
        <v>1.9E-3</v>
      </c>
      <c r="BU51" s="12">
        <v>2.5999999999999999E-3</v>
      </c>
      <c r="BV51" s="12">
        <v>3.5999999999999999E-3</v>
      </c>
      <c r="BW51" s="12">
        <v>4.7000000000000002E-3</v>
      </c>
      <c r="BX51" s="12">
        <v>5.7000000000000002E-3</v>
      </c>
      <c r="BY51" s="12">
        <v>6.7000000000000002E-3</v>
      </c>
      <c r="BZ51" s="12">
        <v>7.6E-3</v>
      </c>
      <c r="CA51" s="12">
        <v>8.3000000000000001E-3</v>
      </c>
      <c r="CB51" s="12">
        <v>8.8999999999999999E-3</v>
      </c>
      <c r="CC51" s="12">
        <v>9.2999999999999992E-3</v>
      </c>
      <c r="CD51" s="12">
        <v>9.5999999999999992E-3</v>
      </c>
      <c r="CE51" s="12">
        <v>9.7999999999999997E-3</v>
      </c>
      <c r="CF51" s="12">
        <v>9.9000000000000008E-3</v>
      </c>
      <c r="CG51" s="12">
        <v>0.01</v>
      </c>
      <c r="CH51" s="12">
        <v>0.01</v>
      </c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</row>
    <row r="52" spans="1:109" x14ac:dyDescent="0.2">
      <c r="A52" s="14">
        <v>70</v>
      </c>
      <c r="B52" s="55">
        <v>8.3999999999999995E-3</v>
      </c>
      <c r="C52" s="55">
        <v>6.6E-3</v>
      </c>
      <c r="D52" s="55">
        <v>4.7000000000000002E-3</v>
      </c>
      <c r="E52" s="55">
        <v>2.8999999999999998E-3</v>
      </c>
      <c r="F52" s="55">
        <v>1.1999999999999999E-3</v>
      </c>
      <c r="G52" s="55">
        <v>-2.9999999999999997E-4</v>
      </c>
      <c r="H52" s="55">
        <v>-1.4E-3</v>
      </c>
      <c r="I52" s="55">
        <v>-2.2000000000000001E-3</v>
      </c>
      <c r="J52" s="55">
        <v>-2.7000000000000001E-3</v>
      </c>
      <c r="K52" s="55">
        <v>-2.8999999999999998E-3</v>
      </c>
      <c r="L52" s="55">
        <v>-3.0000000000000001E-3</v>
      </c>
      <c r="M52" s="55">
        <v>-2.8999999999999998E-3</v>
      </c>
      <c r="N52" s="55">
        <v>-2.5000000000000001E-3</v>
      </c>
      <c r="O52" s="55">
        <v>-1.9E-3</v>
      </c>
      <c r="P52" s="55">
        <v>-1E-3</v>
      </c>
      <c r="Q52" s="55">
        <v>2.0000000000000001E-4</v>
      </c>
      <c r="R52" s="55">
        <v>1.6999999999999999E-3</v>
      </c>
      <c r="S52" s="55">
        <v>3.5000000000000001E-3</v>
      </c>
      <c r="T52" s="55">
        <v>5.5999999999999999E-3</v>
      </c>
      <c r="U52" s="55">
        <v>7.7999999999999996E-3</v>
      </c>
      <c r="V52" s="55">
        <v>0.01</v>
      </c>
      <c r="W52" s="55">
        <v>1.21E-2</v>
      </c>
      <c r="X52" s="55">
        <v>1.4E-2</v>
      </c>
      <c r="Y52" s="55">
        <v>1.54E-2</v>
      </c>
      <c r="Z52" s="55">
        <v>1.6199999999999999E-2</v>
      </c>
      <c r="AA52" s="55">
        <v>1.6299999999999999E-2</v>
      </c>
      <c r="AB52" s="55">
        <v>1.6E-2</v>
      </c>
      <c r="AC52" s="55">
        <v>1.52E-2</v>
      </c>
      <c r="AD52" s="55">
        <v>1.44E-2</v>
      </c>
      <c r="AE52" s="55">
        <v>1.3599999999999999E-2</v>
      </c>
      <c r="AF52" s="55">
        <v>1.2999999999999999E-2</v>
      </c>
      <c r="AG52" s="55">
        <v>1.2699999999999999E-2</v>
      </c>
      <c r="AH52" s="55">
        <v>1.2699999999999999E-2</v>
      </c>
      <c r="AI52" s="55">
        <v>1.32E-2</v>
      </c>
      <c r="AJ52" s="55">
        <v>1.4E-2</v>
      </c>
      <c r="AK52" s="55">
        <v>1.4999999999999999E-2</v>
      </c>
      <c r="AL52" s="55">
        <v>1.6E-2</v>
      </c>
      <c r="AM52" s="55">
        <v>1.67E-2</v>
      </c>
      <c r="AN52" s="55">
        <v>1.7000000000000001E-2</v>
      </c>
      <c r="AO52" s="55">
        <v>1.6799999999999999E-2</v>
      </c>
      <c r="AP52" s="55">
        <v>1.6199999999999999E-2</v>
      </c>
      <c r="AQ52" s="55">
        <v>1.5299999999999999E-2</v>
      </c>
      <c r="AR52" s="55">
        <v>1.4500000000000001E-2</v>
      </c>
      <c r="AS52" s="55">
        <v>1.41E-2</v>
      </c>
      <c r="AT52" s="55">
        <v>1.4200000000000001E-2</v>
      </c>
      <c r="AU52" s="55">
        <v>1.4800000000000001E-2</v>
      </c>
      <c r="AV52" s="55">
        <v>1.6E-2</v>
      </c>
      <c r="AW52" s="55">
        <v>1.77E-2</v>
      </c>
      <c r="AX52" s="55">
        <v>1.9800000000000002E-2</v>
      </c>
      <c r="AY52" s="55">
        <v>2.1999999999999999E-2</v>
      </c>
      <c r="AZ52" s="55">
        <v>2.4199999999999999E-2</v>
      </c>
      <c r="BA52" s="55">
        <v>2.5899999999999999E-2</v>
      </c>
      <c r="BB52" s="55">
        <v>2.7199999999999998E-2</v>
      </c>
      <c r="BC52" s="55">
        <v>2.7699999999999999E-2</v>
      </c>
      <c r="BD52" s="55">
        <v>2.75E-2</v>
      </c>
      <c r="BE52" s="55">
        <v>2.6599999999999999E-2</v>
      </c>
      <c r="BF52" s="55">
        <v>2.52E-2</v>
      </c>
      <c r="BG52" s="55">
        <v>2.3199999999999998E-2</v>
      </c>
      <c r="BH52" s="55">
        <v>2.0899999999999998E-2</v>
      </c>
      <c r="BI52" s="55">
        <v>1.83E-2</v>
      </c>
      <c r="BJ52" s="55">
        <v>1.55E-2</v>
      </c>
      <c r="BK52" s="55">
        <v>1.26E-2</v>
      </c>
      <c r="BL52" s="55">
        <v>9.9000000000000008E-3</v>
      </c>
      <c r="BM52" s="55">
        <v>7.1999999999999998E-3</v>
      </c>
      <c r="BN52" s="55">
        <v>4.7999999999999996E-3</v>
      </c>
      <c r="BO52" s="12">
        <v>4.1999999999999997E-3</v>
      </c>
      <c r="BP52" s="12">
        <v>3.5999999999999999E-3</v>
      </c>
      <c r="BQ52" s="12">
        <v>3.0999999999999999E-3</v>
      </c>
      <c r="BR52" s="12">
        <v>2.7000000000000001E-3</v>
      </c>
      <c r="BS52" s="12">
        <v>2.5999999999999999E-3</v>
      </c>
      <c r="BT52" s="12">
        <v>2.7000000000000001E-3</v>
      </c>
      <c r="BU52" s="12">
        <v>3.0999999999999999E-3</v>
      </c>
      <c r="BV52" s="12">
        <v>3.7000000000000002E-3</v>
      </c>
      <c r="BW52" s="12">
        <v>4.5999999999999999E-3</v>
      </c>
      <c r="BX52" s="12">
        <v>5.4999999999999997E-3</v>
      </c>
      <c r="BY52" s="12">
        <v>6.4000000000000003E-3</v>
      </c>
      <c r="BZ52" s="12">
        <v>7.3000000000000001E-3</v>
      </c>
      <c r="CA52" s="12">
        <v>8.0999999999999996E-3</v>
      </c>
      <c r="CB52" s="12">
        <v>8.6999999999999994E-3</v>
      </c>
      <c r="CC52" s="12">
        <v>9.1999999999999998E-3</v>
      </c>
      <c r="CD52" s="12">
        <v>9.5999999999999992E-3</v>
      </c>
      <c r="CE52" s="12">
        <v>9.7999999999999997E-3</v>
      </c>
      <c r="CF52" s="12">
        <v>9.9000000000000008E-3</v>
      </c>
      <c r="CG52" s="12">
        <v>0.01</v>
      </c>
      <c r="CH52" s="12">
        <v>0.01</v>
      </c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</row>
    <row r="53" spans="1:109" x14ac:dyDescent="0.2">
      <c r="A53" s="14">
        <v>71</v>
      </c>
      <c r="B53" s="55">
        <v>8.9999999999999993E-3</v>
      </c>
      <c r="C53" s="55">
        <v>7.1000000000000004E-3</v>
      </c>
      <c r="D53" s="55">
        <v>5.1999999999999998E-3</v>
      </c>
      <c r="E53" s="55">
        <v>3.3999999999999998E-3</v>
      </c>
      <c r="F53" s="55">
        <v>1.6999999999999999E-3</v>
      </c>
      <c r="G53" s="55">
        <v>2.9999999999999997E-4</v>
      </c>
      <c r="H53" s="55">
        <v>-8.9999999999999998E-4</v>
      </c>
      <c r="I53" s="55">
        <v>-1.6999999999999999E-3</v>
      </c>
      <c r="J53" s="55">
        <v>-2.2000000000000001E-3</v>
      </c>
      <c r="K53" s="55">
        <v>-2.5999999999999999E-3</v>
      </c>
      <c r="L53" s="55">
        <v>-2.7000000000000001E-3</v>
      </c>
      <c r="M53" s="55">
        <v>-2.8E-3</v>
      </c>
      <c r="N53" s="55">
        <v>-2.5999999999999999E-3</v>
      </c>
      <c r="O53" s="55">
        <v>-2.0999999999999999E-3</v>
      </c>
      <c r="P53" s="55">
        <v>-1.2999999999999999E-3</v>
      </c>
      <c r="Q53" s="55">
        <v>-2.0000000000000001E-4</v>
      </c>
      <c r="R53" s="55">
        <v>1.2999999999999999E-3</v>
      </c>
      <c r="S53" s="55">
        <v>3.0999999999999999E-3</v>
      </c>
      <c r="T53" s="55">
        <v>5.1999999999999998E-3</v>
      </c>
      <c r="U53" s="55">
        <v>7.4000000000000003E-3</v>
      </c>
      <c r="V53" s="55">
        <v>9.5999999999999992E-3</v>
      </c>
      <c r="W53" s="55">
        <v>1.17E-2</v>
      </c>
      <c r="X53" s="55">
        <v>1.3599999999999999E-2</v>
      </c>
      <c r="Y53" s="55">
        <v>1.49E-2</v>
      </c>
      <c r="Z53" s="55">
        <v>1.5599999999999999E-2</v>
      </c>
      <c r="AA53" s="55">
        <v>1.5699999999999999E-2</v>
      </c>
      <c r="AB53" s="55">
        <v>1.52E-2</v>
      </c>
      <c r="AC53" s="55">
        <v>1.44E-2</v>
      </c>
      <c r="AD53" s="55">
        <v>1.35E-2</v>
      </c>
      <c r="AE53" s="55">
        <v>1.26E-2</v>
      </c>
      <c r="AF53" s="55">
        <v>1.2E-2</v>
      </c>
      <c r="AG53" s="55">
        <v>1.18E-2</v>
      </c>
      <c r="AH53" s="55">
        <v>1.1900000000000001E-2</v>
      </c>
      <c r="AI53" s="55">
        <v>1.2500000000000001E-2</v>
      </c>
      <c r="AJ53" s="55">
        <v>1.35E-2</v>
      </c>
      <c r="AK53" s="55">
        <v>1.47E-2</v>
      </c>
      <c r="AL53" s="55">
        <v>1.5900000000000001E-2</v>
      </c>
      <c r="AM53" s="55">
        <v>1.67E-2</v>
      </c>
      <c r="AN53" s="55">
        <v>1.7100000000000001E-2</v>
      </c>
      <c r="AO53" s="55">
        <v>1.7000000000000001E-2</v>
      </c>
      <c r="AP53" s="55">
        <v>1.6299999999999999E-2</v>
      </c>
      <c r="AQ53" s="55">
        <v>1.54E-2</v>
      </c>
      <c r="AR53" s="55">
        <v>1.4500000000000001E-2</v>
      </c>
      <c r="AS53" s="55">
        <v>1.3899999999999999E-2</v>
      </c>
      <c r="AT53" s="55">
        <v>1.38E-2</v>
      </c>
      <c r="AU53" s="55">
        <v>1.4200000000000001E-2</v>
      </c>
      <c r="AV53" s="55">
        <v>1.52E-2</v>
      </c>
      <c r="AW53" s="55">
        <v>1.6799999999999999E-2</v>
      </c>
      <c r="AX53" s="55">
        <v>1.89E-2</v>
      </c>
      <c r="AY53" s="55">
        <v>2.12E-2</v>
      </c>
      <c r="AZ53" s="55">
        <v>2.35E-2</v>
      </c>
      <c r="BA53" s="55">
        <v>2.5399999999999999E-2</v>
      </c>
      <c r="BB53" s="55">
        <v>2.6800000000000001E-2</v>
      </c>
      <c r="BC53" s="55">
        <v>2.76E-2</v>
      </c>
      <c r="BD53" s="55">
        <v>2.75E-2</v>
      </c>
      <c r="BE53" s="55">
        <v>2.6800000000000001E-2</v>
      </c>
      <c r="BF53" s="55">
        <v>2.5399999999999999E-2</v>
      </c>
      <c r="BG53" s="55">
        <v>2.35E-2</v>
      </c>
      <c r="BH53" s="55">
        <v>2.12E-2</v>
      </c>
      <c r="BI53" s="55">
        <v>1.8599999999999998E-2</v>
      </c>
      <c r="BJ53" s="55">
        <v>1.5900000000000001E-2</v>
      </c>
      <c r="BK53" s="55">
        <v>1.32E-2</v>
      </c>
      <c r="BL53" s="55">
        <v>1.0500000000000001E-2</v>
      </c>
      <c r="BM53" s="55">
        <v>8.0999999999999996E-3</v>
      </c>
      <c r="BN53" s="55">
        <v>5.8999999999999999E-3</v>
      </c>
      <c r="BO53" s="12">
        <v>5.4000000000000003E-3</v>
      </c>
      <c r="BP53" s="12">
        <v>4.8999999999999998E-3</v>
      </c>
      <c r="BQ53" s="12">
        <v>4.4000000000000003E-3</v>
      </c>
      <c r="BR53" s="12">
        <v>4.0000000000000001E-3</v>
      </c>
      <c r="BS53" s="12">
        <v>3.7000000000000002E-3</v>
      </c>
      <c r="BT53" s="12">
        <v>3.5999999999999999E-3</v>
      </c>
      <c r="BU53" s="12">
        <v>3.7000000000000002E-3</v>
      </c>
      <c r="BV53" s="12">
        <v>4.0000000000000001E-3</v>
      </c>
      <c r="BW53" s="12">
        <v>4.5999999999999999E-3</v>
      </c>
      <c r="BX53" s="12">
        <v>5.3E-3</v>
      </c>
      <c r="BY53" s="12">
        <v>6.1000000000000004E-3</v>
      </c>
      <c r="BZ53" s="12">
        <v>7.0000000000000001E-3</v>
      </c>
      <c r="CA53" s="12">
        <v>7.7999999999999996E-3</v>
      </c>
      <c r="CB53" s="12">
        <v>8.5000000000000006E-3</v>
      </c>
      <c r="CC53" s="12">
        <v>9.1000000000000004E-3</v>
      </c>
      <c r="CD53" s="12">
        <v>9.4999999999999998E-3</v>
      </c>
      <c r="CE53" s="12">
        <v>9.7000000000000003E-3</v>
      </c>
      <c r="CF53" s="12">
        <v>9.9000000000000008E-3</v>
      </c>
      <c r="CG53" s="12">
        <v>0.01</v>
      </c>
      <c r="CH53" s="12">
        <v>0.01</v>
      </c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</row>
    <row r="54" spans="1:109" x14ac:dyDescent="0.2">
      <c r="A54" s="14">
        <v>72</v>
      </c>
      <c r="B54" s="55">
        <v>9.5999999999999992E-3</v>
      </c>
      <c r="C54" s="55">
        <v>7.7000000000000002E-3</v>
      </c>
      <c r="D54" s="55">
        <v>5.7999999999999996E-3</v>
      </c>
      <c r="E54" s="55">
        <v>4.0000000000000001E-3</v>
      </c>
      <c r="F54" s="55">
        <v>2.3E-3</v>
      </c>
      <c r="G54" s="55">
        <v>8.0000000000000004E-4</v>
      </c>
      <c r="H54" s="55">
        <v>-2.9999999999999997E-4</v>
      </c>
      <c r="I54" s="55">
        <v>-1.1999999999999999E-3</v>
      </c>
      <c r="J54" s="55">
        <v>-1.8E-3</v>
      </c>
      <c r="K54" s="55">
        <v>-2.3E-3</v>
      </c>
      <c r="L54" s="55">
        <v>-2.5000000000000001E-3</v>
      </c>
      <c r="M54" s="55">
        <v>-2.7000000000000001E-3</v>
      </c>
      <c r="N54" s="55">
        <v>-2.5999999999999999E-3</v>
      </c>
      <c r="O54" s="55">
        <v>-2.2000000000000001E-3</v>
      </c>
      <c r="P54" s="55">
        <v>-1.6000000000000001E-3</v>
      </c>
      <c r="Q54" s="55">
        <v>-5.0000000000000001E-4</v>
      </c>
      <c r="R54" s="55">
        <v>8.9999999999999998E-4</v>
      </c>
      <c r="S54" s="55">
        <v>2.8E-3</v>
      </c>
      <c r="T54" s="55">
        <v>4.8999999999999998E-3</v>
      </c>
      <c r="U54" s="55">
        <v>7.1000000000000004E-3</v>
      </c>
      <c r="V54" s="55">
        <v>9.4000000000000004E-3</v>
      </c>
      <c r="W54" s="55">
        <v>1.15E-2</v>
      </c>
      <c r="X54" s="55">
        <v>1.3299999999999999E-2</v>
      </c>
      <c r="Y54" s="55">
        <v>1.4500000000000001E-2</v>
      </c>
      <c r="Z54" s="55">
        <v>1.52E-2</v>
      </c>
      <c r="AA54" s="55">
        <v>1.5100000000000001E-2</v>
      </c>
      <c r="AB54" s="55">
        <v>1.46E-2</v>
      </c>
      <c r="AC54" s="55">
        <v>1.37E-2</v>
      </c>
      <c r="AD54" s="55">
        <v>1.2699999999999999E-2</v>
      </c>
      <c r="AE54" s="55">
        <v>1.17E-2</v>
      </c>
      <c r="AF54" s="55">
        <v>1.11E-2</v>
      </c>
      <c r="AG54" s="55">
        <v>1.0800000000000001E-2</v>
      </c>
      <c r="AH54" s="55">
        <v>1.0999999999999999E-2</v>
      </c>
      <c r="AI54" s="55">
        <v>1.18E-2</v>
      </c>
      <c r="AJ54" s="55">
        <v>1.29E-2</v>
      </c>
      <c r="AK54" s="55">
        <v>1.43E-2</v>
      </c>
      <c r="AL54" s="55">
        <v>1.5599999999999999E-2</v>
      </c>
      <c r="AM54" s="55">
        <v>1.66E-2</v>
      </c>
      <c r="AN54" s="55">
        <v>1.7100000000000001E-2</v>
      </c>
      <c r="AO54" s="55">
        <v>1.7000000000000001E-2</v>
      </c>
      <c r="AP54" s="55">
        <v>1.6400000000000001E-2</v>
      </c>
      <c r="AQ54" s="55">
        <v>1.55E-2</v>
      </c>
      <c r="AR54" s="55">
        <v>1.4500000000000001E-2</v>
      </c>
      <c r="AS54" s="55">
        <v>1.38E-2</v>
      </c>
      <c r="AT54" s="55">
        <v>1.35E-2</v>
      </c>
      <c r="AU54" s="55">
        <v>1.37E-2</v>
      </c>
      <c r="AV54" s="55">
        <v>1.46E-2</v>
      </c>
      <c r="AW54" s="55">
        <v>1.61E-2</v>
      </c>
      <c r="AX54" s="55">
        <v>1.8100000000000002E-2</v>
      </c>
      <c r="AY54" s="55">
        <v>2.0400000000000001E-2</v>
      </c>
      <c r="AZ54" s="55">
        <v>2.2700000000000001E-2</v>
      </c>
      <c r="BA54" s="55">
        <v>2.4799999999999999E-2</v>
      </c>
      <c r="BB54" s="55">
        <v>2.64E-2</v>
      </c>
      <c r="BC54" s="55">
        <v>2.7300000000000001E-2</v>
      </c>
      <c r="BD54" s="55">
        <v>2.7400000000000001E-2</v>
      </c>
      <c r="BE54" s="55">
        <v>2.6800000000000001E-2</v>
      </c>
      <c r="BF54" s="55">
        <v>2.5499999999999998E-2</v>
      </c>
      <c r="BG54" s="55">
        <v>2.3599999999999999E-2</v>
      </c>
      <c r="BH54" s="55">
        <v>2.1399999999999999E-2</v>
      </c>
      <c r="BI54" s="55">
        <v>1.8800000000000001E-2</v>
      </c>
      <c r="BJ54" s="55">
        <v>1.61E-2</v>
      </c>
      <c r="BK54" s="55">
        <v>1.34E-2</v>
      </c>
      <c r="BL54" s="55">
        <v>1.09E-2</v>
      </c>
      <c r="BM54" s="55">
        <v>8.6E-3</v>
      </c>
      <c r="BN54" s="55">
        <v>6.6E-3</v>
      </c>
      <c r="BO54" s="12">
        <v>6.3E-3</v>
      </c>
      <c r="BP54" s="12">
        <v>5.8999999999999999E-3</v>
      </c>
      <c r="BQ54" s="12">
        <v>5.4999999999999997E-3</v>
      </c>
      <c r="BR54" s="12">
        <v>5.1000000000000004E-3</v>
      </c>
      <c r="BS54" s="12">
        <v>4.7000000000000002E-3</v>
      </c>
      <c r="BT54" s="12">
        <v>4.4999999999999997E-3</v>
      </c>
      <c r="BU54" s="12">
        <v>4.4000000000000003E-3</v>
      </c>
      <c r="BV54" s="12">
        <v>4.4999999999999997E-3</v>
      </c>
      <c r="BW54" s="12">
        <v>4.8999999999999998E-3</v>
      </c>
      <c r="BX54" s="12">
        <v>5.4000000000000003E-3</v>
      </c>
      <c r="BY54" s="12">
        <v>6.0000000000000001E-3</v>
      </c>
      <c r="BZ54" s="12">
        <v>6.7999999999999996E-3</v>
      </c>
      <c r="CA54" s="12">
        <v>7.6E-3</v>
      </c>
      <c r="CB54" s="12">
        <v>8.3000000000000001E-3</v>
      </c>
      <c r="CC54" s="12">
        <v>8.8999999999999999E-3</v>
      </c>
      <c r="CD54" s="12">
        <v>9.4000000000000004E-3</v>
      </c>
      <c r="CE54" s="12">
        <v>9.7000000000000003E-3</v>
      </c>
      <c r="CF54" s="12">
        <v>9.9000000000000008E-3</v>
      </c>
      <c r="CG54" s="12">
        <v>0.01</v>
      </c>
      <c r="CH54" s="12">
        <v>0.01</v>
      </c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</row>
    <row r="55" spans="1:109" x14ac:dyDescent="0.2">
      <c r="A55" s="14">
        <v>73</v>
      </c>
      <c r="B55" s="55">
        <v>1.01E-2</v>
      </c>
      <c r="C55" s="55">
        <v>8.2000000000000007E-3</v>
      </c>
      <c r="D55" s="55">
        <v>6.4000000000000003E-3</v>
      </c>
      <c r="E55" s="55">
        <v>4.5999999999999999E-3</v>
      </c>
      <c r="F55" s="55">
        <v>2.8999999999999998E-3</v>
      </c>
      <c r="G55" s="55">
        <v>1.4E-3</v>
      </c>
      <c r="H55" s="55">
        <v>2.0000000000000001E-4</v>
      </c>
      <c r="I55" s="55">
        <v>-6.9999999999999999E-4</v>
      </c>
      <c r="J55" s="55">
        <v>-1.4E-3</v>
      </c>
      <c r="K55" s="55">
        <v>-2E-3</v>
      </c>
      <c r="L55" s="55">
        <v>-2.3999999999999998E-3</v>
      </c>
      <c r="M55" s="55">
        <v>-2.5999999999999999E-3</v>
      </c>
      <c r="N55" s="55">
        <v>-2.7000000000000001E-3</v>
      </c>
      <c r="O55" s="55">
        <v>-2.3999999999999998E-3</v>
      </c>
      <c r="P55" s="55">
        <v>-1.6999999999999999E-3</v>
      </c>
      <c r="Q55" s="55">
        <v>-6.9999999999999999E-4</v>
      </c>
      <c r="R55" s="55">
        <v>6.9999999999999999E-4</v>
      </c>
      <c r="S55" s="55">
        <v>2.5999999999999999E-3</v>
      </c>
      <c r="T55" s="55">
        <v>4.7000000000000002E-3</v>
      </c>
      <c r="U55" s="55">
        <v>7.0000000000000001E-3</v>
      </c>
      <c r="V55" s="55">
        <v>9.1999999999999998E-3</v>
      </c>
      <c r="W55" s="55">
        <v>1.1299999999999999E-2</v>
      </c>
      <c r="X55" s="55">
        <v>1.2999999999999999E-2</v>
      </c>
      <c r="Y55" s="55">
        <v>1.4200000000000001E-2</v>
      </c>
      <c r="Z55" s="55">
        <v>1.4800000000000001E-2</v>
      </c>
      <c r="AA55" s="55">
        <v>1.47E-2</v>
      </c>
      <c r="AB55" s="55">
        <v>1.4E-2</v>
      </c>
      <c r="AC55" s="55">
        <v>1.2999999999999999E-2</v>
      </c>
      <c r="AD55" s="55">
        <v>1.1900000000000001E-2</v>
      </c>
      <c r="AE55" s="55">
        <v>1.09E-2</v>
      </c>
      <c r="AF55" s="55">
        <v>1.0200000000000001E-2</v>
      </c>
      <c r="AG55" s="55">
        <v>9.9000000000000008E-3</v>
      </c>
      <c r="AH55" s="55">
        <v>1.0200000000000001E-2</v>
      </c>
      <c r="AI55" s="55">
        <v>1.09E-2</v>
      </c>
      <c r="AJ55" s="55">
        <v>1.2200000000000001E-2</v>
      </c>
      <c r="AK55" s="55">
        <v>1.37E-2</v>
      </c>
      <c r="AL55" s="55">
        <v>1.5100000000000001E-2</v>
      </c>
      <c r="AM55" s="55">
        <v>1.6299999999999999E-2</v>
      </c>
      <c r="AN55" s="55">
        <v>1.6899999999999998E-2</v>
      </c>
      <c r="AO55" s="55">
        <v>1.7000000000000001E-2</v>
      </c>
      <c r="AP55" s="55">
        <v>1.6400000000000001E-2</v>
      </c>
      <c r="AQ55" s="55">
        <v>1.55E-2</v>
      </c>
      <c r="AR55" s="55">
        <v>1.4500000000000001E-2</v>
      </c>
      <c r="AS55" s="55">
        <v>1.37E-2</v>
      </c>
      <c r="AT55" s="55">
        <v>1.32E-2</v>
      </c>
      <c r="AU55" s="55">
        <v>1.34E-2</v>
      </c>
      <c r="AV55" s="55">
        <v>1.41E-2</v>
      </c>
      <c r="AW55" s="55">
        <v>1.54E-2</v>
      </c>
      <c r="AX55" s="55">
        <v>1.7299999999999999E-2</v>
      </c>
      <c r="AY55" s="55">
        <v>1.9599999999999999E-2</v>
      </c>
      <c r="AZ55" s="55">
        <v>2.1899999999999999E-2</v>
      </c>
      <c r="BA55" s="55">
        <v>2.41E-2</v>
      </c>
      <c r="BB55" s="55">
        <v>2.58E-2</v>
      </c>
      <c r="BC55" s="55">
        <v>2.6800000000000001E-2</v>
      </c>
      <c r="BD55" s="55">
        <v>2.7099999999999999E-2</v>
      </c>
      <c r="BE55" s="55">
        <v>2.6599999999999999E-2</v>
      </c>
      <c r="BF55" s="55">
        <v>2.5399999999999999E-2</v>
      </c>
      <c r="BG55" s="55">
        <v>2.3599999999999999E-2</v>
      </c>
      <c r="BH55" s="55">
        <v>2.1399999999999999E-2</v>
      </c>
      <c r="BI55" s="55">
        <v>1.8800000000000001E-2</v>
      </c>
      <c r="BJ55" s="55">
        <v>1.6199999999999999E-2</v>
      </c>
      <c r="BK55" s="55">
        <v>1.3599999999999999E-2</v>
      </c>
      <c r="BL55" s="55">
        <v>1.11E-2</v>
      </c>
      <c r="BM55" s="55">
        <v>8.8999999999999999E-3</v>
      </c>
      <c r="BN55" s="55">
        <v>7.0000000000000001E-3</v>
      </c>
      <c r="BO55" s="12">
        <v>6.7999999999999996E-3</v>
      </c>
      <c r="BP55" s="12">
        <v>6.6E-3</v>
      </c>
      <c r="BQ55" s="12">
        <v>6.3E-3</v>
      </c>
      <c r="BR55" s="12">
        <v>6.0000000000000001E-3</v>
      </c>
      <c r="BS55" s="12">
        <v>5.7000000000000002E-3</v>
      </c>
      <c r="BT55" s="12">
        <v>5.4000000000000003E-3</v>
      </c>
      <c r="BU55" s="12">
        <v>5.1999999999999998E-3</v>
      </c>
      <c r="BV55" s="12">
        <v>5.1000000000000004E-3</v>
      </c>
      <c r="BW55" s="12">
        <v>5.3E-3</v>
      </c>
      <c r="BX55" s="12">
        <v>5.5999999999999999E-3</v>
      </c>
      <c r="BY55" s="12">
        <v>6.1000000000000004E-3</v>
      </c>
      <c r="BZ55" s="12">
        <v>6.7000000000000002E-3</v>
      </c>
      <c r="CA55" s="12">
        <v>7.4000000000000003E-3</v>
      </c>
      <c r="CB55" s="12">
        <v>8.2000000000000007E-3</v>
      </c>
      <c r="CC55" s="12">
        <v>8.8000000000000005E-3</v>
      </c>
      <c r="CD55" s="12">
        <v>9.2999999999999992E-3</v>
      </c>
      <c r="CE55" s="12">
        <v>9.5999999999999992E-3</v>
      </c>
      <c r="CF55" s="12">
        <v>9.9000000000000008E-3</v>
      </c>
      <c r="CG55" s="12">
        <v>0.01</v>
      </c>
      <c r="CH55" s="12">
        <v>0.01</v>
      </c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</row>
    <row r="56" spans="1:109" x14ac:dyDescent="0.2">
      <c r="A56" s="14">
        <v>74</v>
      </c>
      <c r="B56" s="55">
        <v>1.04E-2</v>
      </c>
      <c r="C56" s="55">
        <v>8.6E-3</v>
      </c>
      <c r="D56" s="55">
        <v>6.7999999999999996E-3</v>
      </c>
      <c r="E56" s="55">
        <v>5.1000000000000004E-3</v>
      </c>
      <c r="F56" s="55">
        <v>3.3999999999999998E-3</v>
      </c>
      <c r="G56" s="55">
        <v>2E-3</v>
      </c>
      <c r="H56" s="55">
        <v>6.9999999999999999E-4</v>
      </c>
      <c r="I56" s="55">
        <v>-2.9999999999999997E-4</v>
      </c>
      <c r="J56" s="55">
        <v>-1.1000000000000001E-3</v>
      </c>
      <c r="K56" s="55">
        <v>-1.6999999999999999E-3</v>
      </c>
      <c r="L56" s="55">
        <v>-2.2000000000000001E-3</v>
      </c>
      <c r="M56" s="55">
        <v>-2.5999999999999999E-3</v>
      </c>
      <c r="N56" s="55">
        <v>-2.7000000000000001E-3</v>
      </c>
      <c r="O56" s="55">
        <v>-2.3999999999999998E-3</v>
      </c>
      <c r="P56" s="55">
        <v>-1.8E-3</v>
      </c>
      <c r="Q56" s="55">
        <v>-8.0000000000000004E-4</v>
      </c>
      <c r="R56" s="55">
        <v>6.9999999999999999E-4</v>
      </c>
      <c r="S56" s="55">
        <v>2.5000000000000001E-3</v>
      </c>
      <c r="T56" s="55">
        <v>4.7000000000000002E-3</v>
      </c>
      <c r="U56" s="55">
        <v>6.8999999999999999E-3</v>
      </c>
      <c r="V56" s="55">
        <v>9.1000000000000004E-3</v>
      </c>
      <c r="W56" s="55">
        <v>1.11E-2</v>
      </c>
      <c r="X56" s="55">
        <v>1.2800000000000001E-2</v>
      </c>
      <c r="Y56" s="55">
        <v>1.4E-2</v>
      </c>
      <c r="Z56" s="55">
        <v>1.4500000000000001E-2</v>
      </c>
      <c r="AA56" s="55">
        <v>1.43E-2</v>
      </c>
      <c r="AB56" s="55">
        <v>1.3599999999999999E-2</v>
      </c>
      <c r="AC56" s="55">
        <v>1.2500000000000001E-2</v>
      </c>
      <c r="AD56" s="55">
        <v>1.1299999999999999E-2</v>
      </c>
      <c r="AE56" s="55">
        <v>1.0200000000000001E-2</v>
      </c>
      <c r="AF56" s="55">
        <v>9.4000000000000004E-3</v>
      </c>
      <c r="AG56" s="55">
        <v>9.1000000000000004E-3</v>
      </c>
      <c r="AH56" s="55">
        <v>9.2999999999999992E-3</v>
      </c>
      <c r="AI56" s="55">
        <v>1.01E-2</v>
      </c>
      <c r="AJ56" s="55">
        <v>1.14E-2</v>
      </c>
      <c r="AK56" s="55">
        <v>1.29E-2</v>
      </c>
      <c r="AL56" s="55">
        <v>1.4500000000000001E-2</v>
      </c>
      <c r="AM56" s="55">
        <v>1.5800000000000002E-2</v>
      </c>
      <c r="AN56" s="55">
        <v>1.6500000000000001E-2</v>
      </c>
      <c r="AO56" s="55">
        <v>1.67E-2</v>
      </c>
      <c r="AP56" s="55">
        <v>1.6199999999999999E-2</v>
      </c>
      <c r="AQ56" s="55">
        <v>1.54E-2</v>
      </c>
      <c r="AR56" s="55">
        <v>1.44E-2</v>
      </c>
      <c r="AS56" s="55">
        <v>1.35E-2</v>
      </c>
      <c r="AT56" s="55">
        <v>1.2999999999999999E-2</v>
      </c>
      <c r="AU56" s="55">
        <v>1.3100000000000001E-2</v>
      </c>
      <c r="AV56" s="55">
        <v>1.37E-2</v>
      </c>
      <c r="AW56" s="55">
        <v>1.49E-2</v>
      </c>
      <c r="AX56" s="55">
        <v>1.67E-2</v>
      </c>
      <c r="AY56" s="55">
        <v>1.8800000000000001E-2</v>
      </c>
      <c r="AZ56" s="55">
        <v>2.1100000000000001E-2</v>
      </c>
      <c r="BA56" s="55">
        <v>2.3300000000000001E-2</v>
      </c>
      <c r="BB56" s="55">
        <v>2.5100000000000001E-2</v>
      </c>
      <c r="BC56" s="55">
        <v>2.63E-2</v>
      </c>
      <c r="BD56" s="55">
        <v>2.6700000000000002E-2</v>
      </c>
      <c r="BE56" s="55">
        <v>2.63E-2</v>
      </c>
      <c r="BF56" s="55">
        <v>2.52E-2</v>
      </c>
      <c r="BG56" s="55">
        <v>2.35E-2</v>
      </c>
      <c r="BH56" s="55">
        <v>2.1299999999999999E-2</v>
      </c>
      <c r="BI56" s="55">
        <v>1.8800000000000001E-2</v>
      </c>
      <c r="BJ56" s="55">
        <v>1.6199999999999999E-2</v>
      </c>
      <c r="BK56" s="55">
        <v>1.3599999999999999E-2</v>
      </c>
      <c r="BL56" s="55">
        <v>1.12E-2</v>
      </c>
      <c r="BM56" s="55">
        <v>8.9999999999999993E-3</v>
      </c>
      <c r="BN56" s="55">
        <v>7.1000000000000004E-3</v>
      </c>
      <c r="BO56" s="12">
        <v>7.1000000000000004E-3</v>
      </c>
      <c r="BP56" s="12">
        <v>7.0000000000000001E-3</v>
      </c>
      <c r="BQ56" s="12">
        <v>6.8999999999999999E-3</v>
      </c>
      <c r="BR56" s="12">
        <v>6.7000000000000002E-3</v>
      </c>
      <c r="BS56" s="12">
        <v>6.4000000000000003E-3</v>
      </c>
      <c r="BT56" s="12">
        <v>6.1999999999999998E-3</v>
      </c>
      <c r="BU56" s="12">
        <v>5.8999999999999999E-3</v>
      </c>
      <c r="BV56" s="12">
        <v>5.7999999999999996E-3</v>
      </c>
      <c r="BW56" s="12">
        <v>5.7999999999999996E-3</v>
      </c>
      <c r="BX56" s="12">
        <v>5.8999999999999999E-3</v>
      </c>
      <c r="BY56" s="12">
        <v>6.1999999999999998E-3</v>
      </c>
      <c r="BZ56" s="12">
        <v>6.7000000000000002E-3</v>
      </c>
      <c r="CA56" s="12">
        <v>7.4000000000000003E-3</v>
      </c>
      <c r="CB56" s="12">
        <v>8.0000000000000002E-3</v>
      </c>
      <c r="CC56" s="12">
        <v>8.6999999999999994E-3</v>
      </c>
      <c r="CD56" s="12">
        <v>9.1999999999999998E-3</v>
      </c>
      <c r="CE56" s="12">
        <v>9.5999999999999992E-3</v>
      </c>
      <c r="CF56" s="12">
        <v>9.7999999999999997E-3</v>
      </c>
      <c r="CG56" s="12">
        <v>0.01</v>
      </c>
      <c r="CH56" s="12">
        <v>0.01</v>
      </c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</row>
    <row r="57" spans="1:109" x14ac:dyDescent="0.2">
      <c r="A57" s="14">
        <v>75</v>
      </c>
      <c r="B57" s="55">
        <v>1.0500000000000001E-2</v>
      </c>
      <c r="C57" s="55">
        <v>8.8000000000000005E-3</v>
      </c>
      <c r="D57" s="55">
        <v>7.1000000000000004E-3</v>
      </c>
      <c r="E57" s="55">
        <v>5.4000000000000003E-3</v>
      </c>
      <c r="F57" s="55">
        <v>3.8E-3</v>
      </c>
      <c r="G57" s="55">
        <v>2.3999999999999998E-3</v>
      </c>
      <c r="H57" s="55">
        <v>1.1999999999999999E-3</v>
      </c>
      <c r="I57" s="55">
        <v>1E-4</v>
      </c>
      <c r="J57" s="55">
        <v>-8.0000000000000004E-4</v>
      </c>
      <c r="K57" s="55">
        <v>-1.5E-3</v>
      </c>
      <c r="L57" s="55">
        <v>-2.0999999999999999E-3</v>
      </c>
      <c r="M57" s="55">
        <v>-2.5000000000000001E-3</v>
      </c>
      <c r="N57" s="55">
        <v>-2.7000000000000001E-3</v>
      </c>
      <c r="O57" s="55">
        <v>-2.3999999999999998E-3</v>
      </c>
      <c r="P57" s="55">
        <v>-1.8E-3</v>
      </c>
      <c r="Q57" s="55">
        <v>-6.9999999999999999E-4</v>
      </c>
      <c r="R57" s="55">
        <v>6.9999999999999999E-4</v>
      </c>
      <c r="S57" s="55">
        <v>2.5999999999999999E-3</v>
      </c>
      <c r="T57" s="55">
        <v>4.7000000000000002E-3</v>
      </c>
      <c r="U57" s="55">
        <v>6.8999999999999999E-3</v>
      </c>
      <c r="V57" s="55">
        <v>9.1000000000000004E-3</v>
      </c>
      <c r="W57" s="55">
        <v>1.11E-2</v>
      </c>
      <c r="X57" s="55">
        <v>1.2699999999999999E-2</v>
      </c>
      <c r="Y57" s="55">
        <v>1.38E-2</v>
      </c>
      <c r="Z57" s="55">
        <v>1.43E-2</v>
      </c>
      <c r="AA57" s="55">
        <v>1.4E-2</v>
      </c>
      <c r="AB57" s="55">
        <v>1.3299999999999999E-2</v>
      </c>
      <c r="AC57" s="55">
        <v>1.21E-2</v>
      </c>
      <c r="AD57" s="55">
        <v>1.0800000000000001E-2</v>
      </c>
      <c r="AE57" s="55">
        <v>9.5999999999999992E-3</v>
      </c>
      <c r="AF57" s="55">
        <v>8.6999999999999994E-3</v>
      </c>
      <c r="AG57" s="55">
        <v>8.3000000000000001E-3</v>
      </c>
      <c r="AH57" s="55">
        <v>8.5000000000000006E-3</v>
      </c>
      <c r="AI57" s="55">
        <v>9.1999999999999998E-3</v>
      </c>
      <c r="AJ57" s="55">
        <v>1.0500000000000001E-2</v>
      </c>
      <c r="AK57" s="55">
        <v>1.21E-2</v>
      </c>
      <c r="AL57" s="55">
        <v>1.37E-2</v>
      </c>
      <c r="AM57" s="55">
        <v>1.4999999999999999E-2</v>
      </c>
      <c r="AN57" s="55">
        <v>1.5900000000000001E-2</v>
      </c>
      <c r="AO57" s="55">
        <v>1.6199999999999999E-2</v>
      </c>
      <c r="AP57" s="55">
        <v>1.5800000000000002E-2</v>
      </c>
      <c r="AQ57" s="55">
        <v>1.5100000000000001E-2</v>
      </c>
      <c r="AR57" s="55">
        <v>1.41E-2</v>
      </c>
      <c r="AS57" s="55">
        <v>1.3299999999999999E-2</v>
      </c>
      <c r="AT57" s="55">
        <v>1.2800000000000001E-2</v>
      </c>
      <c r="AU57" s="55">
        <v>1.2800000000000001E-2</v>
      </c>
      <c r="AV57" s="55">
        <v>1.3299999999999999E-2</v>
      </c>
      <c r="AW57" s="55">
        <v>1.44E-2</v>
      </c>
      <c r="AX57" s="55">
        <v>1.61E-2</v>
      </c>
      <c r="AY57" s="55">
        <v>1.8100000000000002E-2</v>
      </c>
      <c r="AZ57" s="55">
        <v>2.0400000000000001E-2</v>
      </c>
      <c r="BA57" s="55">
        <v>2.2499999999999999E-2</v>
      </c>
      <c r="BB57" s="55">
        <v>2.4400000000000002E-2</v>
      </c>
      <c r="BC57" s="55">
        <v>2.5600000000000001E-2</v>
      </c>
      <c r="BD57" s="55">
        <v>2.6200000000000001E-2</v>
      </c>
      <c r="BE57" s="55">
        <v>2.5899999999999999E-2</v>
      </c>
      <c r="BF57" s="55">
        <v>2.4899999999999999E-2</v>
      </c>
      <c r="BG57" s="55">
        <v>2.3300000000000001E-2</v>
      </c>
      <c r="BH57" s="55">
        <v>2.1100000000000001E-2</v>
      </c>
      <c r="BI57" s="55">
        <v>1.8700000000000001E-2</v>
      </c>
      <c r="BJ57" s="55">
        <v>1.61E-2</v>
      </c>
      <c r="BK57" s="55">
        <v>1.35E-2</v>
      </c>
      <c r="BL57" s="55">
        <v>1.11E-2</v>
      </c>
      <c r="BM57" s="55">
        <v>8.9999999999999993E-3</v>
      </c>
      <c r="BN57" s="55">
        <v>7.0000000000000001E-3</v>
      </c>
      <c r="BO57" s="12">
        <v>7.1000000000000004E-3</v>
      </c>
      <c r="BP57" s="12">
        <v>7.1999999999999998E-3</v>
      </c>
      <c r="BQ57" s="12">
        <v>7.1999999999999998E-3</v>
      </c>
      <c r="BR57" s="12">
        <v>7.1000000000000004E-3</v>
      </c>
      <c r="BS57" s="12">
        <v>7.0000000000000001E-3</v>
      </c>
      <c r="BT57" s="12">
        <v>6.7999999999999996E-3</v>
      </c>
      <c r="BU57" s="12">
        <v>6.6E-3</v>
      </c>
      <c r="BV57" s="12">
        <v>6.4000000000000003E-3</v>
      </c>
      <c r="BW57" s="12">
        <v>6.3E-3</v>
      </c>
      <c r="BX57" s="12">
        <v>6.4000000000000003E-3</v>
      </c>
      <c r="BY57" s="12">
        <v>6.4999999999999997E-3</v>
      </c>
      <c r="BZ57" s="12">
        <v>6.8999999999999999E-3</v>
      </c>
      <c r="CA57" s="12">
        <v>7.4000000000000003E-3</v>
      </c>
      <c r="CB57" s="12">
        <v>8.0000000000000002E-3</v>
      </c>
      <c r="CC57" s="12">
        <v>8.6E-3</v>
      </c>
      <c r="CD57" s="12">
        <v>9.1000000000000004E-3</v>
      </c>
      <c r="CE57" s="12">
        <v>9.4999999999999998E-3</v>
      </c>
      <c r="CF57" s="12">
        <v>9.7999999999999997E-3</v>
      </c>
      <c r="CG57" s="12">
        <v>0.01</v>
      </c>
      <c r="CH57" s="12">
        <v>0.01</v>
      </c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</row>
    <row r="58" spans="1:109" x14ac:dyDescent="0.2">
      <c r="A58" s="14">
        <v>76</v>
      </c>
      <c r="B58" s="55">
        <v>1.0500000000000001E-2</v>
      </c>
      <c r="C58" s="55">
        <v>8.8999999999999999E-3</v>
      </c>
      <c r="D58" s="55">
        <v>7.1999999999999998E-3</v>
      </c>
      <c r="E58" s="55">
        <v>5.5999999999999999E-3</v>
      </c>
      <c r="F58" s="55">
        <v>4.1000000000000003E-3</v>
      </c>
      <c r="G58" s="55">
        <v>2.7000000000000001E-3</v>
      </c>
      <c r="H58" s="55">
        <v>1.5E-3</v>
      </c>
      <c r="I58" s="55">
        <v>4.0000000000000002E-4</v>
      </c>
      <c r="J58" s="55">
        <v>-5.9999999999999995E-4</v>
      </c>
      <c r="K58" s="55">
        <v>-1.4E-3</v>
      </c>
      <c r="L58" s="55">
        <v>-2E-3</v>
      </c>
      <c r="M58" s="55">
        <v>-2.3999999999999998E-3</v>
      </c>
      <c r="N58" s="55">
        <v>-2.5999999999999999E-3</v>
      </c>
      <c r="O58" s="55">
        <v>-2.3E-3</v>
      </c>
      <c r="P58" s="55">
        <v>-1.6000000000000001E-3</v>
      </c>
      <c r="Q58" s="55">
        <v>-5.9999999999999995E-4</v>
      </c>
      <c r="R58" s="55">
        <v>8.9999999999999998E-4</v>
      </c>
      <c r="S58" s="55">
        <v>2.8E-3</v>
      </c>
      <c r="T58" s="55">
        <v>4.7999999999999996E-3</v>
      </c>
      <c r="U58" s="55">
        <v>7.0000000000000001E-3</v>
      </c>
      <c r="V58" s="55">
        <v>9.1999999999999998E-3</v>
      </c>
      <c r="W58" s="55">
        <v>1.11E-2</v>
      </c>
      <c r="X58" s="55">
        <v>1.2699999999999999E-2</v>
      </c>
      <c r="Y58" s="55">
        <v>1.37E-2</v>
      </c>
      <c r="Z58" s="55">
        <v>1.41E-2</v>
      </c>
      <c r="AA58" s="55">
        <v>1.38E-2</v>
      </c>
      <c r="AB58" s="55">
        <v>1.2999999999999999E-2</v>
      </c>
      <c r="AC58" s="55">
        <v>1.18E-2</v>
      </c>
      <c r="AD58" s="55">
        <v>1.04E-2</v>
      </c>
      <c r="AE58" s="55">
        <v>9.1000000000000004E-3</v>
      </c>
      <c r="AF58" s="55">
        <v>8.2000000000000007E-3</v>
      </c>
      <c r="AG58" s="55">
        <v>7.6E-3</v>
      </c>
      <c r="AH58" s="55">
        <v>7.7000000000000002E-3</v>
      </c>
      <c r="AI58" s="55">
        <v>8.3999999999999995E-3</v>
      </c>
      <c r="AJ58" s="55">
        <v>9.5999999999999992E-3</v>
      </c>
      <c r="AK58" s="55">
        <v>1.11E-2</v>
      </c>
      <c r="AL58" s="55">
        <v>1.2699999999999999E-2</v>
      </c>
      <c r="AM58" s="55">
        <v>1.41E-2</v>
      </c>
      <c r="AN58" s="55">
        <v>1.5100000000000001E-2</v>
      </c>
      <c r="AO58" s="55">
        <v>1.54E-2</v>
      </c>
      <c r="AP58" s="55">
        <v>1.52E-2</v>
      </c>
      <c r="AQ58" s="55">
        <v>1.46E-2</v>
      </c>
      <c r="AR58" s="55">
        <v>1.37E-2</v>
      </c>
      <c r="AS58" s="55">
        <v>1.2999999999999999E-2</v>
      </c>
      <c r="AT58" s="55">
        <v>1.2500000000000001E-2</v>
      </c>
      <c r="AU58" s="55">
        <v>1.2500000000000001E-2</v>
      </c>
      <c r="AV58" s="55">
        <v>1.2999999999999999E-2</v>
      </c>
      <c r="AW58" s="55">
        <v>1.4E-2</v>
      </c>
      <c r="AX58" s="55">
        <v>1.5599999999999999E-2</v>
      </c>
      <c r="AY58" s="55">
        <v>1.7500000000000002E-2</v>
      </c>
      <c r="AZ58" s="55">
        <v>1.9699999999999999E-2</v>
      </c>
      <c r="BA58" s="55">
        <v>2.18E-2</v>
      </c>
      <c r="BB58" s="55">
        <v>2.3599999999999999E-2</v>
      </c>
      <c r="BC58" s="55">
        <v>2.5000000000000001E-2</v>
      </c>
      <c r="BD58" s="55">
        <v>2.5600000000000001E-2</v>
      </c>
      <c r="BE58" s="55">
        <v>2.5399999999999999E-2</v>
      </c>
      <c r="BF58" s="55">
        <v>2.4500000000000001E-2</v>
      </c>
      <c r="BG58" s="55">
        <v>2.29E-2</v>
      </c>
      <c r="BH58" s="55">
        <v>2.0799999999999999E-2</v>
      </c>
      <c r="BI58" s="55">
        <v>1.84E-2</v>
      </c>
      <c r="BJ58" s="55">
        <v>1.5900000000000001E-2</v>
      </c>
      <c r="BK58" s="55">
        <v>1.34E-2</v>
      </c>
      <c r="BL58" s="55">
        <v>1.0999999999999999E-2</v>
      </c>
      <c r="BM58" s="55">
        <v>8.8000000000000005E-3</v>
      </c>
      <c r="BN58" s="55">
        <v>6.7999999999999996E-3</v>
      </c>
      <c r="BO58" s="12">
        <v>7.0000000000000001E-3</v>
      </c>
      <c r="BP58" s="12">
        <v>7.1000000000000004E-3</v>
      </c>
      <c r="BQ58" s="12">
        <v>7.3000000000000001E-3</v>
      </c>
      <c r="BR58" s="12">
        <v>7.4000000000000003E-3</v>
      </c>
      <c r="BS58" s="12">
        <v>7.4000000000000003E-3</v>
      </c>
      <c r="BT58" s="12">
        <v>7.3000000000000001E-3</v>
      </c>
      <c r="BU58" s="12">
        <v>7.1999999999999998E-3</v>
      </c>
      <c r="BV58" s="12">
        <v>7.0000000000000001E-3</v>
      </c>
      <c r="BW58" s="12">
        <v>6.8999999999999999E-3</v>
      </c>
      <c r="BX58" s="12">
        <v>6.7999999999999996E-3</v>
      </c>
      <c r="BY58" s="12">
        <v>6.8999999999999999E-3</v>
      </c>
      <c r="BZ58" s="12">
        <v>7.1000000000000004E-3</v>
      </c>
      <c r="CA58" s="12">
        <v>7.4999999999999997E-3</v>
      </c>
      <c r="CB58" s="12">
        <v>8.0000000000000002E-3</v>
      </c>
      <c r="CC58" s="12">
        <v>8.5000000000000006E-3</v>
      </c>
      <c r="CD58" s="12">
        <v>9.1000000000000004E-3</v>
      </c>
      <c r="CE58" s="12">
        <v>9.4999999999999998E-3</v>
      </c>
      <c r="CF58" s="12">
        <v>9.7999999999999997E-3</v>
      </c>
      <c r="CG58" s="12">
        <v>0.01</v>
      </c>
      <c r="CH58" s="12">
        <v>0.01</v>
      </c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</row>
    <row r="59" spans="1:109" x14ac:dyDescent="0.2">
      <c r="A59" s="14">
        <v>77</v>
      </c>
      <c r="B59" s="55">
        <v>1.0200000000000001E-2</v>
      </c>
      <c r="C59" s="55">
        <v>8.6999999999999994E-3</v>
      </c>
      <c r="D59" s="55">
        <v>7.1999999999999998E-3</v>
      </c>
      <c r="E59" s="55">
        <v>5.7000000000000002E-3</v>
      </c>
      <c r="F59" s="55">
        <v>4.1999999999999997E-3</v>
      </c>
      <c r="G59" s="55">
        <v>2.8E-3</v>
      </c>
      <c r="H59" s="55">
        <v>1.6000000000000001E-3</v>
      </c>
      <c r="I59" s="55">
        <v>5.0000000000000001E-4</v>
      </c>
      <c r="J59" s="55">
        <v>-4.0000000000000002E-4</v>
      </c>
      <c r="K59" s="55">
        <v>-1.1999999999999999E-3</v>
      </c>
      <c r="L59" s="55">
        <v>-1.9E-3</v>
      </c>
      <c r="M59" s="55">
        <v>-2.3E-3</v>
      </c>
      <c r="N59" s="55">
        <v>-2.3999999999999998E-3</v>
      </c>
      <c r="O59" s="55">
        <v>-2.0999999999999999E-3</v>
      </c>
      <c r="P59" s="55">
        <v>-1.4E-3</v>
      </c>
      <c r="Q59" s="55">
        <v>-2.9999999999999997E-4</v>
      </c>
      <c r="R59" s="55">
        <v>1.1999999999999999E-3</v>
      </c>
      <c r="S59" s="55">
        <v>3.0000000000000001E-3</v>
      </c>
      <c r="T59" s="55">
        <v>5.1000000000000004E-3</v>
      </c>
      <c r="U59" s="55">
        <v>7.1999999999999998E-3</v>
      </c>
      <c r="V59" s="55">
        <v>9.2999999999999992E-3</v>
      </c>
      <c r="W59" s="55">
        <v>1.12E-2</v>
      </c>
      <c r="X59" s="55">
        <v>1.2699999999999999E-2</v>
      </c>
      <c r="Y59" s="55">
        <v>1.37E-2</v>
      </c>
      <c r="Z59" s="55">
        <v>1.4E-2</v>
      </c>
      <c r="AA59" s="55">
        <v>1.37E-2</v>
      </c>
      <c r="AB59" s="55">
        <v>1.2800000000000001E-2</v>
      </c>
      <c r="AC59" s="55">
        <v>1.1599999999999999E-2</v>
      </c>
      <c r="AD59" s="55">
        <v>1.01E-2</v>
      </c>
      <c r="AE59" s="55">
        <v>8.8000000000000005E-3</v>
      </c>
      <c r="AF59" s="55">
        <v>7.7000000000000002E-3</v>
      </c>
      <c r="AG59" s="55">
        <v>7.1000000000000004E-3</v>
      </c>
      <c r="AH59" s="55">
        <v>7.0000000000000001E-3</v>
      </c>
      <c r="AI59" s="55">
        <v>7.6E-3</v>
      </c>
      <c r="AJ59" s="55">
        <v>8.6999999999999994E-3</v>
      </c>
      <c r="AK59" s="55">
        <v>1.01E-2</v>
      </c>
      <c r="AL59" s="55">
        <v>1.17E-2</v>
      </c>
      <c r="AM59" s="55">
        <v>1.3100000000000001E-2</v>
      </c>
      <c r="AN59" s="55">
        <v>1.41E-2</v>
      </c>
      <c r="AO59" s="55">
        <v>1.4500000000000001E-2</v>
      </c>
      <c r="AP59" s="55">
        <v>1.44E-2</v>
      </c>
      <c r="AQ59" s="55">
        <v>1.3899999999999999E-2</v>
      </c>
      <c r="AR59" s="55">
        <v>1.3100000000000001E-2</v>
      </c>
      <c r="AS59" s="55">
        <v>1.2500000000000001E-2</v>
      </c>
      <c r="AT59" s="55">
        <v>1.21E-2</v>
      </c>
      <c r="AU59" s="55">
        <v>1.21E-2</v>
      </c>
      <c r="AV59" s="55">
        <v>1.26E-2</v>
      </c>
      <c r="AW59" s="55">
        <v>1.3599999999999999E-2</v>
      </c>
      <c r="AX59" s="55">
        <v>1.5100000000000001E-2</v>
      </c>
      <c r="AY59" s="55">
        <v>1.7000000000000001E-2</v>
      </c>
      <c r="AZ59" s="55">
        <v>1.9E-2</v>
      </c>
      <c r="BA59" s="55">
        <v>2.1100000000000001E-2</v>
      </c>
      <c r="BB59" s="55">
        <v>2.29E-2</v>
      </c>
      <c r="BC59" s="55">
        <v>2.4199999999999999E-2</v>
      </c>
      <c r="BD59" s="55">
        <v>2.4899999999999999E-2</v>
      </c>
      <c r="BE59" s="55">
        <v>2.4799999999999999E-2</v>
      </c>
      <c r="BF59" s="55">
        <v>2.4E-2</v>
      </c>
      <c r="BG59" s="55">
        <v>2.2499999999999999E-2</v>
      </c>
      <c r="BH59" s="55">
        <v>2.0500000000000001E-2</v>
      </c>
      <c r="BI59" s="55">
        <v>1.8100000000000002E-2</v>
      </c>
      <c r="BJ59" s="55">
        <v>1.5699999999999999E-2</v>
      </c>
      <c r="BK59" s="55">
        <v>1.32E-2</v>
      </c>
      <c r="BL59" s="55">
        <v>1.0800000000000001E-2</v>
      </c>
      <c r="BM59" s="55">
        <v>8.6E-3</v>
      </c>
      <c r="BN59" s="55">
        <v>6.4999999999999997E-3</v>
      </c>
      <c r="BO59" s="12">
        <v>6.7000000000000002E-3</v>
      </c>
      <c r="BP59" s="12">
        <v>7.0000000000000001E-3</v>
      </c>
      <c r="BQ59" s="12">
        <v>7.1999999999999998E-3</v>
      </c>
      <c r="BR59" s="12">
        <v>7.4999999999999997E-3</v>
      </c>
      <c r="BS59" s="12">
        <v>7.6E-3</v>
      </c>
      <c r="BT59" s="12">
        <v>7.7000000000000002E-3</v>
      </c>
      <c r="BU59" s="12">
        <v>7.7000000000000002E-3</v>
      </c>
      <c r="BV59" s="12">
        <v>7.6E-3</v>
      </c>
      <c r="BW59" s="12">
        <v>7.4000000000000003E-3</v>
      </c>
      <c r="BX59" s="12">
        <v>7.3000000000000001E-3</v>
      </c>
      <c r="BY59" s="12">
        <v>7.3000000000000001E-3</v>
      </c>
      <c r="BZ59" s="12">
        <v>7.4000000000000003E-3</v>
      </c>
      <c r="CA59" s="12">
        <v>7.7000000000000002E-3</v>
      </c>
      <c r="CB59" s="12">
        <v>8.0999999999999996E-3</v>
      </c>
      <c r="CC59" s="12">
        <v>8.6E-3</v>
      </c>
      <c r="CD59" s="12">
        <v>8.9999999999999993E-3</v>
      </c>
      <c r="CE59" s="12">
        <v>9.4000000000000004E-3</v>
      </c>
      <c r="CF59" s="12">
        <v>9.7999999999999997E-3</v>
      </c>
      <c r="CG59" s="12">
        <v>9.9000000000000008E-3</v>
      </c>
      <c r="CH59" s="12">
        <v>0.01</v>
      </c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</row>
    <row r="60" spans="1:109" x14ac:dyDescent="0.2">
      <c r="A60" s="14">
        <v>78</v>
      </c>
      <c r="B60" s="55">
        <v>9.7000000000000003E-3</v>
      </c>
      <c r="C60" s="55">
        <v>8.3000000000000001E-3</v>
      </c>
      <c r="D60" s="55">
        <v>6.8999999999999999E-3</v>
      </c>
      <c r="E60" s="55">
        <v>5.4999999999999997E-3</v>
      </c>
      <c r="F60" s="55">
        <v>4.1000000000000003E-3</v>
      </c>
      <c r="G60" s="55">
        <v>2.8E-3</v>
      </c>
      <c r="H60" s="55">
        <v>1.6000000000000001E-3</v>
      </c>
      <c r="I60" s="55">
        <v>5.0000000000000001E-4</v>
      </c>
      <c r="J60" s="55">
        <v>-4.0000000000000002E-4</v>
      </c>
      <c r="K60" s="55">
        <v>-1.1999999999999999E-3</v>
      </c>
      <c r="L60" s="55">
        <v>-1.8E-3</v>
      </c>
      <c r="M60" s="55">
        <v>-2.0999999999999999E-3</v>
      </c>
      <c r="N60" s="55">
        <v>-2.2000000000000001E-3</v>
      </c>
      <c r="O60" s="55">
        <v>-1.8E-3</v>
      </c>
      <c r="P60" s="55">
        <v>-1.1000000000000001E-3</v>
      </c>
      <c r="Q60" s="55">
        <v>1E-4</v>
      </c>
      <c r="R60" s="55">
        <v>1.5E-3</v>
      </c>
      <c r="S60" s="55">
        <v>3.3E-3</v>
      </c>
      <c r="T60" s="55">
        <v>5.3E-3</v>
      </c>
      <c r="U60" s="55">
        <v>7.4000000000000003E-3</v>
      </c>
      <c r="V60" s="55">
        <v>9.4999999999999998E-3</v>
      </c>
      <c r="W60" s="55">
        <v>1.1299999999999999E-2</v>
      </c>
      <c r="X60" s="55">
        <v>1.2800000000000001E-2</v>
      </c>
      <c r="Y60" s="55">
        <v>1.37E-2</v>
      </c>
      <c r="Z60" s="55">
        <v>1.4E-2</v>
      </c>
      <c r="AA60" s="55">
        <v>1.3599999999999999E-2</v>
      </c>
      <c r="AB60" s="55">
        <v>1.2699999999999999E-2</v>
      </c>
      <c r="AC60" s="55">
        <v>1.14E-2</v>
      </c>
      <c r="AD60" s="55">
        <v>9.9000000000000008E-3</v>
      </c>
      <c r="AE60" s="55">
        <v>8.5000000000000006E-3</v>
      </c>
      <c r="AF60" s="55">
        <v>7.3000000000000001E-3</v>
      </c>
      <c r="AG60" s="55">
        <v>6.6E-3</v>
      </c>
      <c r="AH60" s="55">
        <v>6.4000000000000003E-3</v>
      </c>
      <c r="AI60" s="55">
        <v>6.7999999999999996E-3</v>
      </c>
      <c r="AJ60" s="55">
        <v>7.7999999999999996E-3</v>
      </c>
      <c r="AK60" s="55">
        <v>9.1000000000000004E-3</v>
      </c>
      <c r="AL60" s="55">
        <v>1.06E-2</v>
      </c>
      <c r="AM60" s="55">
        <v>1.1900000000000001E-2</v>
      </c>
      <c r="AN60" s="55">
        <v>1.29E-2</v>
      </c>
      <c r="AO60" s="55">
        <v>1.34E-2</v>
      </c>
      <c r="AP60" s="55">
        <v>1.34E-2</v>
      </c>
      <c r="AQ60" s="55">
        <v>1.2999999999999999E-2</v>
      </c>
      <c r="AR60" s="55">
        <v>1.24E-2</v>
      </c>
      <c r="AS60" s="55">
        <v>1.1900000000000001E-2</v>
      </c>
      <c r="AT60" s="55">
        <v>1.1599999999999999E-2</v>
      </c>
      <c r="AU60" s="55">
        <v>1.1599999999999999E-2</v>
      </c>
      <c r="AV60" s="55">
        <v>1.2200000000000001E-2</v>
      </c>
      <c r="AW60" s="55">
        <v>1.32E-2</v>
      </c>
      <c r="AX60" s="55">
        <v>1.46E-2</v>
      </c>
      <c r="AY60" s="55">
        <v>1.6500000000000001E-2</v>
      </c>
      <c r="AZ60" s="55">
        <v>1.8499999999999999E-2</v>
      </c>
      <c r="BA60" s="55">
        <v>2.0400000000000001E-2</v>
      </c>
      <c r="BB60" s="55">
        <v>2.2200000000000001E-2</v>
      </c>
      <c r="BC60" s="55">
        <v>2.35E-2</v>
      </c>
      <c r="BD60" s="55">
        <v>2.4199999999999999E-2</v>
      </c>
      <c r="BE60" s="55">
        <v>2.41E-2</v>
      </c>
      <c r="BF60" s="55">
        <v>2.3300000000000001E-2</v>
      </c>
      <c r="BG60" s="55">
        <v>2.1899999999999999E-2</v>
      </c>
      <c r="BH60" s="55">
        <v>0.02</v>
      </c>
      <c r="BI60" s="55">
        <v>1.78E-2</v>
      </c>
      <c r="BJ60" s="55">
        <v>1.54E-2</v>
      </c>
      <c r="BK60" s="55">
        <v>1.29E-2</v>
      </c>
      <c r="BL60" s="55">
        <v>1.06E-2</v>
      </c>
      <c r="BM60" s="55">
        <v>8.3000000000000001E-3</v>
      </c>
      <c r="BN60" s="55">
        <v>6.1999999999999998E-3</v>
      </c>
      <c r="BO60" s="12">
        <v>6.4000000000000003E-3</v>
      </c>
      <c r="BP60" s="12">
        <v>6.7000000000000002E-3</v>
      </c>
      <c r="BQ60" s="12">
        <v>7.1000000000000004E-3</v>
      </c>
      <c r="BR60" s="12">
        <v>7.4000000000000003E-3</v>
      </c>
      <c r="BS60" s="12">
        <v>7.7000000000000002E-3</v>
      </c>
      <c r="BT60" s="12">
        <v>7.9000000000000008E-3</v>
      </c>
      <c r="BU60" s="12">
        <v>8.0000000000000002E-3</v>
      </c>
      <c r="BV60" s="12">
        <v>8.0000000000000002E-3</v>
      </c>
      <c r="BW60" s="12">
        <v>7.9000000000000008E-3</v>
      </c>
      <c r="BX60" s="12">
        <v>7.7999999999999996E-3</v>
      </c>
      <c r="BY60" s="12">
        <v>7.7000000000000002E-3</v>
      </c>
      <c r="BZ60" s="12">
        <v>7.7999999999999996E-3</v>
      </c>
      <c r="CA60" s="12">
        <v>8.0000000000000002E-3</v>
      </c>
      <c r="CB60" s="12">
        <v>8.2000000000000007E-3</v>
      </c>
      <c r="CC60" s="12">
        <v>8.6E-3</v>
      </c>
      <c r="CD60" s="12">
        <v>8.9999999999999993E-3</v>
      </c>
      <c r="CE60" s="12">
        <v>9.4000000000000004E-3</v>
      </c>
      <c r="CF60" s="12">
        <v>9.7000000000000003E-3</v>
      </c>
      <c r="CG60" s="12">
        <v>9.9000000000000008E-3</v>
      </c>
      <c r="CH60" s="12">
        <v>0.01</v>
      </c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</row>
    <row r="61" spans="1:109" x14ac:dyDescent="0.2">
      <c r="A61" s="14">
        <v>79</v>
      </c>
      <c r="B61" s="55">
        <v>9.1000000000000004E-3</v>
      </c>
      <c r="C61" s="55">
        <v>7.7999999999999996E-3</v>
      </c>
      <c r="D61" s="55">
        <v>6.4999999999999997E-3</v>
      </c>
      <c r="E61" s="55">
        <v>5.1999999999999998E-3</v>
      </c>
      <c r="F61" s="55">
        <v>3.8E-3</v>
      </c>
      <c r="G61" s="55">
        <v>2.5999999999999999E-3</v>
      </c>
      <c r="H61" s="55">
        <v>1.4E-3</v>
      </c>
      <c r="I61" s="55">
        <v>4.0000000000000002E-4</v>
      </c>
      <c r="J61" s="55">
        <v>-5.0000000000000001E-4</v>
      </c>
      <c r="K61" s="55">
        <v>-1.1999999999999999E-3</v>
      </c>
      <c r="L61" s="55">
        <v>-1.6999999999999999E-3</v>
      </c>
      <c r="M61" s="55">
        <v>-2E-3</v>
      </c>
      <c r="N61" s="55">
        <v>-1.9E-3</v>
      </c>
      <c r="O61" s="55">
        <v>-1.5E-3</v>
      </c>
      <c r="P61" s="55">
        <v>-6.9999999999999999E-4</v>
      </c>
      <c r="Q61" s="55">
        <v>5.0000000000000001E-4</v>
      </c>
      <c r="R61" s="55">
        <v>2E-3</v>
      </c>
      <c r="S61" s="55">
        <v>3.7000000000000002E-3</v>
      </c>
      <c r="T61" s="55">
        <v>5.7000000000000002E-3</v>
      </c>
      <c r="U61" s="55">
        <v>7.7000000000000002E-3</v>
      </c>
      <c r="V61" s="55">
        <v>9.7000000000000003E-3</v>
      </c>
      <c r="W61" s="55">
        <v>1.14E-2</v>
      </c>
      <c r="X61" s="55">
        <v>1.2800000000000001E-2</v>
      </c>
      <c r="Y61" s="55">
        <v>1.37E-2</v>
      </c>
      <c r="Z61" s="55">
        <v>1.4E-2</v>
      </c>
      <c r="AA61" s="55">
        <v>1.3599999999999999E-2</v>
      </c>
      <c r="AB61" s="55">
        <v>1.26E-2</v>
      </c>
      <c r="AC61" s="55">
        <v>1.1299999999999999E-2</v>
      </c>
      <c r="AD61" s="55">
        <v>9.7999999999999997E-3</v>
      </c>
      <c r="AE61" s="55">
        <v>8.3000000000000001E-3</v>
      </c>
      <c r="AF61" s="55">
        <v>7.0000000000000001E-3</v>
      </c>
      <c r="AG61" s="55">
        <v>6.1999999999999998E-3</v>
      </c>
      <c r="AH61" s="55">
        <v>5.8999999999999999E-3</v>
      </c>
      <c r="AI61" s="55">
        <v>6.1999999999999998E-3</v>
      </c>
      <c r="AJ61" s="55">
        <v>7.0000000000000001E-3</v>
      </c>
      <c r="AK61" s="55">
        <v>8.0999999999999996E-3</v>
      </c>
      <c r="AL61" s="55">
        <v>9.4000000000000004E-3</v>
      </c>
      <c r="AM61" s="55">
        <v>1.06E-2</v>
      </c>
      <c r="AN61" s="55">
        <v>1.1599999999999999E-2</v>
      </c>
      <c r="AO61" s="55">
        <v>1.21E-2</v>
      </c>
      <c r="AP61" s="55">
        <v>1.2200000000000001E-2</v>
      </c>
      <c r="AQ61" s="55">
        <v>1.1900000000000001E-2</v>
      </c>
      <c r="AR61" s="55">
        <v>1.14E-2</v>
      </c>
      <c r="AS61" s="55">
        <v>1.0999999999999999E-2</v>
      </c>
      <c r="AT61" s="55">
        <v>1.09E-2</v>
      </c>
      <c r="AU61" s="55">
        <v>1.0999999999999999E-2</v>
      </c>
      <c r="AV61" s="55">
        <v>1.1599999999999999E-2</v>
      </c>
      <c r="AW61" s="55">
        <v>1.2699999999999999E-2</v>
      </c>
      <c r="AX61" s="55">
        <v>1.41E-2</v>
      </c>
      <c r="AY61" s="55">
        <v>1.5900000000000001E-2</v>
      </c>
      <c r="AZ61" s="55">
        <v>1.7899999999999999E-2</v>
      </c>
      <c r="BA61" s="55">
        <v>1.9800000000000002E-2</v>
      </c>
      <c r="BB61" s="55">
        <v>2.1499999999999998E-2</v>
      </c>
      <c r="BC61" s="55">
        <v>2.2800000000000001E-2</v>
      </c>
      <c r="BD61" s="55">
        <v>2.3400000000000001E-2</v>
      </c>
      <c r="BE61" s="55">
        <v>2.3400000000000001E-2</v>
      </c>
      <c r="BF61" s="55">
        <v>2.2700000000000001E-2</v>
      </c>
      <c r="BG61" s="55">
        <v>2.1299999999999999E-2</v>
      </c>
      <c r="BH61" s="55">
        <v>1.95E-2</v>
      </c>
      <c r="BI61" s="55">
        <v>1.7399999999999999E-2</v>
      </c>
      <c r="BJ61" s="55">
        <v>1.4999999999999999E-2</v>
      </c>
      <c r="BK61" s="55">
        <v>1.26E-2</v>
      </c>
      <c r="BL61" s="55">
        <v>1.03E-2</v>
      </c>
      <c r="BM61" s="55">
        <v>8.0999999999999996E-3</v>
      </c>
      <c r="BN61" s="55">
        <v>5.8999999999999999E-3</v>
      </c>
      <c r="BO61" s="12">
        <v>6.1000000000000004E-3</v>
      </c>
      <c r="BP61" s="12">
        <v>6.4999999999999997E-3</v>
      </c>
      <c r="BQ61" s="12">
        <v>6.7999999999999996E-3</v>
      </c>
      <c r="BR61" s="12">
        <v>7.3000000000000001E-3</v>
      </c>
      <c r="BS61" s="12">
        <v>7.6E-3</v>
      </c>
      <c r="BT61" s="12">
        <v>8.0000000000000002E-3</v>
      </c>
      <c r="BU61" s="12">
        <v>8.2000000000000007E-3</v>
      </c>
      <c r="BV61" s="12">
        <v>8.3000000000000001E-3</v>
      </c>
      <c r="BW61" s="12">
        <v>8.3000000000000001E-3</v>
      </c>
      <c r="BX61" s="12">
        <v>8.2000000000000007E-3</v>
      </c>
      <c r="BY61" s="12">
        <v>8.0999999999999996E-3</v>
      </c>
      <c r="BZ61" s="12">
        <v>8.0999999999999996E-3</v>
      </c>
      <c r="CA61" s="12">
        <v>8.2000000000000007E-3</v>
      </c>
      <c r="CB61" s="12">
        <v>8.3999999999999995E-3</v>
      </c>
      <c r="CC61" s="12">
        <v>8.6999999999999994E-3</v>
      </c>
      <c r="CD61" s="12">
        <v>9.1000000000000004E-3</v>
      </c>
      <c r="CE61" s="12">
        <v>9.4000000000000004E-3</v>
      </c>
      <c r="CF61" s="12">
        <v>9.7000000000000003E-3</v>
      </c>
      <c r="CG61" s="12">
        <v>9.9000000000000008E-3</v>
      </c>
      <c r="CH61" s="12">
        <v>0.01</v>
      </c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</row>
    <row r="62" spans="1:109" x14ac:dyDescent="0.2">
      <c r="A62" s="14">
        <v>80</v>
      </c>
      <c r="B62" s="55">
        <v>8.3999999999999995E-3</v>
      </c>
      <c r="C62" s="55">
        <v>7.1999999999999998E-3</v>
      </c>
      <c r="D62" s="55">
        <v>5.8999999999999999E-3</v>
      </c>
      <c r="E62" s="55">
        <v>4.7000000000000002E-3</v>
      </c>
      <c r="F62" s="55">
        <v>3.3999999999999998E-3</v>
      </c>
      <c r="G62" s="55">
        <v>2.2000000000000001E-3</v>
      </c>
      <c r="H62" s="55">
        <v>1.1000000000000001E-3</v>
      </c>
      <c r="I62" s="55">
        <v>1E-4</v>
      </c>
      <c r="J62" s="55">
        <v>-6.9999999999999999E-4</v>
      </c>
      <c r="K62" s="55">
        <v>-1.2999999999999999E-3</v>
      </c>
      <c r="L62" s="55">
        <v>-1.6999999999999999E-3</v>
      </c>
      <c r="M62" s="55">
        <v>-1.8E-3</v>
      </c>
      <c r="N62" s="55">
        <v>-1.6000000000000001E-3</v>
      </c>
      <c r="O62" s="55">
        <v>-1.1000000000000001E-3</v>
      </c>
      <c r="P62" s="55">
        <v>-2.9999999999999997E-4</v>
      </c>
      <c r="Q62" s="55">
        <v>8.9999999999999998E-4</v>
      </c>
      <c r="R62" s="55">
        <v>2.3999999999999998E-3</v>
      </c>
      <c r="S62" s="55">
        <v>4.1000000000000003E-3</v>
      </c>
      <c r="T62" s="55">
        <v>6.1000000000000004E-3</v>
      </c>
      <c r="U62" s="55">
        <v>8.0000000000000002E-3</v>
      </c>
      <c r="V62" s="55">
        <v>9.9000000000000008E-3</v>
      </c>
      <c r="W62" s="55">
        <v>1.1599999999999999E-2</v>
      </c>
      <c r="X62" s="55">
        <v>1.29E-2</v>
      </c>
      <c r="Y62" s="55">
        <v>1.38E-2</v>
      </c>
      <c r="Z62" s="55">
        <v>1.4E-2</v>
      </c>
      <c r="AA62" s="55">
        <v>1.35E-2</v>
      </c>
      <c r="AB62" s="55">
        <v>1.26E-2</v>
      </c>
      <c r="AC62" s="55">
        <v>1.12E-2</v>
      </c>
      <c r="AD62" s="55">
        <v>9.7000000000000003E-3</v>
      </c>
      <c r="AE62" s="55">
        <v>8.2000000000000007E-3</v>
      </c>
      <c r="AF62" s="55">
        <v>6.8999999999999999E-3</v>
      </c>
      <c r="AG62" s="55">
        <v>5.8999999999999999E-3</v>
      </c>
      <c r="AH62" s="55">
        <v>5.4999999999999997E-3</v>
      </c>
      <c r="AI62" s="55">
        <v>5.5999999999999999E-3</v>
      </c>
      <c r="AJ62" s="55">
        <v>6.1999999999999998E-3</v>
      </c>
      <c r="AK62" s="55">
        <v>7.1000000000000004E-3</v>
      </c>
      <c r="AL62" s="55">
        <v>8.2000000000000007E-3</v>
      </c>
      <c r="AM62" s="55">
        <v>9.2999999999999992E-3</v>
      </c>
      <c r="AN62" s="55">
        <v>1.0200000000000001E-2</v>
      </c>
      <c r="AO62" s="55">
        <v>1.0699999999999999E-2</v>
      </c>
      <c r="AP62" s="55">
        <v>1.0800000000000001E-2</v>
      </c>
      <c r="AQ62" s="55">
        <v>1.06E-2</v>
      </c>
      <c r="AR62" s="55">
        <v>1.03E-2</v>
      </c>
      <c r="AS62" s="55">
        <v>1.01E-2</v>
      </c>
      <c r="AT62" s="55">
        <v>0.01</v>
      </c>
      <c r="AU62" s="55">
        <v>1.03E-2</v>
      </c>
      <c r="AV62" s="55">
        <v>1.0999999999999999E-2</v>
      </c>
      <c r="AW62" s="55">
        <v>1.21E-2</v>
      </c>
      <c r="AX62" s="55">
        <v>1.3599999999999999E-2</v>
      </c>
      <c r="AY62" s="55">
        <v>1.54E-2</v>
      </c>
      <c r="AZ62" s="55">
        <v>1.7299999999999999E-2</v>
      </c>
      <c r="BA62" s="55">
        <v>1.9199999999999998E-2</v>
      </c>
      <c r="BB62" s="55">
        <v>2.0799999999999999E-2</v>
      </c>
      <c r="BC62" s="55">
        <v>2.1999999999999999E-2</v>
      </c>
      <c r="BD62" s="55">
        <v>2.2599999999999999E-2</v>
      </c>
      <c r="BE62" s="55">
        <v>2.2599999999999999E-2</v>
      </c>
      <c r="BF62" s="55">
        <v>2.1999999999999999E-2</v>
      </c>
      <c r="BG62" s="55">
        <v>2.07E-2</v>
      </c>
      <c r="BH62" s="55">
        <v>1.9E-2</v>
      </c>
      <c r="BI62" s="55">
        <v>1.6899999999999998E-2</v>
      </c>
      <c r="BJ62" s="55">
        <v>1.46E-2</v>
      </c>
      <c r="BK62" s="55">
        <v>1.23E-2</v>
      </c>
      <c r="BL62" s="55">
        <v>0.01</v>
      </c>
      <c r="BM62" s="55">
        <v>7.7999999999999996E-3</v>
      </c>
      <c r="BN62" s="55">
        <v>5.5999999999999999E-3</v>
      </c>
      <c r="BO62" s="12">
        <v>5.7999999999999996E-3</v>
      </c>
      <c r="BP62" s="12">
        <v>6.1999999999999998E-3</v>
      </c>
      <c r="BQ62" s="12">
        <v>6.6E-3</v>
      </c>
      <c r="BR62" s="12">
        <v>7.1000000000000004E-3</v>
      </c>
      <c r="BS62" s="12">
        <v>7.4999999999999997E-3</v>
      </c>
      <c r="BT62" s="12">
        <v>7.9000000000000008E-3</v>
      </c>
      <c r="BU62" s="12">
        <v>8.3000000000000001E-3</v>
      </c>
      <c r="BV62" s="12">
        <v>8.5000000000000006E-3</v>
      </c>
      <c r="BW62" s="12">
        <v>8.6E-3</v>
      </c>
      <c r="BX62" s="12">
        <v>8.5000000000000006E-3</v>
      </c>
      <c r="BY62" s="12">
        <v>8.3999999999999995E-3</v>
      </c>
      <c r="BZ62" s="12">
        <v>8.3999999999999995E-3</v>
      </c>
      <c r="CA62" s="12">
        <v>8.3999999999999995E-3</v>
      </c>
      <c r="CB62" s="12">
        <v>8.6E-3</v>
      </c>
      <c r="CC62" s="12">
        <v>8.8999999999999999E-3</v>
      </c>
      <c r="CD62" s="12">
        <v>9.1000000000000004E-3</v>
      </c>
      <c r="CE62" s="12">
        <v>9.4999999999999998E-3</v>
      </c>
      <c r="CF62" s="12">
        <v>9.7000000000000003E-3</v>
      </c>
      <c r="CG62" s="12">
        <v>9.9000000000000008E-3</v>
      </c>
      <c r="CH62" s="12">
        <v>0.01</v>
      </c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</row>
    <row r="63" spans="1:109" x14ac:dyDescent="0.2">
      <c r="A63" s="14">
        <v>81</v>
      </c>
      <c r="B63" s="55">
        <v>7.7000000000000002E-3</v>
      </c>
      <c r="C63" s="55">
        <v>6.4999999999999997E-3</v>
      </c>
      <c r="D63" s="55">
        <v>5.3E-3</v>
      </c>
      <c r="E63" s="55">
        <v>4.0000000000000001E-3</v>
      </c>
      <c r="F63" s="55">
        <v>2.8E-3</v>
      </c>
      <c r="G63" s="55">
        <v>1.6999999999999999E-3</v>
      </c>
      <c r="H63" s="55">
        <v>5.9999999999999995E-4</v>
      </c>
      <c r="I63" s="55">
        <v>-2.9999999999999997E-4</v>
      </c>
      <c r="J63" s="55">
        <v>-1E-3</v>
      </c>
      <c r="K63" s="55">
        <v>-1.5E-3</v>
      </c>
      <c r="L63" s="55">
        <v>-1.6999999999999999E-3</v>
      </c>
      <c r="M63" s="55">
        <v>-1.6999999999999999E-3</v>
      </c>
      <c r="N63" s="55">
        <v>-1.4E-3</v>
      </c>
      <c r="O63" s="55">
        <v>-8.0000000000000004E-4</v>
      </c>
      <c r="P63" s="55">
        <v>2.0000000000000001E-4</v>
      </c>
      <c r="Q63" s="55">
        <v>1.4E-3</v>
      </c>
      <c r="R63" s="55">
        <v>2.8999999999999998E-3</v>
      </c>
      <c r="S63" s="55">
        <v>4.5999999999999999E-3</v>
      </c>
      <c r="T63" s="55">
        <v>6.4999999999999997E-3</v>
      </c>
      <c r="U63" s="55">
        <v>8.3999999999999995E-3</v>
      </c>
      <c r="V63" s="55">
        <v>1.0200000000000001E-2</v>
      </c>
      <c r="W63" s="55">
        <v>1.18E-2</v>
      </c>
      <c r="X63" s="55">
        <v>1.3100000000000001E-2</v>
      </c>
      <c r="Y63" s="55">
        <v>1.38E-2</v>
      </c>
      <c r="Z63" s="55">
        <v>1.4E-2</v>
      </c>
      <c r="AA63" s="55">
        <v>1.35E-2</v>
      </c>
      <c r="AB63" s="55">
        <v>1.26E-2</v>
      </c>
      <c r="AC63" s="55">
        <v>1.12E-2</v>
      </c>
      <c r="AD63" s="55">
        <v>9.7000000000000003E-3</v>
      </c>
      <c r="AE63" s="55">
        <v>8.0999999999999996E-3</v>
      </c>
      <c r="AF63" s="55">
        <v>6.7999999999999996E-3</v>
      </c>
      <c r="AG63" s="55">
        <v>5.7000000000000002E-3</v>
      </c>
      <c r="AH63" s="55">
        <v>5.1000000000000004E-3</v>
      </c>
      <c r="AI63" s="55">
        <v>5.0000000000000001E-3</v>
      </c>
      <c r="AJ63" s="55">
        <v>5.4000000000000003E-3</v>
      </c>
      <c r="AK63" s="55">
        <v>6.1000000000000004E-3</v>
      </c>
      <c r="AL63" s="55">
        <v>7.1000000000000004E-3</v>
      </c>
      <c r="AM63" s="55">
        <v>8.0000000000000002E-3</v>
      </c>
      <c r="AN63" s="55">
        <v>8.6999999999999994E-3</v>
      </c>
      <c r="AO63" s="55">
        <v>9.1999999999999998E-3</v>
      </c>
      <c r="AP63" s="55">
        <v>9.2999999999999992E-3</v>
      </c>
      <c r="AQ63" s="55">
        <v>9.1999999999999998E-3</v>
      </c>
      <c r="AR63" s="55">
        <v>8.9999999999999993E-3</v>
      </c>
      <c r="AS63" s="55">
        <v>8.8999999999999999E-3</v>
      </c>
      <c r="AT63" s="55">
        <v>8.9999999999999993E-3</v>
      </c>
      <c r="AU63" s="55">
        <v>9.4000000000000004E-3</v>
      </c>
      <c r="AV63" s="55">
        <v>1.0200000000000001E-2</v>
      </c>
      <c r="AW63" s="55">
        <v>1.14E-2</v>
      </c>
      <c r="AX63" s="55">
        <v>1.29E-2</v>
      </c>
      <c r="AY63" s="55">
        <v>1.47E-2</v>
      </c>
      <c r="AZ63" s="55">
        <v>1.66E-2</v>
      </c>
      <c r="BA63" s="55">
        <v>1.8499999999999999E-2</v>
      </c>
      <c r="BB63" s="55">
        <v>2.01E-2</v>
      </c>
      <c r="BC63" s="55">
        <v>2.12E-2</v>
      </c>
      <c r="BD63" s="55">
        <v>2.18E-2</v>
      </c>
      <c r="BE63" s="55">
        <v>2.18E-2</v>
      </c>
      <c r="BF63" s="55">
        <v>2.12E-2</v>
      </c>
      <c r="BG63" s="55">
        <v>0.02</v>
      </c>
      <c r="BH63" s="55">
        <v>1.84E-2</v>
      </c>
      <c r="BI63" s="55">
        <v>1.6400000000000001E-2</v>
      </c>
      <c r="BJ63" s="55">
        <v>1.4200000000000001E-2</v>
      </c>
      <c r="BK63" s="55">
        <v>1.1900000000000001E-2</v>
      </c>
      <c r="BL63" s="55">
        <v>9.7000000000000003E-3</v>
      </c>
      <c r="BM63" s="55">
        <v>7.4999999999999997E-3</v>
      </c>
      <c r="BN63" s="55">
        <v>5.3E-3</v>
      </c>
      <c r="BO63" s="12">
        <v>5.4999999999999997E-3</v>
      </c>
      <c r="BP63" s="12">
        <v>5.8999999999999999E-3</v>
      </c>
      <c r="BQ63" s="12">
        <v>6.3E-3</v>
      </c>
      <c r="BR63" s="12">
        <v>6.7999999999999996E-3</v>
      </c>
      <c r="BS63" s="12">
        <v>7.3000000000000001E-3</v>
      </c>
      <c r="BT63" s="12">
        <v>7.7999999999999996E-3</v>
      </c>
      <c r="BU63" s="12">
        <v>8.3000000000000001E-3</v>
      </c>
      <c r="BV63" s="12">
        <v>8.6E-3</v>
      </c>
      <c r="BW63" s="12">
        <v>8.6999999999999994E-3</v>
      </c>
      <c r="BX63" s="12">
        <v>8.6999999999999994E-3</v>
      </c>
      <c r="BY63" s="12">
        <v>8.6999999999999994E-3</v>
      </c>
      <c r="BZ63" s="12">
        <v>8.6E-3</v>
      </c>
      <c r="CA63" s="12">
        <v>8.6999999999999994E-3</v>
      </c>
      <c r="CB63" s="12">
        <v>8.8000000000000005E-3</v>
      </c>
      <c r="CC63" s="12">
        <v>8.9999999999999993E-3</v>
      </c>
      <c r="CD63" s="12">
        <v>9.1999999999999998E-3</v>
      </c>
      <c r="CE63" s="12">
        <v>9.4999999999999998E-3</v>
      </c>
      <c r="CF63" s="12">
        <v>9.7999999999999997E-3</v>
      </c>
      <c r="CG63" s="12">
        <v>9.9000000000000008E-3</v>
      </c>
      <c r="CH63" s="12">
        <v>0.01</v>
      </c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</row>
    <row r="64" spans="1:109" x14ac:dyDescent="0.2">
      <c r="A64" s="14">
        <v>82</v>
      </c>
      <c r="B64" s="55">
        <v>6.7999999999999996E-3</v>
      </c>
      <c r="C64" s="55">
        <v>5.5999999999999999E-3</v>
      </c>
      <c r="D64" s="55">
        <v>4.4999999999999997E-3</v>
      </c>
      <c r="E64" s="55">
        <v>3.3E-3</v>
      </c>
      <c r="F64" s="55">
        <v>2.0999999999999999E-3</v>
      </c>
      <c r="G64" s="55">
        <v>1E-3</v>
      </c>
      <c r="H64" s="55">
        <v>0</v>
      </c>
      <c r="I64" s="55">
        <v>-8.0000000000000004E-4</v>
      </c>
      <c r="J64" s="55">
        <v>-1.4E-3</v>
      </c>
      <c r="K64" s="55">
        <v>-1.8E-3</v>
      </c>
      <c r="L64" s="55">
        <v>-1.9E-3</v>
      </c>
      <c r="M64" s="55">
        <v>-1.6999999999999999E-3</v>
      </c>
      <c r="N64" s="55">
        <v>-1.1999999999999999E-3</v>
      </c>
      <c r="O64" s="55">
        <v>-4.0000000000000002E-4</v>
      </c>
      <c r="P64" s="55">
        <v>5.9999999999999995E-4</v>
      </c>
      <c r="Q64" s="55">
        <v>1.9E-3</v>
      </c>
      <c r="R64" s="55">
        <v>3.3999999999999998E-3</v>
      </c>
      <c r="S64" s="55">
        <v>5.1000000000000004E-3</v>
      </c>
      <c r="T64" s="55">
        <v>6.8999999999999999E-3</v>
      </c>
      <c r="U64" s="55">
        <v>8.8000000000000005E-3</v>
      </c>
      <c r="V64" s="55">
        <v>1.0500000000000001E-2</v>
      </c>
      <c r="W64" s="55">
        <v>1.2E-2</v>
      </c>
      <c r="X64" s="55">
        <v>1.32E-2</v>
      </c>
      <c r="Y64" s="55">
        <v>1.3899999999999999E-2</v>
      </c>
      <c r="Z64" s="55">
        <v>1.4E-2</v>
      </c>
      <c r="AA64" s="55">
        <v>1.35E-2</v>
      </c>
      <c r="AB64" s="55">
        <v>1.26E-2</v>
      </c>
      <c r="AC64" s="55">
        <v>1.1299999999999999E-2</v>
      </c>
      <c r="AD64" s="55">
        <v>9.7000000000000003E-3</v>
      </c>
      <c r="AE64" s="55">
        <v>8.2000000000000007E-3</v>
      </c>
      <c r="AF64" s="55">
        <v>6.7000000000000002E-3</v>
      </c>
      <c r="AG64" s="55">
        <v>5.5999999999999999E-3</v>
      </c>
      <c r="AH64" s="55">
        <v>4.8999999999999998E-3</v>
      </c>
      <c r="AI64" s="55">
        <v>4.5999999999999999E-3</v>
      </c>
      <c r="AJ64" s="55">
        <v>4.7000000000000002E-3</v>
      </c>
      <c r="AK64" s="55">
        <v>5.1999999999999998E-3</v>
      </c>
      <c r="AL64" s="55">
        <v>5.8999999999999999E-3</v>
      </c>
      <c r="AM64" s="55">
        <v>6.6E-3</v>
      </c>
      <c r="AN64" s="55">
        <v>7.1999999999999998E-3</v>
      </c>
      <c r="AO64" s="55">
        <v>7.6E-3</v>
      </c>
      <c r="AP64" s="55">
        <v>7.7999999999999996E-3</v>
      </c>
      <c r="AQ64" s="55">
        <v>7.7999999999999996E-3</v>
      </c>
      <c r="AR64" s="55">
        <v>7.7000000000000002E-3</v>
      </c>
      <c r="AS64" s="55">
        <v>7.7000000000000002E-3</v>
      </c>
      <c r="AT64" s="55">
        <v>7.9000000000000008E-3</v>
      </c>
      <c r="AU64" s="55">
        <v>8.3999999999999995E-3</v>
      </c>
      <c r="AV64" s="55">
        <v>9.2999999999999992E-3</v>
      </c>
      <c r="AW64" s="55">
        <v>1.0500000000000001E-2</v>
      </c>
      <c r="AX64" s="55">
        <v>1.2200000000000001E-2</v>
      </c>
      <c r="AY64" s="55">
        <v>1.4E-2</v>
      </c>
      <c r="AZ64" s="55">
        <v>1.5900000000000001E-2</v>
      </c>
      <c r="BA64" s="55">
        <v>1.78E-2</v>
      </c>
      <c r="BB64" s="55">
        <v>1.9300000000000001E-2</v>
      </c>
      <c r="BC64" s="55">
        <v>2.0400000000000001E-2</v>
      </c>
      <c r="BD64" s="55">
        <v>2.1000000000000001E-2</v>
      </c>
      <c r="BE64" s="55">
        <v>2.1000000000000001E-2</v>
      </c>
      <c r="BF64" s="55">
        <v>2.0400000000000001E-2</v>
      </c>
      <c r="BG64" s="55">
        <v>1.9300000000000001E-2</v>
      </c>
      <c r="BH64" s="55">
        <v>1.77E-2</v>
      </c>
      <c r="BI64" s="55">
        <v>1.5800000000000002E-2</v>
      </c>
      <c r="BJ64" s="55">
        <v>1.37E-2</v>
      </c>
      <c r="BK64" s="55">
        <v>1.15E-2</v>
      </c>
      <c r="BL64" s="55">
        <v>9.2999999999999992E-3</v>
      </c>
      <c r="BM64" s="55">
        <v>7.1999999999999998E-3</v>
      </c>
      <c r="BN64" s="55">
        <v>5.1000000000000004E-3</v>
      </c>
      <c r="BO64" s="12">
        <v>5.3E-3</v>
      </c>
      <c r="BP64" s="12">
        <v>5.5999999999999999E-3</v>
      </c>
      <c r="BQ64" s="12">
        <v>6.0000000000000001E-3</v>
      </c>
      <c r="BR64" s="12">
        <v>6.6E-3</v>
      </c>
      <c r="BS64" s="12">
        <v>7.1000000000000004E-3</v>
      </c>
      <c r="BT64" s="12">
        <v>7.7000000000000002E-3</v>
      </c>
      <c r="BU64" s="12">
        <v>8.2000000000000007E-3</v>
      </c>
      <c r="BV64" s="12">
        <v>8.6E-3</v>
      </c>
      <c r="BW64" s="12">
        <v>8.8000000000000005E-3</v>
      </c>
      <c r="BX64" s="12">
        <v>8.8999999999999999E-3</v>
      </c>
      <c r="BY64" s="12">
        <v>8.8999999999999999E-3</v>
      </c>
      <c r="BZ64" s="12">
        <v>8.8000000000000005E-3</v>
      </c>
      <c r="CA64" s="12">
        <v>8.8999999999999999E-3</v>
      </c>
      <c r="CB64" s="12">
        <v>8.8999999999999999E-3</v>
      </c>
      <c r="CC64" s="12">
        <v>9.1000000000000004E-3</v>
      </c>
      <c r="CD64" s="12">
        <v>9.2999999999999992E-3</v>
      </c>
      <c r="CE64" s="12">
        <v>9.5999999999999992E-3</v>
      </c>
      <c r="CF64" s="12">
        <v>9.7999999999999997E-3</v>
      </c>
      <c r="CG64" s="12">
        <v>9.9000000000000008E-3</v>
      </c>
      <c r="CH64" s="12">
        <v>0.01</v>
      </c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</row>
    <row r="65" spans="1:109" x14ac:dyDescent="0.2">
      <c r="A65" s="14">
        <v>83</v>
      </c>
      <c r="B65" s="55">
        <v>5.8999999999999999E-3</v>
      </c>
      <c r="C65" s="55">
        <v>4.7000000000000002E-3</v>
      </c>
      <c r="D65" s="55">
        <v>3.5999999999999999E-3</v>
      </c>
      <c r="E65" s="55">
        <v>2.3999999999999998E-3</v>
      </c>
      <c r="F65" s="55">
        <v>1.2999999999999999E-3</v>
      </c>
      <c r="G65" s="55">
        <v>2.0000000000000001E-4</v>
      </c>
      <c r="H65" s="55">
        <v>-6.9999999999999999E-4</v>
      </c>
      <c r="I65" s="55">
        <v>-1.4E-3</v>
      </c>
      <c r="J65" s="55">
        <v>-1.9E-3</v>
      </c>
      <c r="K65" s="55">
        <v>-2.0999999999999999E-3</v>
      </c>
      <c r="L65" s="55">
        <v>-2.0999999999999999E-3</v>
      </c>
      <c r="M65" s="55">
        <v>-1.6999999999999999E-3</v>
      </c>
      <c r="N65" s="55">
        <v>-1.1000000000000001E-3</v>
      </c>
      <c r="O65" s="55">
        <v>-2.0000000000000001E-4</v>
      </c>
      <c r="P65" s="55">
        <v>1E-3</v>
      </c>
      <c r="Q65" s="55">
        <v>2.3999999999999998E-3</v>
      </c>
      <c r="R65" s="55">
        <v>3.8999999999999998E-3</v>
      </c>
      <c r="S65" s="55">
        <v>5.5999999999999999E-3</v>
      </c>
      <c r="T65" s="55">
        <v>7.4000000000000003E-3</v>
      </c>
      <c r="U65" s="55">
        <v>9.1999999999999998E-3</v>
      </c>
      <c r="V65" s="55">
        <v>1.0800000000000001E-2</v>
      </c>
      <c r="W65" s="55">
        <v>1.2200000000000001E-2</v>
      </c>
      <c r="X65" s="55">
        <v>1.3299999999999999E-2</v>
      </c>
      <c r="Y65" s="55">
        <v>1.3899999999999999E-2</v>
      </c>
      <c r="Z65" s="55">
        <v>1.4E-2</v>
      </c>
      <c r="AA65" s="55">
        <v>1.35E-2</v>
      </c>
      <c r="AB65" s="55">
        <v>1.26E-2</v>
      </c>
      <c r="AC65" s="55">
        <v>1.1299999999999999E-2</v>
      </c>
      <c r="AD65" s="55">
        <v>9.7999999999999997E-3</v>
      </c>
      <c r="AE65" s="55">
        <v>8.2000000000000007E-3</v>
      </c>
      <c r="AF65" s="55">
        <v>6.7999999999999996E-3</v>
      </c>
      <c r="AG65" s="55">
        <v>5.4999999999999997E-3</v>
      </c>
      <c r="AH65" s="55">
        <v>4.5999999999999999E-3</v>
      </c>
      <c r="AI65" s="55">
        <v>4.1000000000000003E-3</v>
      </c>
      <c r="AJ65" s="55">
        <v>4.1000000000000003E-3</v>
      </c>
      <c r="AK65" s="55">
        <v>4.3E-3</v>
      </c>
      <c r="AL65" s="55">
        <v>4.7999999999999996E-3</v>
      </c>
      <c r="AM65" s="55">
        <v>5.3E-3</v>
      </c>
      <c r="AN65" s="55">
        <v>5.7999999999999996E-3</v>
      </c>
      <c r="AO65" s="55">
        <v>6.1000000000000004E-3</v>
      </c>
      <c r="AP65" s="55">
        <v>6.1999999999999998E-3</v>
      </c>
      <c r="AQ65" s="55">
        <v>6.1999999999999998E-3</v>
      </c>
      <c r="AR65" s="55">
        <v>6.1999999999999998E-3</v>
      </c>
      <c r="AS65" s="55">
        <v>6.3E-3</v>
      </c>
      <c r="AT65" s="55">
        <v>6.7000000000000002E-3</v>
      </c>
      <c r="AU65" s="55">
        <v>7.3000000000000001E-3</v>
      </c>
      <c r="AV65" s="55">
        <v>8.3000000000000001E-3</v>
      </c>
      <c r="AW65" s="55">
        <v>9.5999999999999992E-3</v>
      </c>
      <c r="AX65" s="55">
        <v>1.1299999999999999E-2</v>
      </c>
      <c r="AY65" s="55">
        <v>1.32E-2</v>
      </c>
      <c r="AZ65" s="55">
        <v>1.5100000000000001E-2</v>
      </c>
      <c r="BA65" s="55">
        <v>1.6899999999999998E-2</v>
      </c>
      <c r="BB65" s="55">
        <v>1.8499999999999999E-2</v>
      </c>
      <c r="BC65" s="55">
        <v>1.9599999999999999E-2</v>
      </c>
      <c r="BD65" s="55">
        <v>2.0199999999999999E-2</v>
      </c>
      <c r="BE65" s="55">
        <v>2.0199999999999999E-2</v>
      </c>
      <c r="BF65" s="55">
        <v>1.9599999999999999E-2</v>
      </c>
      <c r="BG65" s="55">
        <v>1.8599999999999998E-2</v>
      </c>
      <c r="BH65" s="55">
        <v>1.7100000000000001E-2</v>
      </c>
      <c r="BI65" s="55">
        <v>1.52E-2</v>
      </c>
      <c r="BJ65" s="55">
        <v>1.32E-2</v>
      </c>
      <c r="BK65" s="55">
        <v>1.11E-2</v>
      </c>
      <c r="BL65" s="55">
        <v>8.9999999999999993E-3</v>
      </c>
      <c r="BM65" s="55">
        <v>6.8999999999999999E-3</v>
      </c>
      <c r="BN65" s="55">
        <v>4.7999999999999996E-3</v>
      </c>
      <c r="BO65" s="12">
        <v>5.0000000000000001E-3</v>
      </c>
      <c r="BP65" s="12">
        <v>5.3E-3</v>
      </c>
      <c r="BQ65" s="12">
        <v>5.7999999999999996E-3</v>
      </c>
      <c r="BR65" s="12">
        <v>6.3E-3</v>
      </c>
      <c r="BS65" s="12">
        <v>6.8999999999999999E-3</v>
      </c>
      <c r="BT65" s="12">
        <v>7.4999999999999997E-3</v>
      </c>
      <c r="BU65" s="12">
        <v>8.0000000000000002E-3</v>
      </c>
      <c r="BV65" s="12">
        <v>8.5000000000000006E-3</v>
      </c>
      <c r="BW65" s="12">
        <v>8.8000000000000005E-3</v>
      </c>
      <c r="BX65" s="12">
        <v>8.8999999999999999E-3</v>
      </c>
      <c r="BY65" s="12">
        <v>8.9999999999999993E-3</v>
      </c>
      <c r="BZ65" s="12">
        <v>8.9999999999999993E-3</v>
      </c>
      <c r="CA65" s="12">
        <v>8.9999999999999993E-3</v>
      </c>
      <c r="CB65" s="12">
        <v>8.9999999999999993E-3</v>
      </c>
      <c r="CC65" s="12">
        <v>9.1999999999999998E-3</v>
      </c>
      <c r="CD65" s="12">
        <v>9.2999999999999992E-3</v>
      </c>
      <c r="CE65" s="12">
        <v>9.5999999999999992E-3</v>
      </c>
      <c r="CF65" s="12">
        <v>9.7999999999999997E-3</v>
      </c>
      <c r="CG65" s="12">
        <v>9.9000000000000008E-3</v>
      </c>
      <c r="CH65" s="12">
        <v>0.01</v>
      </c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</row>
    <row r="66" spans="1:109" x14ac:dyDescent="0.2">
      <c r="A66" s="14">
        <v>84</v>
      </c>
      <c r="B66" s="55">
        <v>4.8999999999999998E-3</v>
      </c>
      <c r="C66" s="55">
        <v>3.8E-3</v>
      </c>
      <c r="D66" s="55">
        <v>2.5999999999999999E-3</v>
      </c>
      <c r="E66" s="55">
        <v>1.4E-3</v>
      </c>
      <c r="F66" s="55">
        <v>2.9999999999999997E-4</v>
      </c>
      <c r="G66" s="55">
        <v>-6.9999999999999999E-4</v>
      </c>
      <c r="H66" s="55">
        <v>-1.5E-3</v>
      </c>
      <c r="I66" s="55">
        <v>-2.0999999999999999E-3</v>
      </c>
      <c r="J66" s="55">
        <v>-2.5000000000000001E-3</v>
      </c>
      <c r="K66" s="55">
        <v>-2.5000000000000001E-3</v>
      </c>
      <c r="L66" s="55">
        <v>-2.3E-3</v>
      </c>
      <c r="M66" s="55">
        <v>-1.8E-3</v>
      </c>
      <c r="N66" s="55">
        <v>-1E-3</v>
      </c>
      <c r="O66" s="55">
        <v>1E-4</v>
      </c>
      <c r="P66" s="55">
        <v>1.4E-3</v>
      </c>
      <c r="Q66" s="55">
        <v>2.8E-3</v>
      </c>
      <c r="R66" s="55">
        <v>4.4000000000000003E-3</v>
      </c>
      <c r="S66" s="55">
        <v>6.1999999999999998E-3</v>
      </c>
      <c r="T66" s="55">
        <v>7.9000000000000008E-3</v>
      </c>
      <c r="U66" s="55">
        <v>9.5999999999999992E-3</v>
      </c>
      <c r="V66" s="55">
        <v>1.11E-2</v>
      </c>
      <c r="W66" s="55">
        <v>1.24E-2</v>
      </c>
      <c r="X66" s="55">
        <v>1.34E-2</v>
      </c>
      <c r="Y66" s="55">
        <v>1.4E-2</v>
      </c>
      <c r="Z66" s="55">
        <v>1.4E-2</v>
      </c>
      <c r="AA66" s="55">
        <v>1.35E-2</v>
      </c>
      <c r="AB66" s="55">
        <v>1.26E-2</v>
      </c>
      <c r="AC66" s="55">
        <v>1.14E-2</v>
      </c>
      <c r="AD66" s="55">
        <v>9.9000000000000008E-3</v>
      </c>
      <c r="AE66" s="55">
        <v>8.3000000000000001E-3</v>
      </c>
      <c r="AF66" s="55">
        <v>6.7999999999999996E-3</v>
      </c>
      <c r="AG66" s="55">
        <v>5.4999999999999997E-3</v>
      </c>
      <c r="AH66" s="55">
        <v>4.4999999999999997E-3</v>
      </c>
      <c r="AI66" s="55">
        <v>3.8E-3</v>
      </c>
      <c r="AJ66" s="55">
        <v>3.5000000000000001E-3</v>
      </c>
      <c r="AK66" s="55">
        <v>3.5000000000000001E-3</v>
      </c>
      <c r="AL66" s="55">
        <v>3.7000000000000002E-3</v>
      </c>
      <c r="AM66" s="55">
        <v>4.0000000000000001E-3</v>
      </c>
      <c r="AN66" s="55">
        <v>4.3E-3</v>
      </c>
      <c r="AO66" s="55">
        <v>4.4999999999999997E-3</v>
      </c>
      <c r="AP66" s="55">
        <v>4.5999999999999999E-3</v>
      </c>
      <c r="AQ66" s="55">
        <v>4.5999999999999999E-3</v>
      </c>
      <c r="AR66" s="55">
        <v>4.7000000000000002E-3</v>
      </c>
      <c r="AS66" s="55">
        <v>4.8999999999999998E-3</v>
      </c>
      <c r="AT66" s="55">
        <v>5.3E-3</v>
      </c>
      <c r="AU66" s="55">
        <v>6.1000000000000004E-3</v>
      </c>
      <c r="AV66" s="55">
        <v>7.1999999999999998E-3</v>
      </c>
      <c r="AW66" s="55">
        <v>8.6E-3</v>
      </c>
      <c r="AX66" s="55">
        <v>1.03E-2</v>
      </c>
      <c r="AY66" s="55">
        <v>1.2200000000000001E-2</v>
      </c>
      <c r="AZ66" s="55">
        <v>1.4200000000000001E-2</v>
      </c>
      <c r="BA66" s="55">
        <v>1.6E-2</v>
      </c>
      <c r="BB66" s="55">
        <v>1.7600000000000001E-2</v>
      </c>
      <c r="BC66" s="55">
        <v>1.8700000000000001E-2</v>
      </c>
      <c r="BD66" s="55">
        <v>1.9300000000000001E-2</v>
      </c>
      <c r="BE66" s="55">
        <v>1.9300000000000001E-2</v>
      </c>
      <c r="BF66" s="55">
        <v>1.8800000000000001E-2</v>
      </c>
      <c r="BG66" s="55">
        <v>1.78E-2</v>
      </c>
      <c r="BH66" s="55">
        <v>1.6400000000000001E-2</v>
      </c>
      <c r="BI66" s="55">
        <v>1.46E-2</v>
      </c>
      <c r="BJ66" s="55">
        <v>1.2699999999999999E-2</v>
      </c>
      <c r="BK66" s="55">
        <v>1.0699999999999999E-2</v>
      </c>
      <c r="BL66" s="55">
        <v>8.6E-3</v>
      </c>
      <c r="BM66" s="55">
        <v>6.6E-3</v>
      </c>
      <c r="BN66" s="55">
        <v>4.5999999999999999E-3</v>
      </c>
      <c r="BO66" s="12">
        <v>4.7999999999999996E-3</v>
      </c>
      <c r="BP66" s="12">
        <v>5.1000000000000004E-3</v>
      </c>
      <c r="BQ66" s="12">
        <v>5.4999999999999997E-3</v>
      </c>
      <c r="BR66" s="12">
        <v>6.1000000000000004E-3</v>
      </c>
      <c r="BS66" s="12">
        <v>6.7000000000000002E-3</v>
      </c>
      <c r="BT66" s="12">
        <v>7.3000000000000001E-3</v>
      </c>
      <c r="BU66" s="12">
        <v>7.7999999999999996E-3</v>
      </c>
      <c r="BV66" s="12">
        <v>8.3000000000000001E-3</v>
      </c>
      <c r="BW66" s="12">
        <v>8.6999999999999994E-3</v>
      </c>
      <c r="BX66" s="12">
        <v>8.8999999999999999E-3</v>
      </c>
      <c r="BY66" s="12">
        <v>8.9999999999999993E-3</v>
      </c>
      <c r="BZ66" s="12">
        <v>9.1000000000000004E-3</v>
      </c>
      <c r="CA66" s="12">
        <v>9.1000000000000004E-3</v>
      </c>
      <c r="CB66" s="12">
        <v>9.1000000000000004E-3</v>
      </c>
      <c r="CC66" s="12">
        <v>9.1999999999999998E-3</v>
      </c>
      <c r="CD66" s="12">
        <v>9.4000000000000004E-3</v>
      </c>
      <c r="CE66" s="12">
        <v>9.4999999999999998E-3</v>
      </c>
      <c r="CF66" s="12">
        <v>9.7999999999999997E-3</v>
      </c>
      <c r="CG66" s="12">
        <v>9.9000000000000008E-3</v>
      </c>
      <c r="CH66" s="12">
        <v>0.01</v>
      </c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</row>
    <row r="67" spans="1:109" x14ac:dyDescent="0.2">
      <c r="A67" s="14">
        <v>85</v>
      </c>
      <c r="B67" s="55">
        <v>3.8E-3</v>
      </c>
      <c r="C67" s="55">
        <v>2.5999999999999999E-3</v>
      </c>
      <c r="D67" s="55">
        <v>1.5E-3</v>
      </c>
      <c r="E67" s="55">
        <v>4.0000000000000002E-4</v>
      </c>
      <c r="F67" s="55">
        <v>-6.9999999999999999E-4</v>
      </c>
      <c r="G67" s="55">
        <v>-1.6000000000000001E-3</v>
      </c>
      <c r="H67" s="55">
        <v>-2.3E-3</v>
      </c>
      <c r="I67" s="55">
        <v>-2.8E-3</v>
      </c>
      <c r="J67" s="55">
        <v>-3.0999999999999999E-3</v>
      </c>
      <c r="K67" s="55">
        <v>-3.0000000000000001E-3</v>
      </c>
      <c r="L67" s="55">
        <v>-2.5999999999999999E-3</v>
      </c>
      <c r="M67" s="55">
        <v>-2E-3</v>
      </c>
      <c r="N67" s="55">
        <v>-1E-3</v>
      </c>
      <c r="O67" s="55">
        <v>2.0000000000000001E-4</v>
      </c>
      <c r="P67" s="55">
        <v>1.6999999999999999E-3</v>
      </c>
      <c r="Q67" s="55">
        <v>3.2000000000000002E-3</v>
      </c>
      <c r="R67" s="55">
        <v>4.8999999999999998E-3</v>
      </c>
      <c r="S67" s="55">
        <v>6.7000000000000002E-3</v>
      </c>
      <c r="T67" s="55">
        <v>8.3999999999999995E-3</v>
      </c>
      <c r="U67" s="55">
        <v>0.01</v>
      </c>
      <c r="V67" s="55">
        <v>1.14E-2</v>
      </c>
      <c r="W67" s="55">
        <v>1.26E-2</v>
      </c>
      <c r="X67" s="55">
        <v>1.35E-2</v>
      </c>
      <c r="Y67" s="55">
        <v>1.4E-2</v>
      </c>
      <c r="Z67" s="55">
        <v>1.4E-2</v>
      </c>
      <c r="AA67" s="55">
        <v>1.35E-2</v>
      </c>
      <c r="AB67" s="55">
        <v>1.26E-2</v>
      </c>
      <c r="AC67" s="55">
        <v>1.14E-2</v>
      </c>
      <c r="AD67" s="55">
        <v>9.9000000000000008E-3</v>
      </c>
      <c r="AE67" s="55">
        <v>8.3999999999999995E-3</v>
      </c>
      <c r="AF67" s="55">
        <v>6.8999999999999999E-3</v>
      </c>
      <c r="AG67" s="55">
        <v>5.4999999999999997E-3</v>
      </c>
      <c r="AH67" s="55">
        <v>4.3E-3</v>
      </c>
      <c r="AI67" s="55">
        <v>3.5000000000000001E-3</v>
      </c>
      <c r="AJ67" s="55">
        <v>2.8999999999999998E-3</v>
      </c>
      <c r="AK67" s="55">
        <v>2.7000000000000001E-3</v>
      </c>
      <c r="AL67" s="55">
        <v>2.5999999999999999E-3</v>
      </c>
      <c r="AM67" s="55">
        <v>2.7000000000000001E-3</v>
      </c>
      <c r="AN67" s="55">
        <v>2.8999999999999998E-3</v>
      </c>
      <c r="AO67" s="55">
        <v>3.0000000000000001E-3</v>
      </c>
      <c r="AP67" s="55">
        <v>3.0000000000000001E-3</v>
      </c>
      <c r="AQ67" s="55">
        <v>3.0000000000000001E-3</v>
      </c>
      <c r="AR67" s="55">
        <v>3.0999999999999999E-3</v>
      </c>
      <c r="AS67" s="55">
        <v>3.3999999999999998E-3</v>
      </c>
      <c r="AT67" s="55">
        <v>4.0000000000000001E-3</v>
      </c>
      <c r="AU67" s="55">
        <v>4.7999999999999996E-3</v>
      </c>
      <c r="AV67" s="55">
        <v>6.0000000000000001E-3</v>
      </c>
      <c r="AW67" s="55">
        <v>7.4999999999999997E-3</v>
      </c>
      <c r="AX67" s="55">
        <v>9.1999999999999998E-3</v>
      </c>
      <c r="AY67" s="55">
        <v>1.12E-2</v>
      </c>
      <c r="AZ67" s="55">
        <v>1.3100000000000001E-2</v>
      </c>
      <c r="BA67" s="55">
        <v>1.4999999999999999E-2</v>
      </c>
      <c r="BB67" s="55">
        <v>1.66E-2</v>
      </c>
      <c r="BC67" s="55">
        <v>1.77E-2</v>
      </c>
      <c r="BD67" s="55">
        <v>1.83E-2</v>
      </c>
      <c r="BE67" s="55">
        <v>1.84E-2</v>
      </c>
      <c r="BF67" s="55">
        <v>1.7999999999999999E-2</v>
      </c>
      <c r="BG67" s="55">
        <v>1.7000000000000001E-2</v>
      </c>
      <c r="BH67" s="55">
        <v>1.5699999999999999E-2</v>
      </c>
      <c r="BI67" s="55">
        <v>1.4E-2</v>
      </c>
      <c r="BJ67" s="55">
        <v>1.2200000000000001E-2</v>
      </c>
      <c r="BK67" s="55">
        <v>1.0200000000000001E-2</v>
      </c>
      <c r="BL67" s="55">
        <v>8.3000000000000001E-3</v>
      </c>
      <c r="BM67" s="55">
        <v>6.3E-3</v>
      </c>
      <c r="BN67" s="55">
        <v>4.3E-3</v>
      </c>
      <c r="BO67" s="12">
        <v>4.4999999999999997E-3</v>
      </c>
      <c r="BP67" s="12">
        <v>4.8999999999999998E-3</v>
      </c>
      <c r="BQ67" s="12">
        <v>5.3E-3</v>
      </c>
      <c r="BR67" s="12">
        <v>5.8999999999999999E-3</v>
      </c>
      <c r="BS67" s="12">
        <v>6.4000000000000003E-3</v>
      </c>
      <c r="BT67" s="12">
        <v>7.1000000000000004E-3</v>
      </c>
      <c r="BU67" s="12">
        <v>7.6E-3</v>
      </c>
      <c r="BV67" s="12">
        <v>8.2000000000000007E-3</v>
      </c>
      <c r="BW67" s="12">
        <v>8.6E-3</v>
      </c>
      <c r="BX67" s="12">
        <v>8.8999999999999999E-3</v>
      </c>
      <c r="BY67" s="12">
        <v>8.9999999999999993E-3</v>
      </c>
      <c r="BZ67" s="12">
        <v>9.1000000000000004E-3</v>
      </c>
      <c r="CA67" s="12">
        <v>9.1000000000000004E-3</v>
      </c>
      <c r="CB67" s="12">
        <v>9.1999999999999998E-3</v>
      </c>
      <c r="CC67" s="12">
        <v>9.2999999999999992E-3</v>
      </c>
      <c r="CD67" s="12">
        <v>9.4000000000000004E-3</v>
      </c>
      <c r="CE67" s="12">
        <v>9.4999999999999998E-3</v>
      </c>
      <c r="CF67" s="12">
        <v>9.7000000000000003E-3</v>
      </c>
      <c r="CG67" s="12">
        <v>9.9000000000000008E-3</v>
      </c>
      <c r="CH67" s="12">
        <v>0.01</v>
      </c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</row>
    <row r="68" spans="1:109" x14ac:dyDescent="0.2">
      <c r="A68" s="14">
        <v>86</v>
      </c>
      <c r="B68" s="55">
        <v>2.5000000000000001E-3</v>
      </c>
      <c r="C68" s="55">
        <v>1.4E-3</v>
      </c>
      <c r="D68" s="55">
        <v>2.9999999999999997E-4</v>
      </c>
      <c r="E68" s="55">
        <v>-8.0000000000000004E-4</v>
      </c>
      <c r="F68" s="55">
        <v>-1.8E-3</v>
      </c>
      <c r="G68" s="55">
        <v>-2.5999999999999999E-3</v>
      </c>
      <c r="H68" s="55">
        <v>-3.2000000000000002E-3</v>
      </c>
      <c r="I68" s="55">
        <v>-3.5999999999999999E-3</v>
      </c>
      <c r="J68" s="55">
        <v>-3.7000000000000002E-3</v>
      </c>
      <c r="K68" s="55">
        <v>-3.5000000000000001E-3</v>
      </c>
      <c r="L68" s="55">
        <v>-3.0000000000000001E-3</v>
      </c>
      <c r="M68" s="55">
        <v>-2.0999999999999999E-3</v>
      </c>
      <c r="N68" s="55">
        <v>-1E-3</v>
      </c>
      <c r="O68" s="55">
        <v>4.0000000000000002E-4</v>
      </c>
      <c r="P68" s="55">
        <v>1.9E-3</v>
      </c>
      <c r="Q68" s="55">
        <v>3.5999999999999999E-3</v>
      </c>
      <c r="R68" s="55">
        <v>5.4000000000000003E-3</v>
      </c>
      <c r="S68" s="55">
        <v>7.1000000000000004E-3</v>
      </c>
      <c r="T68" s="55">
        <v>8.8000000000000005E-3</v>
      </c>
      <c r="U68" s="55">
        <v>1.03E-2</v>
      </c>
      <c r="V68" s="55">
        <v>1.17E-2</v>
      </c>
      <c r="W68" s="55">
        <v>1.2800000000000001E-2</v>
      </c>
      <c r="X68" s="55">
        <v>1.3599999999999999E-2</v>
      </c>
      <c r="Y68" s="55">
        <v>1.4E-2</v>
      </c>
      <c r="Z68" s="55">
        <v>1.4E-2</v>
      </c>
      <c r="AA68" s="55">
        <v>1.35E-2</v>
      </c>
      <c r="AB68" s="55">
        <v>1.26E-2</v>
      </c>
      <c r="AC68" s="55">
        <v>1.14E-2</v>
      </c>
      <c r="AD68" s="55">
        <v>0.01</v>
      </c>
      <c r="AE68" s="55">
        <v>8.5000000000000006E-3</v>
      </c>
      <c r="AF68" s="55">
        <v>6.8999999999999999E-3</v>
      </c>
      <c r="AG68" s="55">
        <v>5.4999999999999997E-3</v>
      </c>
      <c r="AH68" s="55">
        <v>4.1999999999999997E-3</v>
      </c>
      <c r="AI68" s="55">
        <v>3.2000000000000002E-3</v>
      </c>
      <c r="AJ68" s="55">
        <v>2.3999999999999998E-3</v>
      </c>
      <c r="AK68" s="55">
        <v>2E-3</v>
      </c>
      <c r="AL68" s="55">
        <v>1.6999999999999999E-3</v>
      </c>
      <c r="AM68" s="55">
        <v>1.6000000000000001E-3</v>
      </c>
      <c r="AN68" s="55">
        <v>1.5E-3</v>
      </c>
      <c r="AO68" s="55">
        <v>1.5E-3</v>
      </c>
      <c r="AP68" s="55">
        <v>1.4E-3</v>
      </c>
      <c r="AQ68" s="55">
        <v>1.5E-3</v>
      </c>
      <c r="AR68" s="55">
        <v>1.6000000000000001E-3</v>
      </c>
      <c r="AS68" s="55">
        <v>2E-3</v>
      </c>
      <c r="AT68" s="55">
        <v>2.5999999999999999E-3</v>
      </c>
      <c r="AU68" s="55">
        <v>3.5000000000000001E-3</v>
      </c>
      <c r="AV68" s="55">
        <v>4.7000000000000002E-3</v>
      </c>
      <c r="AW68" s="55">
        <v>6.3E-3</v>
      </c>
      <c r="AX68" s="55">
        <v>8.0000000000000002E-3</v>
      </c>
      <c r="AY68" s="55">
        <v>0.01</v>
      </c>
      <c r="AZ68" s="55">
        <v>1.2E-2</v>
      </c>
      <c r="BA68" s="55">
        <v>1.38E-2</v>
      </c>
      <c r="BB68" s="55">
        <v>1.54E-2</v>
      </c>
      <c r="BC68" s="55">
        <v>1.66E-2</v>
      </c>
      <c r="BD68" s="55">
        <v>1.7299999999999999E-2</v>
      </c>
      <c r="BE68" s="55">
        <v>1.7500000000000002E-2</v>
      </c>
      <c r="BF68" s="55">
        <v>1.7100000000000001E-2</v>
      </c>
      <c r="BG68" s="55">
        <v>1.6199999999999999E-2</v>
      </c>
      <c r="BH68" s="55">
        <v>1.4999999999999999E-2</v>
      </c>
      <c r="BI68" s="55">
        <v>1.34E-2</v>
      </c>
      <c r="BJ68" s="55">
        <v>1.17E-2</v>
      </c>
      <c r="BK68" s="55">
        <v>9.7999999999999997E-3</v>
      </c>
      <c r="BL68" s="55">
        <v>7.9000000000000008E-3</v>
      </c>
      <c r="BM68" s="55">
        <v>6.0000000000000001E-3</v>
      </c>
      <c r="BN68" s="55">
        <v>4.1000000000000003E-3</v>
      </c>
      <c r="BO68" s="12">
        <v>4.3E-3</v>
      </c>
      <c r="BP68" s="12">
        <v>4.5999999999999999E-3</v>
      </c>
      <c r="BQ68" s="12">
        <v>5.1000000000000004E-3</v>
      </c>
      <c r="BR68" s="12">
        <v>5.5999999999999999E-3</v>
      </c>
      <c r="BS68" s="12">
        <v>6.1999999999999998E-3</v>
      </c>
      <c r="BT68" s="12">
        <v>6.7999999999999996E-3</v>
      </c>
      <c r="BU68" s="12">
        <v>7.4000000000000003E-3</v>
      </c>
      <c r="BV68" s="12">
        <v>7.9000000000000008E-3</v>
      </c>
      <c r="BW68" s="12">
        <v>8.3000000000000001E-3</v>
      </c>
      <c r="BX68" s="12">
        <v>8.6E-3</v>
      </c>
      <c r="BY68" s="12">
        <v>8.8999999999999999E-3</v>
      </c>
      <c r="BZ68" s="12">
        <v>8.9999999999999993E-3</v>
      </c>
      <c r="CA68" s="12">
        <v>9.1000000000000004E-3</v>
      </c>
      <c r="CB68" s="12">
        <v>9.1000000000000004E-3</v>
      </c>
      <c r="CC68" s="12">
        <v>9.1999999999999998E-3</v>
      </c>
      <c r="CD68" s="12">
        <v>9.2999999999999992E-3</v>
      </c>
      <c r="CE68" s="12">
        <v>9.4000000000000004E-3</v>
      </c>
      <c r="CF68" s="12">
        <v>9.5999999999999992E-3</v>
      </c>
      <c r="CG68" s="12">
        <v>9.7000000000000003E-3</v>
      </c>
      <c r="CH68" s="12">
        <v>9.9000000000000008E-3</v>
      </c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</row>
    <row r="69" spans="1:109" x14ac:dyDescent="0.2">
      <c r="A69" s="14">
        <v>87</v>
      </c>
      <c r="B69" s="55">
        <v>1E-3</v>
      </c>
      <c r="C69" s="55">
        <v>0</v>
      </c>
      <c r="D69" s="55">
        <v>-1E-3</v>
      </c>
      <c r="E69" s="55">
        <v>-2E-3</v>
      </c>
      <c r="F69" s="55">
        <v>-2.8999999999999998E-3</v>
      </c>
      <c r="G69" s="55">
        <v>-3.5999999999999999E-3</v>
      </c>
      <c r="H69" s="55">
        <v>-4.1000000000000003E-3</v>
      </c>
      <c r="I69" s="55">
        <v>-4.3E-3</v>
      </c>
      <c r="J69" s="55">
        <v>-4.3E-3</v>
      </c>
      <c r="K69" s="55">
        <v>-3.8999999999999998E-3</v>
      </c>
      <c r="L69" s="55">
        <v>-3.3E-3</v>
      </c>
      <c r="M69" s="55">
        <v>-2.3E-3</v>
      </c>
      <c r="N69" s="55">
        <v>-1E-3</v>
      </c>
      <c r="O69" s="55">
        <v>5.0000000000000001E-4</v>
      </c>
      <c r="P69" s="55">
        <v>2.2000000000000001E-3</v>
      </c>
      <c r="Q69" s="55">
        <v>4.0000000000000001E-3</v>
      </c>
      <c r="R69" s="55">
        <v>5.7000000000000002E-3</v>
      </c>
      <c r="S69" s="55">
        <v>7.4999999999999997E-3</v>
      </c>
      <c r="T69" s="55">
        <v>9.1999999999999998E-3</v>
      </c>
      <c r="U69" s="55">
        <v>1.0699999999999999E-2</v>
      </c>
      <c r="V69" s="55">
        <v>1.2E-2</v>
      </c>
      <c r="W69" s="55">
        <v>1.2999999999999999E-2</v>
      </c>
      <c r="X69" s="55">
        <v>1.37E-2</v>
      </c>
      <c r="Y69" s="55">
        <v>1.4E-2</v>
      </c>
      <c r="Z69" s="55">
        <v>1.4E-2</v>
      </c>
      <c r="AA69" s="55">
        <v>1.35E-2</v>
      </c>
      <c r="AB69" s="55">
        <v>1.26E-2</v>
      </c>
      <c r="AC69" s="55">
        <v>1.15E-2</v>
      </c>
      <c r="AD69" s="55">
        <v>1.01E-2</v>
      </c>
      <c r="AE69" s="55">
        <v>8.6E-3</v>
      </c>
      <c r="AF69" s="55">
        <v>7.0000000000000001E-3</v>
      </c>
      <c r="AG69" s="55">
        <v>5.4999999999999997E-3</v>
      </c>
      <c r="AH69" s="55">
        <v>4.1000000000000003E-3</v>
      </c>
      <c r="AI69" s="55">
        <v>2.8999999999999998E-3</v>
      </c>
      <c r="AJ69" s="55">
        <v>2E-3</v>
      </c>
      <c r="AK69" s="55">
        <v>1.2999999999999999E-3</v>
      </c>
      <c r="AL69" s="55">
        <v>8.0000000000000004E-4</v>
      </c>
      <c r="AM69" s="55">
        <v>4.0000000000000002E-4</v>
      </c>
      <c r="AN69" s="55">
        <v>2.0000000000000001E-4</v>
      </c>
      <c r="AO69" s="55">
        <v>0</v>
      </c>
      <c r="AP69" s="55">
        <v>-1E-4</v>
      </c>
      <c r="AQ69" s="55">
        <v>-1E-4</v>
      </c>
      <c r="AR69" s="55">
        <v>1E-4</v>
      </c>
      <c r="AS69" s="55">
        <v>5.0000000000000001E-4</v>
      </c>
      <c r="AT69" s="55">
        <v>1.1999999999999999E-3</v>
      </c>
      <c r="AU69" s="55">
        <v>2.0999999999999999E-3</v>
      </c>
      <c r="AV69" s="55">
        <v>3.3999999999999998E-3</v>
      </c>
      <c r="AW69" s="55">
        <v>5.0000000000000001E-3</v>
      </c>
      <c r="AX69" s="55">
        <v>6.7999999999999996E-3</v>
      </c>
      <c r="AY69" s="55">
        <v>8.6999999999999994E-3</v>
      </c>
      <c r="AZ69" s="55">
        <v>1.0699999999999999E-2</v>
      </c>
      <c r="BA69" s="55">
        <v>1.26E-2</v>
      </c>
      <c r="BB69" s="55">
        <v>1.4200000000000001E-2</v>
      </c>
      <c r="BC69" s="55">
        <v>1.54E-2</v>
      </c>
      <c r="BD69" s="55">
        <v>1.6199999999999999E-2</v>
      </c>
      <c r="BE69" s="55">
        <v>1.6400000000000001E-2</v>
      </c>
      <c r="BF69" s="55">
        <v>1.61E-2</v>
      </c>
      <c r="BG69" s="55">
        <v>1.54E-2</v>
      </c>
      <c r="BH69" s="55">
        <v>1.4200000000000001E-2</v>
      </c>
      <c r="BI69" s="55">
        <v>1.2800000000000001E-2</v>
      </c>
      <c r="BJ69" s="55">
        <v>1.12E-2</v>
      </c>
      <c r="BK69" s="55">
        <v>9.4000000000000004E-3</v>
      </c>
      <c r="BL69" s="55">
        <v>7.6E-3</v>
      </c>
      <c r="BM69" s="55">
        <v>5.7999999999999996E-3</v>
      </c>
      <c r="BN69" s="55">
        <v>4.0000000000000001E-3</v>
      </c>
      <c r="BO69" s="12">
        <v>4.1000000000000003E-3</v>
      </c>
      <c r="BP69" s="12">
        <v>4.4999999999999997E-3</v>
      </c>
      <c r="BQ69" s="12">
        <v>4.8999999999999998E-3</v>
      </c>
      <c r="BR69" s="12">
        <v>5.4000000000000003E-3</v>
      </c>
      <c r="BS69" s="12">
        <v>6.0000000000000001E-3</v>
      </c>
      <c r="BT69" s="12">
        <v>6.6E-3</v>
      </c>
      <c r="BU69" s="12">
        <v>7.1000000000000004E-3</v>
      </c>
      <c r="BV69" s="12">
        <v>7.7000000000000002E-3</v>
      </c>
      <c r="BW69" s="12">
        <v>8.0999999999999996E-3</v>
      </c>
      <c r="BX69" s="12">
        <v>8.3999999999999995E-3</v>
      </c>
      <c r="BY69" s="12">
        <v>8.6E-3</v>
      </c>
      <c r="BZ69" s="12">
        <v>8.8000000000000005E-3</v>
      </c>
      <c r="CA69" s="12">
        <v>8.9999999999999993E-3</v>
      </c>
      <c r="CB69" s="12">
        <v>9.1000000000000004E-3</v>
      </c>
      <c r="CC69" s="12">
        <v>9.1000000000000004E-3</v>
      </c>
      <c r="CD69" s="12">
        <v>9.1999999999999998E-3</v>
      </c>
      <c r="CE69" s="12">
        <v>9.2999999999999992E-3</v>
      </c>
      <c r="CF69" s="12">
        <v>9.4999999999999998E-3</v>
      </c>
      <c r="CG69" s="12">
        <v>9.5999999999999992E-3</v>
      </c>
      <c r="CH69" s="12">
        <v>9.7000000000000003E-3</v>
      </c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</row>
    <row r="70" spans="1:109" x14ac:dyDescent="0.2">
      <c r="A70" s="14">
        <v>88</v>
      </c>
      <c r="B70" s="55">
        <v>-6.9999999999999999E-4</v>
      </c>
      <c r="C70" s="55">
        <v>-1.6000000000000001E-3</v>
      </c>
      <c r="D70" s="55">
        <v>-2.5000000000000001E-3</v>
      </c>
      <c r="E70" s="55">
        <v>-3.3E-3</v>
      </c>
      <c r="F70" s="55">
        <v>-4.1000000000000003E-3</v>
      </c>
      <c r="G70" s="55">
        <v>-4.5999999999999999E-3</v>
      </c>
      <c r="H70" s="55">
        <v>-5.0000000000000001E-3</v>
      </c>
      <c r="I70" s="55">
        <v>-5.1000000000000004E-3</v>
      </c>
      <c r="J70" s="55">
        <v>-4.8999999999999998E-3</v>
      </c>
      <c r="K70" s="55">
        <v>-4.4000000000000003E-3</v>
      </c>
      <c r="L70" s="55">
        <v>-3.5000000000000001E-3</v>
      </c>
      <c r="M70" s="55">
        <v>-2.3999999999999998E-3</v>
      </c>
      <c r="N70" s="55">
        <v>-1E-3</v>
      </c>
      <c r="O70" s="55">
        <v>5.9999999999999995E-4</v>
      </c>
      <c r="P70" s="55">
        <v>2.3999999999999998E-3</v>
      </c>
      <c r="Q70" s="55">
        <v>4.1999999999999997E-3</v>
      </c>
      <c r="R70" s="55">
        <v>6.1000000000000004E-3</v>
      </c>
      <c r="S70" s="55">
        <v>7.9000000000000008E-3</v>
      </c>
      <c r="T70" s="55">
        <v>9.4999999999999998E-3</v>
      </c>
      <c r="U70" s="55">
        <v>1.09E-2</v>
      </c>
      <c r="V70" s="55">
        <v>1.2200000000000001E-2</v>
      </c>
      <c r="W70" s="55">
        <v>1.3100000000000001E-2</v>
      </c>
      <c r="X70" s="55">
        <v>1.37E-2</v>
      </c>
      <c r="Y70" s="55">
        <v>1.4E-2</v>
      </c>
      <c r="Z70" s="55">
        <v>1.3899999999999999E-2</v>
      </c>
      <c r="AA70" s="55">
        <v>1.34E-2</v>
      </c>
      <c r="AB70" s="55">
        <v>1.26E-2</v>
      </c>
      <c r="AC70" s="55">
        <v>1.15E-2</v>
      </c>
      <c r="AD70" s="55">
        <v>1.01E-2</v>
      </c>
      <c r="AE70" s="55">
        <v>8.6E-3</v>
      </c>
      <c r="AF70" s="55">
        <v>7.1000000000000004E-3</v>
      </c>
      <c r="AG70" s="55">
        <v>5.4999999999999997E-3</v>
      </c>
      <c r="AH70" s="55">
        <v>4.0000000000000001E-3</v>
      </c>
      <c r="AI70" s="55">
        <v>2.7000000000000001E-3</v>
      </c>
      <c r="AJ70" s="55">
        <v>1.6000000000000001E-3</v>
      </c>
      <c r="AK70" s="55">
        <v>6.9999999999999999E-4</v>
      </c>
      <c r="AL70" s="55">
        <v>-1E-4</v>
      </c>
      <c r="AM70" s="55">
        <v>-5.9999999999999995E-4</v>
      </c>
      <c r="AN70" s="55">
        <v>-1E-3</v>
      </c>
      <c r="AO70" s="55">
        <v>-1.2999999999999999E-3</v>
      </c>
      <c r="AP70" s="55">
        <v>-1.5E-3</v>
      </c>
      <c r="AQ70" s="55">
        <v>-1.5E-3</v>
      </c>
      <c r="AR70" s="55">
        <v>-1.4E-3</v>
      </c>
      <c r="AS70" s="55">
        <v>-8.9999999999999998E-4</v>
      </c>
      <c r="AT70" s="55">
        <v>-2.0000000000000001E-4</v>
      </c>
      <c r="AU70" s="55">
        <v>8.0000000000000004E-4</v>
      </c>
      <c r="AV70" s="55">
        <v>2.0999999999999999E-3</v>
      </c>
      <c r="AW70" s="55">
        <v>3.5999999999999999E-3</v>
      </c>
      <c r="AX70" s="55">
        <v>5.4999999999999997E-3</v>
      </c>
      <c r="AY70" s="55">
        <v>7.4000000000000003E-3</v>
      </c>
      <c r="AZ70" s="55">
        <v>9.4000000000000004E-3</v>
      </c>
      <c r="BA70" s="55">
        <v>1.12E-2</v>
      </c>
      <c r="BB70" s="55">
        <v>1.29E-2</v>
      </c>
      <c r="BC70" s="55">
        <v>1.41E-2</v>
      </c>
      <c r="BD70" s="55">
        <v>1.4999999999999999E-2</v>
      </c>
      <c r="BE70" s="55">
        <v>1.5299999999999999E-2</v>
      </c>
      <c r="BF70" s="55">
        <v>1.5100000000000001E-2</v>
      </c>
      <c r="BG70" s="55">
        <v>1.4500000000000001E-2</v>
      </c>
      <c r="BH70" s="55">
        <v>1.35E-2</v>
      </c>
      <c r="BI70" s="55">
        <v>1.2200000000000001E-2</v>
      </c>
      <c r="BJ70" s="55">
        <v>1.0699999999999999E-2</v>
      </c>
      <c r="BK70" s="55">
        <v>8.9999999999999993E-3</v>
      </c>
      <c r="BL70" s="55">
        <v>7.3000000000000001E-3</v>
      </c>
      <c r="BM70" s="55">
        <v>5.5999999999999999E-3</v>
      </c>
      <c r="BN70" s="55">
        <v>3.8999999999999998E-3</v>
      </c>
      <c r="BO70" s="12">
        <v>4.0000000000000001E-3</v>
      </c>
      <c r="BP70" s="12">
        <v>4.3E-3</v>
      </c>
      <c r="BQ70" s="12">
        <v>4.7000000000000002E-3</v>
      </c>
      <c r="BR70" s="12">
        <v>5.1999999999999998E-3</v>
      </c>
      <c r="BS70" s="12">
        <v>5.7999999999999996E-3</v>
      </c>
      <c r="BT70" s="12">
        <v>6.4000000000000003E-3</v>
      </c>
      <c r="BU70" s="12">
        <v>6.8999999999999999E-3</v>
      </c>
      <c r="BV70" s="12">
        <v>7.4000000000000003E-3</v>
      </c>
      <c r="BW70" s="12">
        <v>7.7999999999999996E-3</v>
      </c>
      <c r="BX70" s="12">
        <v>8.0999999999999996E-3</v>
      </c>
      <c r="BY70" s="12">
        <v>8.3999999999999995E-3</v>
      </c>
      <c r="BZ70" s="12">
        <v>8.6E-3</v>
      </c>
      <c r="CA70" s="12">
        <v>8.8000000000000005E-3</v>
      </c>
      <c r="CB70" s="12">
        <v>8.8999999999999999E-3</v>
      </c>
      <c r="CC70" s="12">
        <v>8.9999999999999993E-3</v>
      </c>
      <c r="CD70" s="12">
        <v>9.1000000000000004E-3</v>
      </c>
      <c r="CE70" s="12">
        <v>9.1999999999999998E-3</v>
      </c>
      <c r="CF70" s="12">
        <v>9.2999999999999992E-3</v>
      </c>
      <c r="CG70" s="12">
        <v>9.4999999999999998E-3</v>
      </c>
      <c r="CH70" s="12">
        <v>9.5999999999999992E-3</v>
      </c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</row>
    <row r="71" spans="1:109" x14ac:dyDescent="0.2">
      <c r="A71" s="14">
        <v>89</v>
      </c>
      <c r="B71" s="55">
        <v>-2.7000000000000001E-3</v>
      </c>
      <c r="C71" s="55">
        <v>-3.3999999999999998E-3</v>
      </c>
      <c r="D71" s="55">
        <v>-4.1000000000000003E-3</v>
      </c>
      <c r="E71" s="55">
        <v>-4.7000000000000002E-3</v>
      </c>
      <c r="F71" s="55">
        <v>-5.3E-3</v>
      </c>
      <c r="G71" s="55">
        <v>-5.7000000000000002E-3</v>
      </c>
      <c r="H71" s="55">
        <v>-5.7999999999999996E-3</v>
      </c>
      <c r="I71" s="55">
        <v>-5.7999999999999996E-3</v>
      </c>
      <c r="J71" s="55">
        <v>-5.4000000000000003E-3</v>
      </c>
      <c r="K71" s="55">
        <v>-4.7000000000000002E-3</v>
      </c>
      <c r="L71" s="55">
        <v>-3.8E-3</v>
      </c>
      <c r="M71" s="55">
        <v>-2.5000000000000001E-3</v>
      </c>
      <c r="N71" s="55">
        <v>-1E-3</v>
      </c>
      <c r="O71" s="55">
        <v>8.0000000000000004E-4</v>
      </c>
      <c r="P71" s="55">
        <v>2.5999999999999999E-3</v>
      </c>
      <c r="Q71" s="55">
        <v>4.4999999999999997E-3</v>
      </c>
      <c r="R71" s="55">
        <v>6.4000000000000003E-3</v>
      </c>
      <c r="S71" s="55">
        <v>8.0999999999999996E-3</v>
      </c>
      <c r="T71" s="55">
        <v>9.7999999999999997E-3</v>
      </c>
      <c r="U71" s="55">
        <v>1.12E-2</v>
      </c>
      <c r="V71" s="55">
        <v>1.23E-2</v>
      </c>
      <c r="W71" s="55">
        <v>1.32E-2</v>
      </c>
      <c r="X71" s="55">
        <v>1.38E-2</v>
      </c>
      <c r="Y71" s="55">
        <v>1.4E-2</v>
      </c>
      <c r="Z71" s="55">
        <v>1.3899999999999999E-2</v>
      </c>
      <c r="AA71" s="55">
        <v>1.34E-2</v>
      </c>
      <c r="AB71" s="55">
        <v>1.26E-2</v>
      </c>
      <c r="AC71" s="55">
        <v>1.15E-2</v>
      </c>
      <c r="AD71" s="55">
        <v>1.0200000000000001E-2</v>
      </c>
      <c r="AE71" s="55">
        <v>8.6999999999999994E-3</v>
      </c>
      <c r="AF71" s="55">
        <v>7.1000000000000004E-3</v>
      </c>
      <c r="AG71" s="55">
        <v>5.4999999999999997E-3</v>
      </c>
      <c r="AH71" s="55">
        <v>3.8999999999999998E-3</v>
      </c>
      <c r="AI71" s="55">
        <v>2.5000000000000001E-3</v>
      </c>
      <c r="AJ71" s="55">
        <v>1.1999999999999999E-3</v>
      </c>
      <c r="AK71" s="55">
        <v>1E-4</v>
      </c>
      <c r="AL71" s="55">
        <v>-8.0000000000000004E-4</v>
      </c>
      <c r="AM71" s="55">
        <v>-1.6000000000000001E-3</v>
      </c>
      <c r="AN71" s="55">
        <v>-2.0999999999999999E-3</v>
      </c>
      <c r="AO71" s="55">
        <v>-2.5000000000000001E-3</v>
      </c>
      <c r="AP71" s="55">
        <v>-2.8E-3</v>
      </c>
      <c r="AQ71" s="55">
        <v>-2.8999999999999998E-3</v>
      </c>
      <c r="AR71" s="55">
        <v>-2.8E-3</v>
      </c>
      <c r="AS71" s="55">
        <v>-2.3E-3</v>
      </c>
      <c r="AT71" s="55">
        <v>-1.6000000000000001E-3</v>
      </c>
      <c r="AU71" s="55">
        <v>-5.9999999999999995E-4</v>
      </c>
      <c r="AV71" s="55">
        <v>6.9999999999999999E-4</v>
      </c>
      <c r="AW71" s="55">
        <v>2.3E-3</v>
      </c>
      <c r="AX71" s="55">
        <v>4.1000000000000003E-3</v>
      </c>
      <c r="AY71" s="55">
        <v>6.0000000000000001E-3</v>
      </c>
      <c r="AZ71" s="55">
        <v>7.9000000000000008E-3</v>
      </c>
      <c r="BA71" s="55">
        <v>9.7999999999999997E-3</v>
      </c>
      <c r="BB71" s="55">
        <v>1.14E-2</v>
      </c>
      <c r="BC71" s="55">
        <v>1.2800000000000001E-2</v>
      </c>
      <c r="BD71" s="55">
        <v>1.3599999999999999E-2</v>
      </c>
      <c r="BE71" s="55">
        <v>1.41E-2</v>
      </c>
      <c r="BF71" s="55">
        <v>1.4E-2</v>
      </c>
      <c r="BG71" s="55">
        <v>1.35E-2</v>
      </c>
      <c r="BH71" s="55">
        <v>1.2699999999999999E-2</v>
      </c>
      <c r="BI71" s="55">
        <v>1.15E-2</v>
      </c>
      <c r="BJ71" s="55">
        <v>1.0200000000000001E-2</v>
      </c>
      <c r="BK71" s="55">
        <v>8.6999999999999994E-3</v>
      </c>
      <c r="BL71" s="55">
        <v>7.1000000000000004E-3</v>
      </c>
      <c r="BM71" s="55">
        <v>5.4999999999999997E-3</v>
      </c>
      <c r="BN71" s="55">
        <v>3.8999999999999998E-3</v>
      </c>
      <c r="BO71" s="12">
        <v>4.0000000000000001E-3</v>
      </c>
      <c r="BP71" s="12">
        <v>4.1999999999999997E-3</v>
      </c>
      <c r="BQ71" s="12">
        <v>4.5999999999999999E-3</v>
      </c>
      <c r="BR71" s="12">
        <v>5.1000000000000004E-3</v>
      </c>
      <c r="BS71" s="12">
        <v>5.5999999999999999E-3</v>
      </c>
      <c r="BT71" s="12">
        <v>6.1999999999999998E-3</v>
      </c>
      <c r="BU71" s="12">
        <v>6.7000000000000002E-3</v>
      </c>
      <c r="BV71" s="12">
        <v>7.1999999999999998E-3</v>
      </c>
      <c r="BW71" s="12">
        <v>7.6E-3</v>
      </c>
      <c r="BX71" s="12">
        <v>7.9000000000000008E-3</v>
      </c>
      <c r="BY71" s="12">
        <v>8.0999999999999996E-3</v>
      </c>
      <c r="BZ71" s="12">
        <v>8.3000000000000001E-3</v>
      </c>
      <c r="CA71" s="12">
        <v>8.6E-3</v>
      </c>
      <c r="CB71" s="12">
        <v>8.8000000000000005E-3</v>
      </c>
      <c r="CC71" s="12">
        <v>8.8999999999999999E-3</v>
      </c>
      <c r="CD71" s="12">
        <v>8.9999999999999993E-3</v>
      </c>
      <c r="CE71" s="12">
        <v>9.1000000000000004E-3</v>
      </c>
      <c r="CF71" s="12">
        <v>9.1999999999999998E-3</v>
      </c>
      <c r="CG71" s="12">
        <v>9.2999999999999992E-3</v>
      </c>
      <c r="CH71" s="12">
        <v>9.4000000000000004E-3</v>
      </c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</row>
    <row r="72" spans="1:109" x14ac:dyDescent="0.2">
      <c r="A72" s="14">
        <v>90</v>
      </c>
      <c r="B72" s="55">
        <v>-4.8999999999999998E-3</v>
      </c>
      <c r="C72" s="55">
        <v>-5.4000000000000003E-3</v>
      </c>
      <c r="D72" s="55">
        <v>-5.7999999999999996E-3</v>
      </c>
      <c r="E72" s="55">
        <v>-6.1999999999999998E-3</v>
      </c>
      <c r="F72" s="55">
        <v>-6.6E-3</v>
      </c>
      <c r="G72" s="55">
        <v>-6.7000000000000002E-3</v>
      </c>
      <c r="H72" s="55">
        <v>-6.7000000000000002E-3</v>
      </c>
      <c r="I72" s="55">
        <v>-6.4000000000000003E-3</v>
      </c>
      <c r="J72" s="55">
        <v>-5.8999999999999999E-3</v>
      </c>
      <c r="K72" s="55">
        <v>-5.0000000000000001E-3</v>
      </c>
      <c r="L72" s="55">
        <v>-3.8999999999999998E-3</v>
      </c>
      <c r="M72" s="55">
        <v>-2.5000000000000001E-3</v>
      </c>
      <c r="N72" s="55">
        <v>-8.9999999999999998E-4</v>
      </c>
      <c r="O72" s="55">
        <v>8.9999999999999998E-4</v>
      </c>
      <c r="P72" s="55">
        <v>2.8E-3</v>
      </c>
      <c r="Q72" s="55">
        <v>4.7000000000000002E-3</v>
      </c>
      <c r="R72" s="55">
        <v>6.6E-3</v>
      </c>
      <c r="S72" s="55">
        <v>8.3999999999999995E-3</v>
      </c>
      <c r="T72" s="55">
        <v>0.01</v>
      </c>
      <c r="U72" s="55">
        <v>1.1299999999999999E-2</v>
      </c>
      <c r="V72" s="55">
        <v>1.24E-2</v>
      </c>
      <c r="W72" s="55">
        <v>1.32E-2</v>
      </c>
      <c r="X72" s="55">
        <v>1.38E-2</v>
      </c>
      <c r="Y72" s="55">
        <v>1.3899999999999999E-2</v>
      </c>
      <c r="Z72" s="55">
        <v>1.38E-2</v>
      </c>
      <c r="AA72" s="55">
        <v>1.3299999999999999E-2</v>
      </c>
      <c r="AB72" s="55">
        <v>1.2500000000000001E-2</v>
      </c>
      <c r="AC72" s="55">
        <v>1.14E-2</v>
      </c>
      <c r="AD72" s="55">
        <v>1.0200000000000001E-2</v>
      </c>
      <c r="AE72" s="55">
        <v>8.6999999999999994E-3</v>
      </c>
      <c r="AF72" s="55">
        <v>7.1000000000000004E-3</v>
      </c>
      <c r="AG72" s="55">
        <v>5.4000000000000003E-3</v>
      </c>
      <c r="AH72" s="55">
        <v>3.8E-3</v>
      </c>
      <c r="AI72" s="55">
        <v>2.3E-3</v>
      </c>
      <c r="AJ72" s="55">
        <v>8.0000000000000004E-4</v>
      </c>
      <c r="AK72" s="55">
        <v>-4.0000000000000002E-4</v>
      </c>
      <c r="AL72" s="55">
        <v>-1.5E-3</v>
      </c>
      <c r="AM72" s="55">
        <v>-2.3999999999999998E-3</v>
      </c>
      <c r="AN72" s="55">
        <v>-3.2000000000000002E-3</v>
      </c>
      <c r="AO72" s="55">
        <v>-3.7000000000000002E-3</v>
      </c>
      <c r="AP72" s="55">
        <v>-4.0000000000000001E-3</v>
      </c>
      <c r="AQ72" s="55">
        <v>-4.1999999999999997E-3</v>
      </c>
      <c r="AR72" s="55">
        <v>-4.1000000000000003E-3</v>
      </c>
      <c r="AS72" s="55">
        <v>-3.7000000000000002E-3</v>
      </c>
      <c r="AT72" s="55">
        <v>-3.0000000000000001E-3</v>
      </c>
      <c r="AU72" s="55">
        <v>-2E-3</v>
      </c>
      <c r="AV72" s="55">
        <v>-6.9999999999999999E-4</v>
      </c>
      <c r="AW72" s="55">
        <v>8.9999999999999998E-4</v>
      </c>
      <c r="AX72" s="55">
        <v>2.5999999999999999E-3</v>
      </c>
      <c r="AY72" s="55">
        <v>4.4999999999999997E-3</v>
      </c>
      <c r="AZ72" s="55">
        <v>6.4000000000000003E-3</v>
      </c>
      <c r="BA72" s="55">
        <v>8.3000000000000001E-3</v>
      </c>
      <c r="BB72" s="55">
        <v>9.9000000000000008E-3</v>
      </c>
      <c r="BC72" s="55">
        <v>1.1299999999999999E-2</v>
      </c>
      <c r="BD72" s="55">
        <v>1.2200000000000001E-2</v>
      </c>
      <c r="BE72" s="55">
        <v>1.2800000000000001E-2</v>
      </c>
      <c r="BF72" s="55">
        <v>1.29E-2</v>
      </c>
      <c r="BG72" s="55">
        <v>1.2500000000000001E-2</v>
      </c>
      <c r="BH72" s="55">
        <v>1.1900000000000001E-2</v>
      </c>
      <c r="BI72" s="55">
        <v>1.09E-2</v>
      </c>
      <c r="BJ72" s="55">
        <v>9.7000000000000003E-3</v>
      </c>
      <c r="BK72" s="55">
        <v>8.3000000000000001E-3</v>
      </c>
      <c r="BL72" s="55">
        <v>6.8999999999999999E-3</v>
      </c>
      <c r="BM72" s="55">
        <v>5.4999999999999997E-3</v>
      </c>
      <c r="BN72" s="55">
        <v>4.0000000000000001E-3</v>
      </c>
      <c r="BO72" s="12">
        <v>4.0000000000000001E-3</v>
      </c>
      <c r="BP72" s="12">
        <v>4.1999999999999997E-3</v>
      </c>
      <c r="BQ72" s="12">
        <v>4.4999999999999997E-3</v>
      </c>
      <c r="BR72" s="12">
        <v>5.0000000000000001E-3</v>
      </c>
      <c r="BS72" s="12">
        <v>5.4999999999999997E-3</v>
      </c>
      <c r="BT72" s="12">
        <v>6.0000000000000001E-3</v>
      </c>
      <c r="BU72" s="12">
        <v>6.4999999999999997E-3</v>
      </c>
      <c r="BV72" s="12">
        <v>7.0000000000000001E-3</v>
      </c>
      <c r="BW72" s="12">
        <v>7.3000000000000001E-3</v>
      </c>
      <c r="BX72" s="12">
        <v>7.6E-3</v>
      </c>
      <c r="BY72" s="12">
        <v>7.7999999999999996E-3</v>
      </c>
      <c r="BZ72" s="12">
        <v>8.0999999999999996E-3</v>
      </c>
      <c r="CA72" s="12">
        <v>8.3000000000000001E-3</v>
      </c>
      <c r="CB72" s="12">
        <v>8.5000000000000006E-3</v>
      </c>
      <c r="CC72" s="12">
        <v>8.8000000000000005E-3</v>
      </c>
      <c r="CD72" s="12">
        <v>8.8999999999999999E-3</v>
      </c>
      <c r="CE72" s="12">
        <v>8.9999999999999993E-3</v>
      </c>
      <c r="CF72" s="12">
        <v>9.1000000000000004E-3</v>
      </c>
      <c r="CG72" s="12">
        <v>9.1999999999999998E-3</v>
      </c>
      <c r="CH72" s="12">
        <v>9.2999999999999992E-3</v>
      </c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</row>
    <row r="73" spans="1:109" x14ac:dyDescent="0.2">
      <c r="A73" s="14">
        <v>91</v>
      </c>
      <c r="B73" s="55">
        <v>-7.3000000000000001E-3</v>
      </c>
      <c r="C73" s="55">
        <v>-7.4999999999999997E-3</v>
      </c>
      <c r="D73" s="55">
        <v>-7.7000000000000002E-3</v>
      </c>
      <c r="E73" s="55">
        <v>-7.7999999999999996E-3</v>
      </c>
      <c r="F73" s="55">
        <v>-7.9000000000000008E-3</v>
      </c>
      <c r="G73" s="55">
        <v>-7.7999999999999996E-3</v>
      </c>
      <c r="H73" s="55">
        <v>-7.4999999999999997E-3</v>
      </c>
      <c r="I73" s="55">
        <v>-7.0000000000000001E-3</v>
      </c>
      <c r="J73" s="55">
        <v>-6.3E-3</v>
      </c>
      <c r="K73" s="55">
        <v>-5.3E-3</v>
      </c>
      <c r="L73" s="55">
        <v>-4.0000000000000001E-3</v>
      </c>
      <c r="M73" s="55">
        <v>-2.5000000000000001E-3</v>
      </c>
      <c r="N73" s="55">
        <v>-8.0000000000000004E-4</v>
      </c>
      <c r="O73" s="55">
        <v>1E-3</v>
      </c>
      <c r="P73" s="55">
        <v>2.8999999999999998E-3</v>
      </c>
      <c r="Q73" s="55">
        <v>4.8999999999999998E-3</v>
      </c>
      <c r="R73" s="55">
        <v>6.7999999999999996E-3</v>
      </c>
      <c r="S73" s="55">
        <v>8.5000000000000006E-3</v>
      </c>
      <c r="T73" s="55">
        <v>1.01E-2</v>
      </c>
      <c r="U73" s="55">
        <v>1.14E-2</v>
      </c>
      <c r="V73" s="55">
        <v>1.2500000000000001E-2</v>
      </c>
      <c r="W73" s="55">
        <v>1.32E-2</v>
      </c>
      <c r="X73" s="55">
        <v>1.37E-2</v>
      </c>
      <c r="Y73" s="55">
        <v>1.3899999999999999E-2</v>
      </c>
      <c r="Z73" s="55">
        <v>1.37E-2</v>
      </c>
      <c r="AA73" s="55">
        <v>1.32E-2</v>
      </c>
      <c r="AB73" s="55">
        <v>1.24E-2</v>
      </c>
      <c r="AC73" s="55">
        <v>1.14E-2</v>
      </c>
      <c r="AD73" s="55">
        <v>1.01E-2</v>
      </c>
      <c r="AE73" s="55">
        <v>8.6999999999999994E-3</v>
      </c>
      <c r="AF73" s="55">
        <v>7.1000000000000004E-3</v>
      </c>
      <c r="AG73" s="55">
        <v>5.4000000000000003E-3</v>
      </c>
      <c r="AH73" s="55">
        <v>3.7000000000000002E-3</v>
      </c>
      <c r="AI73" s="55">
        <v>2E-3</v>
      </c>
      <c r="AJ73" s="55">
        <v>5.0000000000000001E-4</v>
      </c>
      <c r="AK73" s="55">
        <v>-8.9999999999999998E-4</v>
      </c>
      <c r="AL73" s="55">
        <v>-2.2000000000000001E-3</v>
      </c>
      <c r="AM73" s="55">
        <v>-3.2000000000000002E-3</v>
      </c>
      <c r="AN73" s="55">
        <v>-4.1000000000000003E-3</v>
      </c>
      <c r="AO73" s="55">
        <v>-4.7000000000000002E-3</v>
      </c>
      <c r="AP73" s="55">
        <v>-5.1999999999999998E-3</v>
      </c>
      <c r="AQ73" s="55">
        <v>-5.4000000000000003E-3</v>
      </c>
      <c r="AR73" s="55">
        <v>-5.3E-3</v>
      </c>
      <c r="AS73" s="55">
        <v>-5.0000000000000001E-3</v>
      </c>
      <c r="AT73" s="55">
        <v>-4.3E-3</v>
      </c>
      <c r="AU73" s="55">
        <v>-3.3E-3</v>
      </c>
      <c r="AV73" s="55">
        <v>-2.0999999999999999E-3</v>
      </c>
      <c r="AW73" s="55">
        <v>-5.9999999999999995E-4</v>
      </c>
      <c r="AX73" s="55">
        <v>1.1000000000000001E-3</v>
      </c>
      <c r="AY73" s="55">
        <v>3.0000000000000001E-3</v>
      </c>
      <c r="AZ73" s="55">
        <v>4.7999999999999996E-3</v>
      </c>
      <c r="BA73" s="55">
        <v>6.6E-3</v>
      </c>
      <c r="BB73" s="55">
        <v>8.3000000000000001E-3</v>
      </c>
      <c r="BC73" s="55">
        <v>9.7000000000000003E-3</v>
      </c>
      <c r="BD73" s="55">
        <v>1.0699999999999999E-2</v>
      </c>
      <c r="BE73" s="55">
        <v>1.14E-2</v>
      </c>
      <c r="BF73" s="55">
        <v>1.1599999999999999E-2</v>
      </c>
      <c r="BG73" s="55">
        <v>1.15E-2</v>
      </c>
      <c r="BH73" s="55">
        <v>1.0999999999999999E-2</v>
      </c>
      <c r="BI73" s="55">
        <v>1.0200000000000001E-2</v>
      </c>
      <c r="BJ73" s="55">
        <v>9.1999999999999998E-3</v>
      </c>
      <c r="BK73" s="55">
        <v>8.0000000000000002E-3</v>
      </c>
      <c r="BL73" s="55">
        <v>6.7999999999999996E-3</v>
      </c>
      <c r="BM73" s="55">
        <v>5.4999999999999997E-3</v>
      </c>
      <c r="BN73" s="55">
        <v>4.1999999999999997E-3</v>
      </c>
      <c r="BO73" s="12">
        <v>4.1999999999999997E-3</v>
      </c>
      <c r="BP73" s="12">
        <v>4.3E-3</v>
      </c>
      <c r="BQ73" s="12">
        <v>4.5999999999999999E-3</v>
      </c>
      <c r="BR73" s="12">
        <v>4.8999999999999998E-3</v>
      </c>
      <c r="BS73" s="12">
        <v>5.4000000000000003E-3</v>
      </c>
      <c r="BT73" s="12">
        <v>5.7999999999999996E-3</v>
      </c>
      <c r="BU73" s="12">
        <v>6.3E-3</v>
      </c>
      <c r="BV73" s="12">
        <v>6.7000000000000002E-3</v>
      </c>
      <c r="BW73" s="12">
        <v>7.1000000000000004E-3</v>
      </c>
      <c r="BX73" s="12">
        <v>7.4000000000000003E-3</v>
      </c>
      <c r="BY73" s="12">
        <v>7.6E-3</v>
      </c>
      <c r="BZ73" s="12">
        <v>7.7999999999999996E-3</v>
      </c>
      <c r="CA73" s="12">
        <v>8.0000000000000002E-3</v>
      </c>
      <c r="CB73" s="12">
        <v>8.3000000000000001E-3</v>
      </c>
      <c r="CC73" s="12">
        <v>8.5000000000000006E-3</v>
      </c>
      <c r="CD73" s="12">
        <v>8.6999999999999994E-3</v>
      </c>
      <c r="CE73" s="12">
        <v>8.8000000000000005E-3</v>
      </c>
      <c r="CF73" s="12">
        <v>8.8999999999999999E-3</v>
      </c>
      <c r="CG73" s="12">
        <v>8.9999999999999993E-3</v>
      </c>
      <c r="CH73" s="12">
        <v>9.1000000000000004E-3</v>
      </c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</row>
    <row r="74" spans="1:109" x14ac:dyDescent="0.2">
      <c r="A74" s="14">
        <v>92</v>
      </c>
      <c r="B74" s="55">
        <v>-0.01</v>
      </c>
      <c r="C74" s="55">
        <v>-9.7999999999999997E-3</v>
      </c>
      <c r="D74" s="55">
        <v>-9.7000000000000003E-3</v>
      </c>
      <c r="E74" s="55">
        <v>-9.4999999999999998E-3</v>
      </c>
      <c r="F74" s="55">
        <v>-9.1999999999999998E-3</v>
      </c>
      <c r="G74" s="55">
        <v>-8.8000000000000005E-3</v>
      </c>
      <c r="H74" s="55">
        <v>-8.3000000000000001E-3</v>
      </c>
      <c r="I74" s="55">
        <v>-7.6E-3</v>
      </c>
      <c r="J74" s="55">
        <v>-6.6E-3</v>
      </c>
      <c r="K74" s="55">
        <v>-5.4999999999999997E-3</v>
      </c>
      <c r="L74" s="55">
        <v>-4.1000000000000003E-3</v>
      </c>
      <c r="M74" s="55">
        <v>-2.5000000000000001E-3</v>
      </c>
      <c r="N74" s="55">
        <v>-6.9999999999999999E-4</v>
      </c>
      <c r="O74" s="55">
        <v>1.1999999999999999E-3</v>
      </c>
      <c r="P74" s="55">
        <v>3.0999999999999999E-3</v>
      </c>
      <c r="Q74" s="55">
        <v>5.0000000000000001E-3</v>
      </c>
      <c r="R74" s="55">
        <v>6.8999999999999999E-3</v>
      </c>
      <c r="S74" s="55">
        <v>8.6E-3</v>
      </c>
      <c r="T74" s="55">
        <v>1.01E-2</v>
      </c>
      <c r="U74" s="55">
        <v>1.14E-2</v>
      </c>
      <c r="V74" s="55">
        <v>1.2500000000000001E-2</v>
      </c>
      <c r="W74" s="55">
        <v>1.32E-2</v>
      </c>
      <c r="X74" s="55">
        <v>1.3599999999999999E-2</v>
      </c>
      <c r="Y74" s="55">
        <v>1.38E-2</v>
      </c>
      <c r="Z74" s="55">
        <v>1.3599999999999999E-2</v>
      </c>
      <c r="AA74" s="55">
        <v>1.3100000000000001E-2</v>
      </c>
      <c r="AB74" s="55">
        <v>1.23E-2</v>
      </c>
      <c r="AC74" s="55">
        <v>1.1299999999999999E-2</v>
      </c>
      <c r="AD74" s="55">
        <v>1.01E-2</v>
      </c>
      <c r="AE74" s="55">
        <v>8.6E-3</v>
      </c>
      <c r="AF74" s="55">
        <v>7.0000000000000001E-3</v>
      </c>
      <c r="AG74" s="55">
        <v>5.3E-3</v>
      </c>
      <c r="AH74" s="55">
        <v>3.5999999999999999E-3</v>
      </c>
      <c r="AI74" s="55">
        <v>1.8E-3</v>
      </c>
      <c r="AJ74" s="55">
        <v>2.0000000000000001E-4</v>
      </c>
      <c r="AK74" s="55">
        <v>-1.2999999999999999E-3</v>
      </c>
      <c r="AL74" s="55">
        <v>-2.7000000000000001E-3</v>
      </c>
      <c r="AM74" s="55">
        <v>-3.8999999999999998E-3</v>
      </c>
      <c r="AN74" s="55">
        <v>-4.8999999999999998E-3</v>
      </c>
      <c r="AO74" s="55">
        <v>-5.7000000000000002E-3</v>
      </c>
      <c r="AP74" s="55">
        <v>-6.1999999999999998E-3</v>
      </c>
      <c r="AQ74" s="55">
        <v>-6.4999999999999997E-3</v>
      </c>
      <c r="AR74" s="55">
        <v>-6.4999999999999997E-3</v>
      </c>
      <c r="AS74" s="55">
        <v>-6.1999999999999998E-3</v>
      </c>
      <c r="AT74" s="55">
        <v>-5.5999999999999999E-3</v>
      </c>
      <c r="AU74" s="55">
        <v>-4.7000000000000002E-3</v>
      </c>
      <c r="AV74" s="55">
        <v>-3.5000000000000001E-3</v>
      </c>
      <c r="AW74" s="55">
        <v>-2E-3</v>
      </c>
      <c r="AX74" s="55">
        <v>-4.0000000000000002E-4</v>
      </c>
      <c r="AY74" s="55">
        <v>1.2999999999999999E-3</v>
      </c>
      <c r="AZ74" s="55">
        <v>3.2000000000000002E-3</v>
      </c>
      <c r="BA74" s="55">
        <v>4.8999999999999998E-3</v>
      </c>
      <c r="BB74" s="55">
        <v>6.6E-3</v>
      </c>
      <c r="BC74" s="55">
        <v>8.0000000000000002E-3</v>
      </c>
      <c r="BD74" s="55">
        <v>9.1000000000000004E-3</v>
      </c>
      <c r="BE74" s="55">
        <v>9.9000000000000008E-3</v>
      </c>
      <c r="BF74" s="55">
        <v>1.03E-2</v>
      </c>
      <c r="BG74" s="55">
        <v>1.03E-2</v>
      </c>
      <c r="BH74" s="55">
        <v>1.01E-2</v>
      </c>
      <c r="BI74" s="55">
        <v>9.4999999999999998E-3</v>
      </c>
      <c r="BJ74" s="55">
        <v>8.6999999999999994E-3</v>
      </c>
      <c r="BK74" s="55">
        <v>7.7999999999999996E-3</v>
      </c>
      <c r="BL74" s="55">
        <v>6.7000000000000002E-3</v>
      </c>
      <c r="BM74" s="55">
        <v>5.5999999999999999E-3</v>
      </c>
      <c r="BN74" s="55">
        <v>4.4999999999999997E-3</v>
      </c>
      <c r="BO74" s="12">
        <v>4.4000000000000003E-3</v>
      </c>
      <c r="BP74" s="12">
        <v>4.4999999999999997E-3</v>
      </c>
      <c r="BQ74" s="12">
        <v>4.5999999999999999E-3</v>
      </c>
      <c r="BR74" s="12">
        <v>4.8999999999999998E-3</v>
      </c>
      <c r="BS74" s="12">
        <v>5.3E-3</v>
      </c>
      <c r="BT74" s="12">
        <v>5.7000000000000002E-3</v>
      </c>
      <c r="BU74" s="12">
        <v>6.1999999999999998E-3</v>
      </c>
      <c r="BV74" s="12">
        <v>6.4999999999999997E-3</v>
      </c>
      <c r="BW74" s="12">
        <v>6.8999999999999999E-3</v>
      </c>
      <c r="BX74" s="12">
        <v>7.1000000000000004E-3</v>
      </c>
      <c r="BY74" s="12">
        <v>7.3000000000000001E-3</v>
      </c>
      <c r="BZ74" s="12">
        <v>7.4999999999999997E-3</v>
      </c>
      <c r="CA74" s="12">
        <v>7.7999999999999996E-3</v>
      </c>
      <c r="CB74" s="12">
        <v>8.0000000000000002E-3</v>
      </c>
      <c r="CC74" s="12">
        <v>8.2000000000000007E-3</v>
      </c>
      <c r="CD74" s="12">
        <v>8.3999999999999995E-3</v>
      </c>
      <c r="CE74" s="12">
        <v>8.6999999999999994E-3</v>
      </c>
      <c r="CF74" s="12">
        <v>8.8000000000000005E-3</v>
      </c>
      <c r="CG74" s="12">
        <v>8.8999999999999999E-3</v>
      </c>
      <c r="CH74" s="12">
        <v>8.9999999999999993E-3</v>
      </c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</row>
    <row r="75" spans="1:109" x14ac:dyDescent="0.2">
      <c r="A75" s="14">
        <v>93</v>
      </c>
      <c r="B75" s="55">
        <v>-1.2800000000000001E-2</v>
      </c>
      <c r="C75" s="55">
        <v>-1.23E-2</v>
      </c>
      <c r="D75" s="55">
        <v>-1.18E-2</v>
      </c>
      <c r="E75" s="55">
        <v>-1.12E-2</v>
      </c>
      <c r="F75" s="55">
        <v>-1.06E-2</v>
      </c>
      <c r="G75" s="55">
        <v>-9.9000000000000008E-3</v>
      </c>
      <c r="H75" s="55">
        <v>-9.1000000000000004E-3</v>
      </c>
      <c r="I75" s="55">
        <v>-8.0999999999999996E-3</v>
      </c>
      <c r="J75" s="55">
        <v>-6.8999999999999999E-3</v>
      </c>
      <c r="K75" s="55">
        <v>-5.5999999999999999E-3</v>
      </c>
      <c r="L75" s="55">
        <v>-4.1000000000000003E-3</v>
      </c>
      <c r="M75" s="55">
        <v>-2.3999999999999998E-3</v>
      </c>
      <c r="N75" s="55">
        <v>-5.9999999999999995E-4</v>
      </c>
      <c r="O75" s="55">
        <v>1.2999999999999999E-3</v>
      </c>
      <c r="P75" s="55">
        <v>3.3E-3</v>
      </c>
      <c r="Q75" s="55">
        <v>5.1999999999999998E-3</v>
      </c>
      <c r="R75" s="55">
        <v>7.0000000000000001E-3</v>
      </c>
      <c r="S75" s="55">
        <v>8.6999999999999994E-3</v>
      </c>
      <c r="T75" s="55">
        <v>1.01E-2</v>
      </c>
      <c r="U75" s="55">
        <v>1.14E-2</v>
      </c>
      <c r="V75" s="55">
        <v>1.24E-2</v>
      </c>
      <c r="W75" s="55">
        <v>1.3100000000000001E-2</v>
      </c>
      <c r="X75" s="55">
        <v>1.35E-2</v>
      </c>
      <c r="Y75" s="55">
        <v>1.3599999999999999E-2</v>
      </c>
      <c r="Z75" s="55">
        <v>1.34E-2</v>
      </c>
      <c r="AA75" s="55">
        <v>1.2999999999999999E-2</v>
      </c>
      <c r="AB75" s="55">
        <v>1.2200000000000001E-2</v>
      </c>
      <c r="AC75" s="55">
        <v>1.12E-2</v>
      </c>
      <c r="AD75" s="55">
        <v>0.01</v>
      </c>
      <c r="AE75" s="55">
        <v>8.5000000000000006E-3</v>
      </c>
      <c r="AF75" s="55">
        <v>6.8999999999999999E-3</v>
      </c>
      <c r="AG75" s="55">
        <v>5.1999999999999998E-3</v>
      </c>
      <c r="AH75" s="55">
        <v>3.3999999999999998E-3</v>
      </c>
      <c r="AI75" s="55">
        <v>1.6999999999999999E-3</v>
      </c>
      <c r="AJ75" s="55">
        <v>-1E-4</v>
      </c>
      <c r="AK75" s="55">
        <v>-1.6999999999999999E-3</v>
      </c>
      <c r="AL75" s="55">
        <v>-3.2000000000000002E-3</v>
      </c>
      <c r="AM75" s="55">
        <v>-4.4999999999999997E-3</v>
      </c>
      <c r="AN75" s="55">
        <v>-5.5999999999999999E-3</v>
      </c>
      <c r="AO75" s="55">
        <v>-6.4999999999999997E-3</v>
      </c>
      <c r="AP75" s="55">
        <v>-7.1000000000000004E-3</v>
      </c>
      <c r="AQ75" s="55">
        <v>-7.4999999999999997E-3</v>
      </c>
      <c r="AR75" s="55">
        <v>-7.6E-3</v>
      </c>
      <c r="AS75" s="55">
        <v>-7.3000000000000001E-3</v>
      </c>
      <c r="AT75" s="55">
        <v>-6.7999999999999996E-3</v>
      </c>
      <c r="AU75" s="55">
        <v>-6.0000000000000001E-3</v>
      </c>
      <c r="AV75" s="55">
        <v>-4.8999999999999998E-3</v>
      </c>
      <c r="AW75" s="55">
        <v>-3.5000000000000001E-3</v>
      </c>
      <c r="AX75" s="55">
        <v>-2E-3</v>
      </c>
      <c r="AY75" s="55">
        <v>-2.9999999999999997E-4</v>
      </c>
      <c r="AZ75" s="55">
        <v>1.4E-3</v>
      </c>
      <c r="BA75" s="55">
        <v>3.2000000000000002E-3</v>
      </c>
      <c r="BB75" s="55">
        <v>4.7999999999999996E-3</v>
      </c>
      <c r="BC75" s="55">
        <v>6.1999999999999998E-3</v>
      </c>
      <c r="BD75" s="55">
        <v>7.4000000000000003E-3</v>
      </c>
      <c r="BE75" s="55">
        <v>8.3000000000000001E-3</v>
      </c>
      <c r="BF75" s="55">
        <v>8.8999999999999999E-3</v>
      </c>
      <c r="BG75" s="55">
        <v>9.1999999999999998E-3</v>
      </c>
      <c r="BH75" s="55">
        <v>9.1000000000000004E-3</v>
      </c>
      <c r="BI75" s="55">
        <v>8.8000000000000005E-3</v>
      </c>
      <c r="BJ75" s="55">
        <v>8.2000000000000007E-3</v>
      </c>
      <c r="BK75" s="55">
        <v>7.6E-3</v>
      </c>
      <c r="BL75" s="55">
        <v>6.7999999999999996E-3</v>
      </c>
      <c r="BM75" s="55">
        <v>5.8999999999999999E-3</v>
      </c>
      <c r="BN75" s="55">
        <v>5.0000000000000001E-3</v>
      </c>
      <c r="BO75" s="12">
        <v>4.7999999999999996E-3</v>
      </c>
      <c r="BP75" s="12">
        <v>4.7000000000000002E-3</v>
      </c>
      <c r="BQ75" s="12">
        <v>4.7999999999999996E-3</v>
      </c>
      <c r="BR75" s="12">
        <v>5.0000000000000001E-3</v>
      </c>
      <c r="BS75" s="12">
        <v>5.3E-3</v>
      </c>
      <c r="BT75" s="12">
        <v>5.7000000000000002E-3</v>
      </c>
      <c r="BU75" s="12">
        <v>6.0000000000000001E-3</v>
      </c>
      <c r="BV75" s="12">
        <v>6.4000000000000003E-3</v>
      </c>
      <c r="BW75" s="12">
        <v>6.6E-3</v>
      </c>
      <c r="BX75" s="12">
        <v>6.8999999999999999E-3</v>
      </c>
      <c r="BY75" s="12">
        <v>7.1000000000000004E-3</v>
      </c>
      <c r="BZ75" s="12">
        <v>7.3000000000000001E-3</v>
      </c>
      <c r="CA75" s="12">
        <v>7.4999999999999997E-3</v>
      </c>
      <c r="CB75" s="12">
        <v>7.7000000000000002E-3</v>
      </c>
      <c r="CC75" s="12">
        <v>7.9000000000000008E-3</v>
      </c>
      <c r="CD75" s="12">
        <v>8.2000000000000007E-3</v>
      </c>
      <c r="CE75" s="12">
        <v>8.3999999999999995E-3</v>
      </c>
      <c r="CF75" s="12">
        <v>8.6E-3</v>
      </c>
      <c r="CG75" s="12">
        <v>8.6999999999999994E-3</v>
      </c>
      <c r="CH75" s="12">
        <v>8.8000000000000005E-3</v>
      </c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</row>
    <row r="76" spans="1:109" x14ac:dyDescent="0.2">
      <c r="A76" s="14">
        <v>94</v>
      </c>
      <c r="B76" s="55">
        <v>-1.5900000000000001E-2</v>
      </c>
      <c r="C76" s="55">
        <v>-1.4999999999999999E-2</v>
      </c>
      <c r="D76" s="55">
        <v>-1.4E-2</v>
      </c>
      <c r="E76" s="55">
        <v>-1.3100000000000001E-2</v>
      </c>
      <c r="F76" s="55">
        <v>-1.21E-2</v>
      </c>
      <c r="G76" s="55">
        <v>-1.0999999999999999E-2</v>
      </c>
      <c r="H76" s="55">
        <v>-9.7999999999999997E-3</v>
      </c>
      <c r="I76" s="55">
        <v>-8.6E-3</v>
      </c>
      <c r="J76" s="55">
        <v>-7.1999999999999998E-3</v>
      </c>
      <c r="K76" s="55">
        <v>-5.5999999999999999E-3</v>
      </c>
      <c r="L76" s="55">
        <v>-4.0000000000000001E-3</v>
      </c>
      <c r="M76" s="55">
        <v>-2.2000000000000001E-3</v>
      </c>
      <c r="N76" s="55">
        <v>-4.0000000000000002E-4</v>
      </c>
      <c r="O76" s="55">
        <v>1.5E-3</v>
      </c>
      <c r="P76" s="55">
        <v>3.3999999999999998E-3</v>
      </c>
      <c r="Q76" s="55">
        <v>5.3E-3</v>
      </c>
      <c r="R76" s="55">
        <v>7.0000000000000001E-3</v>
      </c>
      <c r="S76" s="55">
        <v>8.6999999999999994E-3</v>
      </c>
      <c r="T76" s="55">
        <v>1.01E-2</v>
      </c>
      <c r="U76" s="55">
        <v>1.1299999999999999E-2</v>
      </c>
      <c r="V76" s="55">
        <v>1.2200000000000001E-2</v>
      </c>
      <c r="W76" s="55">
        <v>1.29E-2</v>
      </c>
      <c r="X76" s="55">
        <v>1.3299999999999999E-2</v>
      </c>
      <c r="Y76" s="55">
        <v>1.34E-2</v>
      </c>
      <c r="Z76" s="55">
        <v>1.3299999999999999E-2</v>
      </c>
      <c r="AA76" s="55">
        <v>1.2800000000000001E-2</v>
      </c>
      <c r="AB76" s="55">
        <v>1.21E-2</v>
      </c>
      <c r="AC76" s="55">
        <v>1.11E-2</v>
      </c>
      <c r="AD76" s="55">
        <v>9.7999999999999997E-3</v>
      </c>
      <c r="AE76" s="55">
        <v>8.3999999999999995E-3</v>
      </c>
      <c r="AF76" s="55">
        <v>6.7999999999999996E-3</v>
      </c>
      <c r="AG76" s="55">
        <v>5.1000000000000004E-3</v>
      </c>
      <c r="AH76" s="55">
        <v>3.3E-3</v>
      </c>
      <c r="AI76" s="55">
        <v>1.5E-3</v>
      </c>
      <c r="AJ76" s="55">
        <v>-2.9999999999999997E-4</v>
      </c>
      <c r="AK76" s="55">
        <v>-2E-3</v>
      </c>
      <c r="AL76" s="55">
        <v>-3.5999999999999999E-3</v>
      </c>
      <c r="AM76" s="55">
        <v>-5.0000000000000001E-3</v>
      </c>
      <c r="AN76" s="55">
        <v>-6.1999999999999998E-3</v>
      </c>
      <c r="AO76" s="55">
        <v>-7.1999999999999998E-3</v>
      </c>
      <c r="AP76" s="55">
        <v>-7.9000000000000008E-3</v>
      </c>
      <c r="AQ76" s="55">
        <v>-8.3999999999999995E-3</v>
      </c>
      <c r="AR76" s="55">
        <v>-8.5000000000000006E-3</v>
      </c>
      <c r="AS76" s="55">
        <v>-8.3999999999999995E-3</v>
      </c>
      <c r="AT76" s="55">
        <v>-8.0000000000000002E-3</v>
      </c>
      <c r="AU76" s="55">
        <v>-7.3000000000000001E-3</v>
      </c>
      <c r="AV76" s="55">
        <v>-6.3E-3</v>
      </c>
      <c r="AW76" s="55">
        <v>-5.0000000000000001E-3</v>
      </c>
      <c r="AX76" s="55">
        <v>-3.5999999999999999E-3</v>
      </c>
      <c r="AY76" s="55">
        <v>-2E-3</v>
      </c>
      <c r="AZ76" s="55">
        <v>-4.0000000000000002E-4</v>
      </c>
      <c r="BA76" s="55">
        <v>1.2999999999999999E-3</v>
      </c>
      <c r="BB76" s="55">
        <v>2.8999999999999998E-3</v>
      </c>
      <c r="BC76" s="55">
        <v>4.4000000000000003E-3</v>
      </c>
      <c r="BD76" s="55">
        <v>5.5999999999999999E-3</v>
      </c>
      <c r="BE76" s="55">
        <v>6.7000000000000002E-3</v>
      </c>
      <c r="BF76" s="55">
        <v>7.4000000000000003E-3</v>
      </c>
      <c r="BG76" s="55">
        <v>7.9000000000000008E-3</v>
      </c>
      <c r="BH76" s="55">
        <v>8.0999999999999996E-3</v>
      </c>
      <c r="BI76" s="55">
        <v>8.0000000000000002E-3</v>
      </c>
      <c r="BJ76" s="55">
        <v>7.7999999999999996E-3</v>
      </c>
      <c r="BK76" s="55">
        <v>7.4000000000000003E-3</v>
      </c>
      <c r="BL76" s="55">
        <v>6.7999999999999996E-3</v>
      </c>
      <c r="BM76" s="55">
        <v>6.1999999999999998E-3</v>
      </c>
      <c r="BN76" s="55">
        <v>5.5999999999999999E-3</v>
      </c>
      <c r="BO76" s="12">
        <v>5.3E-3</v>
      </c>
      <c r="BP76" s="12">
        <v>5.1999999999999998E-3</v>
      </c>
      <c r="BQ76" s="12">
        <v>5.1000000000000004E-3</v>
      </c>
      <c r="BR76" s="12">
        <v>5.1999999999999998E-3</v>
      </c>
      <c r="BS76" s="12">
        <v>5.4000000000000003E-3</v>
      </c>
      <c r="BT76" s="12">
        <v>5.5999999999999999E-3</v>
      </c>
      <c r="BU76" s="12">
        <v>5.8999999999999999E-3</v>
      </c>
      <c r="BV76" s="12">
        <v>6.1999999999999998E-3</v>
      </c>
      <c r="BW76" s="12">
        <v>6.4000000000000003E-3</v>
      </c>
      <c r="BX76" s="12">
        <v>6.6E-3</v>
      </c>
      <c r="BY76" s="12">
        <v>6.7999999999999996E-3</v>
      </c>
      <c r="BZ76" s="12">
        <v>7.0000000000000001E-3</v>
      </c>
      <c r="CA76" s="12">
        <v>7.1999999999999998E-3</v>
      </c>
      <c r="CB76" s="12">
        <v>7.4000000000000003E-3</v>
      </c>
      <c r="CC76" s="12">
        <v>7.7000000000000002E-3</v>
      </c>
      <c r="CD76" s="12">
        <v>7.9000000000000008E-3</v>
      </c>
      <c r="CE76" s="12">
        <v>8.0999999999999996E-3</v>
      </c>
      <c r="CF76" s="12">
        <v>8.3000000000000001E-3</v>
      </c>
      <c r="CG76" s="12">
        <v>8.6E-3</v>
      </c>
      <c r="CH76" s="12">
        <v>8.6999999999999994E-3</v>
      </c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</row>
    <row r="77" spans="1:109" x14ac:dyDescent="0.2">
      <c r="A77" s="14">
        <v>95</v>
      </c>
      <c r="B77" s="55">
        <v>-1.9199999999999998E-2</v>
      </c>
      <c r="C77" s="55">
        <v>-1.78E-2</v>
      </c>
      <c r="D77" s="55">
        <v>-1.6400000000000001E-2</v>
      </c>
      <c r="E77" s="55">
        <v>-1.4999999999999999E-2</v>
      </c>
      <c r="F77" s="55">
        <v>-1.35E-2</v>
      </c>
      <c r="G77" s="55">
        <v>-1.21E-2</v>
      </c>
      <c r="H77" s="55">
        <v>-1.0500000000000001E-2</v>
      </c>
      <c r="I77" s="55">
        <v>-8.9999999999999993E-3</v>
      </c>
      <c r="J77" s="55">
        <v>-7.3000000000000001E-3</v>
      </c>
      <c r="K77" s="55">
        <v>-5.5999999999999999E-3</v>
      </c>
      <c r="L77" s="55">
        <v>-3.8E-3</v>
      </c>
      <c r="M77" s="55">
        <v>-2E-3</v>
      </c>
      <c r="N77" s="55">
        <v>-1E-4</v>
      </c>
      <c r="O77" s="55">
        <v>1.6999999999999999E-3</v>
      </c>
      <c r="P77" s="55">
        <v>3.5999999999999999E-3</v>
      </c>
      <c r="Q77" s="55">
        <v>5.4000000000000003E-3</v>
      </c>
      <c r="R77" s="55">
        <v>7.0000000000000001E-3</v>
      </c>
      <c r="S77" s="55">
        <v>8.6E-3</v>
      </c>
      <c r="T77" s="55">
        <v>0.01</v>
      </c>
      <c r="U77" s="55">
        <v>1.11E-2</v>
      </c>
      <c r="V77" s="55">
        <v>1.2E-2</v>
      </c>
      <c r="W77" s="55">
        <v>1.2699999999999999E-2</v>
      </c>
      <c r="X77" s="55">
        <v>1.3100000000000001E-2</v>
      </c>
      <c r="Y77" s="55">
        <v>1.32E-2</v>
      </c>
      <c r="Z77" s="55">
        <v>1.3100000000000001E-2</v>
      </c>
      <c r="AA77" s="55">
        <v>1.26E-2</v>
      </c>
      <c r="AB77" s="55">
        <v>1.1900000000000001E-2</v>
      </c>
      <c r="AC77" s="55">
        <v>1.09E-2</v>
      </c>
      <c r="AD77" s="55">
        <v>9.7000000000000003E-3</v>
      </c>
      <c r="AE77" s="55">
        <v>8.3000000000000001E-3</v>
      </c>
      <c r="AF77" s="55">
        <v>6.7000000000000002E-3</v>
      </c>
      <c r="AG77" s="55">
        <v>4.8999999999999998E-3</v>
      </c>
      <c r="AH77" s="55">
        <v>3.0999999999999999E-3</v>
      </c>
      <c r="AI77" s="55">
        <v>1.2999999999999999E-3</v>
      </c>
      <c r="AJ77" s="55">
        <v>-5.0000000000000001E-4</v>
      </c>
      <c r="AK77" s="55">
        <v>-2.3E-3</v>
      </c>
      <c r="AL77" s="55">
        <v>-3.8999999999999998E-3</v>
      </c>
      <c r="AM77" s="55">
        <v>-5.4000000000000003E-3</v>
      </c>
      <c r="AN77" s="55">
        <v>-6.7000000000000002E-3</v>
      </c>
      <c r="AO77" s="55">
        <v>-7.7999999999999996E-3</v>
      </c>
      <c r="AP77" s="55">
        <v>-8.6E-3</v>
      </c>
      <c r="AQ77" s="55">
        <v>-9.1999999999999998E-3</v>
      </c>
      <c r="AR77" s="55">
        <v>-9.4000000000000004E-3</v>
      </c>
      <c r="AS77" s="55">
        <v>-9.4000000000000004E-3</v>
      </c>
      <c r="AT77" s="55">
        <v>-9.1000000000000004E-3</v>
      </c>
      <c r="AU77" s="55">
        <v>-8.5000000000000006E-3</v>
      </c>
      <c r="AV77" s="55">
        <v>-7.7000000000000002E-3</v>
      </c>
      <c r="AW77" s="55">
        <v>-6.6E-3</v>
      </c>
      <c r="AX77" s="55">
        <v>-5.3E-3</v>
      </c>
      <c r="AY77" s="55">
        <v>-3.8E-3</v>
      </c>
      <c r="AZ77" s="55">
        <v>-2.2000000000000001E-3</v>
      </c>
      <c r="BA77" s="55">
        <v>-5.9999999999999995E-4</v>
      </c>
      <c r="BB77" s="55">
        <v>8.9999999999999998E-4</v>
      </c>
      <c r="BC77" s="55">
        <v>2.3999999999999998E-3</v>
      </c>
      <c r="BD77" s="55">
        <v>3.8E-3</v>
      </c>
      <c r="BE77" s="55">
        <v>4.8999999999999998E-3</v>
      </c>
      <c r="BF77" s="55">
        <v>5.8999999999999999E-3</v>
      </c>
      <c r="BG77" s="55">
        <v>6.6E-3</v>
      </c>
      <c r="BH77" s="55">
        <v>7.0000000000000001E-3</v>
      </c>
      <c r="BI77" s="55">
        <v>7.3000000000000001E-3</v>
      </c>
      <c r="BJ77" s="55">
        <v>7.3000000000000001E-3</v>
      </c>
      <c r="BK77" s="55">
        <v>7.1999999999999998E-3</v>
      </c>
      <c r="BL77" s="55">
        <v>7.0000000000000001E-3</v>
      </c>
      <c r="BM77" s="55">
        <v>6.7000000000000002E-3</v>
      </c>
      <c r="BN77" s="55">
        <v>6.3E-3</v>
      </c>
      <c r="BO77" s="12">
        <v>5.8999999999999999E-3</v>
      </c>
      <c r="BP77" s="12">
        <v>5.7000000000000002E-3</v>
      </c>
      <c r="BQ77" s="12">
        <v>5.4999999999999997E-3</v>
      </c>
      <c r="BR77" s="12">
        <v>5.4999999999999997E-3</v>
      </c>
      <c r="BS77" s="12">
        <v>5.5999999999999999E-3</v>
      </c>
      <c r="BT77" s="12">
        <v>5.7000000000000002E-3</v>
      </c>
      <c r="BU77" s="12">
        <v>5.7999999999999996E-3</v>
      </c>
      <c r="BV77" s="12">
        <v>6.0000000000000001E-3</v>
      </c>
      <c r="BW77" s="12">
        <v>6.1999999999999998E-3</v>
      </c>
      <c r="BX77" s="12">
        <v>6.4000000000000003E-3</v>
      </c>
      <c r="BY77" s="12">
        <v>6.6E-3</v>
      </c>
      <c r="BZ77" s="12">
        <v>6.7000000000000002E-3</v>
      </c>
      <c r="CA77" s="12">
        <v>6.8999999999999999E-3</v>
      </c>
      <c r="CB77" s="12">
        <v>7.1999999999999998E-3</v>
      </c>
      <c r="CC77" s="12">
        <v>7.4000000000000003E-3</v>
      </c>
      <c r="CD77" s="12">
        <v>7.6E-3</v>
      </c>
      <c r="CE77" s="12">
        <v>7.7999999999999996E-3</v>
      </c>
      <c r="CF77" s="12">
        <v>8.0999999999999996E-3</v>
      </c>
      <c r="CG77" s="12">
        <v>8.3000000000000001E-3</v>
      </c>
      <c r="CH77" s="12">
        <v>8.5000000000000006E-3</v>
      </c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</row>
    <row r="78" spans="1:109" x14ac:dyDescent="0.2">
      <c r="A78" s="14">
        <v>96</v>
      </c>
      <c r="B78" s="55">
        <v>-1.83E-2</v>
      </c>
      <c r="C78" s="55">
        <v>-1.6899999999999998E-2</v>
      </c>
      <c r="D78" s="55">
        <v>-1.5599999999999999E-2</v>
      </c>
      <c r="E78" s="55">
        <v>-1.4200000000000001E-2</v>
      </c>
      <c r="F78" s="55">
        <v>-1.29E-2</v>
      </c>
      <c r="G78" s="55">
        <v>-1.15E-2</v>
      </c>
      <c r="H78" s="55">
        <v>-0.01</v>
      </c>
      <c r="I78" s="55">
        <v>-8.5000000000000006E-3</v>
      </c>
      <c r="J78" s="55">
        <v>-7.0000000000000001E-3</v>
      </c>
      <c r="K78" s="55">
        <v>-5.3E-3</v>
      </c>
      <c r="L78" s="55">
        <v>-3.5999999999999999E-3</v>
      </c>
      <c r="M78" s="55">
        <v>-1.9E-3</v>
      </c>
      <c r="N78" s="55">
        <v>-1E-4</v>
      </c>
      <c r="O78" s="55">
        <v>1.6999999999999999E-3</v>
      </c>
      <c r="P78" s="55">
        <v>3.3999999999999998E-3</v>
      </c>
      <c r="Q78" s="55">
        <v>5.1000000000000004E-3</v>
      </c>
      <c r="R78" s="55">
        <v>6.7000000000000002E-3</v>
      </c>
      <c r="S78" s="55">
        <v>8.2000000000000007E-3</v>
      </c>
      <c r="T78" s="55">
        <v>9.4999999999999998E-3</v>
      </c>
      <c r="U78" s="55">
        <v>1.06E-2</v>
      </c>
      <c r="V78" s="55">
        <v>1.14E-2</v>
      </c>
      <c r="W78" s="55">
        <v>1.21E-2</v>
      </c>
      <c r="X78" s="55">
        <v>1.2500000000000001E-2</v>
      </c>
      <c r="Y78" s="55">
        <v>1.26E-2</v>
      </c>
      <c r="Z78" s="55">
        <v>1.24E-2</v>
      </c>
      <c r="AA78" s="55">
        <v>1.2E-2</v>
      </c>
      <c r="AB78" s="55">
        <v>1.1299999999999999E-2</v>
      </c>
      <c r="AC78" s="55">
        <v>1.04E-2</v>
      </c>
      <c r="AD78" s="55">
        <v>9.1999999999999998E-3</v>
      </c>
      <c r="AE78" s="55">
        <v>7.9000000000000008E-3</v>
      </c>
      <c r="AF78" s="55">
        <v>6.3E-3</v>
      </c>
      <c r="AG78" s="55">
        <v>4.7000000000000002E-3</v>
      </c>
      <c r="AH78" s="55">
        <v>3.0000000000000001E-3</v>
      </c>
      <c r="AI78" s="55">
        <v>1.1999999999999999E-3</v>
      </c>
      <c r="AJ78" s="55">
        <v>-5.0000000000000001E-4</v>
      </c>
      <c r="AK78" s="55">
        <v>-2.2000000000000001E-3</v>
      </c>
      <c r="AL78" s="55">
        <v>-3.7000000000000002E-3</v>
      </c>
      <c r="AM78" s="55">
        <v>-5.1999999999999998E-3</v>
      </c>
      <c r="AN78" s="55">
        <v>-6.4000000000000003E-3</v>
      </c>
      <c r="AO78" s="55">
        <v>-7.4000000000000003E-3</v>
      </c>
      <c r="AP78" s="55">
        <v>-8.2000000000000007E-3</v>
      </c>
      <c r="AQ78" s="55">
        <v>-8.6999999999999994E-3</v>
      </c>
      <c r="AR78" s="55">
        <v>-8.9999999999999993E-3</v>
      </c>
      <c r="AS78" s="55">
        <v>-8.9999999999999993E-3</v>
      </c>
      <c r="AT78" s="55">
        <v>-8.6999999999999994E-3</v>
      </c>
      <c r="AU78" s="55">
        <v>-8.0999999999999996E-3</v>
      </c>
      <c r="AV78" s="55">
        <v>-7.3000000000000001E-3</v>
      </c>
      <c r="AW78" s="55">
        <v>-6.1999999999999998E-3</v>
      </c>
      <c r="AX78" s="55">
        <v>-5.0000000000000001E-3</v>
      </c>
      <c r="AY78" s="55">
        <v>-3.5999999999999999E-3</v>
      </c>
      <c r="AZ78" s="55">
        <v>-2.0999999999999999E-3</v>
      </c>
      <c r="BA78" s="55">
        <v>-5.9999999999999995E-4</v>
      </c>
      <c r="BB78" s="55">
        <v>8.9999999999999998E-4</v>
      </c>
      <c r="BC78" s="55">
        <v>2.3E-3</v>
      </c>
      <c r="BD78" s="55">
        <v>3.5999999999999999E-3</v>
      </c>
      <c r="BE78" s="55">
        <v>4.7000000000000002E-3</v>
      </c>
      <c r="BF78" s="55">
        <v>5.5999999999999999E-3</v>
      </c>
      <c r="BG78" s="55">
        <v>6.1999999999999998E-3</v>
      </c>
      <c r="BH78" s="55">
        <v>6.7000000000000002E-3</v>
      </c>
      <c r="BI78" s="55">
        <v>6.8999999999999999E-3</v>
      </c>
      <c r="BJ78" s="55">
        <v>6.8999999999999999E-3</v>
      </c>
      <c r="BK78" s="55">
        <v>6.7999999999999996E-3</v>
      </c>
      <c r="BL78" s="55">
        <v>6.6E-3</v>
      </c>
      <c r="BM78" s="55">
        <v>6.3E-3</v>
      </c>
      <c r="BN78" s="55">
        <v>6.0000000000000001E-3</v>
      </c>
      <c r="BO78" s="12">
        <v>5.5999999999999999E-3</v>
      </c>
      <c r="BP78" s="12">
        <v>5.4000000000000003E-3</v>
      </c>
      <c r="BQ78" s="12">
        <v>5.3E-3</v>
      </c>
      <c r="BR78" s="12">
        <v>5.1999999999999998E-3</v>
      </c>
      <c r="BS78" s="12">
        <v>5.3E-3</v>
      </c>
      <c r="BT78" s="12">
        <v>5.4000000000000003E-3</v>
      </c>
      <c r="BU78" s="12">
        <v>5.4999999999999997E-3</v>
      </c>
      <c r="BV78" s="12">
        <v>5.7000000000000002E-3</v>
      </c>
      <c r="BW78" s="12">
        <v>5.8999999999999999E-3</v>
      </c>
      <c r="BX78" s="12">
        <v>6.1000000000000004E-3</v>
      </c>
      <c r="BY78" s="12">
        <v>6.1999999999999998E-3</v>
      </c>
      <c r="BZ78" s="12">
        <v>6.4000000000000003E-3</v>
      </c>
      <c r="CA78" s="12">
        <v>6.6E-3</v>
      </c>
      <c r="CB78" s="12">
        <v>6.7999999999999996E-3</v>
      </c>
      <c r="CC78" s="12">
        <v>7.0000000000000001E-3</v>
      </c>
      <c r="CD78" s="12">
        <v>7.1999999999999998E-3</v>
      </c>
      <c r="CE78" s="12">
        <v>7.4000000000000003E-3</v>
      </c>
      <c r="CF78" s="12">
        <v>7.7000000000000002E-3</v>
      </c>
      <c r="CG78" s="12">
        <v>7.9000000000000008E-3</v>
      </c>
      <c r="CH78" s="12">
        <v>8.0999999999999996E-3</v>
      </c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</row>
    <row r="79" spans="1:109" x14ac:dyDescent="0.2">
      <c r="A79" s="14">
        <v>97</v>
      </c>
      <c r="B79" s="55">
        <v>-1.7299999999999999E-2</v>
      </c>
      <c r="C79" s="55">
        <v>-1.6E-2</v>
      </c>
      <c r="D79" s="55">
        <v>-1.4800000000000001E-2</v>
      </c>
      <c r="E79" s="55">
        <v>-1.35E-2</v>
      </c>
      <c r="F79" s="55">
        <v>-1.2200000000000001E-2</v>
      </c>
      <c r="G79" s="55">
        <v>-1.09E-2</v>
      </c>
      <c r="H79" s="55">
        <v>-9.4999999999999998E-3</v>
      </c>
      <c r="I79" s="55">
        <v>-8.0999999999999996E-3</v>
      </c>
      <c r="J79" s="55">
        <v>-6.6E-3</v>
      </c>
      <c r="K79" s="55">
        <v>-5.0000000000000001E-3</v>
      </c>
      <c r="L79" s="55">
        <v>-3.3999999999999998E-3</v>
      </c>
      <c r="M79" s="55">
        <v>-1.8E-3</v>
      </c>
      <c r="N79" s="55">
        <v>-1E-4</v>
      </c>
      <c r="O79" s="55">
        <v>1.6000000000000001E-3</v>
      </c>
      <c r="P79" s="55">
        <v>3.2000000000000002E-3</v>
      </c>
      <c r="Q79" s="55">
        <v>4.7999999999999996E-3</v>
      </c>
      <c r="R79" s="55">
        <v>6.3E-3</v>
      </c>
      <c r="S79" s="55">
        <v>7.7000000000000002E-3</v>
      </c>
      <c r="T79" s="55">
        <v>8.9999999999999993E-3</v>
      </c>
      <c r="U79" s="55">
        <v>0.01</v>
      </c>
      <c r="V79" s="55">
        <v>1.0800000000000001E-2</v>
      </c>
      <c r="W79" s="55">
        <v>1.14E-2</v>
      </c>
      <c r="X79" s="55">
        <v>1.18E-2</v>
      </c>
      <c r="Y79" s="55">
        <v>1.1900000000000001E-2</v>
      </c>
      <c r="Z79" s="55">
        <v>1.18E-2</v>
      </c>
      <c r="AA79" s="55">
        <v>1.1299999999999999E-2</v>
      </c>
      <c r="AB79" s="55">
        <v>1.0699999999999999E-2</v>
      </c>
      <c r="AC79" s="55">
        <v>9.7999999999999997E-3</v>
      </c>
      <c r="AD79" s="55">
        <v>8.6999999999999994E-3</v>
      </c>
      <c r="AE79" s="55">
        <v>7.4000000000000003E-3</v>
      </c>
      <c r="AF79" s="55">
        <v>6.0000000000000001E-3</v>
      </c>
      <c r="AG79" s="55">
        <v>4.4999999999999997E-3</v>
      </c>
      <c r="AH79" s="55">
        <v>2.8E-3</v>
      </c>
      <c r="AI79" s="55">
        <v>1.1999999999999999E-3</v>
      </c>
      <c r="AJ79" s="55">
        <v>-5.0000000000000001E-4</v>
      </c>
      <c r="AK79" s="55">
        <v>-2.0999999999999999E-3</v>
      </c>
      <c r="AL79" s="55">
        <v>-3.5000000000000001E-3</v>
      </c>
      <c r="AM79" s="55">
        <v>-4.8999999999999998E-3</v>
      </c>
      <c r="AN79" s="55">
        <v>-6.0000000000000001E-3</v>
      </c>
      <c r="AO79" s="55">
        <v>-7.0000000000000001E-3</v>
      </c>
      <c r="AP79" s="55">
        <v>-7.7000000000000002E-3</v>
      </c>
      <c r="AQ79" s="55">
        <v>-8.2000000000000007E-3</v>
      </c>
      <c r="AR79" s="55">
        <v>-8.5000000000000006E-3</v>
      </c>
      <c r="AS79" s="55">
        <v>-8.5000000000000006E-3</v>
      </c>
      <c r="AT79" s="55">
        <v>-8.2000000000000007E-3</v>
      </c>
      <c r="AU79" s="55">
        <v>-7.7000000000000002E-3</v>
      </c>
      <c r="AV79" s="55">
        <v>-6.8999999999999999E-3</v>
      </c>
      <c r="AW79" s="55">
        <v>-5.8999999999999999E-3</v>
      </c>
      <c r="AX79" s="55">
        <v>-4.7000000000000002E-3</v>
      </c>
      <c r="AY79" s="55">
        <v>-3.3999999999999998E-3</v>
      </c>
      <c r="AZ79" s="55">
        <v>-2E-3</v>
      </c>
      <c r="BA79" s="55">
        <v>-5.9999999999999995E-4</v>
      </c>
      <c r="BB79" s="55">
        <v>8.0000000000000004E-4</v>
      </c>
      <c r="BC79" s="55">
        <v>2.2000000000000001E-3</v>
      </c>
      <c r="BD79" s="55">
        <v>3.3999999999999998E-3</v>
      </c>
      <c r="BE79" s="55">
        <v>4.4000000000000003E-3</v>
      </c>
      <c r="BF79" s="55">
        <v>5.3E-3</v>
      </c>
      <c r="BG79" s="55">
        <v>5.8999999999999999E-3</v>
      </c>
      <c r="BH79" s="55">
        <v>6.3E-3</v>
      </c>
      <c r="BI79" s="55">
        <v>6.4999999999999997E-3</v>
      </c>
      <c r="BJ79" s="55">
        <v>6.6E-3</v>
      </c>
      <c r="BK79" s="55">
        <v>6.4999999999999997E-3</v>
      </c>
      <c r="BL79" s="55">
        <v>6.3E-3</v>
      </c>
      <c r="BM79" s="55">
        <v>6.0000000000000001E-3</v>
      </c>
      <c r="BN79" s="55">
        <v>5.7000000000000002E-3</v>
      </c>
      <c r="BO79" s="12">
        <v>5.4000000000000003E-3</v>
      </c>
      <c r="BP79" s="12">
        <v>5.1000000000000004E-3</v>
      </c>
      <c r="BQ79" s="12">
        <v>5.0000000000000001E-3</v>
      </c>
      <c r="BR79" s="12">
        <v>5.0000000000000001E-3</v>
      </c>
      <c r="BS79" s="12">
        <v>5.0000000000000001E-3</v>
      </c>
      <c r="BT79" s="12">
        <v>5.1000000000000004E-3</v>
      </c>
      <c r="BU79" s="12">
        <v>5.3E-3</v>
      </c>
      <c r="BV79" s="12">
        <v>5.4000000000000003E-3</v>
      </c>
      <c r="BW79" s="12">
        <v>5.5999999999999999E-3</v>
      </c>
      <c r="BX79" s="12">
        <v>5.7999999999999996E-3</v>
      </c>
      <c r="BY79" s="12">
        <v>5.8999999999999999E-3</v>
      </c>
      <c r="BZ79" s="12">
        <v>6.1000000000000004E-3</v>
      </c>
      <c r="CA79" s="12">
        <v>6.3E-3</v>
      </c>
      <c r="CB79" s="12">
        <v>6.4000000000000003E-3</v>
      </c>
      <c r="CC79" s="12">
        <v>6.6E-3</v>
      </c>
      <c r="CD79" s="12">
        <v>6.7999999999999996E-3</v>
      </c>
      <c r="CE79" s="12">
        <v>7.0000000000000001E-3</v>
      </c>
      <c r="CF79" s="12">
        <v>7.3000000000000001E-3</v>
      </c>
      <c r="CG79" s="12">
        <v>7.4999999999999997E-3</v>
      </c>
      <c r="CH79" s="12">
        <v>7.7000000000000002E-3</v>
      </c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</row>
    <row r="80" spans="1:109" x14ac:dyDescent="0.2">
      <c r="A80" s="14">
        <v>98</v>
      </c>
      <c r="B80" s="55">
        <v>-1.6299999999999999E-2</v>
      </c>
      <c r="C80" s="55">
        <v>-1.5100000000000001E-2</v>
      </c>
      <c r="D80" s="55">
        <v>-1.3899999999999999E-2</v>
      </c>
      <c r="E80" s="55">
        <v>-1.2699999999999999E-2</v>
      </c>
      <c r="F80" s="55">
        <v>-1.15E-2</v>
      </c>
      <c r="G80" s="55">
        <v>-1.03E-2</v>
      </c>
      <c r="H80" s="55">
        <v>-8.9999999999999993E-3</v>
      </c>
      <c r="I80" s="55">
        <v>-7.6E-3</v>
      </c>
      <c r="J80" s="55">
        <v>-6.1999999999999998E-3</v>
      </c>
      <c r="K80" s="55">
        <v>-4.7999999999999996E-3</v>
      </c>
      <c r="L80" s="55">
        <v>-3.3E-3</v>
      </c>
      <c r="M80" s="55">
        <v>-1.6999999999999999E-3</v>
      </c>
      <c r="N80" s="55">
        <v>-1E-4</v>
      </c>
      <c r="O80" s="55">
        <v>1.5E-3</v>
      </c>
      <c r="P80" s="55">
        <v>3.0000000000000001E-3</v>
      </c>
      <c r="Q80" s="55">
        <v>4.5999999999999999E-3</v>
      </c>
      <c r="R80" s="55">
        <v>6.0000000000000001E-3</v>
      </c>
      <c r="S80" s="55">
        <v>7.3000000000000001E-3</v>
      </c>
      <c r="T80" s="55">
        <v>8.5000000000000006E-3</v>
      </c>
      <c r="U80" s="55">
        <v>9.4999999999999998E-3</v>
      </c>
      <c r="V80" s="55">
        <v>1.0200000000000001E-2</v>
      </c>
      <c r="W80" s="55">
        <v>1.0800000000000001E-2</v>
      </c>
      <c r="X80" s="55">
        <v>1.11E-2</v>
      </c>
      <c r="Y80" s="55">
        <v>1.12E-2</v>
      </c>
      <c r="Z80" s="55">
        <v>1.11E-2</v>
      </c>
      <c r="AA80" s="55">
        <v>1.0699999999999999E-2</v>
      </c>
      <c r="AB80" s="55">
        <v>1.01E-2</v>
      </c>
      <c r="AC80" s="55">
        <v>9.2999999999999992E-3</v>
      </c>
      <c r="AD80" s="55">
        <v>8.2000000000000007E-3</v>
      </c>
      <c r="AE80" s="55">
        <v>7.0000000000000001E-3</v>
      </c>
      <c r="AF80" s="55">
        <v>5.7000000000000002E-3</v>
      </c>
      <c r="AG80" s="55">
        <v>4.1999999999999997E-3</v>
      </c>
      <c r="AH80" s="55">
        <v>2.7000000000000001E-3</v>
      </c>
      <c r="AI80" s="55">
        <v>1.1000000000000001E-3</v>
      </c>
      <c r="AJ80" s="55">
        <v>-5.0000000000000001E-4</v>
      </c>
      <c r="AK80" s="55">
        <v>-1.9E-3</v>
      </c>
      <c r="AL80" s="55">
        <v>-3.3E-3</v>
      </c>
      <c r="AM80" s="55">
        <v>-4.5999999999999999E-3</v>
      </c>
      <c r="AN80" s="55">
        <v>-5.7000000000000002E-3</v>
      </c>
      <c r="AO80" s="55">
        <v>-6.6E-3</v>
      </c>
      <c r="AP80" s="55">
        <v>-7.3000000000000001E-3</v>
      </c>
      <c r="AQ80" s="55">
        <v>-7.7999999999999996E-3</v>
      </c>
      <c r="AR80" s="55">
        <v>-8.0000000000000002E-3</v>
      </c>
      <c r="AS80" s="55">
        <v>-8.0000000000000002E-3</v>
      </c>
      <c r="AT80" s="55">
        <v>-7.7999999999999996E-3</v>
      </c>
      <c r="AU80" s="55">
        <v>-7.1999999999999998E-3</v>
      </c>
      <c r="AV80" s="55">
        <v>-6.4999999999999997E-3</v>
      </c>
      <c r="AW80" s="55">
        <v>-5.5999999999999999E-3</v>
      </c>
      <c r="AX80" s="55">
        <v>-4.4999999999999997E-3</v>
      </c>
      <c r="AY80" s="55">
        <v>-3.2000000000000002E-3</v>
      </c>
      <c r="AZ80" s="55">
        <v>-1.9E-3</v>
      </c>
      <c r="BA80" s="55">
        <v>-5.0000000000000001E-4</v>
      </c>
      <c r="BB80" s="55">
        <v>8.0000000000000004E-4</v>
      </c>
      <c r="BC80" s="55">
        <v>2.0999999999999999E-3</v>
      </c>
      <c r="BD80" s="55">
        <v>3.2000000000000002E-3</v>
      </c>
      <c r="BE80" s="55">
        <v>4.1999999999999997E-3</v>
      </c>
      <c r="BF80" s="55">
        <v>5.0000000000000001E-3</v>
      </c>
      <c r="BG80" s="55">
        <v>5.5999999999999999E-3</v>
      </c>
      <c r="BH80" s="55">
        <v>6.0000000000000001E-3</v>
      </c>
      <c r="BI80" s="55">
        <v>6.1999999999999998E-3</v>
      </c>
      <c r="BJ80" s="55">
        <v>6.1999999999999998E-3</v>
      </c>
      <c r="BK80" s="55">
        <v>6.1000000000000004E-3</v>
      </c>
      <c r="BL80" s="55">
        <v>5.8999999999999999E-3</v>
      </c>
      <c r="BM80" s="55">
        <v>5.7000000000000002E-3</v>
      </c>
      <c r="BN80" s="55">
        <v>5.4000000000000003E-3</v>
      </c>
      <c r="BO80" s="12">
        <v>5.1000000000000004E-3</v>
      </c>
      <c r="BP80" s="12">
        <v>4.7999999999999996E-3</v>
      </c>
      <c r="BQ80" s="12">
        <v>4.7000000000000002E-3</v>
      </c>
      <c r="BR80" s="12">
        <v>4.7000000000000002E-3</v>
      </c>
      <c r="BS80" s="12">
        <v>4.7000000000000002E-3</v>
      </c>
      <c r="BT80" s="12">
        <v>4.7999999999999996E-3</v>
      </c>
      <c r="BU80" s="12">
        <v>5.0000000000000001E-3</v>
      </c>
      <c r="BV80" s="12">
        <v>5.1000000000000004E-3</v>
      </c>
      <c r="BW80" s="12">
        <v>5.3E-3</v>
      </c>
      <c r="BX80" s="12">
        <v>5.4000000000000003E-3</v>
      </c>
      <c r="BY80" s="12">
        <v>5.5999999999999999E-3</v>
      </c>
      <c r="BZ80" s="12">
        <v>5.7000000000000002E-3</v>
      </c>
      <c r="CA80" s="12">
        <v>5.8999999999999999E-3</v>
      </c>
      <c r="CB80" s="12">
        <v>6.1000000000000004E-3</v>
      </c>
      <c r="CC80" s="12">
        <v>6.3E-3</v>
      </c>
      <c r="CD80" s="12">
        <v>6.4999999999999997E-3</v>
      </c>
      <c r="CE80" s="12">
        <v>6.7000000000000002E-3</v>
      </c>
      <c r="CF80" s="12">
        <v>6.8999999999999999E-3</v>
      </c>
      <c r="CG80" s="12">
        <v>7.0000000000000001E-3</v>
      </c>
      <c r="CH80" s="12">
        <v>7.1999999999999998E-3</v>
      </c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</row>
    <row r="81" spans="1:109" x14ac:dyDescent="0.2">
      <c r="A81" s="14">
        <v>99</v>
      </c>
      <c r="B81" s="55">
        <v>-1.54E-2</v>
      </c>
      <c r="C81" s="55">
        <v>-1.43E-2</v>
      </c>
      <c r="D81" s="55">
        <v>-1.3100000000000001E-2</v>
      </c>
      <c r="E81" s="55">
        <v>-1.2E-2</v>
      </c>
      <c r="F81" s="55">
        <v>-1.0800000000000001E-2</v>
      </c>
      <c r="G81" s="55">
        <v>-9.7000000000000003E-3</v>
      </c>
      <c r="H81" s="55">
        <v>-8.3999999999999995E-3</v>
      </c>
      <c r="I81" s="55">
        <v>-7.1999999999999998E-3</v>
      </c>
      <c r="J81" s="55">
        <v>-5.8999999999999999E-3</v>
      </c>
      <c r="K81" s="55">
        <v>-4.4999999999999997E-3</v>
      </c>
      <c r="L81" s="55">
        <v>-3.0999999999999999E-3</v>
      </c>
      <c r="M81" s="55">
        <v>-1.6000000000000001E-3</v>
      </c>
      <c r="N81" s="55">
        <v>-1E-4</v>
      </c>
      <c r="O81" s="55">
        <v>1.4E-3</v>
      </c>
      <c r="P81" s="55">
        <v>2.8999999999999998E-3</v>
      </c>
      <c r="Q81" s="55">
        <v>4.3E-3</v>
      </c>
      <c r="R81" s="55">
        <v>5.5999999999999999E-3</v>
      </c>
      <c r="S81" s="55">
        <v>6.8999999999999999E-3</v>
      </c>
      <c r="T81" s="55">
        <v>8.0000000000000002E-3</v>
      </c>
      <c r="U81" s="55">
        <v>8.8999999999999999E-3</v>
      </c>
      <c r="V81" s="55">
        <v>9.5999999999999992E-3</v>
      </c>
      <c r="W81" s="55">
        <v>1.0200000000000001E-2</v>
      </c>
      <c r="X81" s="55">
        <v>1.0500000000000001E-2</v>
      </c>
      <c r="Y81" s="55">
        <v>1.06E-2</v>
      </c>
      <c r="Z81" s="55">
        <v>1.04E-2</v>
      </c>
      <c r="AA81" s="55">
        <v>1.01E-2</v>
      </c>
      <c r="AB81" s="55">
        <v>9.4999999999999998E-3</v>
      </c>
      <c r="AC81" s="55">
        <v>8.6999999999999994E-3</v>
      </c>
      <c r="AD81" s="55">
        <v>7.7999999999999996E-3</v>
      </c>
      <c r="AE81" s="55">
        <v>6.6E-3</v>
      </c>
      <c r="AF81" s="55">
        <v>5.3E-3</v>
      </c>
      <c r="AG81" s="55">
        <v>4.0000000000000001E-3</v>
      </c>
      <c r="AH81" s="55">
        <v>2.5000000000000001E-3</v>
      </c>
      <c r="AI81" s="55">
        <v>1E-3</v>
      </c>
      <c r="AJ81" s="55">
        <v>-4.0000000000000002E-4</v>
      </c>
      <c r="AK81" s="55">
        <v>-1.8E-3</v>
      </c>
      <c r="AL81" s="55">
        <v>-3.0999999999999999E-3</v>
      </c>
      <c r="AM81" s="55">
        <v>-4.3E-3</v>
      </c>
      <c r="AN81" s="55">
        <v>-5.4000000000000003E-3</v>
      </c>
      <c r="AO81" s="55">
        <v>-6.1999999999999998E-3</v>
      </c>
      <c r="AP81" s="55">
        <v>-6.8999999999999999E-3</v>
      </c>
      <c r="AQ81" s="55">
        <v>-7.3000000000000001E-3</v>
      </c>
      <c r="AR81" s="55">
        <v>-7.6E-3</v>
      </c>
      <c r="AS81" s="55">
        <v>-7.4999999999999997E-3</v>
      </c>
      <c r="AT81" s="55">
        <v>-7.3000000000000001E-3</v>
      </c>
      <c r="AU81" s="55">
        <v>-6.7999999999999996E-3</v>
      </c>
      <c r="AV81" s="55">
        <v>-6.1000000000000004E-3</v>
      </c>
      <c r="AW81" s="55">
        <v>-5.3E-3</v>
      </c>
      <c r="AX81" s="55">
        <v>-4.1999999999999997E-3</v>
      </c>
      <c r="AY81" s="55">
        <v>-3.0000000000000001E-3</v>
      </c>
      <c r="AZ81" s="55">
        <v>-1.8E-3</v>
      </c>
      <c r="BA81" s="55">
        <v>-5.0000000000000001E-4</v>
      </c>
      <c r="BB81" s="55">
        <v>6.9999999999999999E-4</v>
      </c>
      <c r="BC81" s="55">
        <v>1.9E-3</v>
      </c>
      <c r="BD81" s="55">
        <v>3.0000000000000001E-3</v>
      </c>
      <c r="BE81" s="55">
        <v>4.0000000000000001E-3</v>
      </c>
      <c r="BF81" s="55">
        <v>4.7000000000000002E-3</v>
      </c>
      <c r="BG81" s="55">
        <v>5.3E-3</v>
      </c>
      <c r="BH81" s="55">
        <v>5.5999999999999999E-3</v>
      </c>
      <c r="BI81" s="55">
        <v>5.7999999999999996E-3</v>
      </c>
      <c r="BJ81" s="55">
        <v>5.7999999999999996E-3</v>
      </c>
      <c r="BK81" s="55">
        <v>5.7999999999999996E-3</v>
      </c>
      <c r="BL81" s="55">
        <v>5.5999999999999999E-3</v>
      </c>
      <c r="BM81" s="55">
        <v>5.3E-3</v>
      </c>
      <c r="BN81" s="55">
        <v>5.0000000000000001E-3</v>
      </c>
      <c r="BO81" s="12">
        <v>4.7999999999999996E-3</v>
      </c>
      <c r="BP81" s="12">
        <v>4.5999999999999999E-3</v>
      </c>
      <c r="BQ81" s="12">
        <v>4.4000000000000003E-3</v>
      </c>
      <c r="BR81" s="12">
        <v>4.4000000000000003E-3</v>
      </c>
      <c r="BS81" s="12">
        <v>4.4000000000000003E-3</v>
      </c>
      <c r="BT81" s="12">
        <v>4.4999999999999997E-3</v>
      </c>
      <c r="BU81" s="12">
        <v>4.7000000000000002E-3</v>
      </c>
      <c r="BV81" s="12">
        <v>4.7999999999999996E-3</v>
      </c>
      <c r="BW81" s="12">
        <v>5.0000000000000001E-3</v>
      </c>
      <c r="BX81" s="12">
        <v>5.1000000000000004E-3</v>
      </c>
      <c r="BY81" s="12">
        <v>5.1999999999999998E-3</v>
      </c>
      <c r="BZ81" s="12">
        <v>5.4000000000000003E-3</v>
      </c>
      <c r="CA81" s="12">
        <v>5.5999999999999999E-3</v>
      </c>
      <c r="CB81" s="12">
        <v>5.7000000000000002E-3</v>
      </c>
      <c r="CC81" s="12">
        <v>5.8999999999999999E-3</v>
      </c>
      <c r="CD81" s="12">
        <v>6.1000000000000004E-3</v>
      </c>
      <c r="CE81" s="12">
        <v>6.3E-3</v>
      </c>
      <c r="CF81" s="12">
        <v>6.4000000000000003E-3</v>
      </c>
      <c r="CG81" s="12">
        <v>6.6E-3</v>
      </c>
      <c r="CH81" s="12">
        <v>6.7999999999999996E-3</v>
      </c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</row>
    <row r="82" spans="1:109" x14ac:dyDescent="0.2">
      <c r="A82" s="14">
        <v>100</v>
      </c>
      <c r="B82" s="55">
        <v>-1.44E-2</v>
      </c>
      <c r="C82" s="55">
        <v>-1.34E-2</v>
      </c>
      <c r="D82" s="55">
        <v>-1.23E-2</v>
      </c>
      <c r="E82" s="55">
        <v>-1.12E-2</v>
      </c>
      <c r="F82" s="55">
        <v>-1.0200000000000001E-2</v>
      </c>
      <c r="G82" s="55">
        <v>-9.1000000000000004E-3</v>
      </c>
      <c r="H82" s="55">
        <v>-7.9000000000000008E-3</v>
      </c>
      <c r="I82" s="55">
        <v>-6.7000000000000002E-3</v>
      </c>
      <c r="J82" s="55">
        <v>-5.4999999999999997E-3</v>
      </c>
      <c r="K82" s="55">
        <v>-4.1999999999999997E-3</v>
      </c>
      <c r="L82" s="55">
        <v>-2.8999999999999998E-3</v>
      </c>
      <c r="M82" s="55">
        <v>-1.5E-3</v>
      </c>
      <c r="N82" s="55">
        <v>-1E-4</v>
      </c>
      <c r="O82" s="55">
        <v>1.2999999999999999E-3</v>
      </c>
      <c r="P82" s="55">
        <v>2.7000000000000001E-3</v>
      </c>
      <c r="Q82" s="55">
        <v>4.0000000000000001E-3</v>
      </c>
      <c r="R82" s="55">
        <v>5.3E-3</v>
      </c>
      <c r="S82" s="55">
        <v>6.4000000000000003E-3</v>
      </c>
      <c r="T82" s="55">
        <v>7.4999999999999997E-3</v>
      </c>
      <c r="U82" s="55">
        <v>8.3000000000000001E-3</v>
      </c>
      <c r="V82" s="55">
        <v>8.9999999999999993E-3</v>
      </c>
      <c r="W82" s="55">
        <v>9.4999999999999998E-3</v>
      </c>
      <c r="X82" s="55">
        <v>9.7999999999999997E-3</v>
      </c>
      <c r="Y82" s="55">
        <v>9.9000000000000008E-3</v>
      </c>
      <c r="Z82" s="55">
        <v>9.7999999999999997E-3</v>
      </c>
      <c r="AA82" s="55">
        <v>9.4999999999999998E-3</v>
      </c>
      <c r="AB82" s="55">
        <v>8.8999999999999999E-3</v>
      </c>
      <c r="AC82" s="55">
        <v>8.2000000000000007E-3</v>
      </c>
      <c r="AD82" s="55">
        <v>7.3000000000000001E-3</v>
      </c>
      <c r="AE82" s="55">
        <v>6.1999999999999998E-3</v>
      </c>
      <c r="AF82" s="55">
        <v>5.0000000000000001E-3</v>
      </c>
      <c r="AG82" s="55">
        <v>3.7000000000000002E-3</v>
      </c>
      <c r="AH82" s="55">
        <v>2.3999999999999998E-3</v>
      </c>
      <c r="AI82" s="55">
        <v>1E-3</v>
      </c>
      <c r="AJ82" s="55">
        <v>-4.0000000000000002E-4</v>
      </c>
      <c r="AK82" s="55">
        <v>-1.6999999999999999E-3</v>
      </c>
      <c r="AL82" s="55">
        <v>-3.0000000000000001E-3</v>
      </c>
      <c r="AM82" s="55">
        <v>-4.1000000000000003E-3</v>
      </c>
      <c r="AN82" s="55">
        <v>-5.0000000000000001E-3</v>
      </c>
      <c r="AO82" s="55">
        <v>-5.7999999999999996E-3</v>
      </c>
      <c r="AP82" s="55">
        <v>-6.4999999999999997E-3</v>
      </c>
      <c r="AQ82" s="55">
        <v>-6.8999999999999999E-3</v>
      </c>
      <c r="AR82" s="55">
        <v>-7.1000000000000004E-3</v>
      </c>
      <c r="AS82" s="55">
        <v>-7.1000000000000004E-3</v>
      </c>
      <c r="AT82" s="55">
        <v>-6.7999999999999996E-3</v>
      </c>
      <c r="AU82" s="55">
        <v>-6.4000000000000003E-3</v>
      </c>
      <c r="AV82" s="55">
        <v>-5.7999999999999996E-3</v>
      </c>
      <c r="AW82" s="55">
        <v>-4.8999999999999998E-3</v>
      </c>
      <c r="AX82" s="55">
        <v>-3.8999999999999998E-3</v>
      </c>
      <c r="AY82" s="55">
        <v>-2.8999999999999998E-3</v>
      </c>
      <c r="AZ82" s="55">
        <v>-1.6999999999999999E-3</v>
      </c>
      <c r="BA82" s="55">
        <v>-5.0000000000000001E-4</v>
      </c>
      <c r="BB82" s="55">
        <v>6.9999999999999999E-4</v>
      </c>
      <c r="BC82" s="55">
        <v>1.8E-3</v>
      </c>
      <c r="BD82" s="55">
        <v>2.8E-3</v>
      </c>
      <c r="BE82" s="55">
        <v>3.7000000000000002E-3</v>
      </c>
      <c r="BF82" s="55">
        <v>4.4000000000000003E-3</v>
      </c>
      <c r="BG82" s="55">
        <v>4.8999999999999998E-3</v>
      </c>
      <c r="BH82" s="55">
        <v>5.3E-3</v>
      </c>
      <c r="BI82" s="55">
        <v>5.4000000000000003E-3</v>
      </c>
      <c r="BJ82" s="55">
        <v>5.4999999999999997E-3</v>
      </c>
      <c r="BK82" s="55">
        <v>5.4000000000000003E-3</v>
      </c>
      <c r="BL82" s="55">
        <v>5.1999999999999998E-3</v>
      </c>
      <c r="BM82" s="55">
        <v>5.0000000000000001E-3</v>
      </c>
      <c r="BN82" s="55">
        <v>4.7000000000000002E-3</v>
      </c>
      <c r="BO82" s="12">
        <v>4.4999999999999997E-3</v>
      </c>
      <c r="BP82" s="12">
        <v>4.3E-3</v>
      </c>
      <c r="BQ82" s="12">
        <v>4.1999999999999997E-3</v>
      </c>
      <c r="BR82" s="12">
        <v>4.1000000000000003E-3</v>
      </c>
      <c r="BS82" s="12">
        <v>4.1999999999999997E-3</v>
      </c>
      <c r="BT82" s="12">
        <v>4.3E-3</v>
      </c>
      <c r="BU82" s="12">
        <v>4.4000000000000003E-3</v>
      </c>
      <c r="BV82" s="12">
        <v>4.4999999999999997E-3</v>
      </c>
      <c r="BW82" s="12">
        <v>4.7000000000000002E-3</v>
      </c>
      <c r="BX82" s="12">
        <v>4.7999999999999996E-3</v>
      </c>
      <c r="BY82" s="12">
        <v>4.8999999999999998E-3</v>
      </c>
      <c r="BZ82" s="12">
        <v>5.1000000000000004E-3</v>
      </c>
      <c r="CA82" s="12">
        <v>5.1999999999999998E-3</v>
      </c>
      <c r="CB82" s="12">
        <v>5.4000000000000003E-3</v>
      </c>
      <c r="CC82" s="12">
        <v>5.4999999999999997E-3</v>
      </c>
      <c r="CD82" s="12">
        <v>5.7000000000000002E-3</v>
      </c>
      <c r="CE82" s="12">
        <v>5.8999999999999999E-3</v>
      </c>
      <c r="CF82" s="12">
        <v>6.0000000000000001E-3</v>
      </c>
      <c r="CG82" s="12">
        <v>6.1999999999999998E-3</v>
      </c>
      <c r="CH82" s="12">
        <v>6.4000000000000003E-3</v>
      </c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</row>
    <row r="83" spans="1:109" x14ac:dyDescent="0.2">
      <c r="A83" s="14">
        <v>101</v>
      </c>
      <c r="B83" s="55">
        <v>-1.35E-2</v>
      </c>
      <c r="C83" s="55">
        <v>-1.2500000000000001E-2</v>
      </c>
      <c r="D83" s="55">
        <v>-1.15E-2</v>
      </c>
      <c r="E83" s="55">
        <v>-1.0500000000000001E-2</v>
      </c>
      <c r="F83" s="55">
        <v>-9.4999999999999998E-3</v>
      </c>
      <c r="G83" s="55">
        <v>-8.3999999999999995E-3</v>
      </c>
      <c r="H83" s="55">
        <v>-7.4000000000000003E-3</v>
      </c>
      <c r="I83" s="55">
        <v>-6.3E-3</v>
      </c>
      <c r="J83" s="55">
        <v>-5.1000000000000004E-3</v>
      </c>
      <c r="K83" s="55">
        <v>-3.8999999999999998E-3</v>
      </c>
      <c r="L83" s="55">
        <v>-2.7000000000000001E-3</v>
      </c>
      <c r="M83" s="55">
        <v>-1.4E-3</v>
      </c>
      <c r="N83" s="55">
        <v>-1E-4</v>
      </c>
      <c r="O83" s="55">
        <v>1.1999999999999999E-3</v>
      </c>
      <c r="P83" s="55">
        <v>2.5000000000000001E-3</v>
      </c>
      <c r="Q83" s="55">
        <v>3.8E-3</v>
      </c>
      <c r="R83" s="55">
        <v>4.8999999999999998E-3</v>
      </c>
      <c r="S83" s="55">
        <v>6.0000000000000001E-3</v>
      </c>
      <c r="T83" s="55">
        <v>7.0000000000000001E-3</v>
      </c>
      <c r="U83" s="55">
        <v>7.7999999999999996E-3</v>
      </c>
      <c r="V83" s="55">
        <v>8.3999999999999995E-3</v>
      </c>
      <c r="W83" s="55">
        <v>8.8999999999999999E-3</v>
      </c>
      <c r="X83" s="55">
        <v>9.1999999999999998E-3</v>
      </c>
      <c r="Y83" s="55">
        <v>9.2999999999999992E-3</v>
      </c>
      <c r="Z83" s="55">
        <v>9.1000000000000004E-3</v>
      </c>
      <c r="AA83" s="55">
        <v>8.8000000000000005E-3</v>
      </c>
      <c r="AB83" s="55">
        <v>8.3000000000000001E-3</v>
      </c>
      <c r="AC83" s="55">
        <v>7.6E-3</v>
      </c>
      <c r="AD83" s="55">
        <v>6.7999999999999996E-3</v>
      </c>
      <c r="AE83" s="55">
        <v>5.7999999999999996E-3</v>
      </c>
      <c r="AF83" s="55">
        <v>4.7000000000000002E-3</v>
      </c>
      <c r="AG83" s="55">
        <v>3.5000000000000001E-3</v>
      </c>
      <c r="AH83" s="55">
        <v>2.2000000000000001E-3</v>
      </c>
      <c r="AI83" s="55">
        <v>8.9999999999999998E-4</v>
      </c>
      <c r="AJ83" s="55">
        <v>-4.0000000000000002E-4</v>
      </c>
      <c r="AK83" s="55">
        <v>-1.6000000000000001E-3</v>
      </c>
      <c r="AL83" s="55">
        <v>-2.8E-3</v>
      </c>
      <c r="AM83" s="55">
        <v>-3.8E-3</v>
      </c>
      <c r="AN83" s="55">
        <v>-4.7000000000000002E-3</v>
      </c>
      <c r="AO83" s="55">
        <v>-5.4000000000000003E-3</v>
      </c>
      <c r="AP83" s="55">
        <v>-6.0000000000000001E-3</v>
      </c>
      <c r="AQ83" s="55">
        <v>-6.4000000000000003E-3</v>
      </c>
      <c r="AR83" s="55">
        <v>-6.6E-3</v>
      </c>
      <c r="AS83" s="55">
        <v>-6.6E-3</v>
      </c>
      <c r="AT83" s="55">
        <v>-6.4000000000000003E-3</v>
      </c>
      <c r="AU83" s="55">
        <v>-6.0000000000000001E-3</v>
      </c>
      <c r="AV83" s="55">
        <v>-5.4000000000000003E-3</v>
      </c>
      <c r="AW83" s="55">
        <v>-4.5999999999999999E-3</v>
      </c>
      <c r="AX83" s="55">
        <v>-3.7000000000000002E-3</v>
      </c>
      <c r="AY83" s="55">
        <v>-2.7000000000000001E-3</v>
      </c>
      <c r="AZ83" s="55">
        <v>-1.6000000000000001E-3</v>
      </c>
      <c r="BA83" s="55">
        <v>-5.0000000000000001E-4</v>
      </c>
      <c r="BB83" s="55">
        <v>6.9999999999999999E-4</v>
      </c>
      <c r="BC83" s="55">
        <v>1.6999999999999999E-3</v>
      </c>
      <c r="BD83" s="55">
        <v>2.5999999999999999E-3</v>
      </c>
      <c r="BE83" s="55">
        <v>3.5000000000000001E-3</v>
      </c>
      <c r="BF83" s="55">
        <v>4.1000000000000003E-3</v>
      </c>
      <c r="BG83" s="55">
        <v>4.5999999999999999E-3</v>
      </c>
      <c r="BH83" s="55">
        <v>4.8999999999999998E-3</v>
      </c>
      <c r="BI83" s="55">
        <v>5.1000000000000004E-3</v>
      </c>
      <c r="BJ83" s="55">
        <v>5.1000000000000004E-3</v>
      </c>
      <c r="BK83" s="55">
        <v>5.0000000000000001E-3</v>
      </c>
      <c r="BL83" s="55">
        <v>4.8999999999999998E-3</v>
      </c>
      <c r="BM83" s="55">
        <v>4.7000000000000002E-3</v>
      </c>
      <c r="BN83" s="55">
        <v>4.4000000000000003E-3</v>
      </c>
      <c r="BO83" s="12">
        <v>4.1999999999999997E-3</v>
      </c>
      <c r="BP83" s="12">
        <v>4.0000000000000001E-3</v>
      </c>
      <c r="BQ83" s="12">
        <v>3.8999999999999998E-3</v>
      </c>
      <c r="BR83" s="12">
        <v>3.8999999999999998E-3</v>
      </c>
      <c r="BS83" s="12">
        <v>3.8999999999999998E-3</v>
      </c>
      <c r="BT83" s="12">
        <v>4.0000000000000001E-3</v>
      </c>
      <c r="BU83" s="12">
        <v>4.1000000000000003E-3</v>
      </c>
      <c r="BV83" s="12">
        <v>4.1999999999999997E-3</v>
      </c>
      <c r="BW83" s="12">
        <v>4.4000000000000003E-3</v>
      </c>
      <c r="BX83" s="12">
        <v>4.4999999999999997E-3</v>
      </c>
      <c r="BY83" s="12">
        <v>4.5999999999999999E-3</v>
      </c>
      <c r="BZ83" s="12">
        <v>4.7000000000000002E-3</v>
      </c>
      <c r="CA83" s="12">
        <v>4.8999999999999998E-3</v>
      </c>
      <c r="CB83" s="12">
        <v>5.0000000000000001E-3</v>
      </c>
      <c r="CC83" s="12">
        <v>5.1999999999999998E-3</v>
      </c>
      <c r="CD83" s="12">
        <v>5.3E-3</v>
      </c>
      <c r="CE83" s="12">
        <v>5.4999999999999997E-3</v>
      </c>
      <c r="CF83" s="12">
        <v>5.5999999999999999E-3</v>
      </c>
      <c r="CG83" s="12">
        <v>5.7999999999999996E-3</v>
      </c>
      <c r="CH83" s="12">
        <v>6.0000000000000001E-3</v>
      </c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</row>
    <row r="84" spans="1:109" x14ac:dyDescent="0.2">
      <c r="A84" s="14">
        <v>102</v>
      </c>
      <c r="B84" s="55">
        <v>-1.2500000000000001E-2</v>
      </c>
      <c r="C84" s="55">
        <v>-1.1599999999999999E-2</v>
      </c>
      <c r="D84" s="55">
        <v>-1.0699999999999999E-2</v>
      </c>
      <c r="E84" s="55">
        <v>-9.7000000000000003E-3</v>
      </c>
      <c r="F84" s="55">
        <v>-8.8000000000000005E-3</v>
      </c>
      <c r="G84" s="55">
        <v>-7.7999999999999996E-3</v>
      </c>
      <c r="H84" s="55">
        <v>-6.8999999999999999E-3</v>
      </c>
      <c r="I84" s="55">
        <v>-5.7999999999999996E-3</v>
      </c>
      <c r="J84" s="55">
        <v>-4.7999999999999996E-3</v>
      </c>
      <c r="K84" s="55">
        <v>-3.5999999999999999E-3</v>
      </c>
      <c r="L84" s="55">
        <v>-2.5000000000000001E-3</v>
      </c>
      <c r="M84" s="55">
        <v>-1.2999999999999999E-3</v>
      </c>
      <c r="N84" s="55">
        <v>-1E-4</v>
      </c>
      <c r="O84" s="55">
        <v>1.1000000000000001E-3</v>
      </c>
      <c r="P84" s="55">
        <v>2.3E-3</v>
      </c>
      <c r="Q84" s="55">
        <v>3.5000000000000001E-3</v>
      </c>
      <c r="R84" s="55">
        <v>4.5999999999999999E-3</v>
      </c>
      <c r="S84" s="55">
        <v>5.5999999999999999E-3</v>
      </c>
      <c r="T84" s="55">
        <v>6.4999999999999997E-3</v>
      </c>
      <c r="U84" s="55">
        <v>7.1999999999999998E-3</v>
      </c>
      <c r="V84" s="55">
        <v>7.7999999999999996E-3</v>
      </c>
      <c r="W84" s="55">
        <v>8.3000000000000001E-3</v>
      </c>
      <c r="X84" s="55">
        <v>8.5000000000000006E-3</v>
      </c>
      <c r="Y84" s="55">
        <v>8.6E-3</v>
      </c>
      <c r="Z84" s="55">
        <v>8.5000000000000006E-3</v>
      </c>
      <c r="AA84" s="55">
        <v>8.2000000000000007E-3</v>
      </c>
      <c r="AB84" s="55">
        <v>7.7000000000000002E-3</v>
      </c>
      <c r="AC84" s="55">
        <v>7.1000000000000004E-3</v>
      </c>
      <c r="AD84" s="55">
        <v>6.3E-3</v>
      </c>
      <c r="AE84" s="55">
        <v>5.4000000000000003E-3</v>
      </c>
      <c r="AF84" s="55">
        <v>4.3E-3</v>
      </c>
      <c r="AG84" s="55">
        <v>3.2000000000000002E-3</v>
      </c>
      <c r="AH84" s="55">
        <v>2E-3</v>
      </c>
      <c r="AI84" s="55">
        <v>8.0000000000000004E-4</v>
      </c>
      <c r="AJ84" s="55">
        <v>-2.9999999999999997E-4</v>
      </c>
      <c r="AK84" s="55">
        <v>-1.5E-3</v>
      </c>
      <c r="AL84" s="55">
        <v>-2.5999999999999999E-3</v>
      </c>
      <c r="AM84" s="55">
        <v>-3.5000000000000001E-3</v>
      </c>
      <c r="AN84" s="55">
        <v>-4.4000000000000003E-3</v>
      </c>
      <c r="AO84" s="55">
        <v>-5.1000000000000004E-3</v>
      </c>
      <c r="AP84" s="55">
        <v>-5.5999999999999999E-3</v>
      </c>
      <c r="AQ84" s="55">
        <v>-6.0000000000000001E-3</v>
      </c>
      <c r="AR84" s="55">
        <v>-6.1000000000000004E-3</v>
      </c>
      <c r="AS84" s="55">
        <v>-6.1000000000000004E-3</v>
      </c>
      <c r="AT84" s="55">
        <v>-5.8999999999999999E-3</v>
      </c>
      <c r="AU84" s="55">
        <v>-5.4999999999999997E-3</v>
      </c>
      <c r="AV84" s="55">
        <v>-5.0000000000000001E-3</v>
      </c>
      <c r="AW84" s="55">
        <v>-4.3E-3</v>
      </c>
      <c r="AX84" s="55">
        <v>-3.3999999999999998E-3</v>
      </c>
      <c r="AY84" s="55">
        <v>-2.5000000000000001E-3</v>
      </c>
      <c r="AZ84" s="55">
        <v>-1.5E-3</v>
      </c>
      <c r="BA84" s="55">
        <v>-4.0000000000000002E-4</v>
      </c>
      <c r="BB84" s="55">
        <v>5.9999999999999995E-4</v>
      </c>
      <c r="BC84" s="55">
        <v>1.6000000000000001E-3</v>
      </c>
      <c r="BD84" s="55">
        <v>2.5000000000000001E-3</v>
      </c>
      <c r="BE84" s="55">
        <v>3.2000000000000002E-3</v>
      </c>
      <c r="BF84" s="55">
        <v>3.8E-3</v>
      </c>
      <c r="BG84" s="55">
        <v>4.3E-3</v>
      </c>
      <c r="BH84" s="55">
        <v>4.5999999999999999E-3</v>
      </c>
      <c r="BI84" s="55">
        <v>4.7000000000000002E-3</v>
      </c>
      <c r="BJ84" s="55">
        <v>4.7000000000000002E-3</v>
      </c>
      <c r="BK84" s="55">
        <v>4.7000000000000002E-3</v>
      </c>
      <c r="BL84" s="55">
        <v>4.4999999999999997E-3</v>
      </c>
      <c r="BM84" s="55">
        <v>4.3E-3</v>
      </c>
      <c r="BN84" s="55">
        <v>4.1000000000000003E-3</v>
      </c>
      <c r="BO84" s="12">
        <v>3.8999999999999998E-3</v>
      </c>
      <c r="BP84" s="12">
        <v>3.7000000000000002E-3</v>
      </c>
      <c r="BQ84" s="12">
        <v>3.5999999999999999E-3</v>
      </c>
      <c r="BR84" s="12">
        <v>3.5999999999999999E-3</v>
      </c>
      <c r="BS84" s="12">
        <v>3.5999999999999999E-3</v>
      </c>
      <c r="BT84" s="12">
        <v>3.7000000000000002E-3</v>
      </c>
      <c r="BU84" s="12">
        <v>3.8E-3</v>
      </c>
      <c r="BV84" s="12">
        <v>3.8999999999999998E-3</v>
      </c>
      <c r="BW84" s="12">
        <v>4.0000000000000001E-3</v>
      </c>
      <c r="BX84" s="12">
        <v>4.1999999999999997E-3</v>
      </c>
      <c r="BY84" s="12">
        <v>4.3E-3</v>
      </c>
      <c r="BZ84" s="12">
        <v>4.4000000000000003E-3</v>
      </c>
      <c r="CA84" s="12">
        <v>4.4999999999999997E-3</v>
      </c>
      <c r="CB84" s="12">
        <v>4.7000000000000002E-3</v>
      </c>
      <c r="CC84" s="12">
        <v>4.7999999999999996E-3</v>
      </c>
      <c r="CD84" s="12">
        <v>4.8999999999999998E-3</v>
      </c>
      <c r="CE84" s="12">
        <v>5.1000000000000004E-3</v>
      </c>
      <c r="CF84" s="12">
        <v>5.1999999999999998E-3</v>
      </c>
      <c r="CG84" s="12">
        <v>5.4000000000000003E-3</v>
      </c>
      <c r="CH84" s="12">
        <v>5.4999999999999997E-3</v>
      </c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</row>
    <row r="85" spans="1:109" x14ac:dyDescent="0.2">
      <c r="A85" s="14">
        <v>103</v>
      </c>
      <c r="B85" s="55">
        <v>-1.15E-2</v>
      </c>
      <c r="C85" s="55">
        <v>-1.0699999999999999E-2</v>
      </c>
      <c r="D85" s="55">
        <v>-9.7999999999999997E-3</v>
      </c>
      <c r="E85" s="55">
        <v>-8.9999999999999993E-3</v>
      </c>
      <c r="F85" s="55">
        <v>-8.0999999999999996E-3</v>
      </c>
      <c r="G85" s="55">
        <v>-7.1999999999999998E-3</v>
      </c>
      <c r="H85" s="55">
        <v>-6.3E-3</v>
      </c>
      <c r="I85" s="55">
        <v>-5.4000000000000003E-3</v>
      </c>
      <c r="J85" s="55">
        <v>-4.4000000000000003E-3</v>
      </c>
      <c r="K85" s="55">
        <v>-3.3999999999999998E-3</v>
      </c>
      <c r="L85" s="55">
        <v>-2.3E-3</v>
      </c>
      <c r="M85" s="55">
        <v>-1.1999999999999999E-3</v>
      </c>
      <c r="N85" s="55">
        <v>-1E-4</v>
      </c>
      <c r="O85" s="55">
        <v>1E-3</v>
      </c>
      <c r="P85" s="55">
        <v>2.0999999999999999E-3</v>
      </c>
      <c r="Q85" s="55">
        <v>3.2000000000000002E-3</v>
      </c>
      <c r="R85" s="55">
        <v>4.1999999999999997E-3</v>
      </c>
      <c r="S85" s="55">
        <v>5.1999999999999998E-3</v>
      </c>
      <c r="T85" s="55">
        <v>6.0000000000000001E-3</v>
      </c>
      <c r="U85" s="55">
        <v>6.7000000000000002E-3</v>
      </c>
      <c r="V85" s="55">
        <v>7.1999999999999998E-3</v>
      </c>
      <c r="W85" s="55">
        <v>7.6E-3</v>
      </c>
      <c r="X85" s="55">
        <v>7.9000000000000008E-3</v>
      </c>
      <c r="Y85" s="55">
        <v>7.9000000000000008E-3</v>
      </c>
      <c r="Z85" s="55">
        <v>7.7999999999999996E-3</v>
      </c>
      <c r="AA85" s="55">
        <v>7.6E-3</v>
      </c>
      <c r="AB85" s="55">
        <v>7.1000000000000004E-3</v>
      </c>
      <c r="AC85" s="55">
        <v>6.4999999999999997E-3</v>
      </c>
      <c r="AD85" s="55">
        <v>5.7999999999999996E-3</v>
      </c>
      <c r="AE85" s="55">
        <v>5.0000000000000001E-3</v>
      </c>
      <c r="AF85" s="55">
        <v>4.0000000000000001E-3</v>
      </c>
      <c r="AG85" s="55">
        <v>3.0000000000000001E-3</v>
      </c>
      <c r="AH85" s="55">
        <v>1.9E-3</v>
      </c>
      <c r="AI85" s="55">
        <v>8.0000000000000004E-4</v>
      </c>
      <c r="AJ85" s="55">
        <v>-2.9999999999999997E-4</v>
      </c>
      <c r="AK85" s="55">
        <v>-1.4E-3</v>
      </c>
      <c r="AL85" s="55">
        <v>-2.3999999999999998E-3</v>
      </c>
      <c r="AM85" s="55">
        <v>-3.3E-3</v>
      </c>
      <c r="AN85" s="55">
        <v>-4.0000000000000001E-3</v>
      </c>
      <c r="AO85" s="55">
        <v>-4.7000000000000002E-3</v>
      </c>
      <c r="AP85" s="55">
        <v>-5.1999999999999998E-3</v>
      </c>
      <c r="AQ85" s="55">
        <v>-5.4999999999999997E-3</v>
      </c>
      <c r="AR85" s="55">
        <v>-5.7000000000000002E-3</v>
      </c>
      <c r="AS85" s="55">
        <v>-5.7000000000000002E-3</v>
      </c>
      <c r="AT85" s="55">
        <v>-5.4999999999999997E-3</v>
      </c>
      <c r="AU85" s="55">
        <v>-5.1000000000000004E-3</v>
      </c>
      <c r="AV85" s="55">
        <v>-4.5999999999999999E-3</v>
      </c>
      <c r="AW85" s="55">
        <v>-3.8999999999999998E-3</v>
      </c>
      <c r="AX85" s="55">
        <v>-3.2000000000000002E-3</v>
      </c>
      <c r="AY85" s="55">
        <v>-2.3E-3</v>
      </c>
      <c r="AZ85" s="55">
        <v>-1.2999999999999999E-3</v>
      </c>
      <c r="BA85" s="55">
        <v>-4.0000000000000002E-4</v>
      </c>
      <c r="BB85" s="55">
        <v>5.9999999999999995E-4</v>
      </c>
      <c r="BC85" s="55">
        <v>1.5E-3</v>
      </c>
      <c r="BD85" s="55">
        <v>2.3E-3</v>
      </c>
      <c r="BE85" s="55">
        <v>3.0000000000000001E-3</v>
      </c>
      <c r="BF85" s="55">
        <v>3.5000000000000001E-3</v>
      </c>
      <c r="BG85" s="55">
        <v>3.8999999999999998E-3</v>
      </c>
      <c r="BH85" s="55">
        <v>4.1999999999999997E-3</v>
      </c>
      <c r="BI85" s="55">
        <v>4.4000000000000003E-3</v>
      </c>
      <c r="BJ85" s="55">
        <v>4.4000000000000003E-3</v>
      </c>
      <c r="BK85" s="55">
        <v>4.3E-3</v>
      </c>
      <c r="BL85" s="55">
        <v>4.1999999999999997E-3</v>
      </c>
      <c r="BM85" s="55">
        <v>4.0000000000000001E-3</v>
      </c>
      <c r="BN85" s="55">
        <v>3.8E-3</v>
      </c>
      <c r="BO85" s="12">
        <v>3.5999999999999999E-3</v>
      </c>
      <c r="BP85" s="12">
        <v>3.3999999999999998E-3</v>
      </c>
      <c r="BQ85" s="12">
        <v>3.3E-3</v>
      </c>
      <c r="BR85" s="12">
        <v>3.3E-3</v>
      </c>
      <c r="BS85" s="12">
        <v>3.3E-3</v>
      </c>
      <c r="BT85" s="12">
        <v>3.3999999999999998E-3</v>
      </c>
      <c r="BU85" s="12">
        <v>3.5000000000000001E-3</v>
      </c>
      <c r="BV85" s="12">
        <v>3.5999999999999999E-3</v>
      </c>
      <c r="BW85" s="12">
        <v>3.7000000000000002E-3</v>
      </c>
      <c r="BX85" s="12">
        <v>3.8E-3</v>
      </c>
      <c r="BY85" s="12">
        <v>3.8999999999999998E-3</v>
      </c>
      <c r="BZ85" s="12">
        <v>4.0000000000000001E-3</v>
      </c>
      <c r="CA85" s="12">
        <v>4.1999999999999997E-3</v>
      </c>
      <c r="CB85" s="12">
        <v>4.3E-3</v>
      </c>
      <c r="CC85" s="12">
        <v>4.4000000000000003E-3</v>
      </c>
      <c r="CD85" s="12">
        <v>4.5999999999999999E-3</v>
      </c>
      <c r="CE85" s="12">
        <v>4.7000000000000002E-3</v>
      </c>
      <c r="CF85" s="12">
        <v>4.7999999999999996E-3</v>
      </c>
      <c r="CG85" s="12">
        <v>5.0000000000000001E-3</v>
      </c>
      <c r="CH85" s="12">
        <v>5.1000000000000004E-3</v>
      </c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</row>
    <row r="86" spans="1:109" x14ac:dyDescent="0.2">
      <c r="A86" s="14">
        <v>104</v>
      </c>
      <c r="B86" s="55">
        <v>-1.06E-2</v>
      </c>
      <c r="C86" s="55">
        <v>-9.7999999999999997E-3</v>
      </c>
      <c r="D86" s="55">
        <v>-8.9999999999999993E-3</v>
      </c>
      <c r="E86" s="55">
        <v>-8.2000000000000007E-3</v>
      </c>
      <c r="F86" s="55">
        <v>-7.4000000000000003E-3</v>
      </c>
      <c r="G86" s="55">
        <v>-6.6E-3</v>
      </c>
      <c r="H86" s="55">
        <v>-5.7999999999999996E-3</v>
      </c>
      <c r="I86" s="55">
        <v>-4.8999999999999998E-3</v>
      </c>
      <c r="J86" s="55">
        <v>-4.0000000000000001E-3</v>
      </c>
      <c r="K86" s="55">
        <v>-3.0999999999999999E-3</v>
      </c>
      <c r="L86" s="55">
        <v>-2.0999999999999999E-3</v>
      </c>
      <c r="M86" s="55">
        <v>-1.1000000000000001E-3</v>
      </c>
      <c r="N86" s="55">
        <v>-1E-4</v>
      </c>
      <c r="O86" s="55">
        <v>1E-3</v>
      </c>
      <c r="P86" s="55">
        <v>2E-3</v>
      </c>
      <c r="Q86" s="55">
        <v>2.8999999999999998E-3</v>
      </c>
      <c r="R86" s="55">
        <v>3.8999999999999998E-3</v>
      </c>
      <c r="S86" s="55">
        <v>4.7000000000000002E-3</v>
      </c>
      <c r="T86" s="55">
        <v>5.4999999999999997E-3</v>
      </c>
      <c r="U86" s="55">
        <v>6.1000000000000004E-3</v>
      </c>
      <c r="V86" s="55">
        <v>6.6E-3</v>
      </c>
      <c r="W86" s="55">
        <v>7.0000000000000001E-3</v>
      </c>
      <c r="X86" s="55">
        <v>7.1999999999999998E-3</v>
      </c>
      <c r="Y86" s="55">
        <v>7.3000000000000001E-3</v>
      </c>
      <c r="Z86" s="55">
        <v>7.1999999999999998E-3</v>
      </c>
      <c r="AA86" s="55">
        <v>6.8999999999999999E-3</v>
      </c>
      <c r="AB86" s="55">
        <v>6.4999999999999997E-3</v>
      </c>
      <c r="AC86" s="55">
        <v>6.0000000000000001E-3</v>
      </c>
      <c r="AD86" s="55">
        <v>5.3E-3</v>
      </c>
      <c r="AE86" s="55">
        <v>4.4999999999999997E-3</v>
      </c>
      <c r="AF86" s="55">
        <v>3.7000000000000002E-3</v>
      </c>
      <c r="AG86" s="55">
        <v>2.7000000000000001E-3</v>
      </c>
      <c r="AH86" s="55">
        <v>1.6999999999999999E-3</v>
      </c>
      <c r="AI86" s="55">
        <v>6.9999999999999999E-4</v>
      </c>
      <c r="AJ86" s="55">
        <v>-2.9999999999999997E-4</v>
      </c>
      <c r="AK86" s="55">
        <v>-1.2999999999999999E-3</v>
      </c>
      <c r="AL86" s="55">
        <v>-2.2000000000000001E-3</v>
      </c>
      <c r="AM86" s="55">
        <v>-3.0000000000000001E-3</v>
      </c>
      <c r="AN86" s="55">
        <v>-3.7000000000000002E-3</v>
      </c>
      <c r="AO86" s="55">
        <v>-4.3E-3</v>
      </c>
      <c r="AP86" s="55">
        <v>-4.7000000000000002E-3</v>
      </c>
      <c r="AQ86" s="55">
        <v>-5.0000000000000001E-3</v>
      </c>
      <c r="AR86" s="55">
        <v>-5.1999999999999998E-3</v>
      </c>
      <c r="AS86" s="55">
        <v>-5.1999999999999998E-3</v>
      </c>
      <c r="AT86" s="55">
        <v>-5.0000000000000001E-3</v>
      </c>
      <c r="AU86" s="55">
        <v>-4.7000000000000002E-3</v>
      </c>
      <c r="AV86" s="55">
        <v>-4.1999999999999997E-3</v>
      </c>
      <c r="AW86" s="55">
        <v>-3.5999999999999999E-3</v>
      </c>
      <c r="AX86" s="55">
        <v>-2.8999999999999998E-3</v>
      </c>
      <c r="AY86" s="55">
        <v>-2.0999999999999999E-3</v>
      </c>
      <c r="AZ86" s="55">
        <v>-1.1999999999999999E-3</v>
      </c>
      <c r="BA86" s="55">
        <v>-4.0000000000000002E-4</v>
      </c>
      <c r="BB86" s="55">
        <v>5.0000000000000001E-4</v>
      </c>
      <c r="BC86" s="55">
        <v>1.2999999999999999E-3</v>
      </c>
      <c r="BD86" s="55">
        <v>2.0999999999999999E-3</v>
      </c>
      <c r="BE86" s="55">
        <v>2.7000000000000001E-3</v>
      </c>
      <c r="BF86" s="55">
        <v>3.2000000000000002E-3</v>
      </c>
      <c r="BG86" s="55">
        <v>3.5999999999999999E-3</v>
      </c>
      <c r="BH86" s="55">
        <v>3.8999999999999998E-3</v>
      </c>
      <c r="BI86" s="55">
        <v>4.0000000000000001E-3</v>
      </c>
      <c r="BJ86" s="55">
        <v>4.0000000000000001E-3</v>
      </c>
      <c r="BK86" s="55">
        <v>4.0000000000000001E-3</v>
      </c>
      <c r="BL86" s="55">
        <v>3.8E-3</v>
      </c>
      <c r="BM86" s="55">
        <v>3.7000000000000002E-3</v>
      </c>
      <c r="BN86" s="55">
        <v>3.5000000000000001E-3</v>
      </c>
      <c r="BO86" s="12">
        <v>3.3E-3</v>
      </c>
      <c r="BP86" s="12">
        <v>3.0999999999999999E-3</v>
      </c>
      <c r="BQ86" s="12">
        <v>3.0999999999999999E-3</v>
      </c>
      <c r="BR86" s="12">
        <v>3.0000000000000001E-3</v>
      </c>
      <c r="BS86" s="12">
        <v>3.0999999999999999E-3</v>
      </c>
      <c r="BT86" s="12">
        <v>3.0999999999999999E-3</v>
      </c>
      <c r="BU86" s="12">
        <v>3.2000000000000002E-3</v>
      </c>
      <c r="BV86" s="12">
        <v>3.3E-3</v>
      </c>
      <c r="BW86" s="12">
        <v>3.3999999999999998E-3</v>
      </c>
      <c r="BX86" s="12">
        <v>3.5000000000000001E-3</v>
      </c>
      <c r="BY86" s="12">
        <v>3.5999999999999999E-3</v>
      </c>
      <c r="BZ86" s="12">
        <v>3.7000000000000002E-3</v>
      </c>
      <c r="CA86" s="12">
        <v>3.8E-3</v>
      </c>
      <c r="CB86" s="12">
        <v>3.8999999999999998E-3</v>
      </c>
      <c r="CC86" s="12">
        <v>4.1000000000000003E-3</v>
      </c>
      <c r="CD86" s="12">
        <v>4.1999999999999997E-3</v>
      </c>
      <c r="CE86" s="12">
        <v>4.3E-3</v>
      </c>
      <c r="CF86" s="12">
        <v>4.4000000000000003E-3</v>
      </c>
      <c r="CG86" s="12">
        <v>4.5999999999999999E-3</v>
      </c>
      <c r="CH86" s="12">
        <v>4.7000000000000002E-3</v>
      </c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</row>
    <row r="87" spans="1:109" x14ac:dyDescent="0.2">
      <c r="A87" s="14">
        <v>105</v>
      </c>
      <c r="B87" s="55">
        <v>-9.5999999999999992E-3</v>
      </c>
      <c r="C87" s="55">
        <v>-8.8999999999999999E-3</v>
      </c>
      <c r="D87" s="55">
        <v>-8.2000000000000007E-3</v>
      </c>
      <c r="E87" s="55">
        <v>-7.4999999999999997E-3</v>
      </c>
      <c r="F87" s="55">
        <v>-6.7999999999999996E-3</v>
      </c>
      <c r="G87" s="55">
        <v>-6.0000000000000001E-3</v>
      </c>
      <c r="H87" s="55">
        <v>-5.3E-3</v>
      </c>
      <c r="I87" s="55">
        <v>-4.4999999999999997E-3</v>
      </c>
      <c r="J87" s="55">
        <v>-3.7000000000000002E-3</v>
      </c>
      <c r="K87" s="55">
        <v>-2.8E-3</v>
      </c>
      <c r="L87" s="55">
        <v>-1.9E-3</v>
      </c>
      <c r="M87" s="55">
        <v>-1E-3</v>
      </c>
      <c r="N87" s="55">
        <v>-1E-4</v>
      </c>
      <c r="O87" s="55">
        <v>8.9999999999999998E-4</v>
      </c>
      <c r="P87" s="55">
        <v>1.8E-3</v>
      </c>
      <c r="Q87" s="55">
        <v>2.7000000000000001E-3</v>
      </c>
      <c r="R87" s="55">
        <v>3.5000000000000001E-3</v>
      </c>
      <c r="S87" s="55">
        <v>4.3E-3</v>
      </c>
      <c r="T87" s="55">
        <v>5.0000000000000001E-3</v>
      </c>
      <c r="U87" s="55">
        <v>5.5999999999999999E-3</v>
      </c>
      <c r="V87" s="55">
        <v>6.0000000000000001E-3</v>
      </c>
      <c r="W87" s="55">
        <v>6.4000000000000003E-3</v>
      </c>
      <c r="X87" s="55">
        <v>6.6E-3</v>
      </c>
      <c r="Y87" s="55">
        <v>6.6E-3</v>
      </c>
      <c r="Z87" s="55">
        <v>6.4999999999999997E-3</v>
      </c>
      <c r="AA87" s="55">
        <v>6.3E-3</v>
      </c>
      <c r="AB87" s="55">
        <v>5.8999999999999999E-3</v>
      </c>
      <c r="AC87" s="55">
        <v>5.4999999999999997E-3</v>
      </c>
      <c r="AD87" s="55">
        <v>4.7999999999999996E-3</v>
      </c>
      <c r="AE87" s="55">
        <v>4.1000000000000003E-3</v>
      </c>
      <c r="AF87" s="55">
        <v>3.3E-3</v>
      </c>
      <c r="AG87" s="55">
        <v>2.5000000000000001E-3</v>
      </c>
      <c r="AH87" s="55">
        <v>1.6000000000000001E-3</v>
      </c>
      <c r="AI87" s="55">
        <v>5.9999999999999995E-4</v>
      </c>
      <c r="AJ87" s="55">
        <v>-2.9999999999999997E-4</v>
      </c>
      <c r="AK87" s="55">
        <v>-1.1000000000000001E-3</v>
      </c>
      <c r="AL87" s="55">
        <v>-2E-3</v>
      </c>
      <c r="AM87" s="55">
        <v>-2.7000000000000001E-3</v>
      </c>
      <c r="AN87" s="55">
        <v>-3.3999999999999998E-3</v>
      </c>
      <c r="AO87" s="55">
        <v>-3.8999999999999998E-3</v>
      </c>
      <c r="AP87" s="55">
        <v>-4.3E-3</v>
      </c>
      <c r="AQ87" s="55">
        <v>-4.5999999999999999E-3</v>
      </c>
      <c r="AR87" s="55">
        <v>-4.7000000000000002E-3</v>
      </c>
      <c r="AS87" s="55">
        <v>-4.7000000000000002E-3</v>
      </c>
      <c r="AT87" s="55">
        <v>-4.5999999999999999E-3</v>
      </c>
      <c r="AU87" s="55">
        <v>-4.3E-3</v>
      </c>
      <c r="AV87" s="55">
        <v>-3.8E-3</v>
      </c>
      <c r="AW87" s="55">
        <v>-3.3E-3</v>
      </c>
      <c r="AX87" s="55">
        <v>-2.5999999999999999E-3</v>
      </c>
      <c r="AY87" s="55">
        <v>-1.9E-3</v>
      </c>
      <c r="AZ87" s="55">
        <v>-1.1000000000000001E-3</v>
      </c>
      <c r="BA87" s="55">
        <v>-2.9999999999999997E-4</v>
      </c>
      <c r="BB87" s="55">
        <v>5.0000000000000001E-4</v>
      </c>
      <c r="BC87" s="55">
        <v>1.1999999999999999E-3</v>
      </c>
      <c r="BD87" s="55">
        <v>1.9E-3</v>
      </c>
      <c r="BE87" s="55">
        <v>2.5000000000000001E-3</v>
      </c>
      <c r="BF87" s="55">
        <v>2.8999999999999998E-3</v>
      </c>
      <c r="BG87" s="55">
        <v>3.3E-3</v>
      </c>
      <c r="BH87" s="55">
        <v>3.5000000000000001E-3</v>
      </c>
      <c r="BI87" s="55">
        <v>3.5999999999999999E-3</v>
      </c>
      <c r="BJ87" s="55">
        <v>3.7000000000000002E-3</v>
      </c>
      <c r="BK87" s="55">
        <v>3.5999999999999999E-3</v>
      </c>
      <c r="BL87" s="55">
        <v>3.5000000000000001E-3</v>
      </c>
      <c r="BM87" s="55">
        <v>3.3E-3</v>
      </c>
      <c r="BN87" s="55">
        <v>3.2000000000000002E-3</v>
      </c>
      <c r="BO87" s="12">
        <v>3.0000000000000001E-3</v>
      </c>
      <c r="BP87" s="12">
        <v>2.8E-3</v>
      </c>
      <c r="BQ87" s="12">
        <v>2.8E-3</v>
      </c>
      <c r="BR87" s="12">
        <v>2.8E-3</v>
      </c>
      <c r="BS87" s="12">
        <v>2.8E-3</v>
      </c>
      <c r="BT87" s="12">
        <v>2.8E-3</v>
      </c>
      <c r="BU87" s="12">
        <v>2.8999999999999998E-3</v>
      </c>
      <c r="BV87" s="12">
        <v>3.0000000000000001E-3</v>
      </c>
      <c r="BW87" s="12">
        <v>3.0999999999999999E-3</v>
      </c>
      <c r="BX87" s="12">
        <v>3.2000000000000002E-3</v>
      </c>
      <c r="BY87" s="12">
        <v>3.3E-3</v>
      </c>
      <c r="BZ87" s="12">
        <v>3.3999999999999998E-3</v>
      </c>
      <c r="CA87" s="12">
        <v>3.5000000000000001E-3</v>
      </c>
      <c r="CB87" s="12">
        <v>3.5999999999999999E-3</v>
      </c>
      <c r="CC87" s="12">
        <v>3.7000000000000002E-3</v>
      </c>
      <c r="CD87" s="12">
        <v>3.8E-3</v>
      </c>
      <c r="CE87" s="12">
        <v>3.8999999999999998E-3</v>
      </c>
      <c r="CF87" s="12">
        <v>4.0000000000000001E-3</v>
      </c>
      <c r="CG87" s="12">
        <v>4.1000000000000003E-3</v>
      </c>
      <c r="CH87" s="12">
        <v>4.3E-3</v>
      </c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</row>
    <row r="88" spans="1:109" x14ac:dyDescent="0.2">
      <c r="A88" s="14">
        <v>106</v>
      </c>
      <c r="B88" s="55">
        <v>-8.6999999999999994E-3</v>
      </c>
      <c r="C88" s="55">
        <v>-8.0000000000000002E-3</v>
      </c>
      <c r="D88" s="55">
        <v>-7.4000000000000003E-3</v>
      </c>
      <c r="E88" s="55">
        <v>-6.7000000000000002E-3</v>
      </c>
      <c r="F88" s="55">
        <v>-6.1000000000000004E-3</v>
      </c>
      <c r="G88" s="55">
        <v>-5.4000000000000003E-3</v>
      </c>
      <c r="H88" s="55">
        <v>-4.7000000000000002E-3</v>
      </c>
      <c r="I88" s="55">
        <v>-4.0000000000000001E-3</v>
      </c>
      <c r="J88" s="55">
        <v>-3.3E-3</v>
      </c>
      <c r="K88" s="55">
        <v>-2.5000000000000001E-3</v>
      </c>
      <c r="L88" s="55">
        <v>-1.6999999999999999E-3</v>
      </c>
      <c r="M88" s="55">
        <v>-8.9999999999999998E-4</v>
      </c>
      <c r="N88" s="55">
        <v>-1E-4</v>
      </c>
      <c r="O88" s="55">
        <v>8.0000000000000004E-4</v>
      </c>
      <c r="P88" s="55">
        <v>1.6000000000000001E-3</v>
      </c>
      <c r="Q88" s="55">
        <v>2.3999999999999998E-3</v>
      </c>
      <c r="R88" s="55">
        <v>3.2000000000000002E-3</v>
      </c>
      <c r="S88" s="55">
        <v>3.8999999999999998E-3</v>
      </c>
      <c r="T88" s="55">
        <v>4.4999999999999997E-3</v>
      </c>
      <c r="U88" s="55">
        <v>5.0000000000000001E-3</v>
      </c>
      <c r="V88" s="55">
        <v>5.4000000000000003E-3</v>
      </c>
      <c r="W88" s="55">
        <v>5.7000000000000002E-3</v>
      </c>
      <c r="X88" s="55">
        <v>5.8999999999999999E-3</v>
      </c>
      <c r="Y88" s="55">
        <v>6.0000000000000001E-3</v>
      </c>
      <c r="Z88" s="55">
        <v>5.8999999999999999E-3</v>
      </c>
      <c r="AA88" s="55">
        <v>5.7000000000000002E-3</v>
      </c>
      <c r="AB88" s="55">
        <v>5.3E-3</v>
      </c>
      <c r="AC88" s="55">
        <v>4.8999999999999998E-3</v>
      </c>
      <c r="AD88" s="55">
        <v>4.4000000000000003E-3</v>
      </c>
      <c r="AE88" s="55">
        <v>3.7000000000000002E-3</v>
      </c>
      <c r="AF88" s="55">
        <v>3.0000000000000001E-3</v>
      </c>
      <c r="AG88" s="55">
        <v>2.2000000000000001E-3</v>
      </c>
      <c r="AH88" s="55">
        <v>1.4E-3</v>
      </c>
      <c r="AI88" s="55">
        <v>5.9999999999999995E-4</v>
      </c>
      <c r="AJ88" s="55">
        <v>-2.0000000000000001E-4</v>
      </c>
      <c r="AK88" s="55">
        <v>-1E-3</v>
      </c>
      <c r="AL88" s="55">
        <v>-1.8E-3</v>
      </c>
      <c r="AM88" s="55">
        <v>-2.3999999999999998E-3</v>
      </c>
      <c r="AN88" s="55">
        <v>-3.0000000000000001E-3</v>
      </c>
      <c r="AO88" s="55">
        <v>-3.5000000000000001E-3</v>
      </c>
      <c r="AP88" s="55">
        <v>-3.8999999999999998E-3</v>
      </c>
      <c r="AQ88" s="55">
        <v>-4.1000000000000003E-3</v>
      </c>
      <c r="AR88" s="55">
        <v>-4.1999999999999997E-3</v>
      </c>
      <c r="AS88" s="55">
        <v>-4.1999999999999997E-3</v>
      </c>
      <c r="AT88" s="55">
        <v>-4.1000000000000003E-3</v>
      </c>
      <c r="AU88" s="55">
        <v>-3.8E-3</v>
      </c>
      <c r="AV88" s="55">
        <v>-3.5000000000000001E-3</v>
      </c>
      <c r="AW88" s="55">
        <v>-3.0000000000000001E-3</v>
      </c>
      <c r="AX88" s="55">
        <v>-2.3999999999999998E-3</v>
      </c>
      <c r="AY88" s="55">
        <v>-1.6999999999999999E-3</v>
      </c>
      <c r="AZ88" s="55">
        <v>-1E-3</v>
      </c>
      <c r="BA88" s="55">
        <v>-2.9999999999999997E-4</v>
      </c>
      <c r="BB88" s="55">
        <v>4.0000000000000002E-4</v>
      </c>
      <c r="BC88" s="55">
        <v>1.1000000000000001E-3</v>
      </c>
      <c r="BD88" s="55">
        <v>1.6999999999999999E-3</v>
      </c>
      <c r="BE88" s="55">
        <v>2.2000000000000001E-3</v>
      </c>
      <c r="BF88" s="55">
        <v>2.5999999999999999E-3</v>
      </c>
      <c r="BG88" s="55">
        <v>3.0000000000000001E-3</v>
      </c>
      <c r="BH88" s="55">
        <v>3.2000000000000002E-3</v>
      </c>
      <c r="BI88" s="55">
        <v>3.3E-3</v>
      </c>
      <c r="BJ88" s="55">
        <v>3.3E-3</v>
      </c>
      <c r="BK88" s="55">
        <v>3.2000000000000002E-3</v>
      </c>
      <c r="BL88" s="55">
        <v>3.0999999999999999E-3</v>
      </c>
      <c r="BM88" s="55">
        <v>3.0000000000000001E-3</v>
      </c>
      <c r="BN88" s="55">
        <v>2.8E-3</v>
      </c>
      <c r="BO88" s="12">
        <v>2.7000000000000001E-3</v>
      </c>
      <c r="BP88" s="12">
        <v>2.5999999999999999E-3</v>
      </c>
      <c r="BQ88" s="12">
        <v>2.5000000000000001E-3</v>
      </c>
      <c r="BR88" s="12">
        <v>2.5000000000000001E-3</v>
      </c>
      <c r="BS88" s="12">
        <v>2.5000000000000001E-3</v>
      </c>
      <c r="BT88" s="12">
        <v>2.5999999999999999E-3</v>
      </c>
      <c r="BU88" s="12">
        <v>2.5999999999999999E-3</v>
      </c>
      <c r="BV88" s="12">
        <v>2.7000000000000001E-3</v>
      </c>
      <c r="BW88" s="12">
        <v>2.8E-3</v>
      </c>
      <c r="BX88" s="12">
        <v>2.8999999999999998E-3</v>
      </c>
      <c r="BY88" s="12">
        <v>3.0000000000000001E-3</v>
      </c>
      <c r="BZ88" s="12">
        <v>3.0000000000000001E-3</v>
      </c>
      <c r="CA88" s="12">
        <v>3.0999999999999999E-3</v>
      </c>
      <c r="CB88" s="12">
        <v>3.2000000000000002E-3</v>
      </c>
      <c r="CC88" s="12">
        <v>3.3E-3</v>
      </c>
      <c r="CD88" s="12">
        <v>3.3999999999999998E-3</v>
      </c>
      <c r="CE88" s="12">
        <v>3.5000000000000001E-3</v>
      </c>
      <c r="CF88" s="12">
        <v>3.5999999999999999E-3</v>
      </c>
      <c r="CG88" s="12">
        <v>3.7000000000000002E-3</v>
      </c>
      <c r="CH88" s="12">
        <v>3.8E-3</v>
      </c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</row>
    <row r="89" spans="1:109" x14ac:dyDescent="0.2">
      <c r="A89" s="14">
        <v>107</v>
      </c>
      <c r="B89" s="55">
        <v>-7.7000000000000002E-3</v>
      </c>
      <c r="C89" s="55">
        <v>-7.1000000000000004E-3</v>
      </c>
      <c r="D89" s="55">
        <v>-6.6E-3</v>
      </c>
      <c r="E89" s="55">
        <v>-6.0000000000000001E-3</v>
      </c>
      <c r="F89" s="55">
        <v>-5.4000000000000003E-3</v>
      </c>
      <c r="G89" s="55">
        <v>-4.7999999999999996E-3</v>
      </c>
      <c r="H89" s="55">
        <v>-4.1999999999999997E-3</v>
      </c>
      <c r="I89" s="55">
        <v>-3.5999999999999999E-3</v>
      </c>
      <c r="J89" s="55">
        <v>-2.8999999999999998E-3</v>
      </c>
      <c r="K89" s="55">
        <v>-2.2000000000000001E-3</v>
      </c>
      <c r="L89" s="55">
        <v>-1.5E-3</v>
      </c>
      <c r="M89" s="55">
        <v>-8.0000000000000004E-4</v>
      </c>
      <c r="N89" s="55">
        <v>-1E-4</v>
      </c>
      <c r="O89" s="55">
        <v>6.9999999999999999E-4</v>
      </c>
      <c r="P89" s="55">
        <v>1.4E-3</v>
      </c>
      <c r="Q89" s="55">
        <v>2.0999999999999999E-3</v>
      </c>
      <c r="R89" s="55">
        <v>2.8E-3</v>
      </c>
      <c r="S89" s="55">
        <v>3.3999999999999998E-3</v>
      </c>
      <c r="T89" s="55">
        <v>4.0000000000000001E-3</v>
      </c>
      <c r="U89" s="55">
        <v>4.4000000000000003E-3</v>
      </c>
      <c r="V89" s="55">
        <v>4.7999999999999996E-3</v>
      </c>
      <c r="W89" s="55">
        <v>5.1000000000000004E-3</v>
      </c>
      <c r="X89" s="55">
        <v>5.1999999999999998E-3</v>
      </c>
      <c r="Y89" s="55">
        <v>5.3E-3</v>
      </c>
      <c r="Z89" s="55">
        <v>5.1999999999999998E-3</v>
      </c>
      <c r="AA89" s="55">
        <v>5.0000000000000001E-3</v>
      </c>
      <c r="AB89" s="55">
        <v>4.7999999999999996E-3</v>
      </c>
      <c r="AC89" s="55">
        <v>4.4000000000000003E-3</v>
      </c>
      <c r="AD89" s="55">
        <v>3.8999999999999998E-3</v>
      </c>
      <c r="AE89" s="55">
        <v>3.3E-3</v>
      </c>
      <c r="AF89" s="55">
        <v>2.7000000000000001E-3</v>
      </c>
      <c r="AG89" s="55">
        <v>2E-3</v>
      </c>
      <c r="AH89" s="55">
        <v>1.2999999999999999E-3</v>
      </c>
      <c r="AI89" s="55">
        <v>5.0000000000000001E-4</v>
      </c>
      <c r="AJ89" s="55">
        <v>-2.0000000000000001E-4</v>
      </c>
      <c r="AK89" s="55">
        <v>-8.9999999999999998E-4</v>
      </c>
      <c r="AL89" s="55">
        <v>-1.6000000000000001E-3</v>
      </c>
      <c r="AM89" s="55">
        <v>-2.2000000000000001E-3</v>
      </c>
      <c r="AN89" s="55">
        <v>-2.7000000000000001E-3</v>
      </c>
      <c r="AO89" s="55">
        <v>-3.0999999999999999E-3</v>
      </c>
      <c r="AP89" s="55">
        <v>-3.3999999999999998E-3</v>
      </c>
      <c r="AQ89" s="55">
        <v>-3.7000000000000002E-3</v>
      </c>
      <c r="AR89" s="55">
        <v>-3.8E-3</v>
      </c>
      <c r="AS89" s="55">
        <v>-3.8E-3</v>
      </c>
      <c r="AT89" s="55">
        <v>-3.5999999999999999E-3</v>
      </c>
      <c r="AU89" s="55">
        <v>-3.3999999999999998E-3</v>
      </c>
      <c r="AV89" s="55">
        <v>-3.0999999999999999E-3</v>
      </c>
      <c r="AW89" s="55">
        <v>-2.5999999999999999E-3</v>
      </c>
      <c r="AX89" s="55">
        <v>-2.0999999999999999E-3</v>
      </c>
      <c r="AY89" s="55">
        <v>-1.5E-3</v>
      </c>
      <c r="AZ89" s="55">
        <v>-8.9999999999999998E-4</v>
      </c>
      <c r="BA89" s="55">
        <v>-2.9999999999999997E-4</v>
      </c>
      <c r="BB89" s="55">
        <v>4.0000000000000002E-4</v>
      </c>
      <c r="BC89" s="55">
        <v>1E-3</v>
      </c>
      <c r="BD89" s="55">
        <v>1.5E-3</v>
      </c>
      <c r="BE89" s="55">
        <v>2E-3</v>
      </c>
      <c r="BF89" s="55">
        <v>2.3999999999999998E-3</v>
      </c>
      <c r="BG89" s="55">
        <v>2.5999999999999999E-3</v>
      </c>
      <c r="BH89" s="55">
        <v>2.8E-3</v>
      </c>
      <c r="BI89" s="55">
        <v>2.8999999999999998E-3</v>
      </c>
      <c r="BJ89" s="55">
        <v>2.8999999999999998E-3</v>
      </c>
      <c r="BK89" s="55">
        <v>2.8999999999999998E-3</v>
      </c>
      <c r="BL89" s="55">
        <v>2.8E-3</v>
      </c>
      <c r="BM89" s="55">
        <v>2.7000000000000001E-3</v>
      </c>
      <c r="BN89" s="55">
        <v>2.5000000000000001E-3</v>
      </c>
      <c r="BO89" s="12">
        <v>2.3999999999999998E-3</v>
      </c>
      <c r="BP89" s="12">
        <v>2.3E-3</v>
      </c>
      <c r="BQ89" s="12">
        <v>2.2000000000000001E-3</v>
      </c>
      <c r="BR89" s="12">
        <v>2.2000000000000001E-3</v>
      </c>
      <c r="BS89" s="12">
        <v>2.2000000000000001E-3</v>
      </c>
      <c r="BT89" s="12">
        <v>2.3E-3</v>
      </c>
      <c r="BU89" s="12">
        <v>2.3E-3</v>
      </c>
      <c r="BV89" s="12">
        <v>2.3999999999999998E-3</v>
      </c>
      <c r="BW89" s="12">
        <v>2.5000000000000001E-3</v>
      </c>
      <c r="BX89" s="12">
        <v>2.5999999999999999E-3</v>
      </c>
      <c r="BY89" s="12">
        <v>2.5999999999999999E-3</v>
      </c>
      <c r="BZ89" s="12">
        <v>2.7000000000000001E-3</v>
      </c>
      <c r="CA89" s="12">
        <v>2.8E-3</v>
      </c>
      <c r="CB89" s="12">
        <v>2.8999999999999998E-3</v>
      </c>
      <c r="CC89" s="12">
        <v>3.0000000000000001E-3</v>
      </c>
      <c r="CD89" s="12">
        <v>3.0000000000000001E-3</v>
      </c>
      <c r="CE89" s="12">
        <v>3.0999999999999999E-3</v>
      </c>
      <c r="CF89" s="12">
        <v>3.2000000000000002E-3</v>
      </c>
      <c r="CG89" s="12">
        <v>3.3E-3</v>
      </c>
      <c r="CH89" s="12">
        <v>3.3999999999999998E-3</v>
      </c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</row>
    <row r="90" spans="1:109" x14ac:dyDescent="0.2">
      <c r="A90" s="14">
        <v>108</v>
      </c>
      <c r="B90" s="55">
        <v>-6.7000000000000002E-3</v>
      </c>
      <c r="C90" s="55">
        <v>-6.1999999999999998E-3</v>
      </c>
      <c r="D90" s="55">
        <v>-5.7000000000000002E-3</v>
      </c>
      <c r="E90" s="55">
        <v>-5.1999999999999998E-3</v>
      </c>
      <c r="F90" s="55">
        <v>-4.7000000000000002E-3</v>
      </c>
      <c r="G90" s="55">
        <v>-4.1999999999999997E-3</v>
      </c>
      <c r="H90" s="55">
        <v>-3.7000000000000002E-3</v>
      </c>
      <c r="I90" s="55">
        <v>-3.0999999999999999E-3</v>
      </c>
      <c r="J90" s="55">
        <v>-2.5999999999999999E-3</v>
      </c>
      <c r="K90" s="55">
        <v>-2E-3</v>
      </c>
      <c r="L90" s="55">
        <v>-1.2999999999999999E-3</v>
      </c>
      <c r="M90" s="55">
        <v>-6.9999999999999999E-4</v>
      </c>
      <c r="N90" s="55">
        <v>0</v>
      </c>
      <c r="O90" s="55">
        <v>5.9999999999999995E-4</v>
      </c>
      <c r="P90" s="55">
        <v>1.2999999999999999E-3</v>
      </c>
      <c r="Q90" s="55">
        <v>1.9E-3</v>
      </c>
      <c r="R90" s="55">
        <v>2.5000000000000001E-3</v>
      </c>
      <c r="S90" s="55">
        <v>3.0000000000000001E-3</v>
      </c>
      <c r="T90" s="55">
        <v>3.5000000000000001E-3</v>
      </c>
      <c r="U90" s="55">
        <v>3.8999999999999998E-3</v>
      </c>
      <c r="V90" s="55">
        <v>4.1999999999999997E-3</v>
      </c>
      <c r="W90" s="55">
        <v>4.4999999999999997E-3</v>
      </c>
      <c r="X90" s="55">
        <v>4.5999999999999999E-3</v>
      </c>
      <c r="Y90" s="55">
        <v>4.5999999999999999E-3</v>
      </c>
      <c r="Z90" s="55">
        <v>4.5999999999999999E-3</v>
      </c>
      <c r="AA90" s="55">
        <v>4.4000000000000003E-3</v>
      </c>
      <c r="AB90" s="55">
        <v>4.1999999999999997E-3</v>
      </c>
      <c r="AC90" s="55">
        <v>3.8E-3</v>
      </c>
      <c r="AD90" s="55">
        <v>3.3999999999999998E-3</v>
      </c>
      <c r="AE90" s="55">
        <v>2.8999999999999998E-3</v>
      </c>
      <c r="AF90" s="55">
        <v>2.3E-3</v>
      </c>
      <c r="AG90" s="55">
        <v>1.6999999999999999E-3</v>
      </c>
      <c r="AH90" s="55">
        <v>1.1000000000000001E-3</v>
      </c>
      <c r="AI90" s="55">
        <v>5.0000000000000001E-4</v>
      </c>
      <c r="AJ90" s="55">
        <v>-2.0000000000000001E-4</v>
      </c>
      <c r="AK90" s="55">
        <v>-8.0000000000000004E-4</v>
      </c>
      <c r="AL90" s="55">
        <v>-1.4E-3</v>
      </c>
      <c r="AM90" s="55">
        <v>-1.9E-3</v>
      </c>
      <c r="AN90" s="55">
        <v>-2.3E-3</v>
      </c>
      <c r="AO90" s="55">
        <v>-2.7000000000000001E-3</v>
      </c>
      <c r="AP90" s="55">
        <v>-3.0000000000000001E-3</v>
      </c>
      <c r="AQ90" s="55">
        <v>-3.2000000000000002E-3</v>
      </c>
      <c r="AR90" s="55">
        <v>-3.3E-3</v>
      </c>
      <c r="AS90" s="55">
        <v>-3.3E-3</v>
      </c>
      <c r="AT90" s="55">
        <v>-3.2000000000000002E-3</v>
      </c>
      <c r="AU90" s="55">
        <v>-3.0000000000000001E-3</v>
      </c>
      <c r="AV90" s="55">
        <v>-2.7000000000000001E-3</v>
      </c>
      <c r="AW90" s="55">
        <v>-2.3E-3</v>
      </c>
      <c r="AX90" s="55">
        <v>-1.8E-3</v>
      </c>
      <c r="AY90" s="55">
        <v>-1.2999999999999999E-3</v>
      </c>
      <c r="AZ90" s="55">
        <v>-8.0000000000000004E-4</v>
      </c>
      <c r="BA90" s="55">
        <v>-2.0000000000000001E-4</v>
      </c>
      <c r="BB90" s="55">
        <v>2.9999999999999997E-4</v>
      </c>
      <c r="BC90" s="55">
        <v>8.9999999999999998E-4</v>
      </c>
      <c r="BD90" s="55">
        <v>1.2999999999999999E-3</v>
      </c>
      <c r="BE90" s="55">
        <v>1.6999999999999999E-3</v>
      </c>
      <c r="BF90" s="55">
        <v>2.0999999999999999E-3</v>
      </c>
      <c r="BG90" s="55">
        <v>2.3E-3</v>
      </c>
      <c r="BH90" s="55">
        <v>2.5000000000000001E-3</v>
      </c>
      <c r="BI90" s="55">
        <v>2.5000000000000001E-3</v>
      </c>
      <c r="BJ90" s="55">
        <v>2.5999999999999999E-3</v>
      </c>
      <c r="BK90" s="55">
        <v>2.5000000000000001E-3</v>
      </c>
      <c r="BL90" s="55">
        <v>2.3999999999999998E-3</v>
      </c>
      <c r="BM90" s="55">
        <v>2.3E-3</v>
      </c>
      <c r="BN90" s="55">
        <v>2.2000000000000001E-3</v>
      </c>
      <c r="BO90" s="12">
        <v>2.0999999999999999E-3</v>
      </c>
      <c r="BP90" s="12">
        <v>2E-3</v>
      </c>
      <c r="BQ90" s="12">
        <v>1.9E-3</v>
      </c>
      <c r="BR90" s="12">
        <v>1.9E-3</v>
      </c>
      <c r="BS90" s="12">
        <v>1.9E-3</v>
      </c>
      <c r="BT90" s="12">
        <v>2E-3</v>
      </c>
      <c r="BU90" s="12">
        <v>2E-3</v>
      </c>
      <c r="BV90" s="12">
        <v>2.0999999999999999E-3</v>
      </c>
      <c r="BW90" s="12">
        <v>2.2000000000000001E-3</v>
      </c>
      <c r="BX90" s="12">
        <v>2.2000000000000001E-3</v>
      </c>
      <c r="BY90" s="12">
        <v>2.3E-3</v>
      </c>
      <c r="BZ90" s="12">
        <v>2.3999999999999998E-3</v>
      </c>
      <c r="CA90" s="12">
        <v>2.3999999999999998E-3</v>
      </c>
      <c r="CB90" s="12">
        <v>2.5000000000000001E-3</v>
      </c>
      <c r="CC90" s="12">
        <v>2.5999999999999999E-3</v>
      </c>
      <c r="CD90" s="12">
        <v>2.7000000000000001E-3</v>
      </c>
      <c r="CE90" s="12">
        <v>2.7000000000000001E-3</v>
      </c>
      <c r="CF90" s="12">
        <v>2.8E-3</v>
      </c>
      <c r="CG90" s="12">
        <v>2.8999999999999998E-3</v>
      </c>
      <c r="CH90" s="12">
        <v>3.0000000000000001E-3</v>
      </c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</row>
    <row r="91" spans="1:109" x14ac:dyDescent="0.2">
      <c r="A91" s="14">
        <v>109</v>
      </c>
      <c r="B91" s="55">
        <v>-5.7999999999999996E-3</v>
      </c>
      <c r="C91" s="55">
        <v>-5.3E-3</v>
      </c>
      <c r="D91" s="55">
        <v>-4.8999999999999998E-3</v>
      </c>
      <c r="E91" s="55">
        <v>-4.4999999999999997E-3</v>
      </c>
      <c r="F91" s="55">
        <v>-4.1000000000000003E-3</v>
      </c>
      <c r="G91" s="55">
        <v>-3.5999999999999999E-3</v>
      </c>
      <c r="H91" s="55">
        <v>-3.2000000000000002E-3</v>
      </c>
      <c r="I91" s="55">
        <v>-2.7000000000000001E-3</v>
      </c>
      <c r="J91" s="55">
        <v>-2.2000000000000001E-3</v>
      </c>
      <c r="K91" s="55">
        <v>-1.6999999999999999E-3</v>
      </c>
      <c r="L91" s="55">
        <v>-1.1000000000000001E-3</v>
      </c>
      <c r="M91" s="55">
        <v>-5.9999999999999995E-4</v>
      </c>
      <c r="N91" s="55">
        <v>0</v>
      </c>
      <c r="O91" s="55">
        <v>5.0000000000000001E-4</v>
      </c>
      <c r="P91" s="55">
        <v>1.1000000000000001E-3</v>
      </c>
      <c r="Q91" s="55">
        <v>1.6000000000000001E-3</v>
      </c>
      <c r="R91" s="55">
        <v>2.0999999999999999E-3</v>
      </c>
      <c r="S91" s="55">
        <v>2.5999999999999999E-3</v>
      </c>
      <c r="T91" s="55">
        <v>3.0000000000000001E-3</v>
      </c>
      <c r="U91" s="55">
        <v>3.3E-3</v>
      </c>
      <c r="V91" s="55">
        <v>3.5999999999999999E-3</v>
      </c>
      <c r="W91" s="55">
        <v>3.8E-3</v>
      </c>
      <c r="X91" s="55">
        <v>3.8999999999999998E-3</v>
      </c>
      <c r="Y91" s="55">
        <v>4.0000000000000001E-3</v>
      </c>
      <c r="Z91" s="55">
        <v>3.8999999999999998E-3</v>
      </c>
      <c r="AA91" s="55">
        <v>3.8E-3</v>
      </c>
      <c r="AB91" s="55">
        <v>3.5999999999999999E-3</v>
      </c>
      <c r="AC91" s="55">
        <v>3.3E-3</v>
      </c>
      <c r="AD91" s="55">
        <v>2.8999999999999998E-3</v>
      </c>
      <c r="AE91" s="55">
        <v>2.5000000000000001E-3</v>
      </c>
      <c r="AF91" s="55">
        <v>2E-3</v>
      </c>
      <c r="AG91" s="55">
        <v>1.5E-3</v>
      </c>
      <c r="AH91" s="55">
        <v>8.9999999999999998E-4</v>
      </c>
      <c r="AI91" s="55">
        <v>4.0000000000000002E-4</v>
      </c>
      <c r="AJ91" s="55">
        <v>-2.0000000000000001E-4</v>
      </c>
      <c r="AK91" s="55">
        <v>-6.9999999999999999E-4</v>
      </c>
      <c r="AL91" s="55">
        <v>-1.1999999999999999E-3</v>
      </c>
      <c r="AM91" s="55">
        <v>-1.6000000000000001E-3</v>
      </c>
      <c r="AN91" s="55">
        <v>-2E-3</v>
      </c>
      <c r="AO91" s="55">
        <v>-2.3E-3</v>
      </c>
      <c r="AP91" s="55">
        <v>-2.5999999999999999E-3</v>
      </c>
      <c r="AQ91" s="55">
        <v>-2.7000000000000001E-3</v>
      </c>
      <c r="AR91" s="55">
        <v>-2.8E-3</v>
      </c>
      <c r="AS91" s="55">
        <v>-2.8E-3</v>
      </c>
      <c r="AT91" s="55">
        <v>-2.7000000000000001E-3</v>
      </c>
      <c r="AU91" s="55">
        <v>-2.5999999999999999E-3</v>
      </c>
      <c r="AV91" s="55">
        <v>-2.3E-3</v>
      </c>
      <c r="AW91" s="55">
        <v>-2E-3</v>
      </c>
      <c r="AX91" s="55">
        <v>-1.6000000000000001E-3</v>
      </c>
      <c r="AY91" s="55">
        <v>-1.1000000000000001E-3</v>
      </c>
      <c r="AZ91" s="55">
        <v>-6.9999999999999999E-4</v>
      </c>
      <c r="BA91" s="55">
        <v>-2.0000000000000001E-4</v>
      </c>
      <c r="BB91" s="55">
        <v>2.9999999999999997E-4</v>
      </c>
      <c r="BC91" s="55">
        <v>6.9999999999999999E-4</v>
      </c>
      <c r="BD91" s="55">
        <v>1.1000000000000001E-3</v>
      </c>
      <c r="BE91" s="55">
        <v>1.5E-3</v>
      </c>
      <c r="BF91" s="55">
        <v>1.8E-3</v>
      </c>
      <c r="BG91" s="55">
        <v>2E-3</v>
      </c>
      <c r="BH91" s="55">
        <v>2.0999999999999999E-3</v>
      </c>
      <c r="BI91" s="55">
        <v>2.2000000000000001E-3</v>
      </c>
      <c r="BJ91" s="55">
        <v>2.2000000000000001E-3</v>
      </c>
      <c r="BK91" s="55">
        <v>2.2000000000000001E-3</v>
      </c>
      <c r="BL91" s="55">
        <v>2.0999999999999999E-3</v>
      </c>
      <c r="BM91" s="55">
        <v>2E-3</v>
      </c>
      <c r="BN91" s="55">
        <v>1.9E-3</v>
      </c>
      <c r="BO91" s="12">
        <v>1.8E-3</v>
      </c>
      <c r="BP91" s="12">
        <v>1.6999999999999999E-3</v>
      </c>
      <c r="BQ91" s="12">
        <v>1.6999999999999999E-3</v>
      </c>
      <c r="BR91" s="12">
        <v>1.6999999999999999E-3</v>
      </c>
      <c r="BS91" s="12">
        <v>1.6999999999999999E-3</v>
      </c>
      <c r="BT91" s="12">
        <v>1.6999999999999999E-3</v>
      </c>
      <c r="BU91" s="12">
        <v>1.8E-3</v>
      </c>
      <c r="BV91" s="12">
        <v>1.8E-3</v>
      </c>
      <c r="BW91" s="12">
        <v>1.9E-3</v>
      </c>
      <c r="BX91" s="12">
        <v>1.9E-3</v>
      </c>
      <c r="BY91" s="12">
        <v>2E-3</v>
      </c>
      <c r="BZ91" s="12">
        <v>2E-3</v>
      </c>
      <c r="CA91" s="12">
        <v>2.0999999999999999E-3</v>
      </c>
      <c r="CB91" s="12">
        <v>2.0999999999999999E-3</v>
      </c>
      <c r="CC91" s="12">
        <v>2.2000000000000001E-3</v>
      </c>
      <c r="CD91" s="12">
        <v>2.3E-3</v>
      </c>
      <c r="CE91" s="12">
        <v>2.3E-3</v>
      </c>
      <c r="CF91" s="12">
        <v>2.3999999999999998E-3</v>
      </c>
      <c r="CG91" s="12">
        <v>2.5000000000000001E-3</v>
      </c>
      <c r="CH91" s="12">
        <v>2.5999999999999999E-3</v>
      </c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</row>
    <row r="92" spans="1:109" x14ac:dyDescent="0.2">
      <c r="A92" s="14">
        <v>110</v>
      </c>
      <c r="B92" s="55">
        <v>-4.7999999999999996E-3</v>
      </c>
      <c r="C92" s="55">
        <v>-4.4999999999999997E-3</v>
      </c>
      <c r="D92" s="55">
        <v>-4.1000000000000003E-3</v>
      </c>
      <c r="E92" s="55">
        <v>-3.7000000000000002E-3</v>
      </c>
      <c r="F92" s="55">
        <v>-3.3999999999999998E-3</v>
      </c>
      <c r="G92" s="55">
        <v>-3.0000000000000001E-3</v>
      </c>
      <c r="H92" s="55">
        <v>-2.5999999999999999E-3</v>
      </c>
      <c r="I92" s="55">
        <v>-2.2000000000000001E-3</v>
      </c>
      <c r="J92" s="55">
        <v>-1.8E-3</v>
      </c>
      <c r="K92" s="55">
        <v>-1.4E-3</v>
      </c>
      <c r="L92" s="55">
        <v>-1E-3</v>
      </c>
      <c r="M92" s="55">
        <v>-5.0000000000000001E-4</v>
      </c>
      <c r="N92" s="55">
        <v>0</v>
      </c>
      <c r="O92" s="55">
        <v>4.0000000000000002E-4</v>
      </c>
      <c r="P92" s="55">
        <v>8.9999999999999998E-4</v>
      </c>
      <c r="Q92" s="55">
        <v>1.2999999999999999E-3</v>
      </c>
      <c r="R92" s="55">
        <v>1.8E-3</v>
      </c>
      <c r="S92" s="55">
        <v>2.0999999999999999E-3</v>
      </c>
      <c r="T92" s="55">
        <v>2.5000000000000001E-3</v>
      </c>
      <c r="U92" s="55">
        <v>2.8E-3</v>
      </c>
      <c r="V92" s="55">
        <v>3.0000000000000001E-3</v>
      </c>
      <c r="W92" s="55">
        <v>3.2000000000000002E-3</v>
      </c>
      <c r="X92" s="55">
        <v>3.3E-3</v>
      </c>
      <c r="Y92" s="55">
        <v>3.3E-3</v>
      </c>
      <c r="Z92" s="55">
        <v>3.3E-3</v>
      </c>
      <c r="AA92" s="55">
        <v>3.2000000000000002E-3</v>
      </c>
      <c r="AB92" s="55">
        <v>3.0000000000000001E-3</v>
      </c>
      <c r="AC92" s="55">
        <v>2.7000000000000001E-3</v>
      </c>
      <c r="AD92" s="55">
        <v>2.3999999999999998E-3</v>
      </c>
      <c r="AE92" s="55">
        <v>2.0999999999999999E-3</v>
      </c>
      <c r="AF92" s="55">
        <v>1.6999999999999999E-3</v>
      </c>
      <c r="AG92" s="55">
        <v>1.1999999999999999E-3</v>
      </c>
      <c r="AH92" s="55">
        <v>8.0000000000000004E-4</v>
      </c>
      <c r="AI92" s="55">
        <v>2.9999999999999997E-4</v>
      </c>
      <c r="AJ92" s="55">
        <v>-1E-4</v>
      </c>
      <c r="AK92" s="55">
        <v>-5.9999999999999995E-4</v>
      </c>
      <c r="AL92" s="55">
        <v>-1E-3</v>
      </c>
      <c r="AM92" s="55">
        <v>-1.4E-3</v>
      </c>
      <c r="AN92" s="55">
        <v>-1.6999999999999999E-3</v>
      </c>
      <c r="AO92" s="55">
        <v>-1.9E-3</v>
      </c>
      <c r="AP92" s="55">
        <v>-2.2000000000000001E-3</v>
      </c>
      <c r="AQ92" s="55">
        <v>-2.3E-3</v>
      </c>
      <c r="AR92" s="55">
        <v>-2.3999999999999998E-3</v>
      </c>
      <c r="AS92" s="55">
        <v>-2.3999999999999998E-3</v>
      </c>
      <c r="AT92" s="55">
        <v>-2.3E-3</v>
      </c>
      <c r="AU92" s="55">
        <v>-2.0999999999999999E-3</v>
      </c>
      <c r="AV92" s="55">
        <v>-1.9E-3</v>
      </c>
      <c r="AW92" s="55">
        <v>-1.6000000000000001E-3</v>
      </c>
      <c r="AX92" s="55">
        <v>-1.2999999999999999E-3</v>
      </c>
      <c r="AY92" s="55">
        <v>-1E-3</v>
      </c>
      <c r="AZ92" s="55">
        <v>-5.9999999999999995E-4</v>
      </c>
      <c r="BA92" s="55">
        <v>-2.0000000000000001E-4</v>
      </c>
      <c r="BB92" s="55">
        <v>2.0000000000000001E-4</v>
      </c>
      <c r="BC92" s="55">
        <v>5.9999999999999995E-4</v>
      </c>
      <c r="BD92" s="55">
        <v>8.9999999999999998E-4</v>
      </c>
      <c r="BE92" s="55">
        <v>1.1999999999999999E-3</v>
      </c>
      <c r="BF92" s="55">
        <v>1.5E-3</v>
      </c>
      <c r="BG92" s="55">
        <v>1.6000000000000001E-3</v>
      </c>
      <c r="BH92" s="55">
        <v>1.8E-3</v>
      </c>
      <c r="BI92" s="55">
        <v>1.8E-3</v>
      </c>
      <c r="BJ92" s="55">
        <v>1.8E-3</v>
      </c>
      <c r="BK92" s="55">
        <v>1.8E-3</v>
      </c>
      <c r="BL92" s="55">
        <v>1.6999999999999999E-3</v>
      </c>
      <c r="BM92" s="55">
        <v>1.6999999999999999E-3</v>
      </c>
      <c r="BN92" s="55">
        <v>1.6000000000000001E-3</v>
      </c>
      <c r="BO92" s="12">
        <v>1.5E-3</v>
      </c>
      <c r="BP92" s="12">
        <v>1.4E-3</v>
      </c>
      <c r="BQ92" s="12">
        <v>1.4E-3</v>
      </c>
      <c r="BR92" s="12">
        <v>1.4E-3</v>
      </c>
      <c r="BS92" s="12">
        <v>1.4E-3</v>
      </c>
      <c r="BT92" s="12">
        <v>1.4E-3</v>
      </c>
      <c r="BU92" s="12">
        <v>1.5E-3</v>
      </c>
      <c r="BV92" s="12">
        <v>1.5E-3</v>
      </c>
      <c r="BW92" s="12">
        <v>1.6000000000000001E-3</v>
      </c>
      <c r="BX92" s="12">
        <v>1.6000000000000001E-3</v>
      </c>
      <c r="BY92" s="12">
        <v>1.6000000000000001E-3</v>
      </c>
      <c r="BZ92" s="12">
        <v>1.6999999999999999E-3</v>
      </c>
      <c r="CA92" s="12">
        <v>1.6999999999999999E-3</v>
      </c>
      <c r="CB92" s="12">
        <v>1.8E-3</v>
      </c>
      <c r="CC92" s="12">
        <v>1.8E-3</v>
      </c>
      <c r="CD92" s="12">
        <v>1.9E-3</v>
      </c>
      <c r="CE92" s="12">
        <v>2E-3</v>
      </c>
      <c r="CF92" s="12">
        <v>2E-3</v>
      </c>
      <c r="CG92" s="12">
        <v>2.0999999999999999E-3</v>
      </c>
      <c r="CH92" s="12">
        <v>2.0999999999999999E-3</v>
      </c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</row>
    <row r="93" spans="1:109" x14ac:dyDescent="0.2">
      <c r="A93" s="14">
        <v>111</v>
      </c>
      <c r="B93" s="55">
        <v>-3.8E-3</v>
      </c>
      <c r="C93" s="55">
        <v>-3.5999999999999999E-3</v>
      </c>
      <c r="D93" s="55">
        <v>-3.3E-3</v>
      </c>
      <c r="E93" s="55">
        <v>-3.0000000000000001E-3</v>
      </c>
      <c r="F93" s="55">
        <v>-2.7000000000000001E-3</v>
      </c>
      <c r="G93" s="55">
        <v>-2.3999999999999998E-3</v>
      </c>
      <c r="H93" s="55">
        <v>-2.0999999999999999E-3</v>
      </c>
      <c r="I93" s="55">
        <v>-1.8E-3</v>
      </c>
      <c r="J93" s="55">
        <v>-1.5E-3</v>
      </c>
      <c r="K93" s="55">
        <v>-1.1000000000000001E-3</v>
      </c>
      <c r="L93" s="55">
        <v>-8.0000000000000004E-4</v>
      </c>
      <c r="M93" s="55">
        <v>-4.0000000000000002E-4</v>
      </c>
      <c r="N93" s="55">
        <v>0</v>
      </c>
      <c r="O93" s="55">
        <v>2.9999999999999997E-4</v>
      </c>
      <c r="P93" s="55">
        <v>6.9999999999999999E-4</v>
      </c>
      <c r="Q93" s="55">
        <v>1.1000000000000001E-3</v>
      </c>
      <c r="R93" s="55">
        <v>1.4E-3</v>
      </c>
      <c r="S93" s="55">
        <v>1.6999999999999999E-3</v>
      </c>
      <c r="T93" s="55">
        <v>2E-3</v>
      </c>
      <c r="U93" s="55">
        <v>2.2000000000000001E-3</v>
      </c>
      <c r="V93" s="55">
        <v>2.3999999999999998E-3</v>
      </c>
      <c r="W93" s="55">
        <v>2.5000000000000001E-3</v>
      </c>
      <c r="X93" s="55">
        <v>2.5999999999999999E-3</v>
      </c>
      <c r="Y93" s="55">
        <v>2.5999999999999999E-3</v>
      </c>
      <c r="Z93" s="55">
        <v>2.5999999999999999E-3</v>
      </c>
      <c r="AA93" s="55">
        <v>2.5000000000000001E-3</v>
      </c>
      <c r="AB93" s="55">
        <v>2.3999999999999998E-3</v>
      </c>
      <c r="AC93" s="55">
        <v>2.2000000000000001E-3</v>
      </c>
      <c r="AD93" s="55">
        <v>1.9E-3</v>
      </c>
      <c r="AE93" s="55">
        <v>1.6999999999999999E-3</v>
      </c>
      <c r="AF93" s="55">
        <v>1.2999999999999999E-3</v>
      </c>
      <c r="AG93" s="55">
        <v>1E-3</v>
      </c>
      <c r="AH93" s="55">
        <v>5.9999999999999995E-4</v>
      </c>
      <c r="AI93" s="55">
        <v>2.9999999999999997E-4</v>
      </c>
      <c r="AJ93" s="55">
        <v>-1E-4</v>
      </c>
      <c r="AK93" s="55">
        <v>-5.0000000000000001E-4</v>
      </c>
      <c r="AL93" s="55">
        <v>-8.0000000000000004E-4</v>
      </c>
      <c r="AM93" s="55">
        <v>-1.1000000000000001E-3</v>
      </c>
      <c r="AN93" s="55">
        <v>-1.2999999999999999E-3</v>
      </c>
      <c r="AO93" s="55">
        <v>-1.6000000000000001E-3</v>
      </c>
      <c r="AP93" s="55">
        <v>-1.6999999999999999E-3</v>
      </c>
      <c r="AQ93" s="55">
        <v>-1.8E-3</v>
      </c>
      <c r="AR93" s="55">
        <v>-1.9E-3</v>
      </c>
      <c r="AS93" s="55">
        <v>-1.9E-3</v>
      </c>
      <c r="AT93" s="55">
        <v>-1.8E-3</v>
      </c>
      <c r="AU93" s="55">
        <v>-1.6999999999999999E-3</v>
      </c>
      <c r="AV93" s="55">
        <v>-1.5E-3</v>
      </c>
      <c r="AW93" s="55">
        <v>-1.2999999999999999E-3</v>
      </c>
      <c r="AX93" s="55">
        <v>-1.1000000000000001E-3</v>
      </c>
      <c r="AY93" s="55">
        <v>-8.0000000000000004E-4</v>
      </c>
      <c r="AZ93" s="55">
        <v>-4.0000000000000002E-4</v>
      </c>
      <c r="BA93" s="55">
        <v>-1E-4</v>
      </c>
      <c r="BB93" s="55">
        <v>2.0000000000000001E-4</v>
      </c>
      <c r="BC93" s="55">
        <v>5.0000000000000001E-4</v>
      </c>
      <c r="BD93" s="55">
        <v>8.0000000000000004E-4</v>
      </c>
      <c r="BE93" s="55">
        <v>1E-3</v>
      </c>
      <c r="BF93" s="55">
        <v>1.1999999999999999E-3</v>
      </c>
      <c r="BG93" s="55">
        <v>1.2999999999999999E-3</v>
      </c>
      <c r="BH93" s="55">
        <v>1.4E-3</v>
      </c>
      <c r="BI93" s="55">
        <v>1.5E-3</v>
      </c>
      <c r="BJ93" s="55">
        <v>1.5E-3</v>
      </c>
      <c r="BK93" s="55">
        <v>1.4E-3</v>
      </c>
      <c r="BL93" s="55">
        <v>1.4E-3</v>
      </c>
      <c r="BM93" s="55">
        <v>1.2999999999999999E-3</v>
      </c>
      <c r="BN93" s="55">
        <v>1.2999999999999999E-3</v>
      </c>
      <c r="BO93" s="12">
        <v>1.1999999999999999E-3</v>
      </c>
      <c r="BP93" s="12">
        <v>1.1000000000000001E-3</v>
      </c>
      <c r="BQ93" s="12">
        <v>1.1000000000000001E-3</v>
      </c>
      <c r="BR93" s="12">
        <v>1.1000000000000001E-3</v>
      </c>
      <c r="BS93" s="12">
        <v>1.1000000000000001E-3</v>
      </c>
      <c r="BT93" s="12">
        <v>1.1000000000000001E-3</v>
      </c>
      <c r="BU93" s="12">
        <v>1.1999999999999999E-3</v>
      </c>
      <c r="BV93" s="12">
        <v>1.1999999999999999E-3</v>
      </c>
      <c r="BW93" s="12">
        <v>1.1999999999999999E-3</v>
      </c>
      <c r="BX93" s="12">
        <v>1.2999999999999999E-3</v>
      </c>
      <c r="BY93" s="12">
        <v>1.2999999999999999E-3</v>
      </c>
      <c r="BZ93" s="12">
        <v>1.2999999999999999E-3</v>
      </c>
      <c r="CA93" s="12">
        <v>1.4E-3</v>
      </c>
      <c r="CB93" s="12">
        <v>1.4E-3</v>
      </c>
      <c r="CC93" s="12">
        <v>1.5E-3</v>
      </c>
      <c r="CD93" s="12">
        <v>1.5E-3</v>
      </c>
      <c r="CE93" s="12">
        <v>1.6000000000000001E-3</v>
      </c>
      <c r="CF93" s="12">
        <v>1.6000000000000001E-3</v>
      </c>
      <c r="CG93" s="12">
        <v>1.6999999999999999E-3</v>
      </c>
      <c r="CH93" s="12">
        <v>1.6999999999999999E-3</v>
      </c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</row>
    <row r="94" spans="1:109" x14ac:dyDescent="0.2">
      <c r="A94" s="14">
        <v>112</v>
      </c>
      <c r="B94" s="55">
        <v>-2.8999999999999998E-3</v>
      </c>
      <c r="C94" s="55">
        <v>-2.7000000000000001E-3</v>
      </c>
      <c r="D94" s="55">
        <v>-2.5000000000000001E-3</v>
      </c>
      <c r="E94" s="55">
        <v>-2.2000000000000001E-3</v>
      </c>
      <c r="F94" s="55">
        <v>-2E-3</v>
      </c>
      <c r="G94" s="55">
        <v>-1.8E-3</v>
      </c>
      <c r="H94" s="55">
        <v>-1.6000000000000001E-3</v>
      </c>
      <c r="I94" s="55">
        <v>-1.2999999999999999E-3</v>
      </c>
      <c r="J94" s="55">
        <v>-1.1000000000000001E-3</v>
      </c>
      <c r="K94" s="55">
        <v>-8.0000000000000004E-4</v>
      </c>
      <c r="L94" s="55">
        <v>-5.9999999999999995E-4</v>
      </c>
      <c r="M94" s="55">
        <v>-2.9999999999999997E-4</v>
      </c>
      <c r="N94" s="55">
        <v>0</v>
      </c>
      <c r="O94" s="55">
        <v>2.9999999999999997E-4</v>
      </c>
      <c r="P94" s="55">
        <v>5.0000000000000001E-4</v>
      </c>
      <c r="Q94" s="55">
        <v>8.0000000000000004E-4</v>
      </c>
      <c r="R94" s="55">
        <v>1.1000000000000001E-3</v>
      </c>
      <c r="S94" s="55">
        <v>1.2999999999999999E-3</v>
      </c>
      <c r="T94" s="55">
        <v>1.5E-3</v>
      </c>
      <c r="U94" s="55">
        <v>1.6999999999999999E-3</v>
      </c>
      <c r="V94" s="55">
        <v>1.8E-3</v>
      </c>
      <c r="W94" s="55">
        <v>1.9E-3</v>
      </c>
      <c r="X94" s="55">
        <v>2E-3</v>
      </c>
      <c r="Y94" s="55">
        <v>2E-3</v>
      </c>
      <c r="Z94" s="55">
        <v>2E-3</v>
      </c>
      <c r="AA94" s="55">
        <v>1.9E-3</v>
      </c>
      <c r="AB94" s="55">
        <v>1.8E-3</v>
      </c>
      <c r="AC94" s="55">
        <v>1.6000000000000001E-3</v>
      </c>
      <c r="AD94" s="55">
        <v>1.5E-3</v>
      </c>
      <c r="AE94" s="55">
        <v>1.1999999999999999E-3</v>
      </c>
      <c r="AF94" s="55">
        <v>1E-3</v>
      </c>
      <c r="AG94" s="55">
        <v>6.9999999999999999E-4</v>
      </c>
      <c r="AH94" s="55">
        <v>5.0000000000000001E-4</v>
      </c>
      <c r="AI94" s="55">
        <v>2.0000000000000001E-4</v>
      </c>
      <c r="AJ94" s="55">
        <v>-1E-4</v>
      </c>
      <c r="AK94" s="55">
        <v>-2.9999999999999997E-4</v>
      </c>
      <c r="AL94" s="55">
        <v>-5.9999999999999995E-4</v>
      </c>
      <c r="AM94" s="55">
        <v>-8.0000000000000004E-4</v>
      </c>
      <c r="AN94" s="55">
        <v>-1E-3</v>
      </c>
      <c r="AO94" s="55">
        <v>-1.1999999999999999E-3</v>
      </c>
      <c r="AP94" s="55">
        <v>-1.2999999999999999E-3</v>
      </c>
      <c r="AQ94" s="55">
        <v>-1.4E-3</v>
      </c>
      <c r="AR94" s="55">
        <v>-1.4E-3</v>
      </c>
      <c r="AS94" s="55">
        <v>-1.4E-3</v>
      </c>
      <c r="AT94" s="55">
        <v>-1.4E-3</v>
      </c>
      <c r="AU94" s="55">
        <v>-1.2999999999999999E-3</v>
      </c>
      <c r="AV94" s="55">
        <v>-1.1999999999999999E-3</v>
      </c>
      <c r="AW94" s="55">
        <v>-1E-3</v>
      </c>
      <c r="AX94" s="55">
        <v>-8.0000000000000004E-4</v>
      </c>
      <c r="AY94" s="55">
        <v>-5.9999999999999995E-4</v>
      </c>
      <c r="AZ94" s="55">
        <v>-2.9999999999999997E-4</v>
      </c>
      <c r="BA94" s="55">
        <v>-1E-4</v>
      </c>
      <c r="BB94" s="55">
        <v>1E-4</v>
      </c>
      <c r="BC94" s="55">
        <v>4.0000000000000002E-4</v>
      </c>
      <c r="BD94" s="55">
        <v>5.9999999999999995E-4</v>
      </c>
      <c r="BE94" s="55">
        <v>6.9999999999999999E-4</v>
      </c>
      <c r="BF94" s="55">
        <v>8.9999999999999998E-4</v>
      </c>
      <c r="BG94" s="55">
        <v>1E-3</v>
      </c>
      <c r="BH94" s="55">
        <v>1.1000000000000001E-3</v>
      </c>
      <c r="BI94" s="55">
        <v>1.1000000000000001E-3</v>
      </c>
      <c r="BJ94" s="55">
        <v>1.1000000000000001E-3</v>
      </c>
      <c r="BK94" s="55">
        <v>1.1000000000000001E-3</v>
      </c>
      <c r="BL94" s="55">
        <v>1E-3</v>
      </c>
      <c r="BM94" s="55">
        <v>1E-3</v>
      </c>
      <c r="BN94" s="55">
        <v>8.9999999999999998E-4</v>
      </c>
      <c r="BO94" s="12">
        <v>8.9999999999999998E-4</v>
      </c>
      <c r="BP94" s="12">
        <v>8.9999999999999998E-4</v>
      </c>
      <c r="BQ94" s="12">
        <v>8.0000000000000004E-4</v>
      </c>
      <c r="BR94" s="12">
        <v>8.0000000000000004E-4</v>
      </c>
      <c r="BS94" s="12">
        <v>8.0000000000000004E-4</v>
      </c>
      <c r="BT94" s="12">
        <v>8.9999999999999998E-4</v>
      </c>
      <c r="BU94" s="12">
        <v>8.9999999999999998E-4</v>
      </c>
      <c r="BV94" s="12">
        <v>8.9999999999999998E-4</v>
      </c>
      <c r="BW94" s="12">
        <v>8.9999999999999998E-4</v>
      </c>
      <c r="BX94" s="12">
        <v>1E-3</v>
      </c>
      <c r="BY94" s="12">
        <v>1E-3</v>
      </c>
      <c r="BZ94" s="12">
        <v>1E-3</v>
      </c>
      <c r="CA94" s="12">
        <v>1E-3</v>
      </c>
      <c r="CB94" s="12">
        <v>1.1000000000000001E-3</v>
      </c>
      <c r="CC94" s="12">
        <v>1.1000000000000001E-3</v>
      </c>
      <c r="CD94" s="12">
        <v>1.1000000000000001E-3</v>
      </c>
      <c r="CE94" s="12">
        <v>1.1999999999999999E-3</v>
      </c>
      <c r="CF94" s="12">
        <v>1.1999999999999999E-3</v>
      </c>
      <c r="CG94" s="12">
        <v>1.1999999999999999E-3</v>
      </c>
      <c r="CH94" s="12">
        <v>1.2999999999999999E-3</v>
      </c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</row>
    <row r="95" spans="1:109" x14ac:dyDescent="0.2">
      <c r="A95" s="14">
        <v>113</v>
      </c>
      <c r="B95" s="55">
        <v>-1.9E-3</v>
      </c>
      <c r="C95" s="55">
        <v>-1.8E-3</v>
      </c>
      <c r="D95" s="55">
        <v>-1.6000000000000001E-3</v>
      </c>
      <c r="E95" s="55">
        <v>-1.5E-3</v>
      </c>
      <c r="F95" s="55">
        <v>-1.4E-3</v>
      </c>
      <c r="G95" s="55">
        <v>-1.1999999999999999E-3</v>
      </c>
      <c r="H95" s="55">
        <v>-1.1000000000000001E-3</v>
      </c>
      <c r="I95" s="55">
        <v>-8.9999999999999998E-4</v>
      </c>
      <c r="J95" s="55">
        <v>-6.9999999999999999E-4</v>
      </c>
      <c r="K95" s="55">
        <v>-5.9999999999999995E-4</v>
      </c>
      <c r="L95" s="55">
        <v>-4.0000000000000002E-4</v>
      </c>
      <c r="M95" s="55">
        <v>-2.0000000000000001E-4</v>
      </c>
      <c r="N95" s="55">
        <v>0</v>
      </c>
      <c r="O95" s="55">
        <v>2.0000000000000001E-4</v>
      </c>
      <c r="P95" s="55">
        <v>4.0000000000000002E-4</v>
      </c>
      <c r="Q95" s="55">
        <v>5.0000000000000001E-4</v>
      </c>
      <c r="R95" s="55">
        <v>6.9999999999999999E-4</v>
      </c>
      <c r="S95" s="55">
        <v>8.9999999999999998E-4</v>
      </c>
      <c r="T95" s="55">
        <v>1E-3</v>
      </c>
      <c r="U95" s="55">
        <v>1.1000000000000001E-3</v>
      </c>
      <c r="V95" s="55">
        <v>1.1999999999999999E-3</v>
      </c>
      <c r="W95" s="55">
        <v>1.2999999999999999E-3</v>
      </c>
      <c r="X95" s="55">
        <v>1.2999999999999999E-3</v>
      </c>
      <c r="Y95" s="55">
        <v>1.2999999999999999E-3</v>
      </c>
      <c r="Z95" s="55">
        <v>1.2999999999999999E-3</v>
      </c>
      <c r="AA95" s="55">
        <v>1.2999999999999999E-3</v>
      </c>
      <c r="AB95" s="55">
        <v>1.1999999999999999E-3</v>
      </c>
      <c r="AC95" s="55">
        <v>1.1000000000000001E-3</v>
      </c>
      <c r="AD95" s="55">
        <v>1E-3</v>
      </c>
      <c r="AE95" s="55">
        <v>8.0000000000000004E-4</v>
      </c>
      <c r="AF95" s="55">
        <v>6.9999999999999999E-4</v>
      </c>
      <c r="AG95" s="55">
        <v>5.0000000000000001E-4</v>
      </c>
      <c r="AH95" s="55">
        <v>2.9999999999999997E-4</v>
      </c>
      <c r="AI95" s="55">
        <v>1E-4</v>
      </c>
      <c r="AJ95" s="55">
        <v>-1E-4</v>
      </c>
      <c r="AK95" s="55">
        <v>-2.0000000000000001E-4</v>
      </c>
      <c r="AL95" s="55">
        <v>-4.0000000000000002E-4</v>
      </c>
      <c r="AM95" s="55">
        <v>-5.0000000000000001E-4</v>
      </c>
      <c r="AN95" s="55">
        <v>-6.9999999999999999E-4</v>
      </c>
      <c r="AO95" s="55">
        <v>-8.0000000000000004E-4</v>
      </c>
      <c r="AP95" s="55">
        <v>-8.9999999999999998E-4</v>
      </c>
      <c r="AQ95" s="55">
        <v>-8.9999999999999998E-4</v>
      </c>
      <c r="AR95" s="55">
        <v>-8.9999999999999998E-4</v>
      </c>
      <c r="AS95" s="55">
        <v>-8.9999999999999998E-4</v>
      </c>
      <c r="AT95" s="55">
        <v>-8.9999999999999998E-4</v>
      </c>
      <c r="AU95" s="55">
        <v>-8.9999999999999998E-4</v>
      </c>
      <c r="AV95" s="55">
        <v>-8.0000000000000004E-4</v>
      </c>
      <c r="AW95" s="55">
        <v>-6.9999999999999999E-4</v>
      </c>
      <c r="AX95" s="55">
        <v>-5.0000000000000001E-4</v>
      </c>
      <c r="AY95" s="55">
        <v>-4.0000000000000002E-4</v>
      </c>
      <c r="AZ95" s="55">
        <v>-2.0000000000000001E-4</v>
      </c>
      <c r="BA95" s="55">
        <v>-1E-4</v>
      </c>
      <c r="BB95" s="55">
        <v>1E-4</v>
      </c>
      <c r="BC95" s="55">
        <v>2.0000000000000001E-4</v>
      </c>
      <c r="BD95" s="55">
        <v>4.0000000000000002E-4</v>
      </c>
      <c r="BE95" s="55">
        <v>5.0000000000000001E-4</v>
      </c>
      <c r="BF95" s="55">
        <v>5.9999999999999995E-4</v>
      </c>
      <c r="BG95" s="55">
        <v>6.9999999999999999E-4</v>
      </c>
      <c r="BH95" s="55">
        <v>6.9999999999999999E-4</v>
      </c>
      <c r="BI95" s="55">
        <v>6.9999999999999999E-4</v>
      </c>
      <c r="BJ95" s="55">
        <v>6.9999999999999999E-4</v>
      </c>
      <c r="BK95" s="55">
        <v>6.9999999999999999E-4</v>
      </c>
      <c r="BL95" s="55">
        <v>6.9999999999999999E-4</v>
      </c>
      <c r="BM95" s="55">
        <v>6.9999999999999999E-4</v>
      </c>
      <c r="BN95" s="55">
        <v>5.9999999999999995E-4</v>
      </c>
      <c r="BO95" s="12">
        <v>5.9999999999999995E-4</v>
      </c>
      <c r="BP95" s="12">
        <v>5.9999999999999995E-4</v>
      </c>
      <c r="BQ95" s="12">
        <v>5.9999999999999995E-4</v>
      </c>
      <c r="BR95" s="12">
        <v>5.9999999999999995E-4</v>
      </c>
      <c r="BS95" s="12">
        <v>5.9999999999999995E-4</v>
      </c>
      <c r="BT95" s="12">
        <v>5.9999999999999995E-4</v>
      </c>
      <c r="BU95" s="12">
        <v>5.9999999999999995E-4</v>
      </c>
      <c r="BV95" s="12">
        <v>5.9999999999999995E-4</v>
      </c>
      <c r="BW95" s="12">
        <v>5.9999999999999995E-4</v>
      </c>
      <c r="BX95" s="12">
        <v>5.9999999999999995E-4</v>
      </c>
      <c r="BY95" s="12">
        <v>6.9999999999999999E-4</v>
      </c>
      <c r="BZ95" s="12">
        <v>6.9999999999999999E-4</v>
      </c>
      <c r="CA95" s="12">
        <v>6.9999999999999999E-4</v>
      </c>
      <c r="CB95" s="12">
        <v>6.9999999999999999E-4</v>
      </c>
      <c r="CC95" s="12">
        <v>6.9999999999999999E-4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8.0000000000000004E-4</v>
      </c>
      <c r="CH95" s="12">
        <v>8.9999999999999998E-4</v>
      </c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</row>
    <row r="96" spans="1:109" x14ac:dyDescent="0.2">
      <c r="A96" s="14">
        <v>114</v>
      </c>
      <c r="B96" s="55">
        <v>-1E-3</v>
      </c>
      <c r="C96" s="55">
        <v>-8.9999999999999998E-4</v>
      </c>
      <c r="D96" s="55">
        <v>-8.0000000000000004E-4</v>
      </c>
      <c r="E96" s="55">
        <v>-6.9999999999999999E-4</v>
      </c>
      <c r="F96" s="55">
        <v>-6.9999999999999999E-4</v>
      </c>
      <c r="G96" s="55">
        <v>-5.9999999999999995E-4</v>
      </c>
      <c r="H96" s="55">
        <v>-5.0000000000000001E-4</v>
      </c>
      <c r="I96" s="55">
        <v>-4.0000000000000002E-4</v>
      </c>
      <c r="J96" s="55">
        <v>-4.0000000000000002E-4</v>
      </c>
      <c r="K96" s="55">
        <v>-2.9999999999999997E-4</v>
      </c>
      <c r="L96" s="55">
        <v>-2.0000000000000001E-4</v>
      </c>
      <c r="M96" s="55">
        <v>-1E-4</v>
      </c>
      <c r="N96" s="55">
        <v>0</v>
      </c>
      <c r="O96" s="55">
        <v>1E-4</v>
      </c>
      <c r="P96" s="55">
        <v>2.0000000000000001E-4</v>
      </c>
      <c r="Q96" s="55">
        <v>2.9999999999999997E-4</v>
      </c>
      <c r="R96" s="55">
        <v>4.0000000000000002E-4</v>
      </c>
      <c r="S96" s="55">
        <v>4.0000000000000002E-4</v>
      </c>
      <c r="T96" s="55">
        <v>5.0000000000000001E-4</v>
      </c>
      <c r="U96" s="55">
        <v>5.9999999999999995E-4</v>
      </c>
      <c r="V96" s="55">
        <v>5.9999999999999995E-4</v>
      </c>
      <c r="W96" s="55">
        <v>5.9999999999999995E-4</v>
      </c>
      <c r="X96" s="55">
        <v>6.9999999999999999E-4</v>
      </c>
      <c r="Y96" s="55">
        <v>6.9999999999999999E-4</v>
      </c>
      <c r="Z96" s="55">
        <v>6.9999999999999999E-4</v>
      </c>
      <c r="AA96" s="55">
        <v>5.9999999999999995E-4</v>
      </c>
      <c r="AB96" s="55">
        <v>5.9999999999999995E-4</v>
      </c>
      <c r="AC96" s="55">
        <v>5.0000000000000001E-4</v>
      </c>
      <c r="AD96" s="55">
        <v>5.0000000000000001E-4</v>
      </c>
      <c r="AE96" s="55">
        <v>4.0000000000000002E-4</v>
      </c>
      <c r="AF96" s="55">
        <v>2.9999999999999997E-4</v>
      </c>
      <c r="AG96" s="55">
        <v>2.0000000000000001E-4</v>
      </c>
      <c r="AH96" s="55">
        <v>2.0000000000000001E-4</v>
      </c>
      <c r="AI96" s="55">
        <v>1E-4</v>
      </c>
      <c r="AJ96" s="55">
        <v>0</v>
      </c>
      <c r="AK96" s="55">
        <v>-1E-4</v>
      </c>
      <c r="AL96" s="55">
        <v>-2.0000000000000001E-4</v>
      </c>
      <c r="AM96" s="55">
        <v>-2.9999999999999997E-4</v>
      </c>
      <c r="AN96" s="55">
        <v>-2.9999999999999997E-4</v>
      </c>
      <c r="AO96" s="55">
        <v>-4.0000000000000002E-4</v>
      </c>
      <c r="AP96" s="55">
        <v>-4.0000000000000002E-4</v>
      </c>
      <c r="AQ96" s="55">
        <v>-5.0000000000000001E-4</v>
      </c>
      <c r="AR96" s="55">
        <v>-5.0000000000000001E-4</v>
      </c>
      <c r="AS96" s="55">
        <v>-5.0000000000000001E-4</v>
      </c>
      <c r="AT96" s="55">
        <v>-5.0000000000000001E-4</v>
      </c>
      <c r="AU96" s="55">
        <v>-4.0000000000000002E-4</v>
      </c>
      <c r="AV96" s="55">
        <v>-4.0000000000000002E-4</v>
      </c>
      <c r="AW96" s="55">
        <v>-2.9999999999999997E-4</v>
      </c>
      <c r="AX96" s="55">
        <v>-2.9999999999999997E-4</v>
      </c>
      <c r="AY96" s="55">
        <v>-2.0000000000000001E-4</v>
      </c>
      <c r="AZ96" s="55">
        <v>-1E-4</v>
      </c>
      <c r="BA96" s="55">
        <v>0</v>
      </c>
      <c r="BB96" s="55">
        <v>0</v>
      </c>
      <c r="BC96" s="55">
        <v>1E-4</v>
      </c>
      <c r="BD96" s="55">
        <v>2.0000000000000001E-4</v>
      </c>
      <c r="BE96" s="55">
        <v>2.0000000000000001E-4</v>
      </c>
      <c r="BF96" s="55">
        <v>2.9999999999999997E-4</v>
      </c>
      <c r="BG96" s="55">
        <v>2.9999999999999997E-4</v>
      </c>
      <c r="BH96" s="55">
        <v>4.0000000000000002E-4</v>
      </c>
      <c r="BI96" s="55">
        <v>4.0000000000000002E-4</v>
      </c>
      <c r="BJ96" s="55">
        <v>4.0000000000000002E-4</v>
      </c>
      <c r="BK96" s="55">
        <v>4.0000000000000002E-4</v>
      </c>
      <c r="BL96" s="55">
        <v>2.9999999999999997E-4</v>
      </c>
      <c r="BM96" s="55">
        <v>2.9999999999999997E-4</v>
      </c>
      <c r="BN96" s="55">
        <v>2.9999999999999997E-4</v>
      </c>
      <c r="BO96" s="12">
        <v>2.9999999999999997E-4</v>
      </c>
      <c r="BP96" s="12">
        <v>2.9999999999999997E-4</v>
      </c>
      <c r="BQ96" s="12">
        <v>2.9999999999999997E-4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2.9999999999999997E-4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12">
        <v>4.0000000000000002E-4</v>
      </c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</row>
    <row r="97" spans="1:109" x14ac:dyDescent="0.2">
      <c r="A97" s="14">
        <v>115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0</v>
      </c>
      <c r="AV97" s="55">
        <v>0</v>
      </c>
      <c r="AW97" s="55">
        <v>0</v>
      </c>
      <c r="AX97" s="55">
        <v>0</v>
      </c>
      <c r="AY97" s="55">
        <v>0</v>
      </c>
      <c r="AZ97" s="55">
        <v>0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55">
        <v>0</v>
      </c>
      <c r="BK97" s="55">
        <v>0</v>
      </c>
      <c r="BL97" s="55">
        <v>0</v>
      </c>
      <c r="BM97" s="55">
        <v>0</v>
      </c>
      <c r="BN97" s="55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</row>
    <row r="98" spans="1:109" x14ac:dyDescent="0.2">
      <c r="A98" s="14">
        <v>116</v>
      </c>
      <c r="B98" s="55">
        <v>0</v>
      </c>
      <c r="C98" s="55">
        <v>0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  <c r="AN98" s="55">
        <v>0</v>
      </c>
      <c r="AO98" s="55">
        <v>0</v>
      </c>
      <c r="AP98" s="55">
        <v>0</v>
      </c>
      <c r="AQ98" s="55">
        <v>0</v>
      </c>
      <c r="AR98" s="55">
        <v>0</v>
      </c>
      <c r="AS98" s="55">
        <v>0</v>
      </c>
      <c r="AT98" s="55">
        <v>0</v>
      </c>
      <c r="AU98" s="55">
        <v>0</v>
      </c>
      <c r="AV98" s="55">
        <v>0</v>
      </c>
      <c r="AW98" s="55">
        <v>0</v>
      </c>
      <c r="AX98" s="55">
        <v>0</v>
      </c>
      <c r="AY98" s="55">
        <v>0</v>
      </c>
      <c r="AZ98" s="55">
        <v>0</v>
      </c>
      <c r="BA98" s="55">
        <v>0</v>
      </c>
      <c r="BB98" s="55">
        <v>0</v>
      </c>
      <c r="BC98" s="55">
        <v>0</v>
      </c>
      <c r="BD98" s="55">
        <v>0</v>
      </c>
      <c r="BE98" s="55">
        <v>0</v>
      </c>
      <c r="BF98" s="55">
        <v>0</v>
      </c>
      <c r="BG98" s="55">
        <v>0</v>
      </c>
      <c r="BH98" s="55">
        <v>0</v>
      </c>
      <c r="BI98" s="55">
        <v>0</v>
      </c>
      <c r="BJ98" s="55">
        <v>0</v>
      </c>
      <c r="BK98" s="55">
        <v>0</v>
      </c>
      <c r="BL98" s="55">
        <v>0</v>
      </c>
      <c r="BM98" s="55">
        <v>0</v>
      </c>
      <c r="BN98" s="55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</row>
    <row r="99" spans="1:109" x14ac:dyDescent="0.2">
      <c r="A99" s="14">
        <v>117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  <c r="AG99" s="55">
        <v>0</v>
      </c>
      <c r="AH99" s="55">
        <v>0</v>
      </c>
      <c r="AI99" s="55">
        <v>0</v>
      </c>
      <c r="AJ99" s="55">
        <v>0</v>
      </c>
      <c r="AK99" s="55">
        <v>0</v>
      </c>
      <c r="AL99" s="55">
        <v>0</v>
      </c>
      <c r="AM99" s="55">
        <v>0</v>
      </c>
      <c r="AN99" s="55">
        <v>0</v>
      </c>
      <c r="AO99" s="55">
        <v>0</v>
      </c>
      <c r="AP99" s="55">
        <v>0</v>
      </c>
      <c r="AQ99" s="55">
        <v>0</v>
      </c>
      <c r="AR99" s="55">
        <v>0</v>
      </c>
      <c r="AS99" s="55">
        <v>0</v>
      </c>
      <c r="AT99" s="55">
        <v>0</v>
      </c>
      <c r="AU99" s="55">
        <v>0</v>
      </c>
      <c r="AV99" s="55">
        <v>0</v>
      </c>
      <c r="AW99" s="55">
        <v>0</v>
      </c>
      <c r="AX99" s="55">
        <v>0</v>
      </c>
      <c r="AY99" s="55">
        <v>0</v>
      </c>
      <c r="AZ99" s="55">
        <v>0</v>
      </c>
      <c r="BA99" s="55">
        <v>0</v>
      </c>
      <c r="BB99" s="55">
        <v>0</v>
      </c>
      <c r="BC99" s="55">
        <v>0</v>
      </c>
      <c r="BD99" s="55">
        <v>0</v>
      </c>
      <c r="BE99" s="55">
        <v>0</v>
      </c>
      <c r="BF99" s="55">
        <v>0</v>
      </c>
      <c r="BG99" s="55">
        <v>0</v>
      </c>
      <c r="BH99" s="55">
        <v>0</v>
      </c>
      <c r="BI99" s="55">
        <v>0</v>
      </c>
      <c r="BJ99" s="55">
        <v>0</v>
      </c>
      <c r="BK99" s="55">
        <v>0</v>
      </c>
      <c r="BL99" s="55">
        <v>0</v>
      </c>
      <c r="BM99" s="55">
        <v>0</v>
      </c>
      <c r="BN99" s="55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</row>
    <row r="100" spans="1:109" x14ac:dyDescent="0.2">
      <c r="A100" s="14">
        <v>118</v>
      </c>
      <c r="B100" s="55">
        <v>0</v>
      </c>
      <c r="C100" s="55">
        <v>0</v>
      </c>
      <c r="D100" s="55">
        <v>0</v>
      </c>
      <c r="E100" s="55">
        <v>0</v>
      </c>
      <c r="F100" s="55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5">
        <v>0</v>
      </c>
      <c r="AK100" s="55">
        <v>0</v>
      </c>
      <c r="AL100" s="55">
        <v>0</v>
      </c>
      <c r="AM100" s="55">
        <v>0</v>
      </c>
      <c r="AN100" s="55">
        <v>0</v>
      </c>
      <c r="AO100" s="55">
        <v>0</v>
      </c>
      <c r="AP100" s="55">
        <v>0</v>
      </c>
      <c r="AQ100" s="55">
        <v>0</v>
      </c>
      <c r="AR100" s="55">
        <v>0</v>
      </c>
      <c r="AS100" s="55">
        <v>0</v>
      </c>
      <c r="AT100" s="55">
        <v>0</v>
      </c>
      <c r="AU100" s="55">
        <v>0</v>
      </c>
      <c r="AV100" s="55">
        <v>0</v>
      </c>
      <c r="AW100" s="55">
        <v>0</v>
      </c>
      <c r="AX100" s="55">
        <v>0</v>
      </c>
      <c r="AY100" s="55">
        <v>0</v>
      </c>
      <c r="AZ100" s="55">
        <v>0</v>
      </c>
      <c r="BA100" s="55">
        <v>0</v>
      </c>
      <c r="BB100" s="55">
        <v>0</v>
      </c>
      <c r="BC100" s="55">
        <v>0</v>
      </c>
      <c r="BD100" s="55">
        <v>0</v>
      </c>
      <c r="BE100" s="55">
        <v>0</v>
      </c>
      <c r="BF100" s="55">
        <v>0</v>
      </c>
      <c r="BG100" s="55">
        <v>0</v>
      </c>
      <c r="BH100" s="55">
        <v>0</v>
      </c>
      <c r="BI100" s="55">
        <v>0</v>
      </c>
      <c r="BJ100" s="55">
        <v>0</v>
      </c>
      <c r="BK100" s="55">
        <v>0</v>
      </c>
      <c r="BL100" s="55">
        <v>0</v>
      </c>
      <c r="BM100" s="55">
        <v>0</v>
      </c>
      <c r="BN100" s="55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</row>
    <row r="101" spans="1:109" x14ac:dyDescent="0.2">
      <c r="A101" s="14">
        <v>119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0</v>
      </c>
      <c r="AF101" s="55">
        <v>0</v>
      </c>
      <c r="AG101" s="55">
        <v>0</v>
      </c>
      <c r="AH101" s="55">
        <v>0</v>
      </c>
      <c r="AI101" s="55">
        <v>0</v>
      </c>
      <c r="AJ101" s="55">
        <v>0</v>
      </c>
      <c r="AK101" s="55">
        <v>0</v>
      </c>
      <c r="AL101" s="55">
        <v>0</v>
      </c>
      <c r="AM101" s="55">
        <v>0</v>
      </c>
      <c r="AN101" s="55">
        <v>0</v>
      </c>
      <c r="AO101" s="55">
        <v>0</v>
      </c>
      <c r="AP101" s="55">
        <v>0</v>
      </c>
      <c r="AQ101" s="55">
        <v>0</v>
      </c>
      <c r="AR101" s="55">
        <v>0</v>
      </c>
      <c r="AS101" s="55">
        <v>0</v>
      </c>
      <c r="AT101" s="55">
        <v>0</v>
      </c>
      <c r="AU101" s="55">
        <v>0</v>
      </c>
      <c r="AV101" s="55">
        <v>0</v>
      </c>
      <c r="AW101" s="55">
        <v>0</v>
      </c>
      <c r="AX101" s="55">
        <v>0</v>
      </c>
      <c r="AY101" s="55">
        <v>0</v>
      </c>
      <c r="AZ101" s="55">
        <v>0</v>
      </c>
      <c r="BA101" s="55">
        <v>0</v>
      </c>
      <c r="BB101" s="55">
        <v>0</v>
      </c>
      <c r="BC101" s="55">
        <v>0</v>
      </c>
      <c r="BD101" s="55">
        <v>0</v>
      </c>
      <c r="BE101" s="55">
        <v>0</v>
      </c>
      <c r="BF101" s="55">
        <v>0</v>
      </c>
      <c r="BG101" s="55">
        <v>0</v>
      </c>
      <c r="BH101" s="55">
        <v>0</v>
      </c>
      <c r="BI101" s="55">
        <v>0</v>
      </c>
      <c r="BJ101" s="55">
        <v>0</v>
      </c>
      <c r="BK101" s="55">
        <v>0</v>
      </c>
      <c r="BL101" s="55">
        <v>0</v>
      </c>
      <c r="BM101" s="55">
        <v>0</v>
      </c>
      <c r="BN101" s="55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</row>
    <row r="102" spans="1:109" x14ac:dyDescent="0.2">
      <c r="A102" s="14">
        <v>120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0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  <c r="AC102" s="55">
        <v>0</v>
      </c>
      <c r="AD102" s="55">
        <v>0</v>
      </c>
      <c r="AE102" s="55">
        <v>0</v>
      </c>
      <c r="AF102" s="55">
        <v>0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  <c r="AN102" s="55">
        <v>0</v>
      </c>
      <c r="AO102" s="55">
        <v>0</v>
      </c>
      <c r="AP102" s="55">
        <v>0</v>
      </c>
      <c r="AQ102" s="55">
        <v>0</v>
      </c>
      <c r="AR102" s="55">
        <v>0</v>
      </c>
      <c r="AS102" s="55">
        <v>0</v>
      </c>
      <c r="AT102" s="55">
        <v>0</v>
      </c>
      <c r="AU102" s="55">
        <v>0</v>
      </c>
      <c r="AV102" s="55">
        <v>0</v>
      </c>
      <c r="AW102" s="55">
        <v>0</v>
      </c>
      <c r="AX102" s="55">
        <v>0</v>
      </c>
      <c r="AY102" s="55">
        <v>0</v>
      </c>
      <c r="AZ102" s="55">
        <v>0</v>
      </c>
      <c r="BA102" s="55">
        <v>0</v>
      </c>
      <c r="BB102" s="55">
        <v>0</v>
      </c>
      <c r="BC102" s="55">
        <v>0</v>
      </c>
      <c r="BD102" s="55">
        <v>0</v>
      </c>
      <c r="BE102" s="55">
        <v>0</v>
      </c>
      <c r="BF102" s="55">
        <v>0</v>
      </c>
      <c r="BG102" s="55">
        <v>0</v>
      </c>
      <c r="BH102" s="55">
        <v>0</v>
      </c>
      <c r="BI102" s="55">
        <v>0</v>
      </c>
      <c r="BJ102" s="55">
        <v>0</v>
      </c>
      <c r="BK102" s="55">
        <v>0</v>
      </c>
      <c r="BL102" s="55">
        <v>0</v>
      </c>
      <c r="BM102" s="55">
        <v>0</v>
      </c>
      <c r="BN102" s="55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102"/>
  <sheetViews>
    <sheetView topLeftCell="BW1" workbookViewId="0">
      <selection activeCell="CB7" sqref="CB7"/>
    </sheetView>
  </sheetViews>
  <sheetFormatPr baseColWidth="10" defaultColWidth="8.83203125" defaultRowHeight="16" x14ac:dyDescent="0.2"/>
  <cols>
    <col min="25" max="25" width="7.1640625" customWidth="1"/>
    <col min="56" max="57" width="8.83203125" style="13"/>
    <col min="58" max="58" width="8.83203125" style="1"/>
    <col min="59" max="78" width="9.1640625" style="9" customWidth="1"/>
    <col min="79" max="81" width="8.83203125" style="9"/>
  </cols>
  <sheetData>
    <row r="1" spans="1:112" s="10" customFormat="1" x14ac:dyDescent="0.2">
      <c r="A1" s="52" t="s">
        <v>0</v>
      </c>
      <c r="B1" s="10">
        <v>1951</v>
      </c>
      <c r="C1" s="10">
        <v>1952</v>
      </c>
      <c r="D1" s="10">
        <v>1953</v>
      </c>
      <c r="E1" s="10">
        <v>1954</v>
      </c>
      <c r="F1" s="10">
        <v>1955</v>
      </c>
      <c r="G1" s="10">
        <v>1956</v>
      </c>
      <c r="H1" s="10">
        <v>1957</v>
      </c>
      <c r="I1" s="10">
        <v>1958</v>
      </c>
      <c r="J1" s="10">
        <v>1959</v>
      </c>
      <c r="K1" s="10">
        <v>1960</v>
      </c>
      <c r="L1" s="10">
        <v>1961</v>
      </c>
      <c r="M1" s="10">
        <v>1962</v>
      </c>
      <c r="N1" s="10">
        <v>1963</v>
      </c>
      <c r="O1" s="10">
        <v>1964</v>
      </c>
      <c r="P1" s="10">
        <v>1965</v>
      </c>
      <c r="Q1" s="10">
        <v>1966</v>
      </c>
      <c r="R1" s="10">
        <v>1967</v>
      </c>
      <c r="S1" s="10">
        <v>1968</v>
      </c>
      <c r="T1" s="10">
        <v>1969</v>
      </c>
      <c r="U1" s="10">
        <v>1970</v>
      </c>
      <c r="V1" s="10">
        <v>1971</v>
      </c>
      <c r="W1" s="10">
        <v>1972</v>
      </c>
      <c r="X1" s="10">
        <v>1973</v>
      </c>
      <c r="Y1" s="10">
        <v>1974</v>
      </c>
      <c r="Z1" s="10">
        <v>1975</v>
      </c>
      <c r="AA1" s="10">
        <v>1976</v>
      </c>
      <c r="AB1" s="10">
        <v>1977</v>
      </c>
      <c r="AC1" s="10">
        <v>1978</v>
      </c>
      <c r="AD1" s="10">
        <v>1979</v>
      </c>
      <c r="AE1" s="10">
        <v>1980</v>
      </c>
      <c r="AF1" s="10">
        <v>1981</v>
      </c>
      <c r="AG1" s="10">
        <v>1982</v>
      </c>
      <c r="AH1" s="10">
        <v>1983</v>
      </c>
      <c r="AI1" s="10">
        <v>1984</v>
      </c>
      <c r="AJ1" s="10">
        <v>1985</v>
      </c>
      <c r="AK1" s="10">
        <v>1986</v>
      </c>
      <c r="AL1" s="10">
        <v>1987</v>
      </c>
      <c r="AM1" s="10">
        <v>1988</v>
      </c>
      <c r="AN1" s="10">
        <v>1989</v>
      </c>
      <c r="AO1" s="10">
        <v>1990</v>
      </c>
      <c r="AP1" s="10">
        <v>1991</v>
      </c>
      <c r="AQ1" s="10">
        <v>1992</v>
      </c>
      <c r="AR1" s="10">
        <v>1993</v>
      </c>
      <c r="AS1" s="10">
        <v>1994</v>
      </c>
      <c r="AT1" s="10">
        <v>1995</v>
      </c>
      <c r="AU1" s="10">
        <v>1996</v>
      </c>
      <c r="AV1" s="10">
        <v>1997</v>
      </c>
      <c r="AW1" s="10">
        <v>1998</v>
      </c>
      <c r="AX1" s="10">
        <v>1999</v>
      </c>
      <c r="AY1" s="10">
        <v>2000</v>
      </c>
      <c r="AZ1" s="10">
        <v>2001</v>
      </c>
      <c r="BA1" s="10">
        <v>2002</v>
      </c>
      <c r="BB1" s="10">
        <v>2003</v>
      </c>
      <c r="BC1" s="10">
        <v>2004</v>
      </c>
      <c r="BD1" s="17">
        <v>2005</v>
      </c>
      <c r="BE1" s="17">
        <v>2006</v>
      </c>
      <c r="BF1" s="18">
        <v>2007</v>
      </c>
      <c r="BG1" s="10">
        <v>2008</v>
      </c>
      <c r="BH1" s="10">
        <f>BG1+1</f>
        <v>2009</v>
      </c>
      <c r="BI1" s="10">
        <v>2010</v>
      </c>
      <c r="BJ1" s="10">
        <v>2011</v>
      </c>
      <c r="BK1" s="10">
        <v>2012</v>
      </c>
      <c r="BL1" s="10">
        <v>2013</v>
      </c>
      <c r="BM1" s="10">
        <v>2014</v>
      </c>
      <c r="BN1" s="10">
        <v>2015</v>
      </c>
      <c r="BO1" s="10">
        <v>2016</v>
      </c>
      <c r="BP1" s="10">
        <v>2017</v>
      </c>
      <c r="BQ1" s="10">
        <v>2018</v>
      </c>
      <c r="BR1" s="10">
        <v>2019</v>
      </c>
      <c r="BS1" s="10">
        <v>2020</v>
      </c>
      <c r="BT1" s="10">
        <v>2021</v>
      </c>
      <c r="BU1" s="10">
        <v>2022</v>
      </c>
      <c r="BV1" s="10">
        <v>2023</v>
      </c>
      <c r="BW1" s="10">
        <v>2024</v>
      </c>
      <c r="BX1" s="10">
        <v>2025</v>
      </c>
      <c r="BY1" s="10">
        <v>2026</v>
      </c>
      <c r="BZ1" s="10">
        <v>2027</v>
      </c>
      <c r="CA1" s="10">
        <v>2028</v>
      </c>
      <c r="CB1" s="10">
        <v>2029</v>
      </c>
      <c r="CC1" s="10">
        <v>2030</v>
      </c>
      <c r="CD1" s="10">
        <v>2031</v>
      </c>
      <c r="CE1" s="10">
        <v>2032</v>
      </c>
      <c r="CF1" s="10">
        <v>2033</v>
      </c>
      <c r="CG1" s="10">
        <v>2034</v>
      </c>
      <c r="CH1" s="10">
        <v>2035</v>
      </c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x14ac:dyDescent="0.2">
      <c r="A2" s="6">
        <v>20</v>
      </c>
      <c r="B2" s="11">
        <v>6.6699999999999995E-2</v>
      </c>
      <c r="C2" s="11">
        <v>6.0199999999999997E-2</v>
      </c>
      <c r="D2" s="11">
        <v>5.3699999999999998E-2</v>
      </c>
      <c r="E2" s="11">
        <v>4.6800000000000001E-2</v>
      </c>
      <c r="F2" s="11">
        <v>3.9800000000000002E-2</v>
      </c>
      <c r="G2" s="11">
        <v>3.3099999999999997E-2</v>
      </c>
      <c r="H2" s="11">
        <v>2.69E-2</v>
      </c>
      <c r="I2" s="11">
        <v>2.0899999999999998E-2</v>
      </c>
      <c r="J2" s="11">
        <v>1.49E-2</v>
      </c>
      <c r="K2" s="11">
        <v>8.8000000000000005E-3</v>
      </c>
      <c r="L2" s="11">
        <v>2.5999999999999999E-3</v>
      </c>
      <c r="M2" s="11">
        <v>-3.5000000000000001E-3</v>
      </c>
      <c r="N2" s="11">
        <v>-8.8999999999999999E-3</v>
      </c>
      <c r="O2" s="11">
        <v>-1.32E-2</v>
      </c>
      <c r="P2" s="11">
        <v>-1.61E-2</v>
      </c>
      <c r="Q2" s="11">
        <v>-1.7299999999999999E-2</v>
      </c>
      <c r="R2" s="11">
        <v>-1.6500000000000001E-2</v>
      </c>
      <c r="S2" s="11">
        <v>-1.35E-2</v>
      </c>
      <c r="T2" s="11">
        <v>-8.3999999999999995E-3</v>
      </c>
      <c r="U2" s="11">
        <v>-1.9E-3</v>
      </c>
      <c r="V2" s="11">
        <v>5.1000000000000004E-3</v>
      </c>
      <c r="W2" s="11">
        <v>1.1599999999999999E-2</v>
      </c>
      <c r="X2" s="11">
        <v>1.67E-2</v>
      </c>
      <c r="Y2" s="11">
        <v>1.9900000000000001E-2</v>
      </c>
      <c r="Z2" s="11">
        <v>2.1000000000000001E-2</v>
      </c>
      <c r="AA2" s="11">
        <v>2.0899999999999998E-2</v>
      </c>
      <c r="AB2" s="11">
        <v>2.07E-2</v>
      </c>
      <c r="AC2" s="11">
        <v>2.1399999999999999E-2</v>
      </c>
      <c r="AD2" s="11">
        <v>2.3099999999999999E-2</v>
      </c>
      <c r="AE2" s="11">
        <v>2.47E-2</v>
      </c>
      <c r="AF2" s="11">
        <v>2.52E-2</v>
      </c>
      <c r="AG2" s="11">
        <v>2.3699999999999999E-2</v>
      </c>
      <c r="AH2" s="11">
        <v>0.02</v>
      </c>
      <c r="AI2" s="11">
        <v>1.52E-2</v>
      </c>
      <c r="AJ2" s="11">
        <v>1.0500000000000001E-2</v>
      </c>
      <c r="AK2" s="11">
        <v>7.0000000000000001E-3</v>
      </c>
      <c r="AL2" s="11">
        <v>5.4000000000000003E-3</v>
      </c>
      <c r="AM2" s="11">
        <v>5.7000000000000002E-3</v>
      </c>
      <c r="AN2" s="11">
        <v>7.3000000000000001E-3</v>
      </c>
      <c r="AO2" s="11">
        <v>9.4999999999999998E-3</v>
      </c>
      <c r="AP2" s="11">
        <v>1.17E-2</v>
      </c>
      <c r="AQ2" s="11">
        <v>1.3599999999999999E-2</v>
      </c>
      <c r="AR2" s="11">
        <v>1.4800000000000001E-2</v>
      </c>
      <c r="AS2" s="11">
        <v>1.54E-2</v>
      </c>
      <c r="AT2" s="11">
        <v>1.5299999999999999E-2</v>
      </c>
      <c r="AU2" s="11">
        <v>1.4200000000000001E-2</v>
      </c>
      <c r="AV2" s="11">
        <v>1.2E-2</v>
      </c>
      <c r="AW2" s="11">
        <v>8.8000000000000005E-3</v>
      </c>
      <c r="AX2" s="11">
        <v>5.1000000000000004E-3</v>
      </c>
      <c r="AY2" s="11">
        <v>1.6999999999999999E-3</v>
      </c>
      <c r="AZ2" s="11">
        <v>-6.9999999999999999E-4</v>
      </c>
      <c r="BA2" s="11">
        <v>-1.1999999999999999E-3</v>
      </c>
      <c r="BB2" s="11">
        <v>8.0000000000000004E-4</v>
      </c>
      <c r="BC2" s="11">
        <v>5.3E-3</v>
      </c>
      <c r="BD2" s="11">
        <v>1.1599999999999999E-2</v>
      </c>
      <c r="BE2" s="11">
        <v>1.8599999999999998E-2</v>
      </c>
      <c r="BF2" s="11">
        <v>2.5000000000000001E-2</v>
      </c>
      <c r="BG2" s="11">
        <v>2.9399999999999999E-2</v>
      </c>
      <c r="BH2" s="11">
        <v>3.0700000000000002E-2</v>
      </c>
      <c r="BI2" s="11">
        <v>2.8299999999999999E-2</v>
      </c>
      <c r="BJ2" s="11">
        <v>2.24E-2</v>
      </c>
      <c r="BK2" s="11">
        <v>1.3299999999999999E-2</v>
      </c>
      <c r="BL2" s="11">
        <v>1.8E-3</v>
      </c>
      <c r="BM2" s="11">
        <v>-1.14E-2</v>
      </c>
      <c r="BN2" s="11">
        <v>-2.53E-2</v>
      </c>
      <c r="BO2" s="12">
        <v>-2.47E-2</v>
      </c>
      <c r="BP2" s="12">
        <v>-2.3E-2</v>
      </c>
      <c r="BQ2" s="12">
        <v>-2.0400000000000001E-2</v>
      </c>
      <c r="BR2" s="12">
        <v>-1.7299999999999999E-2</v>
      </c>
      <c r="BS2" s="12">
        <v>-1.37E-2</v>
      </c>
      <c r="BT2" s="12">
        <v>-1.01E-2</v>
      </c>
      <c r="BU2" s="12">
        <v>-6.4999999999999997E-3</v>
      </c>
      <c r="BV2" s="12">
        <v>-3.3E-3</v>
      </c>
      <c r="BW2" s="12">
        <v>-5.9999999999999995E-4</v>
      </c>
      <c r="BX2" s="12">
        <v>1.1999999999999999E-3</v>
      </c>
      <c r="BY2" s="12">
        <v>2.5000000000000001E-3</v>
      </c>
      <c r="BZ2" s="12">
        <v>3.8E-3</v>
      </c>
      <c r="CA2" s="12">
        <v>5.0000000000000001E-3</v>
      </c>
      <c r="CB2" s="12">
        <v>6.1999999999999998E-3</v>
      </c>
      <c r="CC2" s="12">
        <v>7.1999999999999998E-3</v>
      </c>
      <c r="CD2" s="12">
        <v>8.2000000000000007E-3</v>
      </c>
      <c r="CE2" s="12">
        <v>8.8999999999999999E-3</v>
      </c>
      <c r="CF2" s="12">
        <v>9.4999999999999998E-3</v>
      </c>
      <c r="CG2" s="12">
        <v>9.9000000000000008E-3</v>
      </c>
      <c r="CH2" s="12">
        <v>0.01</v>
      </c>
    </row>
    <row r="3" spans="1:112" x14ac:dyDescent="0.2">
      <c r="A3" s="6">
        <v>21</v>
      </c>
      <c r="B3" s="11">
        <v>6.9099999999999995E-2</v>
      </c>
      <c r="C3" s="11">
        <v>6.1800000000000001E-2</v>
      </c>
      <c r="D3" s="11">
        <v>5.4399999999999997E-2</v>
      </c>
      <c r="E3" s="11">
        <v>4.6800000000000001E-2</v>
      </c>
      <c r="F3" s="11">
        <v>3.9300000000000002E-2</v>
      </c>
      <c r="G3" s="11">
        <v>3.2199999999999999E-2</v>
      </c>
      <c r="H3" s="11">
        <v>2.5600000000000001E-2</v>
      </c>
      <c r="I3" s="11">
        <v>1.9599999999999999E-2</v>
      </c>
      <c r="J3" s="11">
        <v>1.37E-2</v>
      </c>
      <c r="K3" s="11">
        <v>8.0000000000000002E-3</v>
      </c>
      <c r="L3" s="11">
        <v>2.3E-3</v>
      </c>
      <c r="M3" s="11">
        <v>-3.0000000000000001E-3</v>
      </c>
      <c r="N3" s="11">
        <v>-7.4999999999999997E-3</v>
      </c>
      <c r="O3" s="11">
        <v>-1.11E-2</v>
      </c>
      <c r="P3" s="11">
        <v>-1.34E-2</v>
      </c>
      <c r="Q3" s="11">
        <v>-1.43E-2</v>
      </c>
      <c r="R3" s="11">
        <v>-1.35E-2</v>
      </c>
      <c r="S3" s="11">
        <v>-1.0699999999999999E-2</v>
      </c>
      <c r="T3" s="11">
        <v>-6.1000000000000004E-3</v>
      </c>
      <c r="U3" s="11">
        <v>-2.0000000000000001E-4</v>
      </c>
      <c r="V3" s="11">
        <v>6.3E-3</v>
      </c>
      <c r="W3" s="11">
        <v>1.23E-2</v>
      </c>
      <c r="X3" s="11">
        <v>1.7100000000000001E-2</v>
      </c>
      <c r="Y3" s="11">
        <v>2.01E-2</v>
      </c>
      <c r="Z3" s="11">
        <v>2.12E-2</v>
      </c>
      <c r="AA3" s="11">
        <v>2.12E-2</v>
      </c>
      <c r="AB3" s="11">
        <v>2.0899999999999998E-2</v>
      </c>
      <c r="AC3" s="11">
        <v>2.1499999999999998E-2</v>
      </c>
      <c r="AD3" s="11">
        <v>2.29E-2</v>
      </c>
      <c r="AE3" s="11">
        <v>2.4299999999999999E-2</v>
      </c>
      <c r="AF3" s="11">
        <v>2.4799999999999999E-2</v>
      </c>
      <c r="AG3" s="11">
        <v>2.3400000000000001E-2</v>
      </c>
      <c r="AH3" s="11">
        <v>2.0199999999999999E-2</v>
      </c>
      <c r="AI3" s="11">
        <v>1.5699999999999999E-2</v>
      </c>
      <c r="AJ3" s="11">
        <v>1.11E-2</v>
      </c>
      <c r="AK3" s="11">
        <v>7.6E-3</v>
      </c>
      <c r="AL3" s="11">
        <v>5.7999999999999996E-3</v>
      </c>
      <c r="AM3" s="11">
        <v>5.8999999999999999E-3</v>
      </c>
      <c r="AN3" s="11">
        <v>7.3000000000000001E-3</v>
      </c>
      <c r="AO3" s="11">
        <v>9.4000000000000004E-3</v>
      </c>
      <c r="AP3" s="11">
        <v>1.1599999999999999E-2</v>
      </c>
      <c r="AQ3" s="11">
        <v>1.3599999999999999E-2</v>
      </c>
      <c r="AR3" s="11">
        <v>1.5100000000000001E-2</v>
      </c>
      <c r="AS3" s="11">
        <v>1.6E-2</v>
      </c>
      <c r="AT3" s="11">
        <v>1.61E-2</v>
      </c>
      <c r="AU3" s="11">
        <v>1.49E-2</v>
      </c>
      <c r="AV3" s="11">
        <v>1.23E-2</v>
      </c>
      <c r="AW3" s="11">
        <v>8.6E-3</v>
      </c>
      <c r="AX3" s="11">
        <v>4.3E-3</v>
      </c>
      <c r="AY3" s="11">
        <v>2.0000000000000001E-4</v>
      </c>
      <c r="AZ3" s="11">
        <v>-2.8E-3</v>
      </c>
      <c r="BA3" s="11">
        <v>-4.0000000000000001E-3</v>
      </c>
      <c r="BB3" s="11">
        <v>-2.7000000000000001E-3</v>
      </c>
      <c r="BC3" s="11">
        <v>1E-3</v>
      </c>
      <c r="BD3" s="11">
        <v>6.4999999999999997E-3</v>
      </c>
      <c r="BE3" s="11">
        <v>1.2800000000000001E-2</v>
      </c>
      <c r="BF3" s="11">
        <v>1.8800000000000001E-2</v>
      </c>
      <c r="BG3" s="11">
        <v>2.3099999999999999E-2</v>
      </c>
      <c r="BH3" s="11">
        <v>2.46E-2</v>
      </c>
      <c r="BI3" s="11">
        <v>2.2800000000000001E-2</v>
      </c>
      <c r="BJ3" s="11">
        <v>1.77E-2</v>
      </c>
      <c r="BK3" s="11">
        <v>9.4999999999999998E-3</v>
      </c>
      <c r="BL3" s="11">
        <v>-1.1999999999999999E-3</v>
      </c>
      <c r="BM3" s="11">
        <v>-1.37E-2</v>
      </c>
      <c r="BN3" s="11">
        <v>-2.7300000000000001E-2</v>
      </c>
      <c r="BO3" s="12">
        <v>-2.5600000000000001E-2</v>
      </c>
      <c r="BP3" s="12">
        <v>-2.3900000000000001E-2</v>
      </c>
      <c r="BQ3" s="12">
        <v>-2.12E-2</v>
      </c>
      <c r="BR3" s="12">
        <v>-1.7899999999999999E-2</v>
      </c>
      <c r="BS3" s="12">
        <v>-1.4200000000000001E-2</v>
      </c>
      <c r="BT3" s="12">
        <v>-1.04E-2</v>
      </c>
      <c r="BU3" s="12">
        <v>-6.7000000000000002E-3</v>
      </c>
      <c r="BV3" s="12">
        <v>-3.3999999999999998E-3</v>
      </c>
      <c r="BW3" s="12">
        <v>-6.9999999999999999E-4</v>
      </c>
      <c r="BX3" s="12">
        <v>1.1999999999999999E-3</v>
      </c>
      <c r="BY3" s="12">
        <v>2.5000000000000001E-3</v>
      </c>
      <c r="BZ3" s="12">
        <v>3.8E-3</v>
      </c>
      <c r="CA3" s="12">
        <v>5.0000000000000001E-3</v>
      </c>
      <c r="CB3" s="12">
        <v>6.1999999999999998E-3</v>
      </c>
      <c r="CC3" s="12">
        <v>7.1999999999999998E-3</v>
      </c>
      <c r="CD3" s="12">
        <v>8.2000000000000007E-3</v>
      </c>
      <c r="CE3" s="12">
        <v>8.8999999999999999E-3</v>
      </c>
      <c r="CF3" s="12">
        <v>9.4999999999999998E-3</v>
      </c>
      <c r="CG3" s="12">
        <v>9.9000000000000008E-3</v>
      </c>
      <c r="CH3" s="12">
        <v>0.01</v>
      </c>
    </row>
    <row r="4" spans="1:112" x14ac:dyDescent="0.2">
      <c r="A4" s="6">
        <v>22</v>
      </c>
      <c r="B4" s="11">
        <v>7.0999999999999994E-2</v>
      </c>
      <c r="C4" s="11">
        <v>6.3100000000000003E-2</v>
      </c>
      <c r="D4" s="11">
        <v>5.5100000000000003E-2</v>
      </c>
      <c r="E4" s="11">
        <v>4.6800000000000001E-2</v>
      </c>
      <c r="F4" s="11">
        <v>3.8800000000000001E-2</v>
      </c>
      <c r="G4" s="11">
        <v>3.1199999999999999E-2</v>
      </c>
      <c r="H4" s="11">
        <v>2.4400000000000002E-2</v>
      </c>
      <c r="I4" s="11">
        <v>1.8200000000000001E-2</v>
      </c>
      <c r="J4" s="11">
        <v>1.2500000000000001E-2</v>
      </c>
      <c r="K4" s="11">
        <v>7.1999999999999998E-3</v>
      </c>
      <c r="L4" s="11">
        <v>2.2000000000000001E-3</v>
      </c>
      <c r="M4" s="11">
        <v>-2.3E-3</v>
      </c>
      <c r="N4" s="11">
        <v>-6.0000000000000001E-3</v>
      </c>
      <c r="O4" s="11">
        <v>-8.8000000000000005E-3</v>
      </c>
      <c r="P4" s="11">
        <v>-1.0500000000000001E-2</v>
      </c>
      <c r="Q4" s="11">
        <v>-1.12E-2</v>
      </c>
      <c r="R4" s="11">
        <v>-1.03E-2</v>
      </c>
      <c r="S4" s="11">
        <v>-7.9000000000000008E-3</v>
      </c>
      <c r="T4" s="11">
        <v>-3.7000000000000002E-3</v>
      </c>
      <c r="U4" s="11">
        <v>1.8E-3</v>
      </c>
      <c r="V4" s="11">
        <v>7.7999999999999996E-3</v>
      </c>
      <c r="W4" s="11">
        <v>1.35E-2</v>
      </c>
      <c r="X4" s="11">
        <v>1.8100000000000002E-2</v>
      </c>
      <c r="Y4" s="11">
        <v>2.0899999999999998E-2</v>
      </c>
      <c r="Z4" s="11">
        <v>2.1999999999999999E-2</v>
      </c>
      <c r="AA4" s="11">
        <v>2.1899999999999999E-2</v>
      </c>
      <c r="AB4" s="11">
        <v>2.1499999999999998E-2</v>
      </c>
      <c r="AC4" s="11">
        <v>2.1600000000000001E-2</v>
      </c>
      <c r="AD4" s="11">
        <v>2.2599999999999999E-2</v>
      </c>
      <c r="AE4" s="11">
        <v>2.3699999999999999E-2</v>
      </c>
      <c r="AF4" s="11">
        <v>2.41E-2</v>
      </c>
      <c r="AG4" s="11">
        <v>2.2800000000000001E-2</v>
      </c>
      <c r="AH4" s="11">
        <v>1.9699999999999999E-2</v>
      </c>
      <c r="AI4" s="11">
        <v>1.54E-2</v>
      </c>
      <c r="AJ4" s="11">
        <v>1.09E-2</v>
      </c>
      <c r="AK4" s="11">
        <v>7.3000000000000001E-3</v>
      </c>
      <c r="AL4" s="11">
        <v>5.4000000000000003E-3</v>
      </c>
      <c r="AM4" s="11">
        <v>5.3E-3</v>
      </c>
      <c r="AN4" s="11">
        <v>6.7000000000000002E-3</v>
      </c>
      <c r="AO4" s="11">
        <v>8.8000000000000005E-3</v>
      </c>
      <c r="AP4" s="11">
        <v>1.11E-2</v>
      </c>
      <c r="AQ4" s="11">
        <v>1.34E-2</v>
      </c>
      <c r="AR4" s="11">
        <v>1.5299999999999999E-2</v>
      </c>
      <c r="AS4" s="11">
        <v>1.67E-2</v>
      </c>
      <c r="AT4" s="11">
        <v>1.72E-2</v>
      </c>
      <c r="AU4" s="11">
        <v>1.61E-2</v>
      </c>
      <c r="AV4" s="11">
        <v>1.35E-2</v>
      </c>
      <c r="AW4" s="11">
        <v>9.4000000000000004E-3</v>
      </c>
      <c r="AX4" s="11">
        <v>4.4000000000000003E-3</v>
      </c>
      <c r="AY4" s="11">
        <v>-4.0000000000000002E-4</v>
      </c>
      <c r="AZ4" s="11">
        <v>-4.1000000000000003E-3</v>
      </c>
      <c r="BA4" s="11">
        <v>-6.1000000000000004E-3</v>
      </c>
      <c r="BB4" s="11">
        <v>-5.5999999999999999E-3</v>
      </c>
      <c r="BC4" s="11">
        <v>-2.5999999999999999E-3</v>
      </c>
      <c r="BD4" s="11">
        <v>2E-3</v>
      </c>
      <c r="BE4" s="11">
        <v>7.6E-3</v>
      </c>
      <c r="BF4" s="11">
        <v>1.3100000000000001E-2</v>
      </c>
      <c r="BG4" s="11">
        <v>1.72E-2</v>
      </c>
      <c r="BH4" s="11">
        <v>1.89E-2</v>
      </c>
      <c r="BI4" s="11">
        <v>1.7600000000000001E-2</v>
      </c>
      <c r="BJ4" s="11">
        <v>1.3100000000000001E-2</v>
      </c>
      <c r="BK4" s="11">
        <v>5.7000000000000002E-3</v>
      </c>
      <c r="BL4" s="11">
        <v>-4.1999999999999997E-3</v>
      </c>
      <c r="BM4" s="11">
        <v>-1.6199999999999999E-2</v>
      </c>
      <c r="BN4" s="11">
        <v>-2.93E-2</v>
      </c>
      <c r="BO4" s="12">
        <v>-2.76E-2</v>
      </c>
      <c r="BP4" s="12">
        <v>-2.4799999999999999E-2</v>
      </c>
      <c r="BQ4" s="12">
        <v>-2.1999999999999999E-2</v>
      </c>
      <c r="BR4" s="12">
        <v>-1.8599999999999998E-2</v>
      </c>
      <c r="BS4" s="12">
        <v>-1.47E-2</v>
      </c>
      <c r="BT4" s="12">
        <v>-1.0800000000000001E-2</v>
      </c>
      <c r="BU4" s="12">
        <v>-6.8999999999999999E-3</v>
      </c>
      <c r="BV4" s="12">
        <v>-3.5000000000000001E-3</v>
      </c>
      <c r="BW4" s="12">
        <v>-6.9999999999999999E-4</v>
      </c>
      <c r="BX4" s="12">
        <v>1.1999999999999999E-3</v>
      </c>
      <c r="BY4" s="12">
        <v>2.5000000000000001E-3</v>
      </c>
      <c r="BZ4" s="12">
        <v>3.8E-3</v>
      </c>
      <c r="CA4" s="12">
        <v>5.0000000000000001E-3</v>
      </c>
      <c r="CB4" s="12">
        <v>6.1999999999999998E-3</v>
      </c>
      <c r="CC4" s="12">
        <v>7.1999999999999998E-3</v>
      </c>
      <c r="CD4" s="12">
        <v>8.2000000000000007E-3</v>
      </c>
      <c r="CE4" s="12">
        <v>8.8999999999999999E-3</v>
      </c>
      <c r="CF4" s="12">
        <v>9.4999999999999998E-3</v>
      </c>
      <c r="CG4" s="12">
        <v>9.9000000000000008E-3</v>
      </c>
      <c r="CH4" s="12">
        <v>0.01</v>
      </c>
    </row>
    <row r="5" spans="1:112" x14ac:dyDescent="0.2">
      <c r="A5" s="6">
        <v>23</v>
      </c>
      <c r="B5" s="11">
        <v>7.2400000000000006E-2</v>
      </c>
      <c r="C5" s="11">
        <v>6.4100000000000004E-2</v>
      </c>
      <c r="D5" s="11">
        <v>5.5599999999999997E-2</v>
      </c>
      <c r="E5" s="11">
        <v>4.6899999999999997E-2</v>
      </c>
      <c r="F5" s="11">
        <v>3.8300000000000001E-2</v>
      </c>
      <c r="G5" s="11">
        <v>3.0300000000000001E-2</v>
      </c>
      <c r="H5" s="11">
        <v>2.3199999999999998E-2</v>
      </c>
      <c r="I5" s="11">
        <v>1.6899999999999998E-2</v>
      </c>
      <c r="J5" s="11">
        <v>1.1299999999999999E-2</v>
      </c>
      <c r="K5" s="11">
        <v>6.4000000000000003E-3</v>
      </c>
      <c r="L5" s="11">
        <v>2.0999999999999999E-3</v>
      </c>
      <c r="M5" s="11">
        <v>-1.6000000000000001E-3</v>
      </c>
      <c r="N5" s="11">
        <v>-4.4999999999999997E-3</v>
      </c>
      <c r="O5" s="11">
        <v>-6.4999999999999997E-3</v>
      </c>
      <c r="P5" s="11">
        <v>-7.7000000000000002E-3</v>
      </c>
      <c r="Q5" s="11">
        <v>-8.0999999999999996E-3</v>
      </c>
      <c r="R5" s="11">
        <v>-7.3000000000000001E-3</v>
      </c>
      <c r="S5" s="11">
        <v>-5.0000000000000001E-3</v>
      </c>
      <c r="T5" s="11">
        <v>-1.1999999999999999E-3</v>
      </c>
      <c r="U5" s="11">
        <v>3.8999999999999998E-3</v>
      </c>
      <c r="V5" s="11">
        <v>9.5999999999999992E-3</v>
      </c>
      <c r="W5" s="11">
        <v>1.5100000000000001E-2</v>
      </c>
      <c r="X5" s="11">
        <v>1.9400000000000001E-2</v>
      </c>
      <c r="Y5" s="11">
        <v>2.2200000000000001E-2</v>
      </c>
      <c r="Z5" s="11">
        <v>2.3199999999999998E-2</v>
      </c>
      <c r="AA5" s="11">
        <v>2.29E-2</v>
      </c>
      <c r="AB5" s="11">
        <v>2.2200000000000001E-2</v>
      </c>
      <c r="AC5" s="11">
        <v>2.1999999999999999E-2</v>
      </c>
      <c r="AD5" s="11">
        <v>2.2499999999999999E-2</v>
      </c>
      <c r="AE5" s="11">
        <v>2.3099999999999999E-2</v>
      </c>
      <c r="AF5" s="11">
        <v>2.3199999999999998E-2</v>
      </c>
      <c r="AG5" s="11">
        <v>2.18E-2</v>
      </c>
      <c r="AH5" s="11">
        <v>1.8800000000000001E-2</v>
      </c>
      <c r="AI5" s="11">
        <v>1.4500000000000001E-2</v>
      </c>
      <c r="AJ5" s="11">
        <v>9.9000000000000008E-3</v>
      </c>
      <c r="AK5" s="11">
        <v>6.1000000000000004E-3</v>
      </c>
      <c r="AL5" s="11">
        <v>4.0000000000000001E-3</v>
      </c>
      <c r="AM5" s="11">
        <v>3.8999999999999998E-3</v>
      </c>
      <c r="AN5" s="11">
        <v>5.4000000000000003E-3</v>
      </c>
      <c r="AO5" s="11">
        <v>7.7000000000000002E-3</v>
      </c>
      <c r="AP5" s="11">
        <v>1.03E-2</v>
      </c>
      <c r="AQ5" s="11">
        <v>1.2999999999999999E-2</v>
      </c>
      <c r="AR5" s="11">
        <v>1.54E-2</v>
      </c>
      <c r="AS5" s="11">
        <v>1.7399999999999999E-2</v>
      </c>
      <c r="AT5" s="11">
        <v>1.84E-2</v>
      </c>
      <c r="AU5" s="11">
        <v>1.78E-2</v>
      </c>
      <c r="AV5" s="11">
        <v>1.5299999999999999E-2</v>
      </c>
      <c r="AW5" s="11">
        <v>1.0999999999999999E-2</v>
      </c>
      <c r="AX5" s="11">
        <v>5.4999999999999997E-3</v>
      </c>
      <c r="AY5" s="11">
        <v>0</v>
      </c>
      <c r="AZ5" s="11">
        <v>-4.5999999999999999E-3</v>
      </c>
      <c r="BA5" s="11">
        <v>-7.3000000000000001E-3</v>
      </c>
      <c r="BB5" s="11">
        <v>-7.6E-3</v>
      </c>
      <c r="BC5" s="11">
        <v>-5.5999999999999999E-3</v>
      </c>
      <c r="BD5" s="11">
        <v>-1.9E-3</v>
      </c>
      <c r="BE5" s="11">
        <v>3.0000000000000001E-3</v>
      </c>
      <c r="BF5" s="11">
        <v>8.0000000000000002E-3</v>
      </c>
      <c r="BG5" s="11">
        <v>1.1900000000000001E-2</v>
      </c>
      <c r="BH5" s="11">
        <v>1.37E-2</v>
      </c>
      <c r="BI5" s="11">
        <v>1.2800000000000001E-2</v>
      </c>
      <c r="BJ5" s="11">
        <v>8.8999999999999999E-3</v>
      </c>
      <c r="BK5" s="11">
        <v>2.0999999999999999E-3</v>
      </c>
      <c r="BL5" s="11">
        <v>-7.3000000000000001E-3</v>
      </c>
      <c r="BM5" s="11">
        <v>-1.8700000000000001E-2</v>
      </c>
      <c r="BN5" s="11">
        <v>-3.15E-2</v>
      </c>
      <c r="BO5" s="12">
        <v>-2.9700000000000001E-2</v>
      </c>
      <c r="BP5" s="12">
        <v>-2.6700000000000002E-2</v>
      </c>
      <c r="BQ5" s="12">
        <v>-2.29E-2</v>
      </c>
      <c r="BR5" s="12">
        <v>-1.9300000000000001E-2</v>
      </c>
      <c r="BS5" s="12">
        <v>-1.5299999999999999E-2</v>
      </c>
      <c r="BT5" s="12">
        <v>-1.12E-2</v>
      </c>
      <c r="BU5" s="12">
        <v>-7.1999999999999998E-3</v>
      </c>
      <c r="BV5" s="12">
        <v>-3.5999999999999999E-3</v>
      </c>
      <c r="BW5" s="12">
        <v>-6.9999999999999999E-4</v>
      </c>
      <c r="BX5" s="12">
        <v>1.1999999999999999E-3</v>
      </c>
      <c r="BY5" s="12">
        <v>2.5000000000000001E-3</v>
      </c>
      <c r="BZ5" s="12">
        <v>3.8E-3</v>
      </c>
      <c r="CA5" s="12">
        <v>5.0000000000000001E-3</v>
      </c>
      <c r="CB5" s="12">
        <v>6.1999999999999998E-3</v>
      </c>
      <c r="CC5" s="12">
        <v>7.1999999999999998E-3</v>
      </c>
      <c r="CD5" s="12">
        <v>8.2000000000000007E-3</v>
      </c>
      <c r="CE5" s="12">
        <v>8.8999999999999999E-3</v>
      </c>
      <c r="CF5" s="12">
        <v>9.4999999999999998E-3</v>
      </c>
      <c r="CG5" s="12">
        <v>9.9000000000000008E-3</v>
      </c>
      <c r="CH5" s="12">
        <v>0.01</v>
      </c>
    </row>
    <row r="6" spans="1:112" x14ac:dyDescent="0.2">
      <c r="A6" s="6">
        <v>24</v>
      </c>
      <c r="B6" s="11">
        <v>7.3200000000000001E-2</v>
      </c>
      <c r="C6" s="11">
        <v>6.4600000000000005E-2</v>
      </c>
      <c r="D6" s="11">
        <v>5.5899999999999998E-2</v>
      </c>
      <c r="E6" s="11">
        <v>4.6800000000000001E-2</v>
      </c>
      <c r="F6" s="11">
        <v>3.78E-2</v>
      </c>
      <c r="G6" s="11">
        <v>2.9399999999999999E-2</v>
      </c>
      <c r="H6" s="11">
        <v>2.1999999999999999E-2</v>
      </c>
      <c r="I6" s="11">
        <v>1.5599999999999999E-2</v>
      </c>
      <c r="J6" s="11">
        <v>1.0200000000000001E-2</v>
      </c>
      <c r="K6" s="11">
        <v>5.7000000000000002E-3</v>
      </c>
      <c r="L6" s="11">
        <v>2E-3</v>
      </c>
      <c r="M6" s="11">
        <v>-8.9999999999999998E-4</v>
      </c>
      <c r="N6" s="11">
        <v>-3.0000000000000001E-3</v>
      </c>
      <c r="O6" s="11">
        <v>-4.4000000000000003E-3</v>
      </c>
      <c r="P6" s="11">
        <v>-5.1000000000000004E-3</v>
      </c>
      <c r="Q6" s="11">
        <v>-5.1999999999999998E-3</v>
      </c>
      <c r="R6" s="11">
        <v>-4.4000000000000003E-3</v>
      </c>
      <c r="S6" s="11">
        <v>-2.3E-3</v>
      </c>
      <c r="T6" s="11">
        <v>1.2999999999999999E-3</v>
      </c>
      <c r="U6" s="11">
        <v>6.1999999999999998E-3</v>
      </c>
      <c r="V6" s="11">
        <v>1.17E-2</v>
      </c>
      <c r="W6" s="11">
        <v>1.7000000000000001E-2</v>
      </c>
      <c r="X6" s="11">
        <v>2.12E-2</v>
      </c>
      <c r="Y6" s="11">
        <v>2.3900000000000001E-2</v>
      </c>
      <c r="Z6" s="11">
        <v>2.4799999999999999E-2</v>
      </c>
      <c r="AA6" s="11">
        <v>2.4400000000000002E-2</v>
      </c>
      <c r="AB6" s="11">
        <v>2.3400000000000001E-2</v>
      </c>
      <c r="AC6" s="11">
        <v>2.2599999999999999E-2</v>
      </c>
      <c r="AD6" s="11">
        <v>2.24E-2</v>
      </c>
      <c r="AE6" s="11">
        <v>2.2499999999999999E-2</v>
      </c>
      <c r="AF6" s="11">
        <v>2.2100000000000002E-2</v>
      </c>
      <c r="AG6" s="11">
        <v>2.0500000000000001E-2</v>
      </c>
      <c r="AH6" s="11">
        <v>1.7399999999999999E-2</v>
      </c>
      <c r="AI6" s="11">
        <v>1.29E-2</v>
      </c>
      <c r="AJ6" s="11">
        <v>8.0999999999999996E-3</v>
      </c>
      <c r="AK6" s="11">
        <v>4.1000000000000003E-3</v>
      </c>
      <c r="AL6" s="11">
        <v>1.9E-3</v>
      </c>
      <c r="AM6" s="11">
        <v>1.9E-3</v>
      </c>
      <c r="AN6" s="11">
        <v>3.5999999999999999E-3</v>
      </c>
      <c r="AO6" s="11">
        <v>6.3E-3</v>
      </c>
      <c r="AP6" s="11">
        <v>9.2999999999999992E-3</v>
      </c>
      <c r="AQ6" s="11">
        <v>1.23E-2</v>
      </c>
      <c r="AR6" s="11">
        <v>1.5299999999999999E-2</v>
      </c>
      <c r="AS6" s="11">
        <v>1.7899999999999999E-2</v>
      </c>
      <c r="AT6" s="11">
        <v>1.9699999999999999E-2</v>
      </c>
      <c r="AU6" s="11">
        <v>1.9800000000000002E-2</v>
      </c>
      <c r="AV6" s="11">
        <v>1.7600000000000001E-2</v>
      </c>
      <c r="AW6" s="11">
        <v>1.3299999999999999E-2</v>
      </c>
      <c r="AX6" s="11">
        <v>7.4000000000000003E-3</v>
      </c>
      <c r="AY6" s="11">
        <v>1.1000000000000001E-3</v>
      </c>
      <c r="AZ6" s="11">
        <v>-4.1999999999999997E-3</v>
      </c>
      <c r="BA6" s="11">
        <v>-7.6E-3</v>
      </c>
      <c r="BB6" s="11">
        <v>-8.8000000000000005E-3</v>
      </c>
      <c r="BC6" s="11">
        <v>-7.7000000000000002E-3</v>
      </c>
      <c r="BD6" s="11">
        <v>-4.8999999999999998E-3</v>
      </c>
      <c r="BE6" s="11">
        <v>-8.9999999999999998E-4</v>
      </c>
      <c r="BF6" s="11">
        <v>3.5999999999999999E-3</v>
      </c>
      <c r="BG6" s="11">
        <v>7.1999999999999998E-3</v>
      </c>
      <c r="BH6" s="11">
        <v>9.1000000000000004E-3</v>
      </c>
      <c r="BI6" s="11">
        <v>8.6E-3</v>
      </c>
      <c r="BJ6" s="11">
        <v>5.1000000000000004E-3</v>
      </c>
      <c r="BK6" s="11">
        <v>-1.1999999999999999E-3</v>
      </c>
      <c r="BL6" s="11">
        <v>-1.0200000000000001E-2</v>
      </c>
      <c r="BM6" s="11">
        <v>-2.1299999999999999E-2</v>
      </c>
      <c r="BN6" s="11">
        <v>-3.3799999999999997E-2</v>
      </c>
      <c r="BO6" s="12">
        <v>-3.1899999999999998E-2</v>
      </c>
      <c r="BP6" s="12">
        <v>-2.87E-2</v>
      </c>
      <c r="BQ6" s="12">
        <v>-2.47E-2</v>
      </c>
      <c r="BR6" s="12">
        <v>-0.02</v>
      </c>
      <c r="BS6" s="12">
        <v>-1.5900000000000001E-2</v>
      </c>
      <c r="BT6" s="12">
        <v>-1.1599999999999999E-2</v>
      </c>
      <c r="BU6" s="12">
        <v>-7.4000000000000003E-3</v>
      </c>
      <c r="BV6" s="12">
        <v>-3.7000000000000002E-3</v>
      </c>
      <c r="BW6" s="12">
        <v>-8.0000000000000004E-4</v>
      </c>
      <c r="BX6" s="12">
        <v>1.1999999999999999E-3</v>
      </c>
      <c r="BY6" s="12">
        <v>2.5000000000000001E-3</v>
      </c>
      <c r="BZ6" s="12">
        <v>3.8E-3</v>
      </c>
      <c r="CA6" s="12">
        <v>5.0000000000000001E-3</v>
      </c>
      <c r="CB6" s="12">
        <v>6.1999999999999998E-3</v>
      </c>
      <c r="CC6" s="12">
        <v>7.1999999999999998E-3</v>
      </c>
      <c r="CD6" s="12">
        <v>8.2000000000000007E-3</v>
      </c>
      <c r="CE6" s="12">
        <v>8.8999999999999999E-3</v>
      </c>
      <c r="CF6" s="12">
        <v>9.4999999999999998E-3</v>
      </c>
      <c r="CG6" s="12">
        <v>9.9000000000000008E-3</v>
      </c>
      <c r="CH6" s="12">
        <v>0.01</v>
      </c>
    </row>
    <row r="7" spans="1:112" x14ac:dyDescent="0.2">
      <c r="A7" s="6">
        <v>25</v>
      </c>
      <c r="B7" s="11">
        <v>7.3499999999999996E-2</v>
      </c>
      <c r="C7" s="11">
        <v>6.4799999999999996E-2</v>
      </c>
      <c r="D7" s="11">
        <v>5.5899999999999998E-2</v>
      </c>
      <c r="E7" s="11">
        <v>4.6600000000000003E-2</v>
      </c>
      <c r="F7" s="11">
        <v>3.73E-2</v>
      </c>
      <c r="G7" s="11">
        <v>2.8500000000000001E-2</v>
      </c>
      <c r="H7" s="11">
        <v>2.0799999999999999E-2</v>
      </c>
      <c r="I7" s="11">
        <v>1.43E-2</v>
      </c>
      <c r="J7" s="11">
        <v>9.1000000000000004E-3</v>
      </c>
      <c r="K7" s="11">
        <v>5.0000000000000001E-3</v>
      </c>
      <c r="L7" s="11">
        <v>1.9E-3</v>
      </c>
      <c r="M7" s="11">
        <v>-4.0000000000000002E-4</v>
      </c>
      <c r="N7" s="11">
        <v>-1.8E-3</v>
      </c>
      <c r="O7" s="11">
        <v>-2.5999999999999999E-3</v>
      </c>
      <c r="P7" s="11">
        <v>-2.8999999999999998E-3</v>
      </c>
      <c r="Q7" s="11">
        <v>-2.8E-3</v>
      </c>
      <c r="R7" s="11">
        <v>-1.8E-3</v>
      </c>
      <c r="S7" s="11">
        <v>2.9999999999999997E-4</v>
      </c>
      <c r="T7" s="11">
        <v>3.7000000000000002E-3</v>
      </c>
      <c r="U7" s="11">
        <v>8.3999999999999995E-3</v>
      </c>
      <c r="V7" s="11">
        <v>1.38E-2</v>
      </c>
      <c r="W7" s="11">
        <v>1.9099999999999999E-2</v>
      </c>
      <c r="X7" s="11">
        <v>2.3300000000000001E-2</v>
      </c>
      <c r="Y7" s="11">
        <v>2.5999999999999999E-2</v>
      </c>
      <c r="Z7" s="11">
        <v>2.6800000000000001E-2</v>
      </c>
      <c r="AA7" s="11">
        <v>2.6200000000000001E-2</v>
      </c>
      <c r="AB7" s="11">
        <v>2.4799999999999999E-2</v>
      </c>
      <c r="AC7" s="11">
        <v>2.3400000000000001E-2</v>
      </c>
      <c r="AD7" s="11">
        <v>2.2599999999999999E-2</v>
      </c>
      <c r="AE7" s="11">
        <v>2.1999999999999999E-2</v>
      </c>
      <c r="AF7" s="11">
        <v>2.1000000000000001E-2</v>
      </c>
      <c r="AG7" s="11">
        <v>1.9E-2</v>
      </c>
      <c r="AH7" s="11">
        <v>1.55E-2</v>
      </c>
      <c r="AI7" s="11">
        <v>1.0800000000000001E-2</v>
      </c>
      <c r="AJ7" s="11">
        <v>5.7000000000000002E-3</v>
      </c>
      <c r="AK7" s="11">
        <v>1.4E-3</v>
      </c>
      <c r="AL7" s="11">
        <v>-8.0000000000000004E-4</v>
      </c>
      <c r="AM7" s="11">
        <v>-5.9999999999999995E-4</v>
      </c>
      <c r="AN7" s="11">
        <v>1.5E-3</v>
      </c>
      <c r="AO7" s="11">
        <v>4.4999999999999997E-3</v>
      </c>
      <c r="AP7" s="11">
        <v>7.9000000000000008E-3</v>
      </c>
      <c r="AQ7" s="11">
        <v>1.14E-2</v>
      </c>
      <c r="AR7" s="11">
        <v>1.49E-2</v>
      </c>
      <c r="AS7" s="11">
        <v>1.83E-2</v>
      </c>
      <c r="AT7" s="11">
        <v>2.0899999999999998E-2</v>
      </c>
      <c r="AU7" s="11">
        <v>2.18E-2</v>
      </c>
      <c r="AV7" s="11">
        <v>2.0199999999999999E-2</v>
      </c>
      <c r="AW7" s="11">
        <v>1.6E-2</v>
      </c>
      <c r="AX7" s="11">
        <v>9.7999999999999997E-3</v>
      </c>
      <c r="AY7" s="11">
        <v>3.0000000000000001E-3</v>
      </c>
      <c r="AZ7" s="11">
        <v>-3.0000000000000001E-3</v>
      </c>
      <c r="BA7" s="11">
        <v>-7.1999999999999998E-3</v>
      </c>
      <c r="BB7" s="11">
        <v>-9.1999999999999998E-3</v>
      </c>
      <c r="BC7" s="11">
        <v>-8.9999999999999993E-3</v>
      </c>
      <c r="BD7" s="11">
        <v>-7.0000000000000001E-3</v>
      </c>
      <c r="BE7" s="11">
        <v>-3.8E-3</v>
      </c>
      <c r="BF7" s="11">
        <v>0</v>
      </c>
      <c r="BG7" s="11">
        <v>3.3999999999999998E-3</v>
      </c>
      <c r="BH7" s="11">
        <v>5.3E-3</v>
      </c>
      <c r="BI7" s="11">
        <v>4.8999999999999998E-3</v>
      </c>
      <c r="BJ7" s="11">
        <v>1.8E-3</v>
      </c>
      <c r="BK7" s="11">
        <v>-4.3E-3</v>
      </c>
      <c r="BL7" s="11">
        <v>-1.2999999999999999E-2</v>
      </c>
      <c r="BM7" s="11">
        <v>-2.3900000000000001E-2</v>
      </c>
      <c r="BN7" s="11">
        <v>-3.61E-2</v>
      </c>
      <c r="BO7" s="12">
        <v>-3.4200000000000001E-2</v>
      </c>
      <c r="BP7" s="12">
        <v>-3.09E-2</v>
      </c>
      <c r="BQ7" s="12">
        <v>-2.6599999999999999E-2</v>
      </c>
      <c r="BR7" s="12">
        <v>-2.1600000000000001E-2</v>
      </c>
      <c r="BS7" s="12">
        <v>-1.6400000000000001E-2</v>
      </c>
      <c r="BT7" s="12">
        <v>-1.2E-2</v>
      </c>
      <c r="BU7" s="12">
        <v>-7.7000000000000002E-3</v>
      </c>
      <c r="BV7" s="12">
        <v>-3.8E-3</v>
      </c>
      <c r="BW7" s="12">
        <v>-8.0000000000000004E-4</v>
      </c>
      <c r="BX7" s="12">
        <v>1.1999999999999999E-3</v>
      </c>
      <c r="BY7" s="12">
        <v>2.5000000000000001E-3</v>
      </c>
      <c r="BZ7" s="12">
        <v>3.8E-3</v>
      </c>
      <c r="CA7" s="12">
        <v>5.0000000000000001E-3</v>
      </c>
      <c r="CB7" s="12">
        <v>6.1999999999999998E-3</v>
      </c>
      <c r="CC7" s="12">
        <v>7.1999999999999998E-3</v>
      </c>
      <c r="CD7" s="12">
        <v>8.2000000000000007E-3</v>
      </c>
      <c r="CE7" s="12">
        <v>8.8999999999999999E-3</v>
      </c>
      <c r="CF7" s="12">
        <v>9.4999999999999998E-3</v>
      </c>
      <c r="CG7" s="12">
        <v>9.9000000000000008E-3</v>
      </c>
      <c r="CH7" s="12">
        <v>0.01</v>
      </c>
    </row>
    <row r="8" spans="1:112" x14ac:dyDescent="0.2">
      <c r="A8" s="6">
        <v>26</v>
      </c>
      <c r="B8" s="11">
        <v>7.3200000000000001E-2</v>
      </c>
      <c r="C8" s="11">
        <v>6.4500000000000002E-2</v>
      </c>
      <c r="D8" s="11">
        <v>5.5500000000000001E-2</v>
      </c>
      <c r="E8" s="11">
        <v>4.6100000000000002E-2</v>
      </c>
      <c r="F8" s="11">
        <v>3.6600000000000001E-2</v>
      </c>
      <c r="G8" s="11">
        <v>2.75E-2</v>
      </c>
      <c r="H8" s="11">
        <v>1.9599999999999999E-2</v>
      </c>
      <c r="I8" s="11">
        <v>1.32E-2</v>
      </c>
      <c r="J8" s="11">
        <v>8.2000000000000007E-3</v>
      </c>
      <c r="K8" s="11">
        <v>4.4000000000000003E-3</v>
      </c>
      <c r="L8" s="11">
        <v>1.8E-3</v>
      </c>
      <c r="M8" s="11">
        <v>0</v>
      </c>
      <c r="N8" s="11">
        <v>-8.9999999999999998E-4</v>
      </c>
      <c r="O8" s="11">
        <v>-1.1999999999999999E-3</v>
      </c>
      <c r="P8" s="11">
        <v>-1.1999999999999999E-3</v>
      </c>
      <c r="Q8" s="11">
        <v>-8.0000000000000004E-4</v>
      </c>
      <c r="R8" s="11">
        <v>4.0000000000000002E-4</v>
      </c>
      <c r="S8" s="11">
        <v>2.5000000000000001E-3</v>
      </c>
      <c r="T8" s="11">
        <v>6.0000000000000001E-3</v>
      </c>
      <c r="U8" s="11">
        <v>1.06E-2</v>
      </c>
      <c r="V8" s="11">
        <v>1.6E-2</v>
      </c>
      <c r="W8" s="11">
        <v>2.1299999999999999E-2</v>
      </c>
      <c r="X8" s="11">
        <v>2.5600000000000001E-2</v>
      </c>
      <c r="Y8" s="11">
        <v>2.8299999999999999E-2</v>
      </c>
      <c r="Z8" s="11">
        <v>2.92E-2</v>
      </c>
      <c r="AA8" s="11">
        <v>2.8400000000000002E-2</v>
      </c>
      <c r="AB8" s="11">
        <v>2.6599999999999999E-2</v>
      </c>
      <c r="AC8" s="11">
        <v>2.47E-2</v>
      </c>
      <c r="AD8" s="11">
        <v>2.3099999999999999E-2</v>
      </c>
      <c r="AE8" s="11">
        <v>2.1600000000000001E-2</v>
      </c>
      <c r="AF8" s="11">
        <v>0.02</v>
      </c>
      <c r="AG8" s="11">
        <v>1.7399999999999999E-2</v>
      </c>
      <c r="AH8" s="11">
        <v>1.34E-2</v>
      </c>
      <c r="AI8" s="11">
        <v>8.2000000000000007E-3</v>
      </c>
      <c r="AJ8" s="11">
        <v>2.8E-3</v>
      </c>
      <c r="AK8" s="11">
        <v>-1.6999999999999999E-3</v>
      </c>
      <c r="AL8" s="11">
        <v>-3.8E-3</v>
      </c>
      <c r="AM8" s="11">
        <v>-3.3999999999999998E-3</v>
      </c>
      <c r="AN8" s="11">
        <v>-8.9999999999999998E-4</v>
      </c>
      <c r="AO8" s="11">
        <v>2.5999999999999999E-3</v>
      </c>
      <c r="AP8" s="11">
        <v>6.4000000000000003E-3</v>
      </c>
      <c r="AQ8" s="11">
        <v>1.0200000000000001E-2</v>
      </c>
      <c r="AR8" s="11">
        <v>1.4200000000000001E-2</v>
      </c>
      <c r="AS8" s="11">
        <v>1.83E-2</v>
      </c>
      <c r="AT8" s="11">
        <v>2.1700000000000001E-2</v>
      </c>
      <c r="AU8" s="11">
        <v>2.35E-2</v>
      </c>
      <c r="AV8" s="11">
        <v>2.2700000000000001E-2</v>
      </c>
      <c r="AW8" s="11">
        <v>1.8800000000000001E-2</v>
      </c>
      <c r="AX8" s="11">
        <v>1.26E-2</v>
      </c>
      <c r="AY8" s="11">
        <v>5.4000000000000003E-3</v>
      </c>
      <c r="AZ8" s="11">
        <v>-1.1000000000000001E-3</v>
      </c>
      <c r="BA8" s="11">
        <v>-6.0000000000000001E-3</v>
      </c>
      <c r="BB8" s="11">
        <v>-8.6999999999999994E-3</v>
      </c>
      <c r="BC8" s="11">
        <v>-9.2999999999999992E-3</v>
      </c>
      <c r="BD8" s="11">
        <v>-8.2000000000000007E-3</v>
      </c>
      <c r="BE8" s="11">
        <v>-5.7999999999999996E-3</v>
      </c>
      <c r="BF8" s="11">
        <v>-2.5999999999999999E-3</v>
      </c>
      <c r="BG8" s="11">
        <v>4.0000000000000002E-4</v>
      </c>
      <c r="BH8" s="11">
        <v>2.0999999999999999E-3</v>
      </c>
      <c r="BI8" s="11">
        <v>1.8E-3</v>
      </c>
      <c r="BJ8" s="11">
        <v>-1.1999999999999999E-3</v>
      </c>
      <c r="BK8" s="11">
        <v>-7.1000000000000004E-3</v>
      </c>
      <c r="BL8" s="11">
        <v>-1.5599999999999999E-2</v>
      </c>
      <c r="BM8" s="11">
        <v>-2.63E-2</v>
      </c>
      <c r="BN8" s="11">
        <v>-3.85E-2</v>
      </c>
      <c r="BO8" s="12">
        <v>-3.6499999999999998E-2</v>
      </c>
      <c r="BP8" s="12">
        <v>-3.3000000000000002E-2</v>
      </c>
      <c r="BQ8" s="12">
        <v>-2.8500000000000001E-2</v>
      </c>
      <c r="BR8" s="12">
        <v>-2.3300000000000001E-2</v>
      </c>
      <c r="BS8" s="12">
        <v>-1.78E-2</v>
      </c>
      <c r="BT8" s="12">
        <v>-1.24E-2</v>
      </c>
      <c r="BU8" s="12">
        <v>-7.9000000000000008E-3</v>
      </c>
      <c r="BV8" s="12">
        <v>-4.0000000000000001E-3</v>
      </c>
      <c r="BW8" s="12">
        <v>-8.0000000000000004E-4</v>
      </c>
      <c r="BX8" s="12">
        <v>1.1999999999999999E-3</v>
      </c>
      <c r="BY8" s="12">
        <v>2.5000000000000001E-3</v>
      </c>
      <c r="BZ8" s="12">
        <v>3.8E-3</v>
      </c>
      <c r="CA8" s="12">
        <v>5.0000000000000001E-3</v>
      </c>
      <c r="CB8" s="12">
        <v>6.1999999999999998E-3</v>
      </c>
      <c r="CC8" s="12">
        <v>7.1999999999999998E-3</v>
      </c>
      <c r="CD8" s="12">
        <v>8.2000000000000007E-3</v>
      </c>
      <c r="CE8" s="12">
        <v>8.8999999999999999E-3</v>
      </c>
      <c r="CF8" s="12">
        <v>9.4999999999999998E-3</v>
      </c>
      <c r="CG8" s="12">
        <v>9.9000000000000008E-3</v>
      </c>
      <c r="CH8" s="12">
        <v>0.01</v>
      </c>
    </row>
    <row r="9" spans="1:112" x14ac:dyDescent="0.2">
      <c r="A9" s="6">
        <v>27</v>
      </c>
      <c r="B9" s="11">
        <v>7.2499999999999995E-2</v>
      </c>
      <c r="C9" s="11">
        <v>6.3799999999999996E-2</v>
      </c>
      <c r="D9" s="11">
        <v>5.4800000000000001E-2</v>
      </c>
      <c r="E9" s="11">
        <v>4.5400000000000003E-2</v>
      </c>
      <c r="F9" s="11">
        <v>3.5700000000000003E-2</v>
      </c>
      <c r="G9" s="11">
        <v>2.6499999999999999E-2</v>
      </c>
      <c r="H9" s="11">
        <v>1.8599999999999998E-2</v>
      </c>
      <c r="I9" s="11">
        <v>1.2200000000000001E-2</v>
      </c>
      <c r="J9" s="11">
        <v>7.4000000000000003E-3</v>
      </c>
      <c r="K9" s="11">
        <v>3.8999999999999998E-3</v>
      </c>
      <c r="L9" s="11">
        <v>1.6000000000000001E-3</v>
      </c>
      <c r="M9" s="11">
        <v>2.0000000000000001E-4</v>
      </c>
      <c r="N9" s="11">
        <v>-4.0000000000000002E-4</v>
      </c>
      <c r="O9" s="11">
        <v>-4.0000000000000002E-4</v>
      </c>
      <c r="P9" s="11">
        <v>-1E-4</v>
      </c>
      <c r="Q9" s="11">
        <v>6.9999999999999999E-4</v>
      </c>
      <c r="R9" s="11">
        <v>2.2000000000000001E-3</v>
      </c>
      <c r="S9" s="11">
        <v>4.4999999999999997E-3</v>
      </c>
      <c r="T9" s="11">
        <v>8.0999999999999996E-3</v>
      </c>
      <c r="U9" s="11">
        <v>1.2800000000000001E-2</v>
      </c>
      <c r="V9" s="11">
        <v>1.8200000000000001E-2</v>
      </c>
      <c r="W9" s="11">
        <v>2.3599999999999999E-2</v>
      </c>
      <c r="X9" s="11">
        <v>2.8000000000000001E-2</v>
      </c>
      <c r="Y9" s="11">
        <v>3.0800000000000001E-2</v>
      </c>
      <c r="Z9" s="11">
        <v>3.1699999999999999E-2</v>
      </c>
      <c r="AA9" s="11">
        <v>3.0800000000000001E-2</v>
      </c>
      <c r="AB9" s="11">
        <v>2.8799999999999999E-2</v>
      </c>
      <c r="AC9" s="11">
        <v>2.63E-2</v>
      </c>
      <c r="AD9" s="11">
        <v>2.3900000000000001E-2</v>
      </c>
      <c r="AE9" s="11">
        <v>2.1600000000000001E-2</v>
      </c>
      <c r="AF9" s="11">
        <v>1.9099999999999999E-2</v>
      </c>
      <c r="AG9" s="11">
        <v>1.5699999999999999E-2</v>
      </c>
      <c r="AH9" s="11">
        <v>1.11E-2</v>
      </c>
      <c r="AI9" s="11">
        <v>5.4999999999999997E-3</v>
      </c>
      <c r="AJ9" s="11">
        <v>-2.9999999999999997E-4</v>
      </c>
      <c r="AK9" s="11">
        <v>-4.7999999999999996E-3</v>
      </c>
      <c r="AL9" s="11">
        <v>-6.8999999999999999E-3</v>
      </c>
      <c r="AM9" s="11">
        <v>-6.1999999999999998E-3</v>
      </c>
      <c r="AN9" s="11">
        <v>-3.3999999999999998E-3</v>
      </c>
      <c r="AO9" s="11">
        <v>5.0000000000000001E-4</v>
      </c>
      <c r="AP9" s="11">
        <v>4.5999999999999999E-3</v>
      </c>
      <c r="AQ9" s="11">
        <v>8.8000000000000005E-3</v>
      </c>
      <c r="AR9" s="11">
        <v>1.32E-2</v>
      </c>
      <c r="AS9" s="11">
        <v>1.78E-2</v>
      </c>
      <c r="AT9" s="11">
        <v>2.2100000000000002E-2</v>
      </c>
      <c r="AU9" s="11">
        <v>2.4799999999999999E-2</v>
      </c>
      <c r="AV9" s="11">
        <v>2.47E-2</v>
      </c>
      <c r="AW9" s="11">
        <v>2.1399999999999999E-2</v>
      </c>
      <c r="AX9" s="11">
        <v>1.54E-2</v>
      </c>
      <c r="AY9" s="11">
        <v>8.0999999999999996E-3</v>
      </c>
      <c r="AZ9" s="11">
        <v>1.1999999999999999E-3</v>
      </c>
      <c r="BA9" s="11">
        <v>-4.1000000000000003E-3</v>
      </c>
      <c r="BB9" s="11">
        <v>-7.4999999999999997E-3</v>
      </c>
      <c r="BC9" s="11">
        <v>-8.8999999999999999E-3</v>
      </c>
      <c r="BD9" s="11">
        <v>-8.5000000000000006E-3</v>
      </c>
      <c r="BE9" s="11">
        <v>-6.7999999999999996E-3</v>
      </c>
      <c r="BF9" s="11">
        <v>-4.1999999999999997E-3</v>
      </c>
      <c r="BG9" s="11">
        <v>-1.8E-3</v>
      </c>
      <c r="BH9" s="11">
        <v>-2.9999999999999997E-4</v>
      </c>
      <c r="BI9" s="11">
        <v>-6.9999999999999999E-4</v>
      </c>
      <c r="BJ9" s="11">
        <v>-3.8E-3</v>
      </c>
      <c r="BK9" s="11">
        <v>-9.5999999999999992E-3</v>
      </c>
      <c r="BL9" s="11">
        <v>-1.7999999999999999E-2</v>
      </c>
      <c r="BM9" s="11">
        <v>-2.86E-2</v>
      </c>
      <c r="BN9" s="11">
        <v>-4.07E-2</v>
      </c>
      <c r="BO9" s="12">
        <v>-3.8699999999999998E-2</v>
      </c>
      <c r="BP9" s="12">
        <v>-3.5200000000000002E-2</v>
      </c>
      <c r="BQ9" s="12">
        <v>-3.0499999999999999E-2</v>
      </c>
      <c r="BR9" s="12">
        <v>-2.5000000000000001E-2</v>
      </c>
      <c r="BS9" s="12">
        <v>-1.9300000000000001E-2</v>
      </c>
      <c r="BT9" s="12">
        <v>-1.35E-2</v>
      </c>
      <c r="BU9" s="12">
        <v>-8.2000000000000007E-3</v>
      </c>
      <c r="BV9" s="12">
        <v>-4.1000000000000003E-3</v>
      </c>
      <c r="BW9" s="12">
        <v>-8.9999999999999998E-4</v>
      </c>
      <c r="BX9" s="12">
        <v>1.1999999999999999E-3</v>
      </c>
      <c r="BY9" s="12">
        <v>2.5000000000000001E-3</v>
      </c>
      <c r="BZ9" s="12">
        <v>3.8E-3</v>
      </c>
      <c r="CA9" s="12">
        <v>5.0000000000000001E-3</v>
      </c>
      <c r="CB9" s="12">
        <v>6.1999999999999998E-3</v>
      </c>
      <c r="CC9" s="12">
        <v>7.1999999999999998E-3</v>
      </c>
      <c r="CD9" s="12">
        <v>8.2000000000000007E-3</v>
      </c>
      <c r="CE9" s="12">
        <v>8.8999999999999999E-3</v>
      </c>
      <c r="CF9" s="12">
        <v>9.4999999999999998E-3</v>
      </c>
      <c r="CG9" s="12">
        <v>9.9000000000000008E-3</v>
      </c>
      <c r="CH9" s="12">
        <v>0.01</v>
      </c>
    </row>
    <row r="10" spans="1:112" x14ac:dyDescent="0.2">
      <c r="A10" s="6">
        <v>28</v>
      </c>
      <c r="B10" s="11">
        <v>7.1499999999999994E-2</v>
      </c>
      <c r="C10" s="11">
        <v>6.2799999999999995E-2</v>
      </c>
      <c r="D10" s="11">
        <v>5.3800000000000001E-2</v>
      </c>
      <c r="E10" s="11">
        <v>4.4299999999999999E-2</v>
      </c>
      <c r="F10" s="11">
        <v>3.4700000000000002E-2</v>
      </c>
      <c r="G10" s="11">
        <v>2.5499999999999998E-2</v>
      </c>
      <c r="H10" s="11">
        <v>1.7600000000000001E-2</v>
      </c>
      <c r="I10" s="11">
        <v>1.14E-2</v>
      </c>
      <c r="J10" s="11">
        <v>6.7999999999999996E-3</v>
      </c>
      <c r="K10" s="11">
        <v>3.5999999999999999E-3</v>
      </c>
      <c r="L10" s="11">
        <v>1.4E-3</v>
      </c>
      <c r="M10" s="11">
        <v>2.0000000000000001E-4</v>
      </c>
      <c r="N10" s="11">
        <v>-2.9999999999999997E-4</v>
      </c>
      <c r="O10" s="11">
        <v>-2.0000000000000001E-4</v>
      </c>
      <c r="P10" s="11">
        <v>5.0000000000000001E-4</v>
      </c>
      <c r="Q10" s="11">
        <v>1.6000000000000001E-3</v>
      </c>
      <c r="R10" s="11">
        <v>3.5000000000000001E-3</v>
      </c>
      <c r="S10" s="11">
        <v>6.1999999999999998E-3</v>
      </c>
      <c r="T10" s="11">
        <v>9.9000000000000008E-3</v>
      </c>
      <c r="U10" s="11">
        <v>1.47E-2</v>
      </c>
      <c r="V10" s="11">
        <v>2.0199999999999999E-2</v>
      </c>
      <c r="W10" s="11">
        <v>2.5700000000000001E-2</v>
      </c>
      <c r="X10" s="11">
        <v>3.0300000000000001E-2</v>
      </c>
      <c r="Y10" s="11">
        <v>3.3300000000000003E-2</v>
      </c>
      <c r="Z10" s="11">
        <v>3.44E-2</v>
      </c>
      <c r="AA10" s="11">
        <v>3.3500000000000002E-2</v>
      </c>
      <c r="AB10" s="11">
        <v>3.1199999999999999E-2</v>
      </c>
      <c r="AC10" s="11">
        <v>2.8199999999999999E-2</v>
      </c>
      <c r="AD10" s="11">
        <v>2.5100000000000001E-2</v>
      </c>
      <c r="AE10" s="11">
        <v>2.1899999999999999E-2</v>
      </c>
      <c r="AF10" s="11">
        <v>1.84E-2</v>
      </c>
      <c r="AG10" s="11">
        <v>1.4200000000000001E-2</v>
      </c>
      <c r="AH10" s="11">
        <v>8.8999999999999999E-3</v>
      </c>
      <c r="AI10" s="11">
        <v>2.7000000000000001E-3</v>
      </c>
      <c r="AJ10" s="11">
        <v>-3.3E-3</v>
      </c>
      <c r="AK10" s="11">
        <v>-7.7999999999999996E-3</v>
      </c>
      <c r="AL10" s="11">
        <v>-9.7000000000000003E-3</v>
      </c>
      <c r="AM10" s="11">
        <v>-8.8000000000000005E-3</v>
      </c>
      <c r="AN10" s="11">
        <v>-5.7999999999999996E-3</v>
      </c>
      <c r="AO10" s="11">
        <v>-1.8E-3</v>
      </c>
      <c r="AP10" s="11">
        <v>2.5999999999999999E-3</v>
      </c>
      <c r="AQ10" s="11">
        <v>7.0000000000000001E-3</v>
      </c>
      <c r="AR10" s="11">
        <v>1.18E-2</v>
      </c>
      <c r="AS10" s="11">
        <v>1.7000000000000001E-2</v>
      </c>
      <c r="AT10" s="11">
        <v>2.1999999999999999E-2</v>
      </c>
      <c r="AU10" s="11">
        <v>2.5499999999999998E-2</v>
      </c>
      <c r="AV10" s="11">
        <v>2.6200000000000001E-2</v>
      </c>
      <c r="AW10" s="11">
        <v>2.35E-2</v>
      </c>
      <c r="AX10" s="11">
        <v>1.7899999999999999E-2</v>
      </c>
      <c r="AY10" s="11">
        <v>1.0800000000000001E-2</v>
      </c>
      <c r="AZ10" s="11">
        <v>3.8999999999999998E-3</v>
      </c>
      <c r="BA10" s="11">
        <v>-1.8E-3</v>
      </c>
      <c r="BB10" s="11">
        <v>-5.5999999999999999E-3</v>
      </c>
      <c r="BC10" s="11">
        <v>-7.6E-3</v>
      </c>
      <c r="BD10" s="11">
        <v>-7.7999999999999996E-3</v>
      </c>
      <c r="BE10" s="11">
        <v>-6.7999999999999996E-3</v>
      </c>
      <c r="BF10" s="11">
        <v>-4.8999999999999998E-3</v>
      </c>
      <c r="BG10" s="11">
        <v>-3.0000000000000001E-3</v>
      </c>
      <c r="BH10" s="11">
        <v>-2.0999999999999999E-3</v>
      </c>
      <c r="BI10" s="11">
        <v>-2.8E-3</v>
      </c>
      <c r="BJ10" s="11">
        <v>-5.8999999999999999E-3</v>
      </c>
      <c r="BK10" s="11">
        <v>-1.17E-2</v>
      </c>
      <c r="BL10" s="11">
        <v>-2.01E-2</v>
      </c>
      <c r="BM10" s="11">
        <v>-3.0700000000000002E-2</v>
      </c>
      <c r="BN10" s="11">
        <v>-4.2799999999999998E-2</v>
      </c>
      <c r="BO10" s="12">
        <v>-4.0899999999999999E-2</v>
      </c>
      <c r="BP10" s="12">
        <v>-3.7199999999999997E-2</v>
      </c>
      <c r="BQ10" s="12">
        <v>-3.2399999999999998E-2</v>
      </c>
      <c r="BR10" s="12">
        <v>-2.6700000000000002E-2</v>
      </c>
      <c r="BS10" s="12">
        <v>-2.07E-2</v>
      </c>
      <c r="BT10" s="12">
        <v>-1.47E-2</v>
      </c>
      <c r="BU10" s="12">
        <v>-9.1000000000000004E-3</v>
      </c>
      <c r="BV10" s="12">
        <v>-4.1999999999999997E-3</v>
      </c>
      <c r="BW10" s="12">
        <v>-8.9999999999999998E-4</v>
      </c>
      <c r="BX10" s="12">
        <v>1.1999999999999999E-3</v>
      </c>
      <c r="BY10" s="12">
        <v>2.5000000000000001E-3</v>
      </c>
      <c r="BZ10" s="12">
        <v>3.8E-3</v>
      </c>
      <c r="CA10" s="12">
        <v>5.0000000000000001E-3</v>
      </c>
      <c r="CB10" s="12">
        <v>6.1999999999999998E-3</v>
      </c>
      <c r="CC10" s="12">
        <v>7.1999999999999998E-3</v>
      </c>
      <c r="CD10" s="12">
        <v>8.2000000000000007E-3</v>
      </c>
      <c r="CE10" s="12">
        <v>8.8999999999999999E-3</v>
      </c>
      <c r="CF10" s="12">
        <v>9.4999999999999998E-3</v>
      </c>
      <c r="CG10" s="12">
        <v>9.9000000000000008E-3</v>
      </c>
      <c r="CH10" s="12">
        <v>0.01</v>
      </c>
    </row>
    <row r="11" spans="1:112" x14ac:dyDescent="0.2">
      <c r="A11" s="6">
        <v>29</v>
      </c>
      <c r="B11" s="11">
        <v>7.0099999999999996E-2</v>
      </c>
      <c r="C11" s="11">
        <v>6.1400000000000003E-2</v>
      </c>
      <c r="D11" s="11">
        <v>5.2499999999999998E-2</v>
      </c>
      <c r="E11" s="11">
        <v>4.3099999999999999E-2</v>
      </c>
      <c r="F11" s="11">
        <v>3.3500000000000002E-2</v>
      </c>
      <c r="G11" s="11">
        <v>2.4500000000000001E-2</v>
      </c>
      <c r="H11" s="11">
        <v>1.6799999999999999E-2</v>
      </c>
      <c r="I11" s="11">
        <v>1.0800000000000001E-2</v>
      </c>
      <c r="J11" s="11">
        <v>6.4000000000000003E-3</v>
      </c>
      <c r="K11" s="11">
        <v>3.3E-3</v>
      </c>
      <c r="L11" s="11">
        <v>1.1999999999999999E-3</v>
      </c>
      <c r="M11" s="11">
        <v>-1E-4</v>
      </c>
      <c r="N11" s="11">
        <v>-5.9999999999999995E-4</v>
      </c>
      <c r="O11" s="11">
        <v>-4.0000000000000002E-4</v>
      </c>
      <c r="P11" s="11">
        <v>5.0000000000000001E-4</v>
      </c>
      <c r="Q11" s="11">
        <v>2.0999999999999999E-3</v>
      </c>
      <c r="R11" s="11">
        <v>4.4000000000000003E-3</v>
      </c>
      <c r="S11" s="11">
        <v>7.4000000000000003E-3</v>
      </c>
      <c r="T11" s="11">
        <v>1.15E-2</v>
      </c>
      <c r="U11" s="11">
        <v>1.6500000000000001E-2</v>
      </c>
      <c r="V11" s="11">
        <v>2.2100000000000002E-2</v>
      </c>
      <c r="W11" s="11">
        <v>2.7699999999999999E-2</v>
      </c>
      <c r="X11" s="11">
        <v>3.2500000000000001E-2</v>
      </c>
      <c r="Y11" s="11">
        <v>3.5700000000000003E-2</v>
      </c>
      <c r="Z11" s="11">
        <v>3.6999999999999998E-2</v>
      </c>
      <c r="AA11" s="11">
        <v>3.61E-2</v>
      </c>
      <c r="AB11" s="11">
        <v>3.3700000000000001E-2</v>
      </c>
      <c r="AC11" s="11">
        <v>3.0300000000000001E-2</v>
      </c>
      <c r="AD11" s="11">
        <v>2.6499999999999999E-2</v>
      </c>
      <c r="AE11" s="11">
        <v>2.2499999999999999E-2</v>
      </c>
      <c r="AF11" s="11">
        <v>1.8100000000000002E-2</v>
      </c>
      <c r="AG11" s="11">
        <v>1.2999999999999999E-2</v>
      </c>
      <c r="AH11" s="11">
        <v>6.8999999999999999E-3</v>
      </c>
      <c r="AI11" s="11">
        <v>2.9999999999999997E-4</v>
      </c>
      <c r="AJ11" s="11">
        <v>-5.7999999999999996E-3</v>
      </c>
      <c r="AK11" s="11">
        <v>-1.03E-2</v>
      </c>
      <c r="AL11" s="11">
        <v>-1.21E-2</v>
      </c>
      <c r="AM11" s="11">
        <v>-1.11E-2</v>
      </c>
      <c r="AN11" s="11">
        <v>-8.0999999999999996E-3</v>
      </c>
      <c r="AO11" s="11">
        <v>-4.0000000000000001E-3</v>
      </c>
      <c r="AP11" s="11">
        <v>4.0000000000000002E-4</v>
      </c>
      <c r="AQ11" s="11">
        <v>5.0000000000000001E-3</v>
      </c>
      <c r="AR11" s="11">
        <v>0.01</v>
      </c>
      <c r="AS11" s="11">
        <v>1.5599999999999999E-2</v>
      </c>
      <c r="AT11" s="11">
        <v>2.12E-2</v>
      </c>
      <c r="AU11" s="11">
        <v>2.5399999999999999E-2</v>
      </c>
      <c r="AV11" s="11">
        <v>2.69E-2</v>
      </c>
      <c r="AW11" s="11">
        <v>2.4899999999999999E-2</v>
      </c>
      <c r="AX11" s="11">
        <v>0.02</v>
      </c>
      <c r="AY11" s="11">
        <v>1.3299999999999999E-2</v>
      </c>
      <c r="AZ11" s="11">
        <v>6.4999999999999997E-3</v>
      </c>
      <c r="BA11" s="11">
        <v>8.9999999999999998E-4</v>
      </c>
      <c r="BB11" s="11">
        <v>-3.2000000000000002E-3</v>
      </c>
      <c r="BC11" s="11">
        <v>-5.5999999999999999E-3</v>
      </c>
      <c r="BD11" s="11">
        <v>-6.4000000000000003E-3</v>
      </c>
      <c r="BE11" s="11">
        <v>-5.8999999999999999E-3</v>
      </c>
      <c r="BF11" s="11">
        <v>-4.5999999999999999E-3</v>
      </c>
      <c r="BG11" s="11">
        <v>-3.5000000000000001E-3</v>
      </c>
      <c r="BH11" s="11">
        <v>-3.0999999999999999E-3</v>
      </c>
      <c r="BI11" s="11">
        <v>-4.1999999999999997E-3</v>
      </c>
      <c r="BJ11" s="11">
        <v>-7.4999999999999997E-3</v>
      </c>
      <c r="BK11" s="11">
        <v>-1.34E-2</v>
      </c>
      <c r="BL11" s="11">
        <v>-2.18E-2</v>
      </c>
      <c r="BM11" s="11">
        <v>-3.2500000000000001E-2</v>
      </c>
      <c r="BN11" s="11">
        <v>-4.4600000000000001E-2</v>
      </c>
      <c r="BO11" s="12">
        <v>-4.2799999999999998E-2</v>
      </c>
      <c r="BP11" s="12">
        <v>-3.9100000000000003E-2</v>
      </c>
      <c r="BQ11" s="12">
        <v>-3.4200000000000001E-2</v>
      </c>
      <c r="BR11" s="12">
        <v>-2.8400000000000002E-2</v>
      </c>
      <c r="BS11" s="12">
        <v>-2.2100000000000002E-2</v>
      </c>
      <c r="BT11" s="12">
        <v>-1.5900000000000001E-2</v>
      </c>
      <c r="BU11" s="12">
        <v>-0.01</v>
      </c>
      <c r="BV11" s="12">
        <v>-4.8999999999999998E-3</v>
      </c>
      <c r="BW11" s="12">
        <v>-8.9999999999999998E-4</v>
      </c>
      <c r="BX11" s="12">
        <v>1.1999999999999999E-3</v>
      </c>
      <c r="BY11" s="12">
        <v>2.5000000000000001E-3</v>
      </c>
      <c r="BZ11" s="12">
        <v>3.8E-3</v>
      </c>
      <c r="CA11" s="12">
        <v>5.0000000000000001E-3</v>
      </c>
      <c r="CB11" s="12">
        <v>6.1999999999999998E-3</v>
      </c>
      <c r="CC11" s="12">
        <v>7.1999999999999998E-3</v>
      </c>
      <c r="CD11" s="12">
        <v>8.2000000000000007E-3</v>
      </c>
      <c r="CE11" s="12">
        <v>8.8999999999999999E-3</v>
      </c>
      <c r="CF11" s="12">
        <v>9.4999999999999998E-3</v>
      </c>
      <c r="CG11" s="12">
        <v>9.9000000000000008E-3</v>
      </c>
      <c r="CH11" s="12">
        <v>0.01</v>
      </c>
    </row>
    <row r="12" spans="1:112" x14ac:dyDescent="0.2">
      <c r="A12" s="6">
        <v>30</v>
      </c>
      <c r="B12" s="11">
        <v>6.8400000000000002E-2</v>
      </c>
      <c r="C12" s="11">
        <v>5.9799999999999999E-2</v>
      </c>
      <c r="D12" s="11">
        <v>5.0999999999999997E-2</v>
      </c>
      <c r="E12" s="11">
        <v>4.1799999999999997E-2</v>
      </c>
      <c r="F12" s="11">
        <v>3.2399999999999998E-2</v>
      </c>
      <c r="G12" s="11">
        <v>2.3599999999999999E-2</v>
      </c>
      <c r="H12" s="11">
        <v>1.6199999999999999E-2</v>
      </c>
      <c r="I12" s="11">
        <v>1.04E-2</v>
      </c>
      <c r="J12" s="11">
        <v>6.1000000000000004E-3</v>
      </c>
      <c r="K12" s="11">
        <v>3.0000000000000001E-3</v>
      </c>
      <c r="L12" s="11">
        <v>8.0000000000000004E-4</v>
      </c>
      <c r="M12" s="11">
        <v>-5.9999999999999995E-4</v>
      </c>
      <c r="N12" s="11">
        <v>-1.1999999999999999E-3</v>
      </c>
      <c r="O12" s="11">
        <v>-1E-3</v>
      </c>
      <c r="P12" s="11">
        <v>1E-4</v>
      </c>
      <c r="Q12" s="11">
        <v>2.0999999999999999E-3</v>
      </c>
      <c r="R12" s="11">
        <v>4.7999999999999996E-3</v>
      </c>
      <c r="S12" s="11">
        <v>8.2000000000000007E-3</v>
      </c>
      <c r="T12" s="11">
        <v>1.26E-2</v>
      </c>
      <c r="U12" s="11">
        <v>1.7899999999999999E-2</v>
      </c>
      <c r="V12" s="11">
        <v>2.3599999999999999E-2</v>
      </c>
      <c r="W12" s="11">
        <v>2.9499999999999998E-2</v>
      </c>
      <c r="X12" s="11">
        <v>3.4500000000000003E-2</v>
      </c>
      <c r="Y12" s="11">
        <v>3.7999999999999999E-2</v>
      </c>
      <c r="Z12" s="11">
        <v>3.9399999999999998E-2</v>
      </c>
      <c r="AA12" s="11">
        <v>3.8699999999999998E-2</v>
      </c>
      <c r="AB12" s="11">
        <v>3.6200000000000003E-2</v>
      </c>
      <c r="AC12" s="11">
        <v>3.2500000000000001E-2</v>
      </c>
      <c r="AD12" s="11">
        <v>2.8199999999999999E-2</v>
      </c>
      <c r="AE12" s="11">
        <v>2.3400000000000001E-2</v>
      </c>
      <c r="AF12" s="11">
        <v>1.8200000000000001E-2</v>
      </c>
      <c r="AG12" s="11">
        <v>1.23E-2</v>
      </c>
      <c r="AH12" s="11">
        <v>5.5999999999999999E-3</v>
      </c>
      <c r="AI12" s="11">
        <v>-1.5E-3</v>
      </c>
      <c r="AJ12" s="11">
        <v>-7.7000000000000002E-3</v>
      </c>
      <c r="AK12" s="11">
        <v>-1.21E-2</v>
      </c>
      <c r="AL12" s="11">
        <v>-1.38E-2</v>
      </c>
      <c r="AM12" s="11">
        <v>-1.2999999999999999E-2</v>
      </c>
      <c r="AN12" s="11">
        <v>-1.01E-2</v>
      </c>
      <c r="AO12" s="11">
        <v>-6.1999999999999998E-3</v>
      </c>
      <c r="AP12" s="11">
        <v>-1.8E-3</v>
      </c>
      <c r="AQ12" s="11">
        <v>2.8E-3</v>
      </c>
      <c r="AR12" s="11">
        <v>8.0000000000000002E-3</v>
      </c>
      <c r="AS12" s="11">
        <v>1.38E-2</v>
      </c>
      <c r="AT12" s="11">
        <v>1.9800000000000002E-2</v>
      </c>
      <c r="AU12" s="11">
        <v>2.47E-2</v>
      </c>
      <c r="AV12" s="11">
        <v>2.6800000000000001E-2</v>
      </c>
      <c r="AW12" s="11">
        <v>2.5499999999999998E-2</v>
      </c>
      <c r="AX12" s="11">
        <v>2.1299999999999999E-2</v>
      </c>
      <c r="AY12" s="11">
        <v>1.5299999999999999E-2</v>
      </c>
      <c r="AZ12" s="11">
        <v>8.9999999999999993E-3</v>
      </c>
      <c r="BA12" s="11">
        <v>3.5000000000000001E-3</v>
      </c>
      <c r="BB12" s="11">
        <v>-5.0000000000000001E-4</v>
      </c>
      <c r="BC12" s="11">
        <v>-3.0999999999999999E-3</v>
      </c>
      <c r="BD12" s="11">
        <v>-4.1000000000000003E-3</v>
      </c>
      <c r="BE12" s="11">
        <v>-4.1000000000000003E-3</v>
      </c>
      <c r="BF12" s="11">
        <v>-3.5000000000000001E-3</v>
      </c>
      <c r="BG12" s="11">
        <v>-3.0999999999999999E-3</v>
      </c>
      <c r="BH12" s="11">
        <v>-3.3999999999999998E-3</v>
      </c>
      <c r="BI12" s="11">
        <v>-5.1000000000000004E-3</v>
      </c>
      <c r="BJ12" s="11">
        <v>-8.6999999999999994E-3</v>
      </c>
      <c r="BK12" s="11">
        <v>-1.46E-2</v>
      </c>
      <c r="BL12" s="11">
        <v>-2.3099999999999999E-2</v>
      </c>
      <c r="BM12" s="11">
        <v>-3.3799999999999997E-2</v>
      </c>
      <c r="BN12" s="11">
        <v>-4.5999999999999999E-2</v>
      </c>
      <c r="BO12" s="12">
        <v>-4.4299999999999999E-2</v>
      </c>
      <c r="BP12" s="12">
        <v>-4.0800000000000003E-2</v>
      </c>
      <c r="BQ12" s="12">
        <v>-3.5799999999999998E-2</v>
      </c>
      <c r="BR12" s="12">
        <v>-2.9899999999999999E-2</v>
      </c>
      <c r="BS12" s="12">
        <v>-2.35E-2</v>
      </c>
      <c r="BT12" s="12">
        <v>-1.7000000000000001E-2</v>
      </c>
      <c r="BU12" s="12">
        <v>-1.0999999999999999E-2</v>
      </c>
      <c r="BV12" s="12">
        <v>-5.7000000000000002E-3</v>
      </c>
      <c r="BW12" s="12">
        <v>-1.5E-3</v>
      </c>
      <c r="BX12" s="12">
        <v>1.1999999999999999E-3</v>
      </c>
      <c r="BY12" s="12">
        <v>2.5000000000000001E-3</v>
      </c>
      <c r="BZ12" s="12">
        <v>3.8E-3</v>
      </c>
      <c r="CA12" s="12">
        <v>5.0000000000000001E-3</v>
      </c>
      <c r="CB12" s="12">
        <v>6.1999999999999998E-3</v>
      </c>
      <c r="CC12" s="12">
        <v>7.1999999999999998E-3</v>
      </c>
      <c r="CD12" s="12">
        <v>8.2000000000000007E-3</v>
      </c>
      <c r="CE12" s="12">
        <v>8.8999999999999999E-3</v>
      </c>
      <c r="CF12" s="12">
        <v>9.4999999999999998E-3</v>
      </c>
      <c r="CG12" s="12">
        <v>9.9000000000000008E-3</v>
      </c>
      <c r="CH12" s="12">
        <v>0.01</v>
      </c>
    </row>
    <row r="13" spans="1:112" x14ac:dyDescent="0.2">
      <c r="A13" s="6">
        <v>31</v>
      </c>
      <c r="B13" s="11">
        <v>6.6500000000000004E-2</v>
      </c>
      <c r="C13" s="11">
        <v>5.8099999999999999E-2</v>
      </c>
      <c r="D13" s="11">
        <v>4.9399999999999999E-2</v>
      </c>
      <c r="E13" s="11">
        <v>4.0500000000000001E-2</v>
      </c>
      <c r="F13" s="11">
        <v>3.1399999999999997E-2</v>
      </c>
      <c r="G13" s="11">
        <v>2.29E-2</v>
      </c>
      <c r="H13" s="11">
        <v>1.5699999999999999E-2</v>
      </c>
      <c r="I13" s="11">
        <v>1.01E-2</v>
      </c>
      <c r="J13" s="11">
        <v>5.8999999999999999E-3</v>
      </c>
      <c r="K13" s="11">
        <v>2.8E-3</v>
      </c>
      <c r="L13" s="11">
        <v>4.0000000000000002E-4</v>
      </c>
      <c r="M13" s="11">
        <v>-1.1999999999999999E-3</v>
      </c>
      <c r="N13" s="11">
        <v>-2E-3</v>
      </c>
      <c r="O13" s="11">
        <v>-1.9E-3</v>
      </c>
      <c r="P13" s="11">
        <v>-5.9999999999999995E-4</v>
      </c>
      <c r="Q13" s="11">
        <v>1.6999999999999999E-3</v>
      </c>
      <c r="R13" s="11">
        <v>4.7999999999999996E-3</v>
      </c>
      <c r="S13" s="11">
        <v>8.6E-3</v>
      </c>
      <c r="T13" s="11">
        <v>1.34E-2</v>
      </c>
      <c r="U13" s="11">
        <v>1.89E-2</v>
      </c>
      <c r="V13" s="11">
        <v>2.4899999999999999E-2</v>
      </c>
      <c r="W13" s="11">
        <v>3.09E-2</v>
      </c>
      <c r="X13" s="11">
        <v>3.6200000000000003E-2</v>
      </c>
      <c r="Y13" s="11">
        <v>0.04</v>
      </c>
      <c r="Z13" s="11">
        <v>4.1700000000000001E-2</v>
      </c>
      <c r="AA13" s="11">
        <v>4.1099999999999998E-2</v>
      </c>
      <c r="AB13" s="11">
        <v>3.8600000000000002E-2</v>
      </c>
      <c r="AC13" s="11">
        <v>3.4700000000000002E-2</v>
      </c>
      <c r="AD13" s="11">
        <v>2.9899999999999999E-2</v>
      </c>
      <c r="AE13" s="11">
        <v>2.46E-2</v>
      </c>
      <c r="AF13" s="11">
        <v>1.8700000000000001E-2</v>
      </c>
      <c r="AG13" s="11">
        <v>1.2200000000000001E-2</v>
      </c>
      <c r="AH13" s="11">
        <v>4.8999999999999998E-3</v>
      </c>
      <c r="AI13" s="11">
        <v>-2.3999999999999998E-3</v>
      </c>
      <c r="AJ13" s="11">
        <v>-8.6999999999999994E-3</v>
      </c>
      <c r="AK13" s="11">
        <v>-1.3100000000000001E-2</v>
      </c>
      <c r="AL13" s="11">
        <v>-1.49E-2</v>
      </c>
      <c r="AM13" s="11">
        <v>-1.43E-2</v>
      </c>
      <c r="AN13" s="11">
        <v>-1.18E-2</v>
      </c>
      <c r="AO13" s="11">
        <v>-8.2000000000000007E-3</v>
      </c>
      <c r="AP13" s="11">
        <v>-4.1000000000000003E-3</v>
      </c>
      <c r="AQ13" s="11">
        <v>5.0000000000000001E-4</v>
      </c>
      <c r="AR13" s="11">
        <v>5.7000000000000002E-3</v>
      </c>
      <c r="AS13" s="11">
        <v>1.17E-2</v>
      </c>
      <c r="AT13" s="11">
        <v>1.7999999999999999E-2</v>
      </c>
      <c r="AU13" s="11">
        <v>2.3199999999999998E-2</v>
      </c>
      <c r="AV13" s="11">
        <v>2.5899999999999999E-2</v>
      </c>
      <c r="AW13" s="11">
        <v>2.52E-2</v>
      </c>
      <c r="AX13" s="11">
        <v>2.18E-2</v>
      </c>
      <c r="AY13" s="11">
        <v>1.6500000000000001E-2</v>
      </c>
      <c r="AZ13" s="11">
        <v>1.09E-2</v>
      </c>
      <c r="BA13" s="11">
        <v>6.0000000000000001E-3</v>
      </c>
      <c r="BB13" s="11">
        <v>2.3E-3</v>
      </c>
      <c r="BC13" s="11">
        <v>-1E-4</v>
      </c>
      <c r="BD13" s="11">
        <v>-1.2999999999999999E-3</v>
      </c>
      <c r="BE13" s="11">
        <v>-1.6000000000000001E-3</v>
      </c>
      <c r="BF13" s="11">
        <v>-1.6000000000000001E-3</v>
      </c>
      <c r="BG13" s="11">
        <v>-1.9E-3</v>
      </c>
      <c r="BH13" s="11">
        <v>-3.0000000000000001E-3</v>
      </c>
      <c r="BI13" s="11">
        <v>-5.3E-3</v>
      </c>
      <c r="BJ13" s="11">
        <v>-9.2999999999999992E-3</v>
      </c>
      <c r="BK13" s="11">
        <v>-1.54E-2</v>
      </c>
      <c r="BL13" s="11">
        <v>-2.3900000000000001E-2</v>
      </c>
      <c r="BM13" s="11">
        <v>-3.4700000000000002E-2</v>
      </c>
      <c r="BN13" s="11">
        <v>-4.6800000000000001E-2</v>
      </c>
      <c r="BO13" s="12">
        <v>-4.5400000000000003E-2</v>
      </c>
      <c r="BP13" s="12">
        <v>-4.2000000000000003E-2</v>
      </c>
      <c r="BQ13" s="12">
        <v>-3.7100000000000001E-2</v>
      </c>
      <c r="BR13" s="12">
        <v>-3.1099999999999999E-2</v>
      </c>
      <c r="BS13" s="12">
        <v>-2.46E-2</v>
      </c>
      <c r="BT13" s="12">
        <v>-1.8100000000000002E-2</v>
      </c>
      <c r="BU13" s="12">
        <v>-1.1900000000000001E-2</v>
      </c>
      <c r="BV13" s="12">
        <v>-6.4000000000000003E-3</v>
      </c>
      <c r="BW13" s="12">
        <v>-2.0999999999999999E-3</v>
      </c>
      <c r="BX13" s="12">
        <v>6.9999999999999999E-4</v>
      </c>
      <c r="BY13" s="12">
        <v>2.5000000000000001E-3</v>
      </c>
      <c r="BZ13" s="12">
        <v>3.8E-3</v>
      </c>
      <c r="CA13" s="12">
        <v>5.0000000000000001E-3</v>
      </c>
      <c r="CB13" s="12">
        <v>6.1999999999999998E-3</v>
      </c>
      <c r="CC13" s="12">
        <v>7.1999999999999998E-3</v>
      </c>
      <c r="CD13" s="12">
        <v>8.2000000000000007E-3</v>
      </c>
      <c r="CE13" s="12">
        <v>8.8999999999999999E-3</v>
      </c>
      <c r="CF13" s="12">
        <v>9.4999999999999998E-3</v>
      </c>
      <c r="CG13" s="12">
        <v>9.9000000000000008E-3</v>
      </c>
      <c r="CH13" s="12">
        <v>0.01</v>
      </c>
    </row>
    <row r="14" spans="1:112" x14ac:dyDescent="0.2">
      <c r="A14" s="6">
        <v>32</v>
      </c>
      <c r="B14" s="11">
        <v>6.4399999999999999E-2</v>
      </c>
      <c r="C14" s="11">
        <v>5.62E-2</v>
      </c>
      <c r="D14" s="11">
        <v>4.7899999999999998E-2</v>
      </c>
      <c r="E14" s="11">
        <v>3.9300000000000002E-2</v>
      </c>
      <c r="F14" s="11">
        <v>3.0599999999999999E-2</v>
      </c>
      <c r="G14" s="11">
        <v>2.2499999999999999E-2</v>
      </c>
      <c r="H14" s="11">
        <v>1.55E-2</v>
      </c>
      <c r="I14" s="11">
        <v>0.01</v>
      </c>
      <c r="J14" s="11">
        <v>5.7999999999999996E-3</v>
      </c>
      <c r="K14" s="11">
        <v>2.5000000000000001E-3</v>
      </c>
      <c r="L14" s="11">
        <v>-1E-4</v>
      </c>
      <c r="M14" s="11">
        <v>-1.9E-3</v>
      </c>
      <c r="N14" s="11">
        <v>-2.8999999999999998E-3</v>
      </c>
      <c r="O14" s="11">
        <v>-2.8E-3</v>
      </c>
      <c r="P14" s="11">
        <v>-1.4E-3</v>
      </c>
      <c r="Q14" s="11">
        <v>1E-3</v>
      </c>
      <c r="R14" s="11">
        <v>4.4000000000000003E-3</v>
      </c>
      <c r="S14" s="11">
        <v>8.6E-3</v>
      </c>
      <c r="T14" s="11">
        <v>1.3599999999999999E-2</v>
      </c>
      <c r="U14" s="11">
        <v>1.95E-2</v>
      </c>
      <c r="V14" s="11">
        <v>2.58E-2</v>
      </c>
      <c r="W14" s="11">
        <v>3.2099999999999997E-2</v>
      </c>
      <c r="X14" s="11">
        <v>3.7600000000000001E-2</v>
      </c>
      <c r="Y14" s="11">
        <v>4.1599999999999998E-2</v>
      </c>
      <c r="Z14" s="11">
        <v>4.3499999999999997E-2</v>
      </c>
      <c r="AA14" s="11">
        <v>4.2999999999999997E-2</v>
      </c>
      <c r="AB14" s="11">
        <v>4.0599999999999997E-2</v>
      </c>
      <c r="AC14" s="11">
        <v>3.6600000000000001E-2</v>
      </c>
      <c r="AD14" s="11">
        <v>3.1600000000000003E-2</v>
      </c>
      <c r="AE14" s="11">
        <v>2.5899999999999999E-2</v>
      </c>
      <c r="AF14" s="11">
        <v>1.9699999999999999E-2</v>
      </c>
      <c r="AG14" s="11">
        <v>1.2699999999999999E-2</v>
      </c>
      <c r="AH14" s="11">
        <v>5.1999999999999998E-3</v>
      </c>
      <c r="AI14" s="11">
        <v>-2.3E-3</v>
      </c>
      <c r="AJ14" s="11">
        <v>-8.6999999999999994E-3</v>
      </c>
      <c r="AK14" s="11">
        <v>-1.32E-2</v>
      </c>
      <c r="AL14" s="11">
        <v>-1.52E-2</v>
      </c>
      <c r="AM14" s="11">
        <v>-1.49E-2</v>
      </c>
      <c r="AN14" s="11">
        <v>-1.2999999999999999E-2</v>
      </c>
      <c r="AO14" s="11">
        <v>-9.9000000000000008E-3</v>
      </c>
      <c r="AP14" s="11">
        <v>-6.1999999999999998E-3</v>
      </c>
      <c r="AQ14" s="11">
        <v>-1.9E-3</v>
      </c>
      <c r="AR14" s="11">
        <v>3.0999999999999999E-3</v>
      </c>
      <c r="AS14" s="11">
        <v>9.1999999999999998E-3</v>
      </c>
      <c r="AT14" s="11">
        <v>1.5599999999999999E-2</v>
      </c>
      <c r="AU14" s="11">
        <v>2.1100000000000001E-2</v>
      </c>
      <c r="AV14" s="11">
        <v>2.4199999999999999E-2</v>
      </c>
      <c r="AW14" s="11">
        <v>2.41E-2</v>
      </c>
      <c r="AX14" s="11">
        <v>2.1399999999999999E-2</v>
      </c>
      <c r="AY14" s="11">
        <v>1.7000000000000001E-2</v>
      </c>
      <c r="AZ14" s="11">
        <v>1.2200000000000001E-2</v>
      </c>
      <c r="BA14" s="11">
        <v>8.0999999999999996E-3</v>
      </c>
      <c r="BB14" s="11">
        <v>5.0000000000000001E-3</v>
      </c>
      <c r="BC14" s="11">
        <v>3.0000000000000001E-3</v>
      </c>
      <c r="BD14" s="11">
        <v>1.8E-3</v>
      </c>
      <c r="BE14" s="11">
        <v>1.4E-3</v>
      </c>
      <c r="BF14" s="11">
        <v>8.9999999999999998E-4</v>
      </c>
      <c r="BG14" s="11">
        <v>0</v>
      </c>
      <c r="BH14" s="11">
        <v>-1.8E-3</v>
      </c>
      <c r="BI14" s="11">
        <v>-4.7999999999999996E-3</v>
      </c>
      <c r="BJ14" s="11">
        <v>-9.2999999999999992E-3</v>
      </c>
      <c r="BK14" s="11">
        <v>-1.5699999999999999E-2</v>
      </c>
      <c r="BL14" s="11">
        <v>-2.4299999999999999E-2</v>
      </c>
      <c r="BM14" s="11">
        <v>-3.5000000000000003E-2</v>
      </c>
      <c r="BN14" s="11">
        <v>-4.6899999999999997E-2</v>
      </c>
      <c r="BO14" s="12">
        <v>-4.58E-2</v>
      </c>
      <c r="BP14" s="12">
        <v>-4.2700000000000002E-2</v>
      </c>
      <c r="BQ14" s="12">
        <v>-3.7900000000000003E-2</v>
      </c>
      <c r="BR14" s="12">
        <v>-3.2099999999999997E-2</v>
      </c>
      <c r="BS14" s="12">
        <v>-2.5600000000000001E-2</v>
      </c>
      <c r="BT14" s="12">
        <v>-1.9E-2</v>
      </c>
      <c r="BU14" s="12">
        <v>-1.2699999999999999E-2</v>
      </c>
      <c r="BV14" s="12">
        <v>-7.1999999999999998E-3</v>
      </c>
      <c r="BW14" s="12">
        <v>-2.7000000000000001E-3</v>
      </c>
      <c r="BX14" s="12">
        <v>2.0000000000000001E-4</v>
      </c>
      <c r="BY14" s="12">
        <v>2.0999999999999999E-3</v>
      </c>
      <c r="BZ14" s="12">
        <v>3.8E-3</v>
      </c>
      <c r="CA14" s="12">
        <v>5.0000000000000001E-3</v>
      </c>
      <c r="CB14" s="12">
        <v>6.1999999999999998E-3</v>
      </c>
      <c r="CC14" s="12">
        <v>7.1999999999999998E-3</v>
      </c>
      <c r="CD14" s="12">
        <v>8.2000000000000007E-3</v>
      </c>
      <c r="CE14" s="12">
        <v>8.8999999999999999E-3</v>
      </c>
      <c r="CF14" s="12">
        <v>9.4999999999999998E-3</v>
      </c>
      <c r="CG14" s="12">
        <v>9.9000000000000008E-3</v>
      </c>
      <c r="CH14" s="12">
        <v>0.01</v>
      </c>
    </row>
    <row r="15" spans="1:112" x14ac:dyDescent="0.2">
      <c r="A15" s="6">
        <v>33</v>
      </c>
      <c r="B15" s="11">
        <v>6.2E-2</v>
      </c>
      <c r="C15" s="11">
        <v>5.4300000000000001E-2</v>
      </c>
      <c r="D15" s="11">
        <v>4.65E-2</v>
      </c>
      <c r="E15" s="11">
        <v>3.8300000000000001E-2</v>
      </c>
      <c r="F15" s="11">
        <v>3.0099999999999998E-2</v>
      </c>
      <c r="G15" s="11">
        <v>2.23E-2</v>
      </c>
      <c r="H15" s="11">
        <v>1.5599999999999999E-2</v>
      </c>
      <c r="I15" s="11">
        <v>1.01E-2</v>
      </c>
      <c r="J15" s="11">
        <v>5.7999999999999996E-3</v>
      </c>
      <c r="K15" s="11">
        <v>2.2000000000000001E-3</v>
      </c>
      <c r="L15" s="11">
        <v>-5.9999999999999995E-4</v>
      </c>
      <c r="M15" s="11">
        <v>-2.7000000000000001E-3</v>
      </c>
      <c r="N15" s="11">
        <v>-3.8E-3</v>
      </c>
      <c r="O15" s="11">
        <v>-3.7000000000000002E-3</v>
      </c>
      <c r="P15" s="11">
        <v>-2.3E-3</v>
      </c>
      <c r="Q15" s="11">
        <v>2.0000000000000001E-4</v>
      </c>
      <c r="R15" s="11">
        <v>3.7000000000000002E-3</v>
      </c>
      <c r="S15" s="11">
        <v>8.0999999999999996E-3</v>
      </c>
      <c r="T15" s="11">
        <v>1.35E-2</v>
      </c>
      <c r="U15" s="11">
        <v>1.9699999999999999E-2</v>
      </c>
      <c r="V15" s="11">
        <v>2.63E-2</v>
      </c>
      <c r="W15" s="11">
        <v>3.2800000000000003E-2</v>
      </c>
      <c r="X15" s="11">
        <v>3.8600000000000002E-2</v>
      </c>
      <c r="Y15" s="11">
        <v>4.2799999999999998E-2</v>
      </c>
      <c r="Z15" s="11">
        <v>4.48E-2</v>
      </c>
      <c r="AA15" s="11">
        <v>4.4600000000000001E-2</v>
      </c>
      <c r="AB15" s="11">
        <v>4.2200000000000001E-2</v>
      </c>
      <c r="AC15" s="11">
        <v>3.8199999999999998E-2</v>
      </c>
      <c r="AD15" s="11">
        <v>3.32E-2</v>
      </c>
      <c r="AE15" s="11">
        <v>2.7400000000000001E-2</v>
      </c>
      <c r="AF15" s="11">
        <v>2.1000000000000001E-2</v>
      </c>
      <c r="AG15" s="11">
        <v>1.3899999999999999E-2</v>
      </c>
      <c r="AH15" s="11">
        <v>6.3E-3</v>
      </c>
      <c r="AI15" s="11">
        <v>-1.1999999999999999E-3</v>
      </c>
      <c r="AJ15" s="11">
        <v>-7.7000000000000002E-3</v>
      </c>
      <c r="AK15" s="11">
        <v>-1.23E-2</v>
      </c>
      <c r="AL15" s="11">
        <v>-1.47E-2</v>
      </c>
      <c r="AM15" s="11">
        <v>-1.4999999999999999E-2</v>
      </c>
      <c r="AN15" s="11">
        <v>-1.3599999999999999E-2</v>
      </c>
      <c r="AO15" s="11">
        <v>-1.1299999999999999E-2</v>
      </c>
      <c r="AP15" s="11">
        <v>-8.2000000000000007E-3</v>
      </c>
      <c r="AQ15" s="11">
        <v>-4.3E-3</v>
      </c>
      <c r="AR15" s="11">
        <v>5.9999999999999995E-4</v>
      </c>
      <c r="AS15" s="11">
        <v>6.4999999999999997E-3</v>
      </c>
      <c r="AT15" s="11">
        <v>1.29E-2</v>
      </c>
      <c r="AU15" s="11">
        <v>1.8499999999999999E-2</v>
      </c>
      <c r="AV15" s="11">
        <v>2.18E-2</v>
      </c>
      <c r="AW15" s="11">
        <v>2.2100000000000002E-2</v>
      </c>
      <c r="AX15" s="11">
        <v>0.02</v>
      </c>
      <c r="AY15" s="11">
        <v>1.6500000000000001E-2</v>
      </c>
      <c r="AZ15" s="11">
        <v>1.2800000000000001E-2</v>
      </c>
      <c r="BA15" s="11">
        <v>9.5999999999999992E-3</v>
      </c>
      <c r="BB15" s="11">
        <v>7.4000000000000003E-3</v>
      </c>
      <c r="BC15" s="11">
        <v>6.0000000000000001E-3</v>
      </c>
      <c r="BD15" s="11">
        <v>5.1999999999999998E-3</v>
      </c>
      <c r="BE15" s="11">
        <v>4.5999999999999999E-3</v>
      </c>
      <c r="BF15" s="11">
        <v>3.8999999999999998E-3</v>
      </c>
      <c r="BG15" s="11">
        <v>2.3999999999999998E-3</v>
      </c>
      <c r="BH15" s="11">
        <v>0</v>
      </c>
      <c r="BI15" s="11">
        <v>-3.5999999999999999E-3</v>
      </c>
      <c r="BJ15" s="11">
        <v>-8.6999999999999994E-3</v>
      </c>
      <c r="BK15" s="11">
        <v>-1.54E-2</v>
      </c>
      <c r="BL15" s="11">
        <v>-2.4199999999999999E-2</v>
      </c>
      <c r="BM15" s="11">
        <v>-3.4599999999999999E-2</v>
      </c>
      <c r="BN15" s="11">
        <v>-4.6199999999999998E-2</v>
      </c>
      <c r="BO15" s="12">
        <v>-4.5499999999999999E-2</v>
      </c>
      <c r="BP15" s="12">
        <v>-4.2799999999999998E-2</v>
      </c>
      <c r="BQ15" s="12">
        <v>-3.8300000000000001E-2</v>
      </c>
      <c r="BR15" s="12">
        <v>-3.27E-2</v>
      </c>
      <c r="BS15" s="12">
        <v>-2.63E-2</v>
      </c>
      <c r="BT15" s="12">
        <v>-1.9800000000000002E-2</v>
      </c>
      <c r="BU15" s="12">
        <v>-1.35E-2</v>
      </c>
      <c r="BV15" s="12">
        <v>-7.9000000000000008E-3</v>
      </c>
      <c r="BW15" s="12">
        <v>-3.3999999999999998E-3</v>
      </c>
      <c r="BX15" s="12">
        <v>-4.0000000000000002E-4</v>
      </c>
      <c r="BY15" s="12">
        <v>1.6000000000000001E-3</v>
      </c>
      <c r="BZ15" s="12">
        <v>3.3999999999999998E-3</v>
      </c>
      <c r="CA15" s="12">
        <v>5.0000000000000001E-3</v>
      </c>
      <c r="CB15" s="12">
        <v>6.1999999999999998E-3</v>
      </c>
      <c r="CC15" s="12">
        <v>7.1999999999999998E-3</v>
      </c>
      <c r="CD15" s="12">
        <v>8.2000000000000007E-3</v>
      </c>
      <c r="CE15" s="12">
        <v>8.8999999999999999E-3</v>
      </c>
      <c r="CF15" s="12">
        <v>9.4999999999999998E-3</v>
      </c>
      <c r="CG15" s="12">
        <v>9.9000000000000008E-3</v>
      </c>
      <c r="CH15" s="12">
        <v>0.01</v>
      </c>
    </row>
    <row r="16" spans="1:112" x14ac:dyDescent="0.2">
      <c r="A16" s="6">
        <v>34</v>
      </c>
      <c r="B16" s="11">
        <v>5.96E-2</v>
      </c>
      <c r="C16" s="11">
        <v>5.2499999999999998E-2</v>
      </c>
      <c r="D16" s="11">
        <v>4.5100000000000001E-2</v>
      </c>
      <c r="E16" s="11">
        <v>3.7499999999999999E-2</v>
      </c>
      <c r="F16" s="11">
        <v>2.98E-2</v>
      </c>
      <c r="G16" s="11">
        <v>2.24E-2</v>
      </c>
      <c r="H16" s="11">
        <v>1.5800000000000002E-2</v>
      </c>
      <c r="I16" s="11">
        <v>1.04E-2</v>
      </c>
      <c r="J16" s="11">
        <v>5.7999999999999996E-3</v>
      </c>
      <c r="K16" s="11">
        <v>2E-3</v>
      </c>
      <c r="L16" s="11">
        <v>-1.1000000000000001E-3</v>
      </c>
      <c r="M16" s="11">
        <v>-3.3999999999999998E-3</v>
      </c>
      <c r="N16" s="11">
        <v>-4.5999999999999999E-3</v>
      </c>
      <c r="O16" s="11">
        <v>-4.4999999999999997E-3</v>
      </c>
      <c r="P16" s="11">
        <v>-3.2000000000000002E-3</v>
      </c>
      <c r="Q16" s="11">
        <v>-6.9999999999999999E-4</v>
      </c>
      <c r="R16" s="11">
        <v>2.8E-3</v>
      </c>
      <c r="S16" s="11">
        <v>7.4000000000000003E-3</v>
      </c>
      <c r="T16" s="11">
        <v>1.2999999999999999E-2</v>
      </c>
      <c r="U16" s="11">
        <v>1.95E-2</v>
      </c>
      <c r="V16" s="11">
        <v>2.64E-2</v>
      </c>
      <c r="W16" s="11">
        <v>3.3099999999999997E-2</v>
      </c>
      <c r="X16" s="11">
        <v>3.9100000000000003E-2</v>
      </c>
      <c r="Y16" s="11">
        <v>4.3499999999999997E-2</v>
      </c>
      <c r="Z16" s="11">
        <v>4.5699999999999998E-2</v>
      </c>
      <c r="AA16" s="11">
        <v>4.5600000000000002E-2</v>
      </c>
      <c r="AB16" s="11">
        <v>4.3400000000000001E-2</v>
      </c>
      <c r="AC16" s="11">
        <v>3.95E-2</v>
      </c>
      <c r="AD16" s="11">
        <v>3.4599999999999999E-2</v>
      </c>
      <c r="AE16" s="11">
        <v>2.8899999999999999E-2</v>
      </c>
      <c r="AF16" s="11">
        <v>2.2599999999999999E-2</v>
      </c>
      <c r="AG16" s="11">
        <v>1.5599999999999999E-2</v>
      </c>
      <c r="AH16" s="11">
        <v>8.0999999999999996E-3</v>
      </c>
      <c r="AI16" s="11">
        <v>6.9999999999999999E-4</v>
      </c>
      <c r="AJ16" s="11">
        <v>-5.7999999999999996E-3</v>
      </c>
      <c r="AK16" s="11">
        <v>-1.06E-2</v>
      </c>
      <c r="AL16" s="11">
        <v>-1.34E-2</v>
      </c>
      <c r="AM16" s="11">
        <v>-1.43E-2</v>
      </c>
      <c r="AN16" s="11">
        <v>-1.37E-2</v>
      </c>
      <c r="AO16" s="11">
        <v>-1.21E-2</v>
      </c>
      <c r="AP16" s="11">
        <v>-9.7000000000000003E-3</v>
      </c>
      <c r="AQ16" s="11">
        <v>-6.4000000000000003E-3</v>
      </c>
      <c r="AR16" s="11">
        <v>-2E-3</v>
      </c>
      <c r="AS16" s="11">
        <v>3.7000000000000002E-3</v>
      </c>
      <c r="AT16" s="11">
        <v>0.01</v>
      </c>
      <c r="AU16" s="11">
        <v>1.55E-2</v>
      </c>
      <c r="AV16" s="11">
        <v>1.8800000000000001E-2</v>
      </c>
      <c r="AW16" s="11">
        <v>1.9400000000000001E-2</v>
      </c>
      <c r="AX16" s="11">
        <v>1.7899999999999999E-2</v>
      </c>
      <c r="AY16" s="11">
        <v>1.52E-2</v>
      </c>
      <c r="AZ16" s="11">
        <v>1.2500000000000001E-2</v>
      </c>
      <c r="BA16" s="11">
        <v>1.0500000000000001E-2</v>
      </c>
      <c r="BB16" s="11">
        <v>9.2999999999999992E-3</v>
      </c>
      <c r="BC16" s="11">
        <v>8.6999999999999994E-3</v>
      </c>
      <c r="BD16" s="11">
        <v>8.3999999999999995E-3</v>
      </c>
      <c r="BE16" s="11">
        <v>8.0000000000000002E-3</v>
      </c>
      <c r="BF16" s="11">
        <v>7.1000000000000004E-3</v>
      </c>
      <c r="BG16" s="11">
        <v>5.3E-3</v>
      </c>
      <c r="BH16" s="11">
        <v>2.3E-3</v>
      </c>
      <c r="BI16" s="11">
        <v>-1.8E-3</v>
      </c>
      <c r="BJ16" s="11">
        <v>-7.4000000000000003E-3</v>
      </c>
      <c r="BK16" s="11">
        <v>-1.4500000000000001E-2</v>
      </c>
      <c r="BL16" s="11">
        <v>-2.3400000000000001E-2</v>
      </c>
      <c r="BM16" s="11">
        <v>-3.3599999999999998E-2</v>
      </c>
      <c r="BN16" s="11">
        <v>-4.4699999999999997E-2</v>
      </c>
      <c r="BO16" s="12">
        <v>-4.4400000000000002E-2</v>
      </c>
      <c r="BP16" s="12">
        <v>-4.2099999999999999E-2</v>
      </c>
      <c r="BQ16" s="12">
        <v>-3.8100000000000002E-2</v>
      </c>
      <c r="BR16" s="12">
        <v>-3.2800000000000003E-2</v>
      </c>
      <c r="BS16" s="12">
        <v>-2.6700000000000002E-2</v>
      </c>
      <c r="BT16" s="12">
        <v>-2.0299999999999999E-2</v>
      </c>
      <c r="BU16" s="12">
        <v>-1.41E-2</v>
      </c>
      <c r="BV16" s="12">
        <v>-8.5000000000000006E-3</v>
      </c>
      <c r="BW16" s="12">
        <v>-4.0000000000000001E-3</v>
      </c>
      <c r="BX16" s="12">
        <v>-1E-3</v>
      </c>
      <c r="BY16" s="12">
        <v>1.1999999999999999E-3</v>
      </c>
      <c r="BZ16" s="12">
        <v>3.0999999999999999E-3</v>
      </c>
      <c r="CA16" s="12">
        <v>4.7000000000000002E-3</v>
      </c>
      <c r="CB16" s="12">
        <v>6.1999999999999998E-3</v>
      </c>
      <c r="CC16" s="12">
        <v>7.1999999999999998E-3</v>
      </c>
      <c r="CD16" s="12">
        <v>8.2000000000000007E-3</v>
      </c>
      <c r="CE16" s="12">
        <v>8.8999999999999999E-3</v>
      </c>
      <c r="CF16" s="12">
        <v>9.4999999999999998E-3</v>
      </c>
      <c r="CG16" s="12">
        <v>9.9000000000000008E-3</v>
      </c>
      <c r="CH16" s="12">
        <v>0.01</v>
      </c>
    </row>
    <row r="17" spans="1:86" x14ac:dyDescent="0.2">
      <c r="A17" s="6">
        <v>35</v>
      </c>
      <c r="B17" s="11">
        <v>5.7200000000000001E-2</v>
      </c>
      <c r="C17" s="11">
        <v>5.0599999999999999E-2</v>
      </c>
      <c r="D17" s="11">
        <v>4.3900000000000002E-2</v>
      </c>
      <c r="E17" s="11">
        <v>3.6900000000000002E-2</v>
      </c>
      <c r="F17" s="11">
        <v>2.9600000000000001E-2</v>
      </c>
      <c r="G17" s="11">
        <v>2.2599999999999999E-2</v>
      </c>
      <c r="H17" s="11">
        <v>1.6199999999999999E-2</v>
      </c>
      <c r="I17" s="11">
        <v>1.0699999999999999E-2</v>
      </c>
      <c r="J17" s="11">
        <v>5.8999999999999999E-3</v>
      </c>
      <c r="K17" s="11">
        <v>1.8E-3</v>
      </c>
      <c r="L17" s="11">
        <v>-1.5E-3</v>
      </c>
      <c r="M17" s="11">
        <v>-3.8999999999999998E-3</v>
      </c>
      <c r="N17" s="11">
        <v>-5.1999999999999998E-3</v>
      </c>
      <c r="O17" s="11">
        <v>-5.1999999999999998E-3</v>
      </c>
      <c r="P17" s="11">
        <v>-4.0000000000000001E-3</v>
      </c>
      <c r="Q17" s="11">
        <v>-1.6000000000000001E-3</v>
      </c>
      <c r="R17" s="11">
        <v>1.8E-3</v>
      </c>
      <c r="S17" s="11">
        <v>6.4000000000000003E-3</v>
      </c>
      <c r="T17" s="11">
        <v>1.2200000000000001E-2</v>
      </c>
      <c r="U17" s="11">
        <v>1.89E-2</v>
      </c>
      <c r="V17" s="11">
        <v>2.5999999999999999E-2</v>
      </c>
      <c r="W17" s="11">
        <v>3.3000000000000002E-2</v>
      </c>
      <c r="X17" s="11">
        <v>3.9100000000000003E-2</v>
      </c>
      <c r="Y17" s="11">
        <v>4.3700000000000003E-2</v>
      </c>
      <c r="Z17" s="11">
        <v>4.5999999999999999E-2</v>
      </c>
      <c r="AA17" s="11">
        <v>4.6100000000000002E-2</v>
      </c>
      <c r="AB17" s="11">
        <v>4.41E-2</v>
      </c>
      <c r="AC17" s="11">
        <v>4.0500000000000001E-2</v>
      </c>
      <c r="AD17" s="11">
        <v>3.5799999999999998E-2</v>
      </c>
      <c r="AE17" s="11">
        <v>3.04E-2</v>
      </c>
      <c r="AF17" s="11">
        <v>2.4299999999999999E-2</v>
      </c>
      <c r="AG17" s="11">
        <v>1.77E-2</v>
      </c>
      <c r="AH17" s="11">
        <v>1.0500000000000001E-2</v>
      </c>
      <c r="AI17" s="11">
        <v>3.3E-3</v>
      </c>
      <c r="AJ17" s="11">
        <v>-3.0999999999999999E-3</v>
      </c>
      <c r="AK17" s="11">
        <v>-8.0999999999999996E-3</v>
      </c>
      <c r="AL17" s="11">
        <v>-1.14E-2</v>
      </c>
      <c r="AM17" s="11">
        <v>-1.2800000000000001E-2</v>
      </c>
      <c r="AN17" s="11">
        <v>-1.2999999999999999E-2</v>
      </c>
      <c r="AO17" s="11">
        <v>-1.23E-2</v>
      </c>
      <c r="AP17" s="11">
        <v>-1.0800000000000001E-2</v>
      </c>
      <c r="AQ17" s="11">
        <v>-8.2000000000000007E-3</v>
      </c>
      <c r="AR17" s="11">
        <v>-4.1999999999999997E-3</v>
      </c>
      <c r="AS17" s="11">
        <v>1.1000000000000001E-3</v>
      </c>
      <c r="AT17" s="11">
        <v>7.0000000000000001E-3</v>
      </c>
      <c r="AU17" s="11">
        <v>1.23E-2</v>
      </c>
      <c r="AV17" s="11">
        <v>1.55E-2</v>
      </c>
      <c r="AW17" s="11">
        <v>1.6199999999999999E-2</v>
      </c>
      <c r="AX17" s="11">
        <v>1.5100000000000001E-2</v>
      </c>
      <c r="AY17" s="11">
        <v>1.32E-2</v>
      </c>
      <c r="AZ17" s="11">
        <v>1.15E-2</v>
      </c>
      <c r="BA17" s="11">
        <v>1.06E-2</v>
      </c>
      <c r="BB17" s="11">
        <v>1.06E-2</v>
      </c>
      <c r="BC17" s="11">
        <v>1.0999999999999999E-2</v>
      </c>
      <c r="BD17" s="11">
        <v>1.12E-2</v>
      </c>
      <c r="BE17" s="11">
        <v>1.12E-2</v>
      </c>
      <c r="BF17" s="11">
        <v>1.04E-2</v>
      </c>
      <c r="BG17" s="11">
        <v>8.3999999999999995E-3</v>
      </c>
      <c r="BH17" s="11">
        <v>5.1000000000000004E-3</v>
      </c>
      <c r="BI17" s="11">
        <v>5.0000000000000001E-4</v>
      </c>
      <c r="BJ17" s="11">
        <v>-5.5999999999999999E-3</v>
      </c>
      <c r="BK17" s="11">
        <v>-1.2999999999999999E-2</v>
      </c>
      <c r="BL17" s="11">
        <v>-2.1899999999999999E-2</v>
      </c>
      <c r="BM17" s="11">
        <v>-3.1899999999999998E-2</v>
      </c>
      <c r="BN17" s="11">
        <v>-4.24E-2</v>
      </c>
      <c r="BO17" s="12">
        <v>-4.2599999999999999E-2</v>
      </c>
      <c r="BP17" s="12">
        <v>-4.0800000000000003E-2</v>
      </c>
      <c r="BQ17" s="12">
        <v>-3.7199999999999997E-2</v>
      </c>
      <c r="BR17" s="12">
        <v>-3.2399999999999998E-2</v>
      </c>
      <c r="BS17" s="12">
        <v>-2.6700000000000002E-2</v>
      </c>
      <c r="BT17" s="12">
        <v>-2.06E-2</v>
      </c>
      <c r="BU17" s="12">
        <v>-1.46E-2</v>
      </c>
      <c r="BV17" s="12">
        <v>-9.1999999999999998E-3</v>
      </c>
      <c r="BW17" s="12">
        <v>-4.7000000000000002E-3</v>
      </c>
      <c r="BX17" s="12">
        <v>-1.5E-3</v>
      </c>
      <c r="BY17" s="12">
        <v>6.9999999999999999E-4</v>
      </c>
      <c r="BZ17" s="12">
        <v>2.7000000000000001E-3</v>
      </c>
      <c r="CA17" s="12">
        <v>4.4999999999999997E-3</v>
      </c>
      <c r="CB17" s="12">
        <v>6.0000000000000001E-3</v>
      </c>
      <c r="CC17" s="12">
        <v>7.1999999999999998E-3</v>
      </c>
      <c r="CD17" s="12">
        <v>8.2000000000000007E-3</v>
      </c>
      <c r="CE17" s="12">
        <v>8.8999999999999999E-3</v>
      </c>
      <c r="CF17" s="12">
        <v>9.4999999999999998E-3</v>
      </c>
      <c r="CG17" s="12">
        <v>9.9000000000000008E-3</v>
      </c>
      <c r="CH17" s="12">
        <v>0.01</v>
      </c>
    </row>
    <row r="18" spans="1:86" x14ac:dyDescent="0.2">
      <c r="A18" s="6">
        <v>36</v>
      </c>
      <c r="B18" s="11">
        <v>5.4800000000000001E-2</v>
      </c>
      <c r="C18" s="11">
        <v>4.8899999999999999E-2</v>
      </c>
      <c r="D18" s="11">
        <v>4.2799999999999998E-2</v>
      </c>
      <c r="E18" s="11">
        <v>3.6299999999999999E-2</v>
      </c>
      <c r="F18" s="11">
        <v>2.9600000000000001E-2</v>
      </c>
      <c r="G18" s="11">
        <v>2.29E-2</v>
      </c>
      <c r="H18" s="11">
        <v>1.67E-2</v>
      </c>
      <c r="I18" s="11">
        <v>1.11E-2</v>
      </c>
      <c r="J18" s="11">
        <v>6.1999999999999998E-3</v>
      </c>
      <c r="K18" s="11">
        <v>1.8E-3</v>
      </c>
      <c r="L18" s="11">
        <v>-1.6999999999999999E-3</v>
      </c>
      <c r="M18" s="11">
        <v>-4.3E-3</v>
      </c>
      <c r="N18" s="11">
        <v>-5.5999999999999999E-3</v>
      </c>
      <c r="O18" s="11">
        <v>-5.7000000000000002E-3</v>
      </c>
      <c r="P18" s="11">
        <v>-4.5999999999999999E-3</v>
      </c>
      <c r="Q18" s="11">
        <v>-2.5000000000000001E-3</v>
      </c>
      <c r="R18" s="11">
        <v>6.9999999999999999E-4</v>
      </c>
      <c r="S18" s="11">
        <v>5.3E-3</v>
      </c>
      <c r="T18" s="11">
        <v>1.11E-2</v>
      </c>
      <c r="U18" s="11">
        <v>1.7999999999999999E-2</v>
      </c>
      <c r="V18" s="11">
        <v>2.53E-2</v>
      </c>
      <c r="W18" s="11">
        <v>3.2399999999999998E-2</v>
      </c>
      <c r="X18" s="11">
        <v>3.8699999999999998E-2</v>
      </c>
      <c r="Y18" s="11">
        <v>4.3299999999999998E-2</v>
      </c>
      <c r="Z18" s="11">
        <v>4.58E-2</v>
      </c>
      <c r="AA18" s="11">
        <v>4.6100000000000002E-2</v>
      </c>
      <c r="AB18" s="11">
        <v>4.4299999999999999E-2</v>
      </c>
      <c r="AC18" s="11">
        <v>4.1099999999999998E-2</v>
      </c>
      <c r="AD18" s="11">
        <v>3.6799999999999999E-2</v>
      </c>
      <c r="AE18" s="11">
        <v>3.1699999999999999E-2</v>
      </c>
      <c r="AF18" s="11">
        <v>2.6100000000000002E-2</v>
      </c>
      <c r="AG18" s="11">
        <v>1.9900000000000001E-2</v>
      </c>
      <c r="AH18" s="11">
        <v>1.3100000000000001E-2</v>
      </c>
      <c r="AI18" s="11">
        <v>6.3E-3</v>
      </c>
      <c r="AJ18" s="11">
        <v>0</v>
      </c>
      <c r="AK18" s="11">
        <v>-5.0000000000000001E-3</v>
      </c>
      <c r="AL18" s="11">
        <v>-8.6999999999999994E-3</v>
      </c>
      <c r="AM18" s="11">
        <v>-1.0699999999999999E-2</v>
      </c>
      <c r="AN18" s="11">
        <v>-1.1599999999999999E-2</v>
      </c>
      <c r="AO18" s="11">
        <v>-1.1900000000000001E-2</v>
      </c>
      <c r="AP18" s="11">
        <v>-1.12E-2</v>
      </c>
      <c r="AQ18" s="11">
        <v>-9.4000000000000004E-3</v>
      </c>
      <c r="AR18" s="11">
        <v>-6.1000000000000004E-3</v>
      </c>
      <c r="AS18" s="11">
        <v>-1.4E-3</v>
      </c>
      <c r="AT18" s="11">
        <v>4.0000000000000001E-3</v>
      </c>
      <c r="AU18" s="11">
        <v>8.8999999999999999E-3</v>
      </c>
      <c r="AV18" s="11">
        <v>1.1900000000000001E-2</v>
      </c>
      <c r="AW18" s="11">
        <v>1.26E-2</v>
      </c>
      <c r="AX18" s="11">
        <v>1.18E-2</v>
      </c>
      <c r="AY18" s="11">
        <v>1.0500000000000001E-2</v>
      </c>
      <c r="AZ18" s="11">
        <v>9.7000000000000003E-3</v>
      </c>
      <c r="BA18" s="11">
        <v>0.01</v>
      </c>
      <c r="BB18" s="11">
        <v>1.11E-2</v>
      </c>
      <c r="BC18" s="11">
        <v>1.2500000000000001E-2</v>
      </c>
      <c r="BD18" s="11">
        <v>1.35E-2</v>
      </c>
      <c r="BE18" s="11">
        <v>1.4E-2</v>
      </c>
      <c r="BF18" s="11">
        <v>1.34E-2</v>
      </c>
      <c r="BG18" s="11">
        <v>1.15E-2</v>
      </c>
      <c r="BH18" s="11">
        <v>8.0999999999999996E-3</v>
      </c>
      <c r="BI18" s="11">
        <v>3.0999999999999999E-3</v>
      </c>
      <c r="BJ18" s="11">
        <v>-3.2000000000000002E-3</v>
      </c>
      <c r="BK18" s="11">
        <v>-1.09E-2</v>
      </c>
      <c r="BL18" s="11">
        <v>-1.9800000000000002E-2</v>
      </c>
      <c r="BM18" s="11">
        <v>-2.9399999999999999E-2</v>
      </c>
      <c r="BN18" s="11">
        <v>-3.9399999999999998E-2</v>
      </c>
      <c r="BO18" s="12">
        <v>-0.04</v>
      </c>
      <c r="BP18" s="12">
        <v>-3.8699999999999998E-2</v>
      </c>
      <c r="BQ18" s="12">
        <v>-3.5700000000000003E-2</v>
      </c>
      <c r="BR18" s="12">
        <v>-3.15E-2</v>
      </c>
      <c r="BS18" s="12">
        <v>-2.63E-2</v>
      </c>
      <c r="BT18" s="12">
        <v>-2.06E-2</v>
      </c>
      <c r="BU18" s="12">
        <v>-1.4999999999999999E-2</v>
      </c>
      <c r="BV18" s="12">
        <v>-9.7000000000000003E-3</v>
      </c>
      <c r="BW18" s="12">
        <v>-5.3E-3</v>
      </c>
      <c r="BX18" s="12">
        <v>-2.0999999999999999E-3</v>
      </c>
      <c r="BY18" s="12">
        <v>2.0000000000000001E-4</v>
      </c>
      <c r="BZ18" s="12">
        <v>2.3E-3</v>
      </c>
      <c r="CA18" s="12">
        <v>4.1000000000000003E-3</v>
      </c>
      <c r="CB18" s="12">
        <v>5.7999999999999996E-3</v>
      </c>
      <c r="CC18" s="12">
        <v>7.1000000000000004E-3</v>
      </c>
      <c r="CD18" s="12">
        <v>8.2000000000000007E-3</v>
      </c>
      <c r="CE18" s="12">
        <v>8.8999999999999999E-3</v>
      </c>
      <c r="CF18" s="12">
        <v>9.4999999999999998E-3</v>
      </c>
      <c r="CG18" s="12">
        <v>9.9000000000000008E-3</v>
      </c>
      <c r="CH18" s="12">
        <v>0.01</v>
      </c>
    </row>
    <row r="19" spans="1:86" x14ac:dyDescent="0.2">
      <c r="A19" s="6">
        <v>37</v>
      </c>
      <c r="B19" s="11">
        <v>5.2600000000000001E-2</v>
      </c>
      <c r="C19" s="11">
        <v>4.7300000000000002E-2</v>
      </c>
      <c r="D19" s="11">
        <v>4.1799999999999997E-2</v>
      </c>
      <c r="E19" s="11">
        <v>3.5900000000000001E-2</v>
      </c>
      <c r="F19" s="11">
        <v>2.9600000000000001E-2</v>
      </c>
      <c r="G19" s="11">
        <v>2.3300000000000001E-2</v>
      </c>
      <c r="H19" s="11">
        <v>1.72E-2</v>
      </c>
      <c r="I19" s="11">
        <v>1.1599999999999999E-2</v>
      </c>
      <c r="J19" s="11">
        <v>6.4999999999999997E-3</v>
      </c>
      <c r="K19" s="11">
        <v>1.9E-3</v>
      </c>
      <c r="L19" s="11">
        <v>-1.8E-3</v>
      </c>
      <c r="M19" s="11">
        <v>-4.4000000000000003E-3</v>
      </c>
      <c r="N19" s="11">
        <v>-5.7999999999999996E-3</v>
      </c>
      <c r="O19" s="11">
        <v>-6.0000000000000001E-3</v>
      </c>
      <c r="P19" s="11">
        <v>-5.1000000000000004E-3</v>
      </c>
      <c r="Q19" s="11">
        <v>-3.2000000000000002E-3</v>
      </c>
      <c r="R19" s="11">
        <v>-2.0000000000000001E-4</v>
      </c>
      <c r="S19" s="11">
        <v>4.1999999999999997E-3</v>
      </c>
      <c r="T19" s="11">
        <v>0.01</v>
      </c>
      <c r="U19" s="11">
        <v>1.6899999999999998E-2</v>
      </c>
      <c r="V19" s="11">
        <v>2.4299999999999999E-2</v>
      </c>
      <c r="W19" s="11">
        <v>3.15E-2</v>
      </c>
      <c r="X19" s="11">
        <v>3.78E-2</v>
      </c>
      <c r="Y19" s="11">
        <v>4.2500000000000003E-2</v>
      </c>
      <c r="Z19" s="11">
        <v>4.5199999999999997E-2</v>
      </c>
      <c r="AA19" s="11">
        <v>4.5699999999999998E-2</v>
      </c>
      <c r="AB19" s="11">
        <v>4.4299999999999999E-2</v>
      </c>
      <c r="AC19" s="11">
        <v>4.1399999999999999E-2</v>
      </c>
      <c r="AD19" s="11">
        <v>3.7499999999999999E-2</v>
      </c>
      <c r="AE19" s="11">
        <v>3.3000000000000002E-2</v>
      </c>
      <c r="AF19" s="11">
        <v>2.7799999999999998E-2</v>
      </c>
      <c r="AG19" s="11">
        <v>2.1999999999999999E-2</v>
      </c>
      <c r="AH19" s="11">
        <v>1.5699999999999999E-2</v>
      </c>
      <c r="AI19" s="11">
        <v>9.2999999999999992E-3</v>
      </c>
      <c r="AJ19" s="11">
        <v>3.3999999999999998E-3</v>
      </c>
      <c r="AK19" s="11">
        <v>-1.6000000000000001E-3</v>
      </c>
      <c r="AL19" s="11">
        <v>-5.4999999999999997E-3</v>
      </c>
      <c r="AM19" s="11">
        <v>-8.0000000000000002E-3</v>
      </c>
      <c r="AN19" s="11">
        <v>-9.5999999999999992E-3</v>
      </c>
      <c r="AO19" s="11">
        <v>-1.0699999999999999E-2</v>
      </c>
      <c r="AP19" s="11">
        <v>-1.0999999999999999E-2</v>
      </c>
      <c r="AQ19" s="11">
        <v>-0.01</v>
      </c>
      <c r="AR19" s="11">
        <v>-7.4999999999999997E-3</v>
      </c>
      <c r="AS19" s="11">
        <v>-3.5000000000000001E-3</v>
      </c>
      <c r="AT19" s="11">
        <v>1.2999999999999999E-3</v>
      </c>
      <c r="AU19" s="11">
        <v>5.5999999999999999E-3</v>
      </c>
      <c r="AV19" s="11">
        <v>8.2000000000000007E-3</v>
      </c>
      <c r="AW19" s="11">
        <v>8.8999999999999999E-3</v>
      </c>
      <c r="AX19" s="11">
        <v>8.3000000000000001E-3</v>
      </c>
      <c r="AY19" s="11">
        <v>7.4999999999999997E-3</v>
      </c>
      <c r="AZ19" s="11">
        <v>7.4999999999999997E-3</v>
      </c>
      <c r="BA19" s="11">
        <v>8.6999999999999994E-3</v>
      </c>
      <c r="BB19" s="11">
        <v>1.0800000000000001E-2</v>
      </c>
      <c r="BC19" s="11">
        <v>1.32E-2</v>
      </c>
      <c r="BD19" s="11">
        <v>1.5100000000000001E-2</v>
      </c>
      <c r="BE19" s="11">
        <v>1.6199999999999999E-2</v>
      </c>
      <c r="BF19" s="11">
        <v>1.61E-2</v>
      </c>
      <c r="BG19" s="11">
        <v>1.44E-2</v>
      </c>
      <c r="BH19" s="11">
        <v>1.11E-2</v>
      </c>
      <c r="BI19" s="11">
        <v>6.1000000000000004E-3</v>
      </c>
      <c r="BJ19" s="11">
        <v>-4.0000000000000002E-4</v>
      </c>
      <c r="BK19" s="11">
        <v>-8.2000000000000007E-3</v>
      </c>
      <c r="BL19" s="11">
        <v>-1.7000000000000001E-2</v>
      </c>
      <c r="BM19" s="11">
        <v>-2.63E-2</v>
      </c>
      <c r="BN19" s="11">
        <v>-3.5700000000000003E-2</v>
      </c>
      <c r="BO19" s="12">
        <v>-3.6700000000000003E-2</v>
      </c>
      <c r="BP19" s="12">
        <v>-3.5999999999999997E-2</v>
      </c>
      <c r="BQ19" s="12">
        <v>-3.3599999999999998E-2</v>
      </c>
      <c r="BR19" s="12">
        <v>-0.03</v>
      </c>
      <c r="BS19" s="12">
        <v>-2.5399999999999999E-2</v>
      </c>
      <c r="BT19" s="12">
        <v>-2.0299999999999999E-2</v>
      </c>
      <c r="BU19" s="12">
        <v>-1.4999999999999999E-2</v>
      </c>
      <c r="BV19" s="12">
        <v>-1.01E-2</v>
      </c>
      <c r="BW19" s="12">
        <v>-5.7999999999999996E-3</v>
      </c>
      <c r="BX19" s="12">
        <v>-2.7000000000000001E-3</v>
      </c>
      <c r="BY19" s="12">
        <v>-2.9999999999999997E-4</v>
      </c>
      <c r="BZ19" s="12">
        <v>1.9E-3</v>
      </c>
      <c r="CA19" s="12">
        <v>3.8E-3</v>
      </c>
      <c r="CB19" s="12">
        <v>5.4999999999999997E-3</v>
      </c>
      <c r="CC19" s="12">
        <v>6.8999999999999999E-3</v>
      </c>
      <c r="CD19" s="12">
        <v>8.0999999999999996E-3</v>
      </c>
      <c r="CE19" s="12">
        <v>8.8999999999999999E-3</v>
      </c>
      <c r="CF19" s="12">
        <v>9.4999999999999998E-3</v>
      </c>
      <c r="CG19" s="12">
        <v>9.9000000000000008E-3</v>
      </c>
      <c r="CH19" s="12">
        <v>0.01</v>
      </c>
    </row>
    <row r="20" spans="1:86" x14ac:dyDescent="0.2">
      <c r="A20" s="6">
        <v>38</v>
      </c>
      <c r="B20" s="11">
        <v>5.0599999999999999E-2</v>
      </c>
      <c r="C20" s="11">
        <v>4.58E-2</v>
      </c>
      <c r="D20" s="11">
        <v>4.0800000000000003E-2</v>
      </c>
      <c r="E20" s="11">
        <v>3.5400000000000001E-2</v>
      </c>
      <c r="F20" s="11">
        <v>2.9499999999999998E-2</v>
      </c>
      <c r="G20" s="11">
        <v>2.35E-2</v>
      </c>
      <c r="H20" s="11">
        <v>1.7600000000000001E-2</v>
      </c>
      <c r="I20" s="11">
        <v>1.2E-2</v>
      </c>
      <c r="J20" s="11">
        <v>6.7999999999999996E-3</v>
      </c>
      <c r="K20" s="11">
        <v>2.2000000000000001E-3</v>
      </c>
      <c r="L20" s="11">
        <v>-1.6000000000000001E-3</v>
      </c>
      <c r="M20" s="11">
        <v>-4.3E-3</v>
      </c>
      <c r="N20" s="11">
        <v>-5.7999999999999996E-3</v>
      </c>
      <c r="O20" s="11">
        <v>-6.1999999999999998E-3</v>
      </c>
      <c r="P20" s="11">
        <v>-5.4999999999999997E-3</v>
      </c>
      <c r="Q20" s="11">
        <v>-3.8999999999999998E-3</v>
      </c>
      <c r="R20" s="11">
        <v>-1E-3</v>
      </c>
      <c r="S20" s="11">
        <v>3.2000000000000002E-3</v>
      </c>
      <c r="T20" s="11">
        <v>8.8999999999999999E-3</v>
      </c>
      <c r="U20" s="11">
        <v>1.5699999999999999E-2</v>
      </c>
      <c r="V20" s="11">
        <v>2.3099999999999999E-2</v>
      </c>
      <c r="W20" s="11">
        <v>3.0200000000000001E-2</v>
      </c>
      <c r="X20" s="11">
        <v>3.6499999999999998E-2</v>
      </c>
      <c r="Y20" s="11">
        <v>4.1300000000000003E-2</v>
      </c>
      <c r="Z20" s="11">
        <v>4.41E-2</v>
      </c>
      <c r="AA20" s="11">
        <v>4.4900000000000002E-2</v>
      </c>
      <c r="AB20" s="11">
        <v>4.3799999999999999E-2</v>
      </c>
      <c r="AC20" s="11">
        <v>4.1399999999999999E-2</v>
      </c>
      <c r="AD20" s="11">
        <v>3.7999999999999999E-2</v>
      </c>
      <c r="AE20" s="11">
        <v>3.39E-2</v>
      </c>
      <c r="AF20" s="11">
        <v>2.92E-2</v>
      </c>
      <c r="AG20" s="11">
        <v>2.4E-2</v>
      </c>
      <c r="AH20" s="11">
        <v>1.8200000000000001E-2</v>
      </c>
      <c r="AI20" s="11">
        <v>1.23E-2</v>
      </c>
      <c r="AJ20" s="11">
        <v>6.7999999999999996E-3</v>
      </c>
      <c r="AK20" s="11">
        <v>2E-3</v>
      </c>
      <c r="AL20" s="11">
        <v>-1.9E-3</v>
      </c>
      <c r="AM20" s="11">
        <v>-4.8999999999999998E-3</v>
      </c>
      <c r="AN20" s="11">
        <v>-7.1000000000000004E-3</v>
      </c>
      <c r="AO20" s="11">
        <v>-8.8999999999999999E-3</v>
      </c>
      <c r="AP20" s="11">
        <v>-0.01</v>
      </c>
      <c r="AQ20" s="11">
        <v>-9.9000000000000008E-3</v>
      </c>
      <c r="AR20" s="11">
        <v>-8.3000000000000001E-3</v>
      </c>
      <c r="AS20" s="11">
        <v>-5.1000000000000004E-3</v>
      </c>
      <c r="AT20" s="11">
        <v>-1.1000000000000001E-3</v>
      </c>
      <c r="AU20" s="11">
        <v>2.5000000000000001E-3</v>
      </c>
      <c r="AV20" s="11">
        <v>4.7000000000000002E-3</v>
      </c>
      <c r="AW20" s="11">
        <v>5.1999999999999998E-3</v>
      </c>
      <c r="AX20" s="11">
        <v>4.7000000000000002E-3</v>
      </c>
      <c r="AY20" s="11">
        <v>4.3E-3</v>
      </c>
      <c r="AZ20" s="11">
        <v>4.7999999999999996E-3</v>
      </c>
      <c r="BA20" s="11">
        <v>6.7000000000000002E-3</v>
      </c>
      <c r="BB20" s="11">
        <v>9.7000000000000003E-3</v>
      </c>
      <c r="BC20" s="11">
        <v>1.2999999999999999E-2</v>
      </c>
      <c r="BD20" s="11">
        <v>1.5800000000000002E-2</v>
      </c>
      <c r="BE20" s="11">
        <v>1.77E-2</v>
      </c>
      <c r="BF20" s="11">
        <v>1.8200000000000001E-2</v>
      </c>
      <c r="BG20" s="11">
        <v>1.7000000000000001E-2</v>
      </c>
      <c r="BH20" s="11">
        <v>1.3899999999999999E-2</v>
      </c>
      <c r="BI20" s="11">
        <v>8.9999999999999993E-3</v>
      </c>
      <c r="BJ20" s="11">
        <v>2.5999999999999999E-3</v>
      </c>
      <c r="BK20" s="11">
        <v>-5.1999999999999998E-3</v>
      </c>
      <c r="BL20" s="11">
        <v>-1.38E-2</v>
      </c>
      <c r="BM20" s="11">
        <v>-2.2700000000000001E-2</v>
      </c>
      <c r="BN20" s="11">
        <v>-3.1600000000000003E-2</v>
      </c>
      <c r="BO20" s="12">
        <v>-3.2899999999999999E-2</v>
      </c>
      <c r="BP20" s="12">
        <v>-3.2599999999999997E-2</v>
      </c>
      <c r="BQ20" s="12">
        <v>-3.09E-2</v>
      </c>
      <c r="BR20" s="12">
        <v>-2.8000000000000001E-2</v>
      </c>
      <c r="BS20" s="12">
        <v>-2.41E-2</v>
      </c>
      <c r="BT20" s="12">
        <v>-1.9599999999999999E-2</v>
      </c>
      <c r="BU20" s="12">
        <v>-1.49E-2</v>
      </c>
      <c r="BV20" s="12">
        <v>-1.03E-2</v>
      </c>
      <c r="BW20" s="12">
        <v>-6.3E-3</v>
      </c>
      <c r="BX20" s="12">
        <v>-3.2000000000000002E-3</v>
      </c>
      <c r="BY20" s="12">
        <v>-8.0000000000000004E-4</v>
      </c>
      <c r="BZ20" s="12">
        <v>1.5E-3</v>
      </c>
      <c r="CA20" s="12">
        <v>3.5000000000000001E-3</v>
      </c>
      <c r="CB20" s="12">
        <v>5.3E-3</v>
      </c>
      <c r="CC20" s="12">
        <v>6.7999999999999996E-3</v>
      </c>
      <c r="CD20" s="12">
        <v>8.0000000000000002E-3</v>
      </c>
      <c r="CE20" s="12">
        <v>8.8999999999999999E-3</v>
      </c>
      <c r="CF20" s="12">
        <v>9.4999999999999998E-3</v>
      </c>
      <c r="CG20" s="12">
        <v>9.9000000000000008E-3</v>
      </c>
      <c r="CH20" s="12">
        <v>0.01</v>
      </c>
    </row>
    <row r="21" spans="1:86" x14ac:dyDescent="0.2">
      <c r="A21" s="6">
        <v>39</v>
      </c>
      <c r="B21" s="11">
        <v>4.8899999999999999E-2</v>
      </c>
      <c r="C21" s="11">
        <v>4.4400000000000002E-2</v>
      </c>
      <c r="D21" s="11">
        <v>3.9800000000000002E-2</v>
      </c>
      <c r="E21" s="11">
        <v>3.4799999999999998E-2</v>
      </c>
      <c r="F21" s="11">
        <v>2.9399999999999999E-2</v>
      </c>
      <c r="G21" s="11">
        <v>2.3599999999999999E-2</v>
      </c>
      <c r="H21" s="11">
        <v>1.7899999999999999E-2</v>
      </c>
      <c r="I21" s="11">
        <v>1.24E-2</v>
      </c>
      <c r="J21" s="11">
        <v>7.1999999999999998E-3</v>
      </c>
      <c r="K21" s="11">
        <v>2.5999999999999999E-3</v>
      </c>
      <c r="L21" s="11">
        <v>-1.1999999999999999E-3</v>
      </c>
      <c r="M21" s="11">
        <v>-4.0000000000000001E-3</v>
      </c>
      <c r="N21" s="11">
        <v>-5.7000000000000002E-3</v>
      </c>
      <c r="O21" s="11">
        <v>-6.1999999999999998E-3</v>
      </c>
      <c r="P21" s="11">
        <v>-5.7999999999999996E-3</v>
      </c>
      <c r="Q21" s="11">
        <v>-4.3E-3</v>
      </c>
      <c r="R21" s="11">
        <v>-1.6999999999999999E-3</v>
      </c>
      <c r="S21" s="11">
        <v>2.3999999999999998E-3</v>
      </c>
      <c r="T21" s="11">
        <v>7.9000000000000008E-3</v>
      </c>
      <c r="U21" s="11">
        <v>1.4500000000000001E-2</v>
      </c>
      <c r="V21" s="11">
        <v>2.1700000000000001E-2</v>
      </c>
      <c r="W21" s="11">
        <v>2.8799999999999999E-2</v>
      </c>
      <c r="X21" s="11">
        <v>3.5000000000000003E-2</v>
      </c>
      <c r="Y21" s="11">
        <v>3.9800000000000002E-2</v>
      </c>
      <c r="Z21" s="11">
        <v>4.2799999999999998E-2</v>
      </c>
      <c r="AA21" s="11">
        <v>4.3799999999999999E-2</v>
      </c>
      <c r="AB21" s="11">
        <v>4.3200000000000002E-2</v>
      </c>
      <c r="AC21" s="11">
        <v>4.1200000000000001E-2</v>
      </c>
      <c r="AD21" s="11">
        <v>3.8300000000000001E-2</v>
      </c>
      <c r="AE21" s="11">
        <v>3.4599999999999999E-2</v>
      </c>
      <c r="AF21" s="11">
        <v>3.04E-2</v>
      </c>
      <c r="AG21" s="11">
        <v>2.5600000000000001E-2</v>
      </c>
      <c r="AH21" s="11">
        <v>2.0299999999999999E-2</v>
      </c>
      <c r="AI21" s="11">
        <v>1.4999999999999999E-2</v>
      </c>
      <c r="AJ21" s="11">
        <v>0.01</v>
      </c>
      <c r="AK21" s="11">
        <v>5.4999999999999997E-3</v>
      </c>
      <c r="AL21" s="11">
        <v>1.6999999999999999E-3</v>
      </c>
      <c r="AM21" s="11">
        <v>-1.5E-3</v>
      </c>
      <c r="AN21" s="11">
        <v>-4.1999999999999997E-3</v>
      </c>
      <c r="AO21" s="11">
        <v>-6.4999999999999997E-3</v>
      </c>
      <c r="AP21" s="11">
        <v>-8.3000000000000001E-3</v>
      </c>
      <c r="AQ21" s="11">
        <v>-9.1000000000000004E-3</v>
      </c>
      <c r="AR21" s="11">
        <v>-8.3000000000000001E-3</v>
      </c>
      <c r="AS21" s="11">
        <v>-6.1000000000000004E-3</v>
      </c>
      <c r="AT21" s="11">
        <v>-3.0000000000000001E-3</v>
      </c>
      <c r="AU21" s="11">
        <v>-1E-4</v>
      </c>
      <c r="AV21" s="11">
        <v>1.6000000000000001E-3</v>
      </c>
      <c r="AW21" s="11">
        <v>1.9E-3</v>
      </c>
      <c r="AX21" s="11">
        <v>1.2999999999999999E-3</v>
      </c>
      <c r="AY21" s="11">
        <v>1E-3</v>
      </c>
      <c r="AZ21" s="11">
        <v>1.8E-3</v>
      </c>
      <c r="BA21" s="11">
        <v>4.3E-3</v>
      </c>
      <c r="BB21" s="11">
        <v>8.0000000000000002E-3</v>
      </c>
      <c r="BC21" s="11">
        <v>1.21E-2</v>
      </c>
      <c r="BD21" s="11">
        <v>1.5699999999999999E-2</v>
      </c>
      <c r="BE21" s="11">
        <v>1.83E-2</v>
      </c>
      <c r="BF21" s="11">
        <v>1.9599999999999999E-2</v>
      </c>
      <c r="BG21" s="11">
        <v>1.89E-2</v>
      </c>
      <c r="BH21" s="11">
        <v>1.6299999999999999E-2</v>
      </c>
      <c r="BI21" s="11">
        <v>1.18E-2</v>
      </c>
      <c r="BJ21" s="11">
        <v>5.5999999999999999E-3</v>
      </c>
      <c r="BK21" s="11">
        <v>-1.9E-3</v>
      </c>
      <c r="BL21" s="11">
        <v>-1.0200000000000001E-2</v>
      </c>
      <c r="BM21" s="11">
        <v>-1.8599999999999998E-2</v>
      </c>
      <c r="BN21" s="11">
        <v>-2.7E-2</v>
      </c>
      <c r="BO21" s="12">
        <v>-2.86E-2</v>
      </c>
      <c r="BP21" s="12">
        <v>-2.8799999999999999E-2</v>
      </c>
      <c r="BQ21" s="12">
        <v>-2.7699999999999999E-2</v>
      </c>
      <c r="BR21" s="12">
        <v>-2.5499999999999998E-2</v>
      </c>
      <c r="BS21" s="12">
        <v>-2.23E-2</v>
      </c>
      <c r="BT21" s="12">
        <v>-1.8499999999999999E-2</v>
      </c>
      <c r="BU21" s="12">
        <v>-1.44E-2</v>
      </c>
      <c r="BV21" s="12">
        <v>-1.03E-2</v>
      </c>
      <c r="BW21" s="12">
        <v>-6.6E-3</v>
      </c>
      <c r="BX21" s="12">
        <v>-3.7000000000000002E-3</v>
      </c>
      <c r="BY21" s="12">
        <v>-1.1999999999999999E-3</v>
      </c>
      <c r="BZ21" s="12">
        <v>1.1000000000000001E-3</v>
      </c>
      <c r="CA21" s="12">
        <v>3.2000000000000002E-3</v>
      </c>
      <c r="CB21" s="12">
        <v>5.0000000000000001E-3</v>
      </c>
      <c r="CC21" s="12">
        <v>6.6E-3</v>
      </c>
      <c r="CD21" s="12">
        <v>7.7999999999999996E-3</v>
      </c>
      <c r="CE21" s="12">
        <v>8.8000000000000005E-3</v>
      </c>
      <c r="CF21" s="12">
        <v>9.4999999999999998E-3</v>
      </c>
      <c r="CG21" s="12">
        <v>9.9000000000000008E-3</v>
      </c>
      <c r="CH21" s="12">
        <v>0.01</v>
      </c>
    </row>
    <row r="22" spans="1:86" x14ac:dyDescent="0.2">
      <c r="A22" s="6">
        <v>40</v>
      </c>
      <c r="B22" s="11">
        <v>4.7500000000000001E-2</v>
      </c>
      <c r="C22" s="11">
        <v>4.3299999999999998E-2</v>
      </c>
      <c r="D22" s="11">
        <v>3.8899999999999997E-2</v>
      </c>
      <c r="E22" s="11">
        <v>3.4099999999999998E-2</v>
      </c>
      <c r="F22" s="11">
        <v>2.9000000000000001E-2</v>
      </c>
      <c r="G22" s="11">
        <v>2.3599999999999999E-2</v>
      </c>
      <c r="H22" s="11">
        <v>1.7999999999999999E-2</v>
      </c>
      <c r="I22" s="11">
        <v>1.26E-2</v>
      </c>
      <c r="J22" s="11">
        <v>7.6E-3</v>
      </c>
      <c r="K22" s="11">
        <v>3.0000000000000001E-3</v>
      </c>
      <c r="L22" s="11">
        <v>-8.0000000000000004E-4</v>
      </c>
      <c r="M22" s="11">
        <v>-3.5999999999999999E-3</v>
      </c>
      <c r="N22" s="11">
        <v>-5.4000000000000003E-3</v>
      </c>
      <c r="O22" s="11">
        <v>-6.1999999999999998E-3</v>
      </c>
      <c r="P22" s="11">
        <v>-5.8999999999999999E-3</v>
      </c>
      <c r="Q22" s="11">
        <v>-4.4999999999999997E-3</v>
      </c>
      <c r="R22" s="11">
        <v>-2.0999999999999999E-3</v>
      </c>
      <c r="S22" s="11">
        <v>1.6999999999999999E-3</v>
      </c>
      <c r="T22" s="11">
        <v>7.0000000000000001E-3</v>
      </c>
      <c r="U22" s="11">
        <v>1.34E-2</v>
      </c>
      <c r="V22" s="11">
        <v>2.0400000000000001E-2</v>
      </c>
      <c r="W22" s="11">
        <v>2.7199999999999998E-2</v>
      </c>
      <c r="X22" s="11">
        <v>3.3399999999999999E-2</v>
      </c>
      <c r="Y22" s="11">
        <v>3.8199999999999998E-2</v>
      </c>
      <c r="Z22" s="11">
        <v>4.1300000000000003E-2</v>
      </c>
      <c r="AA22" s="11">
        <v>4.2599999999999999E-2</v>
      </c>
      <c r="AB22" s="11">
        <v>4.2200000000000001E-2</v>
      </c>
      <c r="AC22" s="11">
        <v>4.07E-2</v>
      </c>
      <c r="AD22" s="11">
        <v>3.8199999999999998E-2</v>
      </c>
      <c r="AE22" s="11">
        <v>3.49E-2</v>
      </c>
      <c r="AF22" s="11">
        <v>3.1099999999999999E-2</v>
      </c>
      <c r="AG22" s="11">
        <v>2.6700000000000002E-2</v>
      </c>
      <c r="AH22" s="11">
        <v>2.1999999999999999E-2</v>
      </c>
      <c r="AI22" s="11">
        <v>1.7299999999999999E-2</v>
      </c>
      <c r="AJ22" s="11">
        <v>1.2800000000000001E-2</v>
      </c>
      <c r="AK22" s="11">
        <v>8.6999999999999994E-3</v>
      </c>
      <c r="AL22" s="11">
        <v>5.1000000000000004E-3</v>
      </c>
      <c r="AM22" s="11">
        <v>1.8E-3</v>
      </c>
      <c r="AN22" s="11">
        <v>-1.1000000000000001E-3</v>
      </c>
      <c r="AO22" s="11">
        <v>-3.8E-3</v>
      </c>
      <c r="AP22" s="11">
        <v>-6.1999999999999998E-3</v>
      </c>
      <c r="AQ22" s="11">
        <v>-7.6E-3</v>
      </c>
      <c r="AR22" s="11">
        <v>-7.6E-3</v>
      </c>
      <c r="AS22" s="11">
        <v>-6.3E-3</v>
      </c>
      <c r="AT22" s="11">
        <v>-4.1000000000000003E-3</v>
      </c>
      <c r="AU22" s="11">
        <v>-2E-3</v>
      </c>
      <c r="AV22" s="11">
        <v>-8.9999999999999998E-4</v>
      </c>
      <c r="AW22" s="11">
        <v>-1E-3</v>
      </c>
      <c r="AX22" s="11">
        <v>-1.8E-3</v>
      </c>
      <c r="AY22" s="11">
        <v>-2.0999999999999999E-3</v>
      </c>
      <c r="AZ22" s="11">
        <v>-1.1999999999999999E-3</v>
      </c>
      <c r="BA22" s="11">
        <v>1.6000000000000001E-3</v>
      </c>
      <c r="BB22" s="11">
        <v>5.7000000000000002E-3</v>
      </c>
      <c r="BC22" s="11">
        <v>1.04E-2</v>
      </c>
      <c r="BD22" s="11">
        <v>1.47E-2</v>
      </c>
      <c r="BE22" s="11">
        <v>1.8200000000000001E-2</v>
      </c>
      <c r="BF22" s="11">
        <v>2.01E-2</v>
      </c>
      <c r="BG22" s="11">
        <v>2.0199999999999999E-2</v>
      </c>
      <c r="BH22" s="11">
        <v>1.8200000000000001E-2</v>
      </c>
      <c r="BI22" s="11">
        <v>1.43E-2</v>
      </c>
      <c r="BJ22" s="11">
        <v>8.5000000000000006E-3</v>
      </c>
      <c r="BK22" s="11">
        <v>1.4E-3</v>
      </c>
      <c r="BL22" s="11">
        <v>-6.4000000000000003E-3</v>
      </c>
      <c r="BM22" s="11">
        <v>-1.44E-2</v>
      </c>
      <c r="BN22" s="11">
        <v>-2.2200000000000001E-2</v>
      </c>
      <c r="BO22" s="12">
        <v>-2.4E-2</v>
      </c>
      <c r="BP22" s="12">
        <v>-2.46E-2</v>
      </c>
      <c r="BQ22" s="12">
        <v>-2.41E-2</v>
      </c>
      <c r="BR22" s="12">
        <v>-2.2499999999999999E-2</v>
      </c>
      <c r="BS22" s="12">
        <v>-2.01E-2</v>
      </c>
      <c r="BT22" s="12">
        <v>-1.7100000000000001E-2</v>
      </c>
      <c r="BU22" s="12">
        <v>-1.3599999999999999E-2</v>
      </c>
      <c r="BV22" s="12">
        <v>-1.01E-2</v>
      </c>
      <c r="BW22" s="12">
        <v>-6.7999999999999996E-3</v>
      </c>
      <c r="BX22" s="12">
        <v>-4.0000000000000001E-3</v>
      </c>
      <c r="BY22" s="12">
        <v>-1.6000000000000001E-3</v>
      </c>
      <c r="BZ22" s="12">
        <v>6.9999999999999999E-4</v>
      </c>
      <c r="CA22" s="12">
        <v>2.8999999999999998E-3</v>
      </c>
      <c r="CB22" s="12">
        <v>4.7999999999999996E-3</v>
      </c>
      <c r="CC22" s="12">
        <v>6.4000000000000003E-3</v>
      </c>
      <c r="CD22" s="12">
        <v>7.7000000000000002E-3</v>
      </c>
      <c r="CE22" s="12">
        <v>8.6999999999999994E-3</v>
      </c>
      <c r="CF22" s="12">
        <v>9.4000000000000004E-3</v>
      </c>
      <c r="CG22" s="12">
        <v>9.9000000000000008E-3</v>
      </c>
      <c r="CH22" s="12">
        <v>0.01</v>
      </c>
    </row>
    <row r="23" spans="1:86" x14ac:dyDescent="0.2">
      <c r="A23" s="6">
        <v>41</v>
      </c>
      <c r="B23" s="11">
        <v>4.6399999999999997E-2</v>
      </c>
      <c r="C23" s="11">
        <v>4.2200000000000001E-2</v>
      </c>
      <c r="D23" s="11">
        <v>3.7999999999999999E-2</v>
      </c>
      <c r="E23" s="11">
        <v>3.3399999999999999E-2</v>
      </c>
      <c r="F23" s="11">
        <v>2.8500000000000001E-2</v>
      </c>
      <c r="G23" s="11">
        <v>2.3199999999999998E-2</v>
      </c>
      <c r="H23" s="11">
        <v>1.7899999999999999E-2</v>
      </c>
      <c r="I23" s="11">
        <v>1.2699999999999999E-2</v>
      </c>
      <c r="J23" s="11">
        <v>7.7999999999999996E-3</v>
      </c>
      <c r="K23" s="11">
        <v>3.3999999999999998E-3</v>
      </c>
      <c r="L23" s="11">
        <v>-2.9999999999999997E-4</v>
      </c>
      <c r="M23" s="11">
        <v>-3.2000000000000002E-3</v>
      </c>
      <c r="N23" s="11">
        <v>-5.1000000000000004E-3</v>
      </c>
      <c r="O23" s="11">
        <v>-6.0000000000000001E-3</v>
      </c>
      <c r="P23" s="11">
        <v>-5.7999999999999996E-3</v>
      </c>
      <c r="Q23" s="11">
        <v>-4.5999999999999999E-3</v>
      </c>
      <c r="R23" s="11">
        <v>-2.3E-3</v>
      </c>
      <c r="S23" s="11">
        <v>1.2999999999999999E-3</v>
      </c>
      <c r="T23" s="11">
        <v>6.4000000000000003E-3</v>
      </c>
      <c r="U23" s="11">
        <v>1.2500000000000001E-2</v>
      </c>
      <c r="V23" s="11">
        <v>1.9099999999999999E-2</v>
      </c>
      <c r="W23" s="11">
        <v>2.5700000000000001E-2</v>
      </c>
      <c r="X23" s="11">
        <v>3.1699999999999999E-2</v>
      </c>
      <c r="Y23" s="11">
        <v>3.6499999999999998E-2</v>
      </c>
      <c r="Z23" s="11">
        <v>3.9699999999999999E-2</v>
      </c>
      <c r="AA23" s="11">
        <v>4.1200000000000001E-2</v>
      </c>
      <c r="AB23" s="11">
        <v>4.1099999999999998E-2</v>
      </c>
      <c r="AC23" s="11">
        <v>3.9899999999999998E-2</v>
      </c>
      <c r="AD23" s="11">
        <v>3.7699999999999997E-2</v>
      </c>
      <c r="AE23" s="11">
        <v>3.4799999999999998E-2</v>
      </c>
      <c r="AF23" s="11">
        <v>3.1300000000000001E-2</v>
      </c>
      <c r="AG23" s="11">
        <v>2.7400000000000001E-2</v>
      </c>
      <c r="AH23" s="11">
        <v>2.3199999999999998E-2</v>
      </c>
      <c r="AI23" s="11">
        <v>1.9099999999999999E-2</v>
      </c>
      <c r="AJ23" s="11">
        <v>1.5100000000000001E-2</v>
      </c>
      <c r="AK23" s="11">
        <v>1.15E-2</v>
      </c>
      <c r="AL23" s="11">
        <v>8.2000000000000007E-3</v>
      </c>
      <c r="AM23" s="11">
        <v>5.0000000000000001E-3</v>
      </c>
      <c r="AN23" s="11">
        <v>1.9E-3</v>
      </c>
      <c r="AO23" s="11">
        <v>-1E-3</v>
      </c>
      <c r="AP23" s="11">
        <v>-3.7000000000000002E-3</v>
      </c>
      <c r="AQ23" s="11">
        <v>-5.5999999999999999E-3</v>
      </c>
      <c r="AR23" s="11">
        <v>-6.1999999999999998E-3</v>
      </c>
      <c r="AS23" s="11">
        <v>-5.7000000000000002E-3</v>
      </c>
      <c r="AT23" s="11">
        <v>-4.3E-3</v>
      </c>
      <c r="AU23" s="11">
        <v>-3.0000000000000001E-3</v>
      </c>
      <c r="AV23" s="11">
        <v>-2.5999999999999999E-3</v>
      </c>
      <c r="AW23" s="11">
        <v>-3.2000000000000002E-3</v>
      </c>
      <c r="AX23" s="11">
        <v>-4.3E-3</v>
      </c>
      <c r="AY23" s="11">
        <v>-4.8999999999999998E-3</v>
      </c>
      <c r="AZ23" s="11">
        <v>-4.0000000000000001E-3</v>
      </c>
      <c r="BA23" s="11">
        <v>-1.2999999999999999E-3</v>
      </c>
      <c r="BB23" s="11">
        <v>3.0999999999999999E-3</v>
      </c>
      <c r="BC23" s="11">
        <v>8.2000000000000007E-3</v>
      </c>
      <c r="BD23" s="11">
        <v>1.3100000000000001E-2</v>
      </c>
      <c r="BE23" s="11">
        <v>1.72E-2</v>
      </c>
      <c r="BF23" s="11">
        <v>1.9900000000000001E-2</v>
      </c>
      <c r="BG23" s="11">
        <v>2.07E-2</v>
      </c>
      <c r="BH23" s="11">
        <v>1.9400000000000001E-2</v>
      </c>
      <c r="BI23" s="11">
        <v>1.6199999999999999E-2</v>
      </c>
      <c r="BJ23" s="11">
        <v>1.0999999999999999E-2</v>
      </c>
      <c r="BK23" s="11">
        <v>4.5999999999999999E-3</v>
      </c>
      <c r="BL23" s="11">
        <v>-2.5999999999999999E-3</v>
      </c>
      <c r="BM23" s="11">
        <v>-0.01</v>
      </c>
      <c r="BN23" s="11">
        <v>-1.7299999999999999E-2</v>
      </c>
      <c r="BO23" s="12">
        <v>-1.9199999999999998E-2</v>
      </c>
      <c r="BP23" s="12">
        <v>-2.0199999999999999E-2</v>
      </c>
      <c r="BQ23" s="12">
        <v>-2.0199999999999999E-2</v>
      </c>
      <c r="BR23" s="12">
        <v>-1.9300000000000001E-2</v>
      </c>
      <c r="BS23" s="12">
        <v>-1.77E-2</v>
      </c>
      <c r="BT23" s="12">
        <v>-1.5299999999999999E-2</v>
      </c>
      <c r="BU23" s="12">
        <v>-1.26E-2</v>
      </c>
      <c r="BV23" s="12">
        <v>-9.5999999999999992E-3</v>
      </c>
      <c r="BW23" s="12">
        <v>-6.7000000000000002E-3</v>
      </c>
      <c r="BX23" s="12">
        <v>-4.1999999999999997E-3</v>
      </c>
      <c r="BY23" s="12">
        <v>-1.9E-3</v>
      </c>
      <c r="BZ23" s="12">
        <v>4.0000000000000002E-4</v>
      </c>
      <c r="CA23" s="12">
        <v>2.5999999999999999E-3</v>
      </c>
      <c r="CB23" s="12">
        <v>4.4999999999999997E-3</v>
      </c>
      <c r="CC23" s="12">
        <v>6.1999999999999998E-3</v>
      </c>
      <c r="CD23" s="12">
        <v>7.6E-3</v>
      </c>
      <c r="CE23" s="12">
        <v>8.6999999999999994E-3</v>
      </c>
      <c r="CF23" s="12">
        <v>9.4000000000000004E-3</v>
      </c>
      <c r="CG23" s="12">
        <v>9.9000000000000008E-3</v>
      </c>
      <c r="CH23" s="12">
        <v>0.01</v>
      </c>
    </row>
    <row r="24" spans="1:86" x14ac:dyDescent="0.2">
      <c r="A24" s="6">
        <v>42</v>
      </c>
      <c r="B24" s="11">
        <v>4.5499999999999999E-2</v>
      </c>
      <c r="C24" s="11">
        <v>4.1399999999999999E-2</v>
      </c>
      <c r="D24" s="11">
        <v>3.7100000000000001E-2</v>
      </c>
      <c r="E24" s="11">
        <v>3.2599999999999997E-2</v>
      </c>
      <c r="F24" s="11">
        <v>2.7799999999999998E-2</v>
      </c>
      <c r="G24" s="11">
        <v>2.2700000000000001E-2</v>
      </c>
      <c r="H24" s="11">
        <v>1.77E-2</v>
      </c>
      <c r="I24" s="11">
        <v>1.2699999999999999E-2</v>
      </c>
      <c r="J24" s="11">
        <v>8.0000000000000002E-3</v>
      </c>
      <c r="K24" s="11">
        <v>3.7000000000000002E-3</v>
      </c>
      <c r="L24" s="11">
        <v>1E-4</v>
      </c>
      <c r="M24" s="11">
        <v>-2.7000000000000001E-3</v>
      </c>
      <c r="N24" s="11">
        <v>-4.7000000000000002E-3</v>
      </c>
      <c r="O24" s="11">
        <v>-5.7000000000000002E-3</v>
      </c>
      <c r="P24" s="11">
        <v>-5.7000000000000002E-3</v>
      </c>
      <c r="Q24" s="11">
        <v>-4.4999999999999997E-3</v>
      </c>
      <c r="R24" s="11">
        <v>-2.3E-3</v>
      </c>
      <c r="S24" s="11">
        <v>1.1999999999999999E-3</v>
      </c>
      <c r="T24" s="11">
        <v>6.0000000000000001E-3</v>
      </c>
      <c r="U24" s="11">
        <v>1.17E-2</v>
      </c>
      <c r="V24" s="11">
        <v>1.7999999999999999E-2</v>
      </c>
      <c r="W24" s="11">
        <v>2.4400000000000002E-2</v>
      </c>
      <c r="X24" s="11">
        <v>3.0200000000000001E-2</v>
      </c>
      <c r="Y24" s="11">
        <v>3.49E-2</v>
      </c>
      <c r="Z24" s="11">
        <v>3.8100000000000002E-2</v>
      </c>
      <c r="AA24" s="11">
        <v>3.9699999999999999E-2</v>
      </c>
      <c r="AB24" s="11">
        <v>3.9800000000000002E-2</v>
      </c>
      <c r="AC24" s="11">
        <v>3.8800000000000001E-2</v>
      </c>
      <c r="AD24" s="11">
        <v>3.6900000000000002E-2</v>
      </c>
      <c r="AE24" s="11">
        <v>3.4299999999999997E-2</v>
      </c>
      <c r="AF24" s="11">
        <v>3.1099999999999999E-2</v>
      </c>
      <c r="AG24" s="11">
        <v>2.76E-2</v>
      </c>
      <c r="AH24" s="11">
        <v>2.4E-2</v>
      </c>
      <c r="AI24" s="11">
        <v>2.0299999999999999E-2</v>
      </c>
      <c r="AJ24" s="11">
        <v>1.6899999999999998E-2</v>
      </c>
      <c r="AK24" s="11">
        <v>1.38E-2</v>
      </c>
      <c r="AL24" s="11">
        <v>1.0800000000000001E-2</v>
      </c>
      <c r="AM24" s="11">
        <v>7.7000000000000002E-3</v>
      </c>
      <c r="AN24" s="11">
        <v>4.7000000000000002E-3</v>
      </c>
      <c r="AO24" s="11">
        <v>1.8E-3</v>
      </c>
      <c r="AP24" s="11">
        <v>-1E-3</v>
      </c>
      <c r="AQ24" s="11">
        <v>-3.2000000000000002E-3</v>
      </c>
      <c r="AR24" s="11">
        <v>-4.3E-3</v>
      </c>
      <c r="AS24" s="11">
        <v>-4.3E-3</v>
      </c>
      <c r="AT24" s="11">
        <v>-3.7000000000000002E-3</v>
      </c>
      <c r="AU24" s="11">
        <v>-3.0999999999999999E-3</v>
      </c>
      <c r="AV24" s="11">
        <v>-3.3999999999999998E-3</v>
      </c>
      <c r="AW24" s="11">
        <v>-4.5999999999999999E-3</v>
      </c>
      <c r="AX24" s="11">
        <v>-6.1999999999999998E-3</v>
      </c>
      <c r="AY24" s="11">
        <v>-7.1999999999999998E-3</v>
      </c>
      <c r="AZ24" s="11">
        <v>-6.6E-3</v>
      </c>
      <c r="BA24" s="11">
        <v>-4.0000000000000001E-3</v>
      </c>
      <c r="BB24" s="11">
        <v>2.9999999999999997E-4</v>
      </c>
      <c r="BC24" s="11">
        <v>5.5999999999999999E-3</v>
      </c>
      <c r="BD24" s="11">
        <v>1.09E-2</v>
      </c>
      <c r="BE24" s="11">
        <v>1.55E-2</v>
      </c>
      <c r="BF24" s="11">
        <v>1.8800000000000001E-2</v>
      </c>
      <c r="BG24" s="11">
        <v>2.0299999999999999E-2</v>
      </c>
      <c r="BH24" s="11">
        <v>1.9800000000000002E-2</v>
      </c>
      <c r="BI24" s="11">
        <v>1.7399999999999999E-2</v>
      </c>
      <c r="BJ24" s="11">
        <v>1.2999999999999999E-2</v>
      </c>
      <c r="BK24" s="11">
        <v>7.3000000000000001E-3</v>
      </c>
      <c r="BL24" s="11">
        <v>8.0000000000000004E-4</v>
      </c>
      <c r="BM24" s="11">
        <v>-5.8999999999999999E-3</v>
      </c>
      <c r="BN24" s="11">
        <v>-1.2500000000000001E-2</v>
      </c>
      <c r="BO24" s="12">
        <v>-1.4500000000000001E-2</v>
      </c>
      <c r="BP24" s="12">
        <v>-1.5699999999999999E-2</v>
      </c>
      <c r="BQ24" s="12">
        <v>-1.6199999999999999E-2</v>
      </c>
      <c r="BR24" s="12">
        <v>-1.5900000000000001E-2</v>
      </c>
      <c r="BS24" s="12">
        <v>-1.49E-2</v>
      </c>
      <c r="BT24" s="12">
        <v>-1.3299999999999999E-2</v>
      </c>
      <c r="BU24" s="12">
        <v>-1.12E-2</v>
      </c>
      <c r="BV24" s="12">
        <v>-8.8999999999999999E-3</v>
      </c>
      <c r="BW24" s="12">
        <v>-6.4999999999999997E-3</v>
      </c>
      <c r="BX24" s="12">
        <v>-4.1999999999999997E-3</v>
      </c>
      <c r="BY24" s="12">
        <v>-2.0999999999999999E-3</v>
      </c>
      <c r="BZ24" s="12">
        <v>1E-4</v>
      </c>
      <c r="CA24" s="12">
        <v>2.3E-3</v>
      </c>
      <c r="CB24" s="12">
        <v>4.3E-3</v>
      </c>
      <c r="CC24" s="12">
        <v>6.0000000000000001E-3</v>
      </c>
      <c r="CD24" s="12">
        <v>7.4999999999999997E-3</v>
      </c>
      <c r="CE24" s="12">
        <v>8.6E-3</v>
      </c>
      <c r="CF24" s="12">
        <v>9.4000000000000004E-3</v>
      </c>
      <c r="CG24" s="12">
        <v>9.7999999999999997E-3</v>
      </c>
      <c r="CH24" s="12">
        <v>0.01</v>
      </c>
    </row>
    <row r="25" spans="1:86" x14ac:dyDescent="0.2">
      <c r="A25" s="6">
        <v>43</v>
      </c>
      <c r="B25" s="11">
        <v>4.4699999999999997E-2</v>
      </c>
      <c r="C25" s="11">
        <v>4.0500000000000001E-2</v>
      </c>
      <c r="D25" s="11">
        <v>3.6200000000000003E-2</v>
      </c>
      <c r="E25" s="11">
        <v>3.1800000000000002E-2</v>
      </c>
      <c r="F25" s="11">
        <v>2.7E-2</v>
      </c>
      <c r="G25" s="11">
        <v>2.2100000000000002E-2</v>
      </c>
      <c r="H25" s="11">
        <v>1.72E-2</v>
      </c>
      <c r="I25" s="11">
        <v>1.2500000000000001E-2</v>
      </c>
      <c r="J25" s="11">
        <v>8.0999999999999996E-3</v>
      </c>
      <c r="K25" s="11">
        <v>4.0000000000000001E-3</v>
      </c>
      <c r="L25" s="11">
        <v>5.0000000000000001E-4</v>
      </c>
      <c r="M25" s="11">
        <v>-2.3E-3</v>
      </c>
      <c r="N25" s="11">
        <v>-4.3E-3</v>
      </c>
      <c r="O25" s="11">
        <v>-5.4000000000000003E-3</v>
      </c>
      <c r="P25" s="11">
        <v>-5.4000000000000003E-3</v>
      </c>
      <c r="Q25" s="11">
        <v>-4.3E-3</v>
      </c>
      <c r="R25" s="11">
        <v>-2.0999999999999999E-3</v>
      </c>
      <c r="S25" s="11">
        <v>1.2999999999999999E-3</v>
      </c>
      <c r="T25" s="11">
        <v>5.7999999999999996E-3</v>
      </c>
      <c r="U25" s="11">
        <v>1.1299999999999999E-2</v>
      </c>
      <c r="V25" s="11">
        <v>1.72E-2</v>
      </c>
      <c r="W25" s="11">
        <v>2.3199999999999998E-2</v>
      </c>
      <c r="X25" s="11">
        <v>2.8799999999999999E-2</v>
      </c>
      <c r="Y25" s="11">
        <v>3.3300000000000003E-2</v>
      </c>
      <c r="Z25" s="11">
        <v>3.6499999999999998E-2</v>
      </c>
      <c r="AA25" s="11">
        <v>3.8100000000000002E-2</v>
      </c>
      <c r="AB25" s="11">
        <v>3.8399999999999997E-2</v>
      </c>
      <c r="AC25" s="11">
        <v>3.7499999999999999E-2</v>
      </c>
      <c r="AD25" s="11">
        <v>3.5700000000000003E-2</v>
      </c>
      <c r="AE25" s="11">
        <v>3.3300000000000003E-2</v>
      </c>
      <c r="AF25" s="11">
        <v>3.0499999999999999E-2</v>
      </c>
      <c r="AG25" s="11">
        <v>2.7400000000000001E-2</v>
      </c>
      <c r="AH25" s="11">
        <v>2.4199999999999999E-2</v>
      </c>
      <c r="AI25" s="11">
        <v>2.1100000000000001E-2</v>
      </c>
      <c r="AJ25" s="11">
        <v>1.8200000000000001E-2</v>
      </c>
      <c r="AK25" s="11">
        <v>1.54E-2</v>
      </c>
      <c r="AL25" s="11">
        <v>1.2800000000000001E-2</v>
      </c>
      <c r="AM25" s="11">
        <v>0.01</v>
      </c>
      <c r="AN25" s="11">
        <v>7.1999999999999998E-3</v>
      </c>
      <c r="AO25" s="11">
        <v>4.4000000000000003E-3</v>
      </c>
      <c r="AP25" s="11">
        <v>1.6999999999999999E-3</v>
      </c>
      <c r="AQ25" s="11">
        <v>-5.0000000000000001E-4</v>
      </c>
      <c r="AR25" s="11">
        <v>-1.8E-3</v>
      </c>
      <c r="AS25" s="11">
        <v>-2.2000000000000001E-3</v>
      </c>
      <c r="AT25" s="11">
        <v>-2.2000000000000001E-3</v>
      </c>
      <c r="AU25" s="11">
        <v>-2.3E-3</v>
      </c>
      <c r="AV25" s="11">
        <v>-3.3E-3</v>
      </c>
      <c r="AW25" s="11">
        <v>-5.1999999999999998E-3</v>
      </c>
      <c r="AX25" s="11">
        <v>-7.4000000000000003E-3</v>
      </c>
      <c r="AY25" s="11">
        <v>-8.8000000000000005E-3</v>
      </c>
      <c r="AZ25" s="11">
        <v>-8.6999999999999994E-3</v>
      </c>
      <c r="BA25" s="11">
        <v>-6.4999999999999997E-3</v>
      </c>
      <c r="BB25" s="11">
        <v>-2.3999999999999998E-3</v>
      </c>
      <c r="BC25" s="11">
        <v>2.8999999999999998E-3</v>
      </c>
      <c r="BD25" s="11">
        <v>8.3000000000000001E-3</v>
      </c>
      <c r="BE25" s="11">
        <v>1.3299999999999999E-2</v>
      </c>
      <c r="BF25" s="11">
        <v>1.7000000000000001E-2</v>
      </c>
      <c r="BG25" s="11">
        <v>1.9099999999999999E-2</v>
      </c>
      <c r="BH25" s="11">
        <v>1.9400000000000001E-2</v>
      </c>
      <c r="BI25" s="11">
        <v>1.78E-2</v>
      </c>
      <c r="BJ25" s="11">
        <v>1.43E-2</v>
      </c>
      <c r="BK25" s="11">
        <v>9.4999999999999998E-3</v>
      </c>
      <c r="BL25" s="11">
        <v>3.8999999999999998E-3</v>
      </c>
      <c r="BM25" s="11">
        <v>-2.0999999999999999E-3</v>
      </c>
      <c r="BN25" s="11">
        <v>-8.0000000000000002E-3</v>
      </c>
      <c r="BO25" s="12">
        <v>-9.9000000000000008E-3</v>
      </c>
      <c r="BP25" s="12">
        <v>-1.1299999999999999E-2</v>
      </c>
      <c r="BQ25" s="12">
        <v>-1.2200000000000001E-2</v>
      </c>
      <c r="BR25" s="12">
        <v>-1.24E-2</v>
      </c>
      <c r="BS25" s="12">
        <v>-1.2E-2</v>
      </c>
      <c r="BT25" s="12">
        <v>-1.11E-2</v>
      </c>
      <c r="BU25" s="12">
        <v>-9.7000000000000003E-3</v>
      </c>
      <c r="BV25" s="12">
        <v>-7.9000000000000008E-3</v>
      </c>
      <c r="BW25" s="12">
        <v>-6.0000000000000001E-3</v>
      </c>
      <c r="BX25" s="12">
        <v>-4.0000000000000001E-3</v>
      </c>
      <c r="BY25" s="12">
        <v>-2.0999999999999999E-3</v>
      </c>
      <c r="BZ25" s="12">
        <v>0</v>
      </c>
      <c r="CA25" s="12">
        <v>2.0999999999999999E-3</v>
      </c>
      <c r="CB25" s="12">
        <v>4.1000000000000003E-3</v>
      </c>
      <c r="CC25" s="12">
        <v>5.8999999999999999E-3</v>
      </c>
      <c r="CD25" s="12">
        <v>7.4000000000000003E-3</v>
      </c>
      <c r="CE25" s="12">
        <v>8.5000000000000006E-3</v>
      </c>
      <c r="CF25" s="12">
        <v>9.4000000000000004E-3</v>
      </c>
      <c r="CG25" s="12">
        <v>9.7999999999999997E-3</v>
      </c>
      <c r="CH25" s="12">
        <v>0.01</v>
      </c>
    </row>
    <row r="26" spans="1:86" x14ac:dyDescent="0.2">
      <c r="A26" s="6">
        <v>44</v>
      </c>
      <c r="B26" s="11">
        <v>4.3900000000000002E-2</v>
      </c>
      <c r="C26" s="11">
        <v>3.9699999999999999E-2</v>
      </c>
      <c r="D26" s="11">
        <v>3.5400000000000001E-2</v>
      </c>
      <c r="E26" s="11">
        <v>3.09E-2</v>
      </c>
      <c r="F26" s="11">
        <v>2.6200000000000001E-2</v>
      </c>
      <c r="G26" s="11">
        <v>2.1499999999999998E-2</v>
      </c>
      <c r="H26" s="11">
        <v>1.6799999999999999E-2</v>
      </c>
      <c r="I26" s="11">
        <v>1.23E-2</v>
      </c>
      <c r="J26" s="11">
        <v>8.0999999999999996E-3</v>
      </c>
      <c r="K26" s="11">
        <v>4.1999999999999997E-3</v>
      </c>
      <c r="L26" s="11">
        <v>8.0000000000000004E-4</v>
      </c>
      <c r="M26" s="11">
        <v>-2E-3</v>
      </c>
      <c r="N26" s="11">
        <v>-4.0000000000000001E-3</v>
      </c>
      <c r="O26" s="11">
        <v>-5.0000000000000001E-3</v>
      </c>
      <c r="P26" s="11">
        <v>-5.0000000000000001E-3</v>
      </c>
      <c r="Q26" s="11">
        <v>-3.8999999999999998E-3</v>
      </c>
      <c r="R26" s="11">
        <v>-1.6999999999999999E-3</v>
      </c>
      <c r="S26" s="11">
        <v>1.6000000000000001E-3</v>
      </c>
      <c r="T26" s="11">
        <v>5.8999999999999999E-3</v>
      </c>
      <c r="U26" s="11">
        <v>1.11E-2</v>
      </c>
      <c r="V26" s="11">
        <v>1.67E-2</v>
      </c>
      <c r="W26" s="11">
        <v>2.23E-2</v>
      </c>
      <c r="X26" s="11">
        <v>2.75E-2</v>
      </c>
      <c r="Y26" s="11">
        <v>3.1899999999999998E-2</v>
      </c>
      <c r="Z26" s="11">
        <v>3.49E-2</v>
      </c>
      <c r="AA26" s="11">
        <v>3.6499999999999998E-2</v>
      </c>
      <c r="AB26" s="11">
        <v>3.6799999999999999E-2</v>
      </c>
      <c r="AC26" s="11">
        <v>3.5900000000000001E-2</v>
      </c>
      <c r="AD26" s="11">
        <v>3.4299999999999997E-2</v>
      </c>
      <c r="AE26" s="11">
        <v>3.2000000000000001E-2</v>
      </c>
      <c r="AF26" s="11">
        <v>2.9499999999999998E-2</v>
      </c>
      <c r="AG26" s="11">
        <v>2.6800000000000001E-2</v>
      </c>
      <c r="AH26" s="11">
        <v>2.41E-2</v>
      </c>
      <c r="AI26" s="11">
        <v>2.1399999999999999E-2</v>
      </c>
      <c r="AJ26" s="11">
        <v>1.89E-2</v>
      </c>
      <c r="AK26" s="11">
        <v>1.6500000000000001E-2</v>
      </c>
      <c r="AL26" s="11">
        <v>1.4200000000000001E-2</v>
      </c>
      <c r="AM26" s="11">
        <v>1.17E-2</v>
      </c>
      <c r="AN26" s="11">
        <v>9.1999999999999998E-3</v>
      </c>
      <c r="AO26" s="11">
        <v>6.7000000000000002E-3</v>
      </c>
      <c r="AP26" s="11">
        <v>4.3E-3</v>
      </c>
      <c r="AQ26" s="11">
        <v>2.3E-3</v>
      </c>
      <c r="AR26" s="11">
        <v>8.9999999999999998E-4</v>
      </c>
      <c r="AS26" s="11">
        <v>2.9999999999999997E-4</v>
      </c>
      <c r="AT26" s="11">
        <v>-1E-4</v>
      </c>
      <c r="AU26" s="11">
        <v>-8.0000000000000004E-4</v>
      </c>
      <c r="AV26" s="11">
        <v>-2.3999999999999998E-3</v>
      </c>
      <c r="AW26" s="11">
        <v>-4.8999999999999998E-3</v>
      </c>
      <c r="AX26" s="11">
        <v>-7.7000000000000002E-3</v>
      </c>
      <c r="AY26" s="11">
        <v>-9.7000000000000003E-3</v>
      </c>
      <c r="AZ26" s="11">
        <v>-1.01E-2</v>
      </c>
      <c r="BA26" s="11">
        <v>-8.3999999999999995E-3</v>
      </c>
      <c r="BB26" s="11">
        <v>-4.7000000000000002E-3</v>
      </c>
      <c r="BC26" s="11">
        <v>2.0000000000000001E-4</v>
      </c>
      <c r="BD26" s="11">
        <v>5.5999999999999999E-3</v>
      </c>
      <c r="BE26" s="11">
        <v>1.06E-2</v>
      </c>
      <c r="BF26" s="11">
        <v>1.47E-2</v>
      </c>
      <c r="BG26" s="11">
        <v>1.7299999999999999E-2</v>
      </c>
      <c r="BH26" s="11">
        <v>1.83E-2</v>
      </c>
      <c r="BI26" s="11">
        <v>1.7500000000000002E-2</v>
      </c>
      <c r="BJ26" s="11">
        <v>1.49E-2</v>
      </c>
      <c r="BK26" s="11">
        <v>1.0999999999999999E-2</v>
      </c>
      <c r="BL26" s="11">
        <v>6.3E-3</v>
      </c>
      <c r="BM26" s="11">
        <v>1.1000000000000001E-3</v>
      </c>
      <c r="BN26" s="11">
        <v>-4.0000000000000001E-3</v>
      </c>
      <c r="BO26" s="12">
        <v>-5.7999999999999996E-3</v>
      </c>
      <c r="BP26" s="12">
        <v>-7.1999999999999998E-3</v>
      </c>
      <c r="BQ26" s="12">
        <v>-8.3000000000000001E-3</v>
      </c>
      <c r="BR26" s="12">
        <v>-8.9999999999999993E-3</v>
      </c>
      <c r="BS26" s="12">
        <v>-9.1000000000000004E-3</v>
      </c>
      <c r="BT26" s="12">
        <v>-8.8000000000000005E-3</v>
      </c>
      <c r="BU26" s="12">
        <v>-7.9000000000000008E-3</v>
      </c>
      <c r="BV26" s="12">
        <v>-6.7000000000000002E-3</v>
      </c>
      <c r="BW26" s="12">
        <v>-5.3E-3</v>
      </c>
      <c r="BX26" s="12">
        <v>-3.7000000000000002E-3</v>
      </c>
      <c r="BY26" s="12">
        <v>-1.9E-3</v>
      </c>
      <c r="BZ26" s="12">
        <v>0</v>
      </c>
      <c r="CA26" s="12">
        <v>2E-3</v>
      </c>
      <c r="CB26" s="12">
        <v>4.0000000000000001E-3</v>
      </c>
      <c r="CC26" s="12">
        <v>5.7000000000000002E-3</v>
      </c>
      <c r="CD26" s="12">
        <v>7.3000000000000001E-3</v>
      </c>
      <c r="CE26" s="12">
        <v>8.5000000000000006E-3</v>
      </c>
      <c r="CF26" s="12">
        <v>9.2999999999999992E-3</v>
      </c>
      <c r="CG26" s="12">
        <v>9.7999999999999997E-3</v>
      </c>
      <c r="CH26" s="12">
        <v>0.01</v>
      </c>
    </row>
    <row r="27" spans="1:86" x14ac:dyDescent="0.2">
      <c r="A27" s="6">
        <v>45</v>
      </c>
      <c r="B27" s="11">
        <v>4.2900000000000001E-2</v>
      </c>
      <c r="C27" s="11">
        <v>3.8699999999999998E-2</v>
      </c>
      <c r="D27" s="11">
        <v>3.4500000000000003E-2</v>
      </c>
      <c r="E27" s="11">
        <v>3.0099999999999998E-2</v>
      </c>
      <c r="F27" s="11">
        <v>2.5499999999999998E-2</v>
      </c>
      <c r="G27" s="11">
        <v>2.0899999999999998E-2</v>
      </c>
      <c r="H27" s="11">
        <v>1.6400000000000001E-2</v>
      </c>
      <c r="I27" s="11">
        <v>1.21E-2</v>
      </c>
      <c r="J27" s="11">
        <v>8.0999999999999996E-3</v>
      </c>
      <c r="K27" s="11">
        <v>4.3E-3</v>
      </c>
      <c r="L27" s="11">
        <v>1E-3</v>
      </c>
      <c r="M27" s="11">
        <v>-1.6999999999999999E-3</v>
      </c>
      <c r="N27" s="11">
        <v>-3.5999999999999999E-3</v>
      </c>
      <c r="O27" s="11">
        <v>-4.5999999999999999E-3</v>
      </c>
      <c r="P27" s="11">
        <v>-4.4999999999999997E-3</v>
      </c>
      <c r="Q27" s="11">
        <v>-3.3999999999999998E-3</v>
      </c>
      <c r="R27" s="11">
        <v>-1.1999999999999999E-3</v>
      </c>
      <c r="S27" s="11">
        <v>2.0999999999999999E-3</v>
      </c>
      <c r="T27" s="11">
        <v>6.3E-3</v>
      </c>
      <c r="U27" s="11">
        <v>1.11E-2</v>
      </c>
      <c r="V27" s="11">
        <v>1.6299999999999999E-2</v>
      </c>
      <c r="W27" s="11">
        <v>2.1600000000000001E-2</v>
      </c>
      <c r="X27" s="11">
        <v>2.6499999999999999E-2</v>
      </c>
      <c r="Y27" s="11">
        <v>3.0599999999999999E-2</v>
      </c>
      <c r="Z27" s="11">
        <v>3.3399999999999999E-2</v>
      </c>
      <c r="AA27" s="11">
        <v>3.49E-2</v>
      </c>
      <c r="AB27" s="11">
        <v>3.5000000000000003E-2</v>
      </c>
      <c r="AC27" s="11">
        <v>3.4200000000000001E-2</v>
      </c>
      <c r="AD27" s="11">
        <v>3.2599999999999997E-2</v>
      </c>
      <c r="AE27" s="11">
        <v>3.04E-2</v>
      </c>
      <c r="AF27" s="11">
        <v>2.8199999999999999E-2</v>
      </c>
      <c r="AG27" s="11">
        <v>2.58E-2</v>
      </c>
      <c r="AH27" s="11">
        <v>2.35E-2</v>
      </c>
      <c r="AI27" s="11">
        <v>2.12E-2</v>
      </c>
      <c r="AJ27" s="11">
        <v>1.9E-2</v>
      </c>
      <c r="AK27" s="11">
        <v>1.7000000000000001E-2</v>
      </c>
      <c r="AL27" s="11">
        <v>1.4999999999999999E-2</v>
      </c>
      <c r="AM27" s="11">
        <v>1.2999999999999999E-2</v>
      </c>
      <c r="AN27" s="11">
        <v>1.09E-2</v>
      </c>
      <c r="AO27" s="11">
        <v>8.6999999999999994E-3</v>
      </c>
      <c r="AP27" s="11">
        <v>6.7000000000000002E-3</v>
      </c>
      <c r="AQ27" s="11">
        <v>5.0000000000000001E-3</v>
      </c>
      <c r="AR27" s="11">
        <v>3.7000000000000002E-3</v>
      </c>
      <c r="AS27" s="11">
        <v>3.0000000000000001E-3</v>
      </c>
      <c r="AT27" s="11">
        <v>2.3999999999999998E-3</v>
      </c>
      <c r="AU27" s="11">
        <v>1.2999999999999999E-3</v>
      </c>
      <c r="AV27" s="11">
        <v>-8.9999999999999998E-4</v>
      </c>
      <c r="AW27" s="11">
        <v>-3.8999999999999998E-3</v>
      </c>
      <c r="AX27" s="11">
        <v>-7.1999999999999998E-3</v>
      </c>
      <c r="AY27" s="11">
        <v>-9.7999999999999997E-3</v>
      </c>
      <c r="AZ27" s="11">
        <v>-1.0800000000000001E-2</v>
      </c>
      <c r="BA27" s="11">
        <v>-9.7000000000000003E-3</v>
      </c>
      <c r="BB27" s="11">
        <v>-6.6E-3</v>
      </c>
      <c r="BC27" s="11">
        <v>-2.0999999999999999E-3</v>
      </c>
      <c r="BD27" s="11">
        <v>2.8999999999999998E-3</v>
      </c>
      <c r="BE27" s="11">
        <v>7.7999999999999996E-3</v>
      </c>
      <c r="BF27" s="11">
        <v>1.2E-2</v>
      </c>
      <c r="BG27" s="11">
        <v>1.49E-2</v>
      </c>
      <c r="BH27" s="11">
        <v>1.6400000000000001E-2</v>
      </c>
      <c r="BI27" s="11">
        <v>1.6400000000000001E-2</v>
      </c>
      <c r="BJ27" s="11">
        <v>1.47E-2</v>
      </c>
      <c r="BK27" s="11">
        <v>1.17E-2</v>
      </c>
      <c r="BL27" s="11">
        <v>7.9000000000000008E-3</v>
      </c>
      <c r="BM27" s="11">
        <v>3.7000000000000002E-3</v>
      </c>
      <c r="BN27" s="11">
        <v>-6.9999999999999999E-4</v>
      </c>
      <c r="BO27" s="12">
        <v>-2.0999999999999999E-3</v>
      </c>
      <c r="BP27" s="12">
        <v>-3.5000000000000001E-3</v>
      </c>
      <c r="BQ27" s="12">
        <v>-4.7000000000000002E-3</v>
      </c>
      <c r="BR27" s="12">
        <v>-5.7000000000000002E-3</v>
      </c>
      <c r="BS27" s="12">
        <v>-6.1999999999999998E-3</v>
      </c>
      <c r="BT27" s="12">
        <v>-6.4000000000000003E-3</v>
      </c>
      <c r="BU27" s="12">
        <v>-6.1000000000000004E-3</v>
      </c>
      <c r="BV27" s="12">
        <v>-5.4000000000000003E-3</v>
      </c>
      <c r="BW27" s="12">
        <v>-4.3E-3</v>
      </c>
      <c r="BX27" s="12">
        <v>-3.0999999999999999E-3</v>
      </c>
      <c r="BY27" s="12">
        <v>-1.6000000000000001E-3</v>
      </c>
      <c r="BZ27" s="12">
        <v>1E-4</v>
      </c>
      <c r="CA27" s="12">
        <v>2E-3</v>
      </c>
      <c r="CB27" s="12">
        <v>3.8999999999999998E-3</v>
      </c>
      <c r="CC27" s="12">
        <v>5.5999999999999999E-3</v>
      </c>
      <c r="CD27" s="12">
        <v>7.1999999999999998E-3</v>
      </c>
      <c r="CE27" s="12">
        <v>8.3999999999999995E-3</v>
      </c>
      <c r="CF27" s="12">
        <v>9.2999999999999992E-3</v>
      </c>
      <c r="CG27" s="12">
        <v>9.7999999999999997E-3</v>
      </c>
      <c r="CH27" s="12">
        <v>0.01</v>
      </c>
    </row>
    <row r="28" spans="1:86" x14ac:dyDescent="0.2">
      <c r="A28" s="6">
        <v>46</v>
      </c>
      <c r="B28" s="11">
        <v>4.1500000000000002E-2</v>
      </c>
      <c r="C28" s="11">
        <v>3.7600000000000001E-2</v>
      </c>
      <c r="D28" s="11">
        <v>3.3599999999999998E-2</v>
      </c>
      <c r="E28" s="11">
        <v>2.9399999999999999E-2</v>
      </c>
      <c r="F28" s="11">
        <v>2.5000000000000001E-2</v>
      </c>
      <c r="G28" s="11">
        <v>2.0500000000000001E-2</v>
      </c>
      <c r="H28" s="11">
        <v>1.6199999999999999E-2</v>
      </c>
      <c r="I28" s="11">
        <v>1.21E-2</v>
      </c>
      <c r="J28" s="11">
        <v>8.0999999999999996E-3</v>
      </c>
      <c r="K28" s="11">
        <v>4.4999999999999997E-3</v>
      </c>
      <c r="L28" s="11">
        <v>1.1999999999999999E-3</v>
      </c>
      <c r="M28" s="11">
        <v>-1.4E-3</v>
      </c>
      <c r="N28" s="11">
        <v>-3.3E-3</v>
      </c>
      <c r="O28" s="11">
        <v>-4.1000000000000003E-3</v>
      </c>
      <c r="P28" s="11">
        <v>-4.0000000000000001E-3</v>
      </c>
      <c r="Q28" s="11">
        <v>-2.8E-3</v>
      </c>
      <c r="R28" s="11">
        <v>-5.0000000000000001E-4</v>
      </c>
      <c r="S28" s="11">
        <v>2.7000000000000001E-3</v>
      </c>
      <c r="T28" s="11">
        <v>6.7000000000000002E-3</v>
      </c>
      <c r="U28" s="11">
        <v>1.1299999999999999E-2</v>
      </c>
      <c r="V28" s="11">
        <v>1.6199999999999999E-2</v>
      </c>
      <c r="W28" s="11">
        <v>2.1100000000000001E-2</v>
      </c>
      <c r="X28" s="11">
        <v>2.5700000000000001E-2</v>
      </c>
      <c r="Y28" s="11">
        <v>2.9399999999999999E-2</v>
      </c>
      <c r="Z28" s="11">
        <v>3.2000000000000001E-2</v>
      </c>
      <c r="AA28" s="11">
        <v>3.32E-2</v>
      </c>
      <c r="AB28" s="11">
        <v>3.32E-2</v>
      </c>
      <c r="AC28" s="11">
        <v>3.2300000000000002E-2</v>
      </c>
      <c r="AD28" s="11">
        <v>3.0700000000000002E-2</v>
      </c>
      <c r="AE28" s="11">
        <v>2.87E-2</v>
      </c>
      <c r="AF28" s="11">
        <v>2.6599999999999999E-2</v>
      </c>
      <c r="AG28" s="11">
        <v>2.46E-2</v>
      </c>
      <c r="AH28" s="11">
        <v>2.2499999999999999E-2</v>
      </c>
      <c r="AI28" s="11">
        <v>2.0500000000000001E-2</v>
      </c>
      <c r="AJ28" s="11">
        <v>1.8599999999999998E-2</v>
      </c>
      <c r="AK28" s="11">
        <v>1.6899999999999998E-2</v>
      </c>
      <c r="AL28" s="11">
        <v>1.5299999999999999E-2</v>
      </c>
      <c r="AM28" s="11">
        <v>1.38E-2</v>
      </c>
      <c r="AN28" s="11">
        <v>1.21E-2</v>
      </c>
      <c r="AO28" s="11">
        <v>1.04E-2</v>
      </c>
      <c r="AP28" s="11">
        <v>8.8000000000000005E-3</v>
      </c>
      <c r="AQ28" s="11">
        <v>7.4999999999999997E-3</v>
      </c>
      <c r="AR28" s="11">
        <v>6.4000000000000003E-3</v>
      </c>
      <c r="AS28" s="11">
        <v>5.7000000000000002E-3</v>
      </c>
      <c r="AT28" s="11">
        <v>5.0000000000000001E-3</v>
      </c>
      <c r="AU28" s="11">
        <v>3.5999999999999999E-3</v>
      </c>
      <c r="AV28" s="11">
        <v>1.1999999999999999E-3</v>
      </c>
      <c r="AW28" s="11">
        <v>-2.2000000000000001E-3</v>
      </c>
      <c r="AX28" s="11">
        <v>-5.8999999999999999E-3</v>
      </c>
      <c r="AY28" s="11">
        <v>-8.9999999999999993E-3</v>
      </c>
      <c r="AZ28" s="11">
        <v>-1.06E-2</v>
      </c>
      <c r="BA28" s="11">
        <v>-1.0200000000000001E-2</v>
      </c>
      <c r="BB28" s="11">
        <v>-7.7999999999999996E-3</v>
      </c>
      <c r="BC28" s="11">
        <v>-4.0000000000000001E-3</v>
      </c>
      <c r="BD28" s="11">
        <v>5.0000000000000001E-4</v>
      </c>
      <c r="BE28" s="11">
        <v>5.1000000000000004E-3</v>
      </c>
      <c r="BF28" s="11">
        <v>9.1000000000000004E-3</v>
      </c>
      <c r="BG28" s="11">
        <v>1.2200000000000001E-2</v>
      </c>
      <c r="BH28" s="11">
        <v>1.41E-2</v>
      </c>
      <c r="BI28" s="11">
        <v>1.46E-2</v>
      </c>
      <c r="BJ28" s="11">
        <v>1.37E-2</v>
      </c>
      <c r="BK28" s="11">
        <v>1.1599999999999999E-2</v>
      </c>
      <c r="BL28" s="11">
        <v>8.6999999999999994E-3</v>
      </c>
      <c r="BM28" s="11">
        <v>5.3E-3</v>
      </c>
      <c r="BN28" s="11">
        <v>1.9E-3</v>
      </c>
      <c r="BO28" s="12">
        <v>8.0000000000000004E-4</v>
      </c>
      <c r="BP28" s="12">
        <v>-4.0000000000000002E-4</v>
      </c>
      <c r="BQ28" s="12">
        <v>-1.6000000000000001E-3</v>
      </c>
      <c r="BR28" s="12">
        <v>-2.7000000000000001E-3</v>
      </c>
      <c r="BS28" s="12">
        <v>-3.5000000000000001E-3</v>
      </c>
      <c r="BT28" s="12">
        <v>-4.0000000000000001E-3</v>
      </c>
      <c r="BU28" s="12">
        <v>-4.1999999999999997E-3</v>
      </c>
      <c r="BV28" s="12">
        <v>-3.8999999999999998E-3</v>
      </c>
      <c r="BW28" s="12">
        <v>-3.3E-3</v>
      </c>
      <c r="BX28" s="12">
        <v>-2.3E-3</v>
      </c>
      <c r="BY28" s="12">
        <v>-1.1000000000000001E-3</v>
      </c>
      <c r="BZ28" s="12">
        <v>4.0000000000000002E-4</v>
      </c>
      <c r="CA28" s="12">
        <v>2.0999999999999999E-3</v>
      </c>
      <c r="CB28" s="12">
        <v>3.8999999999999998E-3</v>
      </c>
      <c r="CC28" s="12">
        <v>5.5999999999999999E-3</v>
      </c>
      <c r="CD28" s="12">
        <v>7.1000000000000004E-3</v>
      </c>
      <c r="CE28" s="12">
        <v>8.3000000000000001E-3</v>
      </c>
      <c r="CF28" s="12">
        <v>9.2999999999999992E-3</v>
      </c>
      <c r="CG28" s="12">
        <v>9.7999999999999997E-3</v>
      </c>
      <c r="CH28" s="12">
        <v>0.01</v>
      </c>
    </row>
    <row r="29" spans="1:86" x14ac:dyDescent="0.2">
      <c r="A29" s="6">
        <v>47</v>
      </c>
      <c r="B29" s="11">
        <v>3.9800000000000002E-2</v>
      </c>
      <c r="C29" s="11">
        <v>3.6200000000000003E-2</v>
      </c>
      <c r="D29" s="11">
        <v>3.2599999999999997E-2</v>
      </c>
      <c r="E29" s="11">
        <v>2.8799999999999999E-2</v>
      </c>
      <c r="F29" s="11">
        <v>2.46E-2</v>
      </c>
      <c r="G29" s="11">
        <v>2.0400000000000001E-2</v>
      </c>
      <c r="H29" s="11">
        <v>1.6199999999999999E-2</v>
      </c>
      <c r="I29" s="11">
        <v>1.2200000000000001E-2</v>
      </c>
      <c r="J29" s="11">
        <v>8.3000000000000001E-3</v>
      </c>
      <c r="K29" s="11">
        <v>4.7000000000000002E-3</v>
      </c>
      <c r="L29" s="11">
        <v>1.5E-3</v>
      </c>
      <c r="M29" s="11">
        <v>-1.1000000000000001E-3</v>
      </c>
      <c r="N29" s="11">
        <v>-2.8999999999999998E-3</v>
      </c>
      <c r="O29" s="11">
        <v>-3.7000000000000002E-3</v>
      </c>
      <c r="P29" s="11">
        <v>-3.3999999999999998E-3</v>
      </c>
      <c r="Q29" s="11">
        <v>-2.2000000000000001E-3</v>
      </c>
      <c r="R29" s="11">
        <v>1E-4</v>
      </c>
      <c r="S29" s="11">
        <v>3.3E-3</v>
      </c>
      <c r="T29" s="11">
        <v>7.1999999999999998E-3</v>
      </c>
      <c r="U29" s="11">
        <v>1.1599999999999999E-2</v>
      </c>
      <c r="V29" s="11">
        <v>1.6199999999999999E-2</v>
      </c>
      <c r="W29" s="11">
        <v>2.0799999999999999E-2</v>
      </c>
      <c r="X29" s="11">
        <v>2.4899999999999999E-2</v>
      </c>
      <c r="Y29" s="11">
        <v>2.8299999999999999E-2</v>
      </c>
      <c r="Z29" s="11">
        <v>3.0499999999999999E-2</v>
      </c>
      <c r="AA29" s="11">
        <v>3.15E-2</v>
      </c>
      <c r="AB29" s="11">
        <v>3.1399999999999997E-2</v>
      </c>
      <c r="AC29" s="11">
        <v>3.04E-2</v>
      </c>
      <c r="AD29" s="11">
        <v>2.8799999999999999E-2</v>
      </c>
      <c r="AE29" s="11">
        <v>2.69E-2</v>
      </c>
      <c r="AF29" s="11">
        <v>2.5000000000000001E-2</v>
      </c>
      <c r="AG29" s="11">
        <v>2.3099999999999999E-2</v>
      </c>
      <c r="AH29" s="11">
        <v>2.12E-2</v>
      </c>
      <c r="AI29" s="11">
        <v>1.9400000000000001E-2</v>
      </c>
      <c r="AJ29" s="11">
        <v>1.78E-2</v>
      </c>
      <c r="AK29" s="11">
        <v>1.6500000000000001E-2</v>
      </c>
      <c r="AL29" s="11">
        <v>1.5299999999999999E-2</v>
      </c>
      <c r="AM29" s="11">
        <v>1.4200000000000001E-2</v>
      </c>
      <c r="AN29" s="11">
        <v>1.2999999999999999E-2</v>
      </c>
      <c r="AO29" s="11">
        <v>1.18E-2</v>
      </c>
      <c r="AP29" s="11">
        <v>1.0699999999999999E-2</v>
      </c>
      <c r="AQ29" s="11">
        <v>9.7000000000000003E-3</v>
      </c>
      <c r="AR29" s="11">
        <v>8.8999999999999999E-3</v>
      </c>
      <c r="AS29" s="11">
        <v>8.3000000000000001E-3</v>
      </c>
      <c r="AT29" s="11">
        <v>7.4999999999999997E-3</v>
      </c>
      <c r="AU29" s="11">
        <v>6.1000000000000004E-3</v>
      </c>
      <c r="AV29" s="11">
        <v>3.5999999999999999E-3</v>
      </c>
      <c r="AW29" s="11">
        <v>0</v>
      </c>
      <c r="AX29" s="11">
        <v>-3.8999999999999998E-3</v>
      </c>
      <c r="AY29" s="11">
        <v>-7.4000000000000003E-3</v>
      </c>
      <c r="AZ29" s="11">
        <v>-9.4999999999999998E-3</v>
      </c>
      <c r="BA29" s="11">
        <v>-9.7999999999999997E-3</v>
      </c>
      <c r="BB29" s="11">
        <v>-8.2000000000000007E-3</v>
      </c>
      <c r="BC29" s="11">
        <v>-5.1999999999999998E-3</v>
      </c>
      <c r="BD29" s="11">
        <v>-1.4E-3</v>
      </c>
      <c r="BE29" s="11">
        <v>2.5999999999999999E-3</v>
      </c>
      <c r="BF29" s="11">
        <v>6.3E-3</v>
      </c>
      <c r="BG29" s="11">
        <v>9.2999999999999992E-3</v>
      </c>
      <c r="BH29" s="11">
        <v>1.14E-2</v>
      </c>
      <c r="BI29" s="11">
        <v>1.23E-2</v>
      </c>
      <c r="BJ29" s="11">
        <v>1.2E-2</v>
      </c>
      <c r="BK29" s="11">
        <v>1.0699999999999999E-2</v>
      </c>
      <c r="BL29" s="11">
        <v>8.6E-3</v>
      </c>
      <c r="BM29" s="11">
        <v>6.1000000000000004E-3</v>
      </c>
      <c r="BN29" s="11">
        <v>3.5999999999999999E-3</v>
      </c>
      <c r="BO29" s="12">
        <v>2.8999999999999998E-3</v>
      </c>
      <c r="BP29" s="12">
        <v>2E-3</v>
      </c>
      <c r="BQ29" s="12">
        <v>8.9999999999999998E-4</v>
      </c>
      <c r="BR29" s="12">
        <v>-1E-4</v>
      </c>
      <c r="BS29" s="12">
        <v>-1.1000000000000001E-3</v>
      </c>
      <c r="BT29" s="12">
        <v>-1.8E-3</v>
      </c>
      <c r="BU29" s="12">
        <v>-2.2000000000000001E-3</v>
      </c>
      <c r="BV29" s="12">
        <v>-2.3E-3</v>
      </c>
      <c r="BW29" s="12">
        <v>-2E-3</v>
      </c>
      <c r="BX29" s="12">
        <v>-1.4E-3</v>
      </c>
      <c r="BY29" s="12">
        <v>-5.0000000000000001E-4</v>
      </c>
      <c r="BZ29" s="12">
        <v>8.0000000000000004E-4</v>
      </c>
      <c r="CA29" s="12">
        <v>2.3E-3</v>
      </c>
      <c r="CB29" s="12">
        <v>3.8999999999999998E-3</v>
      </c>
      <c r="CC29" s="12">
        <v>5.5999999999999999E-3</v>
      </c>
      <c r="CD29" s="12">
        <v>7.0000000000000001E-3</v>
      </c>
      <c r="CE29" s="12">
        <v>8.3000000000000001E-3</v>
      </c>
      <c r="CF29" s="12">
        <v>9.1999999999999998E-3</v>
      </c>
      <c r="CG29" s="12">
        <v>9.7999999999999997E-3</v>
      </c>
      <c r="CH29" s="12">
        <v>0.01</v>
      </c>
    </row>
    <row r="30" spans="1:86" x14ac:dyDescent="0.2">
      <c r="A30" s="6">
        <v>48</v>
      </c>
      <c r="B30" s="11">
        <v>3.7699999999999997E-2</v>
      </c>
      <c r="C30" s="11">
        <v>3.4700000000000002E-2</v>
      </c>
      <c r="D30" s="11">
        <v>3.1600000000000003E-2</v>
      </c>
      <c r="E30" s="11">
        <v>2.8199999999999999E-2</v>
      </c>
      <c r="F30" s="11">
        <v>2.4500000000000001E-2</v>
      </c>
      <c r="G30" s="11">
        <v>2.0400000000000001E-2</v>
      </c>
      <c r="H30" s="11">
        <v>1.6400000000000001E-2</v>
      </c>
      <c r="I30" s="11">
        <v>1.24E-2</v>
      </c>
      <c r="J30" s="11">
        <v>8.6999999999999994E-3</v>
      </c>
      <c r="K30" s="11">
        <v>5.1000000000000004E-3</v>
      </c>
      <c r="L30" s="11">
        <v>1.9E-3</v>
      </c>
      <c r="M30" s="11">
        <v>-6.9999999999999999E-4</v>
      </c>
      <c r="N30" s="11">
        <v>-2.3999999999999998E-3</v>
      </c>
      <c r="O30" s="11">
        <v>-3.0999999999999999E-3</v>
      </c>
      <c r="P30" s="11">
        <v>-2.8E-3</v>
      </c>
      <c r="Q30" s="11">
        <v>-1.5E-3</v>
      </c>
      <c r="R30" s="11">
        <v>8.0000000000000004E-4</v>
      </c>
      <c r="S30" s="11">
        <v>3.8999999999999998E-3</v>
      </c>
      <c r="T30" s="11">
        <v>7.7000000000000002E-3</v>
      </c>
      <c r="U30" s="11">
        <v>1.1900000000000001E-2</v>
      </c>
      <c r="V30" s="11">
        <v>1.6299999999999999E-2</v>
      </c>
      <c r="W30" s="11">
        <v>2.0500000000000001E-2</v>
      </c>
      <c r="X30" s="11">
        <v>2.4299999999999999E-2</v>
      </c>
      <c r="Y30" s="11">
        <v>2.7300000000000001E-2</v>
      </c>
      <c r="Z30" s="11">
        <v>2.92E-2</v>
      </c>
      <c r="AA30" s="11">
        <v>2.98E-2</v>
      </c>
      <c r="AB30" s="11">
        <v>2.9499999999999998E-2</v>
      </c>
      <c r="AC30" s="11">
        <v>2.8500000000000001E-2</v>
      </c>
      <c r="AD30" s="11">
        <v>2.69E-2</v>
      </c>
      <c r="AE30" s="11">
        <v>2.5100000000000001E-2</v>
      </c>
      <c r="AF30" s="11">
        <v>2.3199999999999998E-2</v>
      </c>
      <c r="AG30" s="11">
        <v>2.1399999999999999E-2</v>
      </c>
      <c r="AH30" s="11">
        <v>1.9699999999999999E-2</v>
      </c>
      <c r="AI30" s="11">
        <v>1.7999999999999999E-2</v>
      </c>
      <c r="AJ30" s="11">
        <v>1.67E-2</v>
      </c>
      <c r="AK30" s="11">
        <v>1.5699999999999999E-2</v>
      </c>
      <c r="AL30" s="11">
        <v>1.49E-2</v>
      </c>
      <c r="AM30" s="11">
        <v>1.43E-2</v>
      </c>
      <c r="AN30" s="11">
        <v>1.37E-2</v>
      </c>
      <c r="AO30" s="11">
        <v>1.29E-2</v>
      </c>
      <c r="AP30" s="11">
        <v>1.2200000000000001E-2</v>
      </c>
      <c r="AQ30" s="11">
        <v>1.15E-2</v>
      </c>
      <c r="AR30" s="11">
        <v>1.09E-2</v>
      </c>
      <c r="AS30" s="11">
        <v>1.04E-2</v>
      </c>
      <c r="AT30" s="11">
        <v>9.7999999999999997E-3</v>
      </c>
      <c r="AU30" s="11">
        <v>8.3999999999999995E-3</v>
      </c>
      <c r="AV30" s="11">
        <v>6.0000000000000001E-3</v>
      </c>
      <c r="AW30" s="11">
        <v>2.5000000000000001E-3</v>
      </c>
      <c r="AX30" s="11">
        <v>-1.4E-3</v>
      </c>
      <c r="AY30" s="11">
        <v>-5.1000000000000004E-3</v>
      </c>
      <c r="AZ30" s="11">
        <v>-7.6E-3</v>
      </c>
      <c r="BA30" s="11">
        <v>-8.6E-3</v>
      </c>
      <c r="BB30" s="11">
        <v>-7.7999999999999996E-3</v>
      </c>
      <c r="BC30" s="11">
        <v>-5.7000000000000002E-3</v>
      </c>
      <c r="BD30" s="11">
        <v>-2.7000000000000001E-3</v>
      </c>
      <c r="BE30" s="11">
        <v>5.9999999999999995E-4</v>
      </c>
      <c r="BF30" s="11">
        <v>3.8E-3</v>
      </c>
      <c r="BG30" s="11">
        <v>6.4999999999999997E-3</v>
      </c>
      <c r="BH30" s="11">
        <v>8.5000000000000006E-3</v>
      </c>
      <c r="BI30" s="11">
        <v>9.7000000000000003E-3</v>
      </c>
      <c r="BJ30" s="11">
        <v>9.7999999999999997E-3</v>
      </c>
      <c r="BK30" s="11">
        <v>8.9999999999999993E-3</v>
      </c>
      <c r="BL30" s="11">
        <v>7.6E-3</v>
      </c>
      <c r="BM30" s="11">
        <v>6.0000000000000001E-3</v>
      </c>
      <c r="BN30" s="11">
        <v>4.4000000000000003E-3</v>
      </c>
      <c r="BO30" s="12">
        <v>4.1000000000000003E-3</v>
      </c>
      <c r="BP30" s="12">
        <v>3.5999999999999999E-3</v>
      </c>
      <c r="BQ30" s="12">
        <v>2.8E-3</v>
      </c>
      <c r="BR30" s="12">
        <v>1.9E-3</v>
      </c>
      <c r="BS30" s="12">
        <v>1E-3</v>
      </c>
      <c r="BT30" s="12">
        <v>2.0000000000000001E-4</v>
      </c>
      <c r="BU30" s="12">
        <v>-4.0000000000000002E-4</v>
      </c>
      <c r="BV30" s="12">
        <v>-6.9999999999999999E-4</v>
      </c>
      <c r="BW30" s="12">
        <v>-6.9999999999999999E-4</v>
      </c>
      <c r="BX30" s="12">
        <v>-4.0000000000000002E-4</v>
      </c>
      <c r="BY30" s="12">
        <v>2.9999999999999997E-4</v>
      </c>
      <c r="BZ30" s="12">
        <v>1.2999999999999999E-3</v>
      </c>
      <c r="CA30" s="12">
        <v>2.5999999999999999E-3</v>
      </c>
      <c r="CB30" s="12">
        <v>4.1000000000000003E-3</v>
      </c>
      <c r="CC30" s="12">
        <v>5.5999999999999999E-3</v>
      </c>
      <c r="CD30" s="12">
        <v>7.0000000000000001E-3</v>
      </c>
      <c r="CE30" s="12">
        <v>8.3000000000000001E-3</v>
      </c>
      <c r="CF30" s="12">
        <v>9.1999999999999998E-3</v>
      </c>
      <c r="CG30" s="12">
        <v>9.7999999999999997E-3</v>
      </c>
      <c r="CH30" s="12">
        <v>0.01</v>
      </c>
    </row>
    <row r="31" spans="1:86" x14ac:dyDescent="0.2">
      <c r="A31" s="6">
        <v>49</v>
      </c>
      <c r="B31" s="11">
        <v>3.5499999999999997E-2</v>
      </c>
      <c r="C31" s="11">
        <v>3.3099999999999997E-2</v>
      </c>
      <c r="D31" s="11">
        <v>3.0599999999999999E-2</v>
      </c>
      <c r="E31" s="11">
        <v>2.7699999999999999E-2</v>
      </c>
      <c r="F31" s="11">
        <v>2.4400000000000002E-2</v>
      </c>
      <c r="G31" s="11">
        <v>2.07E-2</v>
      </c>
      <c r="H31" s="11">
        <v>1.6799999999999999E-2</v>
      </c>
      <c r="I31" s="11">
        <v>1.29E-2</v>
      </c>
      <c r="J31" s="11">
        <v>9.1999999999999998E-3</v>
      </c>
      <c r="K31" s="11">
        <v>5.5999999999999999E-3</v>
      </c>
      <c r="L31" s="11">
        <v>2.3999999999999998E-3</v>
      </c>
      <c r="M31" s="11">
        <v>-1E-4</v>
      </c>
      <c r="N31" s="11">
        <v>-1.9E-3</v>
      </c>
      <c r="O31" s="11">
        <v>-2.5999999999999999E-3</v>
      </c>
      <c r="P31" s="11">
        <v>-2.3E-3</v>
      </c>
      <c r="Q31" s="11">
        <v>-1E-3</v>
      </c>
      <c r="R31" s="11">
        <v>1.2999999999999999E-3</v>
      </c>
      <c r="S31" s="11">
        <v>4.3E-3</v>
      </c>
      <c r="T31" s="11">
        <v>8.0000000000000002E-3</v>
      </c>
      <c r="U31" s="11">
        <v>1.2E-2</v>
      </c>
      <c r="V31" s="11">
        <v>1.6199999999999999E-2</v>
      </c>
      <c r="W31" s="11">
        <v>2.0299999999999999E-2</v>
      </c>
      <c r="X31" s="11">
        <v>2.3699999999999999E-2</v>
      </c>
      <c r="Y31" s="11">
        <v>2.64E-2</v>
      </c>
      <c r="Z31" s="11">
        <v>2.7900000000000001E-2</v>
      </c>
      <c r="AA31" s="11">
        <v>2.8299999999999999E-2</v>
      </c>
      <c r="AB31" s="11">
        <v>2.7799999999999998E-2</v>
      </c>
      <c r="AC31" s="11">
        <v>2.6700000000000002E-2</v>
      </c>
      <c r="AD31" s="11">
        <v>2.5100000000000001E-2</v>
      </c>
      <c r="AE31" s="11">
        <v>2.3300000000000001E-2</v>
      </c>
      <c r="AF31" s="11">
        <v>2.1399999999999999E-2</v>
      </c>
      <c r="AG31" s="11">
        <v>1.9699999999999999E-2</v>
      </c>
      <c r="AH31" s="11">
        <v>1.7999999999999999E-2</v>
      </c>
      <c r="AI31" s="11">
        <v>1.6500000000000001E-2</v>
      </c>
      <c r="AJ31" s="11">
        <v>1.54E-2</v>
      </c>
      <c r="AK31" s="11">
        <v>1.47E-2</v>
      </c>
      <c r="AL31" s="11">
        <v>1.44E-2</v>
      </c>
      <c r="AM31" s="11">
        <v>1.4200000000000001E-2</v>
      </c>
      <c r="AN31" s="11">
        <v>1.4E-2</v>
      </c>
      <c r="AO31" s="11">
        <v>1.37E-2</v>
      </c>
      <c r="AP31" s="11">
        <v>1.3299999999999999E-2</v>
      </c>
      <c r="AQ31" s="11">
        <v>1.29E-2</v>
      </c>
      <c r="AR31" s="11">
        <v>1.2500000000000001E-2</v>
      </c>
      <c r="AS31" s="11">
        <v>1.21E-2</v>
      </c>
      <c r="AT31" s="11">
        <v>1.1599999999999999E-2</v>
      </c>
      <c r="AU31" s="11">
        <v>1.04E-2</v>
      </c>
      <c r="AV31" s="11">
        <v>8.3000000000000001E-3</v>
      </c>
      <c r="AW31" s="11">
        <v>5.1000000000000004E-3</v>
      </c>
      <c r="AX31" s="11">
        <v>1.2999999999999999E-3</v>
      </c>
      <c r="AY31" s="11">
        <v>-2.3999999999999998E-3</v>
      </c>
      <c r="AZ31" s="11">
        <v>-5.1000000000000004E-3</v>
      </c>
      <c r="BA31" s="11">
        <v>-6.4999999999999997E-3</v>
      </c>
      <c r="BB31" s="11">
        <v>-6.4999999999999997E-3</v>
      </c>
      <c r="BC31" s="11">
        <v>-5.3E-3</v>
      </c>
      <c r="BD31" s="11">
        <v>-3.2000000000000002E-3</v>
      </c>
      <c r="BE31" s="11">
        <v>-6.9999999999999999E-4</v>
      </c>
      <c r="BF31" s="11">
        <v>1.9E-3</v>
      </c>
      <c r="BG31" s="11">
        <v>4.1000000000000003E-3</v>
      </c>
      <c r="BH31" s="11">
        <v>5.7999999999999996E-3</v>
      </c>
      <c r="BI31" s="11">
        <v>6.8999999999999999E-3</v>
      </c>
      <c r="BJ31" s="11">
        <v>7.1999999999999998E-3</v>
      </c>
      <c r="BK31" s="11">
        <v>6.7999999999999996E-3</v>
      </c>
      <c r="BL31" s="11">
        <v>6.0000000000000001E-3</v>
      </c>
      <c r="BM31" s="11">
        <v>5.1000000000000004E-3</v>
      </c>
      <c r="BN31" s="11">
        <v>4.3E-3</v>
      </c>
      <c r="BO31" s="12">
        <v>4.4000000000000003E-3</v>
      </c>
      <c r="BP31" s="12">
        <v>4.3E-3</v>
      </c>
      <c r="BQ31" s="12">
        <v>3.8999999999999998E-3</v>
      </c>
      <c r="BR31" s="12">
        <v>3.3999999999999998E-3</v>
      </c>
      <c r="BS31" s="12">
        <v>2.5999999999999999E-3</v>
      </c>
      <c r="BT31" s="12">
        <v>1.9E-3</v>
      </c>
      <c r="BU31" s="12">
        <v>1.2999999999999999E-3</v>
      </c>
      <c r="BV31" s="12">
        <v>8.9999999999999998E-4</v>
      </c>
      <c r="BW31" s="12">
        <v>6.9999999999999999E-4</v>
      </c>
      <c r="BX31" s="12">
        <v>8.0000000000000004E-4</v>
      </c>
      <c r="BY31" s="12">
        <v>1.1999999999999999E-3</v>
      </c>
      <c r="BZ31" s="12">
        <v>2E-3</v>
      </c>
      <c r="CA31" s="12">
        <v>3.0000000000000001E-3</v>
      </c>
      <c r="CB31" s="12">
        <v>4.3E-3</v>
      </c>
      <c r="CC31" s="12">
        <v>5.7000000000000002E-3</v>
      </c>
      <c r="CD31" s="12">
        <v>7.1000000000000004E-3</v>
      </c>
      <c r="CE31" s="12">
        <v>8.3000000000000001E-3</v>
      </c>
      <c r="CF31" s="12">
        <v>9.1999999999999998E-3</v>
      </c>
      <c r="CG31" s="12">
        <v>9.7999999999999997E-3</v>
      </c>
      <c r="CH31" s="12">
        <v>0.01</v>
      </c>
    </row>
    <row r="32" spans="1:86" x14ac:dyDescent="0.2">
      <c r="A32" s="6">
        <v>50</v>
      </c>
      <c r="B32" s="11">
        <v>3.3300000000000003E-2</v>
      </c>
      <c r="C32" s="11">
        <v>3.15E-2</v>
      </c>
      <c r="D32" s="11">
        <v>2.9600000000000001E-2</v>
      </c>
      <c r="E32" s="11">
        <v>2.7199999999999998E-2</v>
      </c>
      <c r="F32" s="11">
        <v>2.4299999999999999E-2</v>
      </c>
      <c r="G32" s="11">
        <v>2.0899999999999998E-2</v>
      </c>
      <c r="H32" s="11">
        <v>1.72E-2</v>
      </c>
      <c r="I32" s="11">
        <v>1.35E-2</v>
      </c>
      <c r="J32" s="11">
        <v>9.9000000000000008E-3</v>
      </c>
      <c r="K32" s="11">
        <v>6.4000000000000003E-3</v>
      </c>
      <c r="L32" s="11">
        <v>3.2000000000000002E-3</v>
      </c>
      <c r="M32" s="11">
        <v>5.9999999999999995E-4</v>
      </c>
      <c r="N32" s="11">
        <v>-1.1999999999999999E-3</v>
      </c>
      <c r="O32" s="11">
        <v>-2E-3</v>
      </c>
      <c r="P32" s="11">
        <v>-1.8E-3</v>
      </c>
      <c r="Q32" s="11">
        <v>-5.0000000000000001E-4</v>
      </c>
      <c r="R32" s="11">
        <v>1.6000000000000001E-3</v>
      </c>
      <c r="S32" s="11">
        <v>4.4000000000000003E-3</v>
      </c>
      <c r="T32" s="11">
        <v>8.0000000000000002E-3</v>
      </c>
      <c r="U32" s="11">
        <v>1.2E-2</v>
      </c>
      <c r="V32" s="11">
        <v>1.61E-2</v>
      </c>
      <c r="W32" s="11">
        <v>1.9900000000000001E-2</v>
      </c>
      <c r="X32" s="11">
        <v>2.3199999999999998E-2</v>
      </c>
      <c r="Y32" s="11">
        <v>2.5499999999999998E-2</v>
      </c>
      <c r="Z32" s="11">
        <v>2.6800000000000001E-2</v>
      </c>
      <c r="AA32" s="11">
        <v>2.69E-2</v>
      </c>
      <c r="AB32" s="11">
        <v>2.63E-2</v>
      </c>
      <c r="AC32" s="11">
        <v>2.5000000000000001E-2</v>
      </c>
      <c r="AD32" s="11">
        <v>2.3400000000000001E-2</v>
      </c>
      <c r="AE32" s="11">
        <v>2.1499999999999998E-2</v>
      </c>
      <c r="AF32" s="11">
        <v>1.9699999999999999E-2</v>
      </c>
      <c r="AG32" s="11">
        <v>1.78E-2</v>
      </c>
      <c r="AH32" s="11">
        <v>1.6199999999999999E-2</v>
      </c>
      <c r="AI32" s="11">
        <v>1.4800000000000001E-2</v>
      </c>
      <c r="AJ32" s="11">
        <v>1.3899999999999999E-2</v>
      </c>
      <c r="AK32" s="11">
        <v>1.3599999999999999E-2</v>
      </c>
      <c r="AL32" s="11">
        <v>1.3599999999999999E-2</v>
      </c>
      <c r="AM32" s="11">
        <v>1.3899999999999999E-2</v>
      </c>
      <c r="AN32" s="11">
        <v>1.4200000000000001E-2</v>
      </c>
      <c r="AO32" s="11">
        <v>1.4200000000000001E-2</v>
      </c>
      <c r="AP32" s="11">
        <v>1.41E-2</v>
      </c>
      <c r="AQ32" s="11">
        <v>1.38E-2</v>
      </c>
      <c r="AR32" s="11">
        <v>1.3599999999999999E-2</v>
      </c>
      <c r="AS32" s="11">
        <v>1.34E-2</v>
      </c>
      <c r="AT32" s="11">
        <v>1.2999999999999999E-2</v>
      </c>
      <c r="AU32" s="11">
        <v>1.21E-2</v>
      </c>
      <c r="AV32" s="11">
        <v>1.03E-2</v>
      </c>
      <c r="AW32" s="11">
        <v>7.4999999999999997E-3</v>
      </c>
      <c r="AX32" s="11">
        <v>4.1000000000000003E-3</v>
      </c>
      <c r="AY32" s="11">
        <v>5.9999999999999995E-4</v>
      </c>
      <c r="AZ32" s="11">
        <v>-2.2000000000000001E-3</v>
      </c>
      <c r="BA32" s="11">
        <v>-3.8999999999999998E-3</v>
      </c>
      <c r="BB32" s="11">
        <v>-4.4000000000000003E-3</v>
      </c>
      <c r="BC32" s="11">
        <v>-3.8999999999999998E-3</v>
      </c>
      <c r="BD32" s="11">
        <v>-2.7000000000000001E-3</v>
      </c>
      <c r="BE32" s="11">
        <v>-1.1000000000000001E-3</v>
      </c>
      <c r="BF32" s="11">
        <v>5.9999999999999995E-4</v>
      </c>
      <c r="BG32" s="11">
        <v>2.2000000000000001E-3</v>
      </c>
      <c r="BH32" s="11">
        <v>3.3999999999999998E-3</v>
      </c>
      <c r="BI32" s="11">
        <v>4.1000000000000003E-3</v>
      </c>
      <c r="BJ32" s="11">
        <v>4.4000000000000003E-3</v>
      </c>
      <c r="BK32" s="11">
        <v>4.1999999999999997E-3</v>
      </c>
      <c r="BL32" s="11">
        <v>3.7000000000000002E-3</v>
      </c>
      <c r="BM32" s="11">
        <v>3.3999999999999998E-3</v>
      </c>
      <c r="BN32" s="11">
        <v>3.3E-3</v>
      </c>
      <c r="BO32" s="12">
        <v>3.8999999999999998E-3</v>
      </c>
      <c r="BP32" s="12">
        <v>4.3E-3</v>
      </c>
      <c r="BQ32" s="12">
        <v>4.4000000000000003E-3</v>
      </c>
      <c r="BR32" s="12">
        <v>4.1999999999999997E-3</v>
      </c>
      <c r="BS32" s="12">
        <v>3.8E-3</v>
      </c>
      <c r="BT32" s="12">
        <v>3.3E-3</v>
      </c>
      <c r="BU32" s="12">
        <v>2.8E-3</v>
      </c>
      <c r="BV32" s="12">
        <v>2.3999999999999998E-3</v>
      </c>
      <c r="BW32" s="12">
        <v>2.0999999999999999E-3</v>
      </c>
      <c r="BX32" s="12">
        <v>2E-3</v>
      </c>
      <c r="BY32" s="12">
        <v>2.0999999999999999E-3</v>
      </c>
      <c r="BZ32" s="12">
        <v>2.7000000000000001E-3</v>
      </c>
      <c r="CA32" s="12">
        <v>3.5999999999999999E-3</v>
      </c>
      <c r="CB32" s="12">
        <v>4.7000000000000002E-3</v>
      </c>
      <c r="CC32" s="12">
        <v>5.8999999999999999E-3</v>
      </c>
      <c r="CD32" s="12">
        <v>7.1999999999999998E-3</v>
      </c>
      <c r="CE32" s="12">
        <v>8.3000000000000001E-3</v>
      </c>
      <c r="CF32" s="12">
        <v>9.1999999999999998E-3</v>
      </c>
      <c r="CG32" s="12">
        <v>9.7999999999999997E-3</v>
      </c>
      <c r="CH32" s="12">
        <v>0.01</v>
      </c>
    </row>
    <row r="33" spans="1:86" x14ac:dyDescent="0.2">
      <c r="A33" s="6">
        <v>51</v>
      </c>
      <c r="B33" s="11">
        <v>3.1399999999999997E-2</v>
      </c>
      <c r="C33" s="11">
        <v>3.0099999999999998E-2</v>
      </c>
      <c r="D33" s="11">
        <v>2.86E-2</v>
      </c>
      <c r="E33" s="11">
        <v>2.6700000000000002E-2</v>
      </c>
      <c r="F33" s="11">
        <v>2.4199999999999999E-2</v>
      </c>
      <c r="G33" s="11">
        <v>2.1100000000000001E-2</v>
      </c>
      <c r="H33" s="11">
        <v>1.77E-2</v>
      </c>
      <c r="I33" s="11">
        <v>1.4200000000000001E-2</v>
      </c>
      <c r="J33" s="11">
        <v>1.0699999999999999E-2</v>
      </c>
      <c r="K33" s="11">
        <v>7.3000000000000001E-3</v>
      </c>
      <c r="L33" s="11">
        <v>4.1000000000000003E-3</v>
      </c>
      <c r="M33" s="11">
        <v>1.5E-3</v>
      </c>
      <c r="N33" s="11">
        <v>-4.0000000000000002E-4</v>
      </c>
      <c r="O33" s="11">
        <v>-1.2999999999999999E-3</v>
      </c>
      <c r="P33" s="11">
        <v>-1.2999999999999999E-3</v>
      </c>
      <c r="Q33" s="11">
        <v>-2.9999999999999997E-4</v>
      </c>
      <c r="R33" s="11">
        <v>1.6000000000000001E-3</v>
      </c>
      <c r="S33" s="11">
        <v>4.3E-3</v>
      </c>
      <c r="T33" s="11">
        <v>7.7999999999999996E-3</v>
      </c>
      <c r="U33" s="11">
        <v>1.17E-2</v>
      </c>
      <c r="V33" s="11">
        <v>1.5800000000000002E-2</v>
      </c>
      <c r="W33" s="11">
        <v>1.95E-2</v>
      </c>
      <c r="X33" s="11">
        <v>2.2599999999999999E-2</v>
      </c>
      <c r="Y33" s="11">
        <v>2.4799999999999999E-2</v>
      </c>
      <c r="Z33" s="11">
        <v>2.58E-2</v>
      </c>
      <c r="AA33" s="11">
        <v>2.58E-2</v>
      </c>
      <c r="AB33" s="11">
        <v>2.5000000000000001E-2</v>
      </c>
      <c r="AC33" s="11">
        <v>2.35E-2</v>
      </c>
      <c r="AD33" s="11">
        <v>2.18E-2</v>
      </c>
      <c r="AE33" s="11">
        <v>1.9800000000000002E-2</v>
      </c>
      <c r="AF33" s="11">
        <v>1.7899999999999999E-2</v>
      </c>
      <c r="AG33" s="11">
        <v>1.6E-2</v>
      </c>
      <c r="AH33" s="11">
        <v>1.44E-2</v>
      </c>
      <c r="AI33" s="11">
        <v>1.32E-2</v>
      </c>
      <c r="AJ33" s="11">
        <v>1.2500000000000001E-2</v>
      </c>
      <c r="AK33" s="11">
        <v>1.24E-2</v>
      </c>
      <c r="AL33" s="11">
        <v>1.2800000000000001E-2</v>
      </c>
      <c r="AM33" s="11">
        <v>1.34E-2</v>
      </c>
      <c r="AN33" s="11">
        <v>1.4E-2</v>
      </c>
      <c r="AO33" s="11">
        <v>1.44E-2</v>
      </c>
      <c r="AP33" s="11">
        <v>1.4500000000000001E-2</v>
      </c>
      <c r="AQ33" s="11">
        <v>1.44E-2</v>
      </c>
      <c r="AR33" s="11">
        <v>1.43E-2</v>
      </c>
      <c r="AS33" s="11">
        <v>1.4200000000000001E-2</v>
      </c>
      <c r="AT33" s="11">
        <v>1.4E-2</v>
      </c>
      <c r="AU33" s="11">
        <v>1.34E-2</v>
      </c>
      <c r="AV33" s="11">
        <v>1.1900000000000001E-2</v>
      </c>
      <c r="AW33" s="11">
        <v>9.5999999999999992E-3</v>
      </c>
      <c r="AX33" s="11">
        <v>6.7000000000000002E-3</v>
      </c>
      <c r="AY33" s="11">
        <v>3.5999999999999999E-3</v>
      </c>
      <c r="AZ33" s="11">
        <v>1E-3</v>
      </c>
      <c r="BA33" s="11">
        <v>-8.0000000000000004E-4</v>
      </c>
      <c r="BB33" s="11">
        <v>-1.6999999999999999E-3</v>
      </c>
      <c r="BC33" s="11">
        <v>-1.8E-3</v>
      </c>
      <c r="BD33" s="11">
        <v>-1.4E-3</v>
      </c>
      <c r="BE33" s="11">
        <v>-5.9999999999999995E-4</v>
      </c>
      <c r="BF33" s="11">
        <v>2.9999999999999997E-4</v>
      </c>
      <c r="BG33" s="11">
        <v>1E-3</v>
      </c>
      <c r="BH33" s="11">
        <v>1.4E-3</v>
      </c>
      <c r="BI33" s="11">
        <v>1.6999999999999999E-3</v>
      </c>
      <c r="BJ33" s="11">
        <v>1.6000000000000001E-3</v>
      </c>
      <c r="BK33" s="11">
        <v>1.4E-3</v>
      </c>
      <c r="BL33" s="11">
        <v>1.1000000000000001E-3</v>
      </c>
      <c r="BM33" s="11">
        <v>1.1999999999999999E-3</v>
      </c>
      <c r="BN33" s="11">
        <v>1.6000000000000001E-3</v>
      </c>
      <c r="BO33" s="12">
        <v>2.5999999999999999E-3</v>
      </c>
      <c r="BP33" s="12">
        <v>3.3999999999999998E-3</v>
      </c>
      <c r="BQ33" s="12">
        <v>4.1000000000000003E-3</v>
      </c>
      <c r="BR33" s="12">
        <v>4.4000000000000003E-3</v>
      </c>
      <c r="BS33" s="12">
        <v>4.4999999999999997E-3</v>
      </c>
      <c r="BT33" s="12">
        <v>4.3E-3</v>
      </c>
      <c r="BU33" s="12">
        <v>4.1000000000000003E-3</v>
      </c>
      <c r="BV33" s="12">
        <v>3.7000000000000002E-3</v>
      </c>
      <c r="BW33" s="12">
        <v>3.3999999999999998E-3</v>
      </c>
      <c r="BX33" s="12">
        <v>3.2000000000000002E-3</v>
      </c>
      <c r="BY33" s="12">
        <v>3.2000000000000002E-3</v>
      </c>
      <c r="BZ33" s="12">
        <v>3.5000000000000001E-3</v>
      </c>
      <c r="CA33" s="12">
        <v>4.1000000000000003E-3</v>
      </c>
      <c r="CB33" s="12">
        <v>5.1000000000000004E-3</v>
      </c>
      <c r="CC33" s="12">
        <v>6.1000000000000004E-3</v>
      </c>
      <c r="CD33" s="12">
        <v>7.3000000000000001E-3</v>
      </c>
      <c r="CE33" s="12">
        <v>8.3000000000000001E-3</v>
      </c>
      <c r="CF33" s="12">
        <v>9.1999999999999998E-3</v>
      </c>
      <c r="CG33" s="12">
        <v>9.7999999999999997E-3</v>
      </c>
      <c r="CH33" s="12">
        <v>0.01</v>
      </c>
    </row>
    <row r="34" spans="1:86" x14ac:dyDescent="0.2">
      <c r="A34" s="6">
        <v>52</v>
      </c>
      <c r="B34" s="11">
        <v>0.03</v>
      </c>
      <c r="C34" s="11">
        <v>2.8899999999999999E-2</v>
      </c>
      <c r="D34" s="11">
        <v>2.7699999999999999E-2</v>
      </c>
      <c r="E34" s="11">
        <v>2.6100000000000002E-2</v>
      </c>
      <c r="F34" s="11">
        <v>2.3900000000000001E-2</v>
      </c>
      <c r="G34" s="11">
        <v>2.1100000000000001E-2</v>
      </c>
      <c r="H34" s="11">
        <v>1.7999999999999999E-2</v>
      </c>
      <c r="I34" s="11">
        <v>1.4800000000000001E-2</v>
      </c>
      <c r="J34" s="11">
        <v>1.15E-2</v>
      </c>
      <c r="K34" s="11">
        <v>8.3000000000000001E-3</v>
      </c>
      <c r="L34" s="11">
        <v>5.1999999999999998E-3</v>
      </c>
      <c r="M34" s="11">
        <v>2.5999999999999999E-3</v>
      </c>
      <c r="N34" s="11">
        <v>5.0000000000000001E-4</v>
      </c>
      <c r="O34" s="11">
        <v>-5.9999999999999995E-4</v>
      </c>
      <c r="P34" s="11">
        <v>-8.0000000000000004E-4</v>
      </c>
      <c r="Q34" s="11">
        <v>-1E-4</v>
      </c>
      <c r="R34" s="11">
        <v>1.5E-3</v>
      </c>
      <c r="S34" s="11">
        <v>4.0000000000000001E-3</v>
      </c>
      <c r="T34" s="11">
        <v>7.3000000000000001E-3</v>
      </c>
      <c r="U34" s="11">
        <v>1.12E-2</v>
      </c>
      <c r="V34" s="11">
        <v>1.52E-2</v>
      </c>
      <c r="W34" s="11">
        <v>1.9E-2</v>
      </c>
      <c r="X34" s="11">
        <v>2.1999999999999999E-2</v>
      </c>
      <c r="Y34" s="11">
        <v>2.41E-2</v>
      </c>
      <c r="Z34" s="11">
        <v>2.5100000000000001E-2</v>
      </c>
      <c r="AA34" s="11">
        <v>2.5000000000000001E-2</v>
      </c>
      <c r="AB34" s="11">
        <v>2.3900000000000001E-2</v>
      </c>
      <c r="AC34" s="11">
        <v>2.23E-2</v>
      </c>
      <c r="AD34" s="11">
        <v>2.0299999999999999E-2</v>
      </c>
      <c r="AE34" s="11">
        <v>1.8200000000000001E-2</v>
      </c>
      <c r="AF34" s="11">
        <v>1.61E-2</v>
      </c>
      <c r="AG34" s="11">
        <v>1.4200000000000001E-2</v>
      </c>
      <c r="AH34" s="11">
        <v>1.2699999999999999E-2</v>
      </c>
      <c r="AI34" s="11">
        <v>1.17E-2</v>
      </c>
      <c r="AJ34" s="11">
        <v>1.12E-2</v>
      </c>
      <c r="AK34" s="11">
        <v>1.14E-2</v>
      </c>
      <c r="AL34" s="11">
        <v>1.2E-2</v>
      </c>
      <c r="AM34" s="11">
        <v>1.2800000000000001E-2</v>
      </c>
      <c r="AN34" s="11">
        <v>1.3599999999999999E-2</v>
      </c>
      <c r="AO34" s="11">
        <v>1.4200000000000001E-2</v>
      </c>
      <c r="AP34" s="11">
        <v>1.46E-2</v>
      </c>
      <c r="AQ34" s="11">
        <v>1.47E-2</v>
      </c>
      <c r="AR34" s="11">
        <v>1.47E-2</v>
      </c>
      <c r="AS34" s="11">
        <v>1.47E-2</v>
      </c>
      <c r="AT34" s="11">
        <v>1.46E-2</v>
      </c>
      <c r="AU34" s="11">
        <v>1.4200000000000001E-2</v>
      </c>
      <c r="AV34" s="11">
        <v>1.3100000000000001E-2</v>
      </c>
      <c r="AW34" s="11">
        <v>1.1299999999999999E-2</v>
      </c>
      <c r="AX34" s="11">
        <v>8.8999999999999999E-3</v>
      </c>
      <c r="AY34" s="11">
        <v>6.4000000000000003E-3</v>
      </c>
      <c r="AZ34" s="11">
        <v>4.1999999999999997E-3</v>
      </c>
      <c r="BA34" s="11">
        <v>2.5000000000000001E-3</v>
      </c>
      <c r="BB34" s="11">
        <v>1.5E-3</v>
      </c>
      <c r="BC34" s="11">
        <v>1E-3</v>
      </c>
      <c r="BD34" s="11">
        <v>8.0000000000000004E-4</v>
      </c>
      <c r="BE34" s="11">
        <v>8.0000000000000004E-4</v>
      </c>
      <c r="BF34" s="11">
        <v>8.0000000000000004E-4</v>
      </c>
      <c r="BG34" s="11">
        <v>5.9999999999999995E-4</v>
      </c>
      <c r="BH34" s="11">
        <v>2.0000000000000001E-4</v>
      </c>
      <c r="BI34" s="11">
        <v>-2.9999999999999997E-4</v>
      </c>
      <c r="BJ34" s="11">
        <v>-8.0000000000000004E-4</v>
      </c>
      <c r="BK34" s="11">
        <v>-1.2999999999999999E-3</v>
      </c>
      <c r="BL34" s="11">
        <v>-1.6000000000000001E-3</v>
      </c>
      <c r="BM34" s="11">
        <v>-1.4E-3</v>
      </c>
      <c r="BN34" s="11">
        <v>-6.9999999999999999E-4</v>
      </c>
      <c r="BO34" s="12">
        <v>5.9999999999999995E-4</v>
      </c>
      <c r="BP34" s="12">
        <v>2E-3</v>
      </c>
      <c r="BQ34" s="12">
        <v>3.0999999999999999E-3</v>
      </c>
      <c r="BR34" s="12">
        <v>4.0000000000000001E-3</v>
      </c>
      <c r="BS34" s="12">
        <v>4.5999999999999999E-3</v>
      </c>
      <c r="BT34" s="12">
        <v>5.0000000000000001E-3</v>
      </c>
      <c r="BU34" s="12">
        <v>5.0000000000000001E-3</v>
      </c>
      <c r="BV34" s="12">
        <v>4.8999999999999998E-3</v>
      </c>
      <c r="BW34" s="12">
        <v>4.7000000000000002E-3</v>
      </c>
      <c r="BX34" s="12">
        <v>4.4000000000000003E-3</v>
      </c>
      <c r="BY34" s="12">
        <v>4.1999999999999997E-3</v>
      </c>
      <c r="BZ34" s="12">
        <v>4.3E-3</v>
      </c>
      <c r="CA34" s="12">
        <v>4.7999999999999996E-3</v>
      </c>
      <c r="CB34" s="12">
        <v>5.4999999999999997E-3</v>
      </c>
      <c r="CC34" s="12">
        <v>6.4000000000000003E-3</v>
      </c>
      <c r="CD34" s="12">
        <v>7.4000000000000003E-3</v>
      </c>
      <c r="CE34" s="12">
        <v>8.3999999999999995E-3</v>
      </c>
      <c r="CF34" s="12">
        <v>9.1999999999999998E-3</v>
      </c>
      <c r="CG34" s="12">
        <v>9.7999999999999997E-3</v>
      </c>
      <c r="CH34" s="12">
        <v>0.01</v>
      </c>
    </row>
    <row r="35" spans="1:86" x14ac:dyDescent="0.2">
      <c r="A35" s="6">
        <v>53</v>
      </c>
      <c r="B35" s="11">
        <v>2.9100000000000001E-2</v>
      </c>
      <c r="C35" s="11">
        <v>2.81E-2</v>
      </c>
      <c r="D35" s="11">
        <v>2.7E-2</v>
      </c>
      <c r="E35" s="11">
        <v>2.5499999999999998E-2</v>
      </c>
      <c r="F35" s="11">
        <v>2.35E-2</v>
      </c>
      <c r="G35" s="11">
        <v>2.0899999999999998E-2</v>
      </c>
      <c r="H35" s="11">
        <v>1.8100000000000002E-2</v>
      </c>
      <c r="I35" s="11">
        <v>1.52E-2</v>
      </c>
      <c r="J35" s="11">
        <v>1.23E-2</v>
      </c>
      <c r="K35" s="11">
        <v>9.2999999999999992E-3</v>
      </c>
      <c r="L35" s="11">
        <v>6.4000000000000003E-3</v>
      </c>
      <c r="M35" s="11">
        <v>3.7000000000000002E-3</v>
      </c>
      <c r="N35" s="11">
        <v>1.6000000000000001E-3</v>
      </c>
      <c r="O35" s="11">
        <v>2.0000000000000001E-4</v>
      </c>
      <c r="P35" s="11">
        <v>-4.0000000000000002E-4</v>
      </c>
      <c r="Q35" s="11">
        <v>0</v>
      </c>
      <c r="R35" s="11">
        <v>1.2999999999999999E-3</v>
      </c>
      <c r="S35" s="11">
        <v>3.5000000000000001E-3</v>
      </c>
      <c r="T35" s="11">
        <v>6.7000000000000002E-3</v>
      </c>
      <c r="U35" s="11">
        <v>1.0500000000000001E-2</v>
      </c>
      <c r="V35" s="11">
        <v>1.4500000000000001E-2</v>
      </c>
      <c r="W35" s="11">
        <v>1.83E-2</v>
      </c>
      <c r="X35" s="11">
        <v>2.1399999999999999E-2</v>
      </c>
      <c r="Y35" s="11">
        <v>2.3599999999999999E-2</v>
      </c>
      <c r="Z35" s="11">
        <v>2.4500000000000001E-2</v>
      </c>
      <c r="AA35" s="11">
        <v>2.4299999999999999E-2</v>
      </c>
      <c r="AB35" s="11">
        <v>2.3099999999999999E-2</v>
      </c>
      <c r="AC35" s="11">
        <v>2.1299999999999999E-2</v>
      </c>
      <c r="AD35" s="11">
        <v>1.9E-2</v>
      </c>
      <c r="AE35" s="11">
        <v>1.66E-2</v>
      </c>
      <c r="AF35" s="11">
        <v>1.44E-2</v>
      </c>
      <c r="AG35" s="11">
        <v>1.2500000000000001E-2</v>
      </c>
      <c r="AH35" s="11">
        <v>1.11E-2</v>
      </c>
      <c r="AI35" s="11">
        <v>1.03E-2</v>
      </c>
      <c r="AJ35" s="11">
        <v>1.01E-2</v>
      </c>
      <c r="AK35" s="11">
        <v>1.04E-2</v>
      </c>
      <c r="AL35" s="11">
        <v>1.12E-2</v>
      </c>
      <c r="AM35" s="11">
        <v>1.21E-2</v>
      </c>
      <c r="AN35" s="11">
        <v>1.3100000000000001E-2</v>
      </c>
      <c r="AO35" s="11">
        <v>1.38E-2</v>
      </c>
      <c r="AP35" s="11">
        <v>1.43E-2</v>
      </c>
      <c r="AQ35" s="11">
        <v>1.46E-2</v>
      </c>
      <c r="AR35" s="11">
        <v>1.47E-2</v>
      </c>
      <c r="AS35" s="11">
        <v>1.4800000000000001E-2</v>
      </c>
      <c r="AT35" s="11">
        <v>1.4800000000000001E-2</v>
      </c>
      <c r="AU35" s="11">
        <v>1.4500000000000001E-2</v>
      </c>
      <c r="AV35" s="11">
        <v>1.38E-2</v>
      </c>
      <c r="AW35" s="11">
        <v>1.2500000000000001E-2</v>
      </c>
      <c r="AX35" s="11">
        <v>1.0699999999999999E-2</v>
      </c>
      <c r="AY35" s="11">
        <v>8.8000000000000005E-3</v>
      </c>
      <c r="AZ35" s="11">
        <v>7.1999999999999998E-3</v>
      </c>
      <c r="BA35" s="11">
        <v>5.8999999999999999E-3</v>
      </c>
      <c r="BB35" s="11">
        <v>5.0000000000000001E-3</v>
      </c>
      <c r="BC35" s="11">
        <v>4.4000000000000003E-3</v>
      </c>
      <c r="BD35" s="11">
        <v>3.7000000000000002E-3</v>
      </c>
      <c r="BE35" s="11">
        <v>3.0999999999999999E-3</v>
      </c>
      <c r="BF35" s="11">
        <v>2.2000000000000001E-3</v>
      </c>
      <c r="BG35" s="11">
        <v>1.1000000000000001E-3</v>
      </c>
      <c r="BH35" s="11">
        <v>-2.0000000000000001E-4</v>
      </c>
      <c r="BI35" s="11">
        <v>-1.6000000000000001E-3</v>
      </c>
      <c r="BJ35" s="11">
        <v>-2.8E-3</v>
      </c>
      <c r="BK35" s="11">
        <v>-3.8E-3</v>
      </c>
      <c r="BL35" s="11">
        <v>-4.1999999999999997E-3</v>
      </c>
      <c r="BM35" s="11">
        <v>-4.1000000000000003E-3</v>
      </c>
      <c r="BN35" s="11">
        <v>-3.3E-3</v>
      </c>
      <c r="BO35" s="12">
        <v>-1.6999999999999999E-3</v>
      </c>
      <c r="BP35" s="12">
        <v>0</v>
      </c>
      <c r="BQ35" s="12">
        <v>1.6000000000000001E-3</v>
      </c>
      <c r="BR35" s="12">
        <v>3.0999999999999999E-3</v>
      </c>
      <c r="BS35" s="12">
        <v>4.3E-3</v>
      </c>
      <c r="BT35" s="12">
        <v>5.1999999999999998E-3</v>
      </c>
      <c r="BU35" s="12">
        <v>5.7000000000000002E-3</v>
      </c>
      <c r="BV35" s="12">
        <v>5.8999999999999999E-3</v>
      </c>
      <c r="BW35" s="12">
        <v>5.7999999999999996E-3</v>
      </c>
      <c r="BX35" s="12">
        <v>5.4999999999999997E-3</v>
      </c>
      <c r="BY35" s="12">
        <v>5.1999999999999998E-3</v>
      </c>
      <c r="BZ35" s="12">
        <v>5.1999999999999998E-3</v>
      </c>
      <c r="CA35" s="12">
        <v>5.4999999999999997E-3</v>
      </c>
      <c r="CB35" s="12">
        <v>6.0000000000000001E-3</v>
      </c>
      <c r="CC35" s="12">
        <v>6.7999999999999996E-3</v>
      </c>
      <c r="CD35" s="12">
        <v>7.6E-3</v>
      </c>
      <c r="CE35" s="12">
        <v>8.5000000000000006E-3</v>
      </c>
      <c r="CF35" s="12">
        <v>9.2999999999999992E-3</v>
      </c>
      <c r="CG35" s="12">
        <v>9.7999999999999997E-3</v>
      </c>
      <c r="CH35" s="12">
        <v>0.01</v>
      </c>
    </row>
    <row r="36" spans="1:86" x14ac:dyDescent="0.2">
      <c r="A36" s="6">
        <v>54</v>
      </c>
      <c r="B36" s="11">
        <v>2.8799999999999999E-2</v>
      </c>
      <c r="C36" s="11">
        <v>2.7699999999999999E-2</v>
      </c>
      <c r="D36" s="11">
        <v>2.64E-2</v>
      </c>
      <c r="E36" s="11">
        <v>2.4899999999999999E-2</v>
      </c>
      <c r="F36" s="11">
        <v>2.2800000000000001E-2</v>
      </c>
      <c r="G36" s="11">
        <v>2.0500000000000001E-2</v>
      </c>
      <c r="H36" s="11">
        <v>1.7899999999999999E-2</v>
      </c>
      <c r="I36" s="11">
        <v>1.54E-2</v>
      </c>
      <c r="J36" s="11">
        <v>1.29E-2</v>
      </c>
      <c r="K36" s="11">
        <v>1.0200000000000001E-2</v>
      </c>
      <c r="L36" s="11">
        <v>7.4999999999999997E-3</v>
      </c>
      <c r="M36" s="11">
        <v>4.8999999999999998E-3</v>
      </c>
      <c r="N36" s="11">
        <v>2.5999999999999999E-3</v>
      </c>
      <c r="O36" s="11">
        <v>1E-3</v>
      </c>
      <c r="P36" s="11">
        <v>2.0000000000000001E-4</v>
      </c>
      <c r="Q36" s="11">
        <v>2.0000000000000001E-4</v>
      </c>
      <c r="R36" s="11">
        <v>1.1000000000000001E-3</v>
      </c>
      <c r="S36" s="11">
        <v>3.0999999999999999E-3</v>
      </c>
      <c r="T36" s="11">
        <v>6.1000000000000004E-3</v>
      </c>
      <c r="U36" s="11">
        <v>9.7000000000000003E-3</v>
      </c>
      <c r="V36" s="11">
        <v>1.37E-2</v>
      </c>
      <c r="W36" s="11">
        <v>1.7500000000000002E-2</v>
      </c>
      <c r="X36" s="11">
        <v>2.0799999999999999E-2</v>
      </c>
      <c r="Y36" s="11">
        <v>2.3E-2</v>
      </c>
      <c r="Z36" s="11">
        <v>2.41E-2</v>
      </c>
      <c r="AA36" s="11">
        <v>2.3800000000000002E-2</v>
      </c>
      <c r="AB36" s="11">
        <v>2.2499999999999999E-2</v>
      </c>
      <c r="AC36" s="11">
        <v>2.0400000000000001E-2</v>
      </c>
      <c r="AD36" s="11">
        <v>1.78E-2</v>
      </c>
      <c r="AE36" s="11">
        <v>1.5100000000000001E-2</v>
      </c>
      <c r="AF36" s="11">
        <v>1.2800000000000001E-2</v>
      </c>
      <c r="AG36" s="11">
        <v>1.09E-2</v>
      </c>
      <c r="AH36" s="11">
        <v>9.7000000000000003E-3</v>
      </c>
      <c r="AI36" s="11">
        <v>9.1000000000000004E-3</v>
      </c>
      <c r="AJ36" s="11">
        <v>8.9999999999999993E-3</v>
      </c>
      <c r="AK36" s="11">
        <v>9.4999999999999998E-3</v>
      </c>
      <c r="AL36" s="11">
        <v>1.04E-2</v>
      </c>
      <c r="AM36" s="11">
        <v>1.14E-2</v>
      </c>
      <c r="AN36" s="11">
        <v>1.24E-2</v>
      </c>
      <c r="AO36" s="11">
        <v>1.3299999999999999E-2</v>
      </c>
      <c r="AP36" s="11">
        <v>1.3899999999999999E-2</v>
      </c>
      <c r="AQ36" s="11">
        <v>1.43E-2</v>
      </c>
      <c r="AR36" s="11">
        <v>1.4500000000000001E-2</v>
      </c>
      <c r="AS36" s="11">
        <v>1.47E-2</v>
      </c>
      <c r="AT36" s="11">
        <v>1.47E-2</v>
      </c>
      <c r="AU36" s="11">
        <v>1.46E-2</v>
      </c>
      <c r="AV36" s="11">
        <v>1.41E-2</v>
      </c>
      <c r="AW36" s="11">
        <v>1.32E-2</v>
      </c>
      <c r="AX36" s="11">
        <v>1.2E-2</v>
      </c>
      <c r="AY36" s="11">
        <v>1.0800000000000001E-2</v>
      </c>
      <c r="AZ36" s="11">
        <v>9.7999999999999997E-3</v>
      </c>
      <c r="BA36" s="11">
        <v>9.1000000000000004E-3</v>
      </c>
      <c r="BB36" s="11">
        <v>8.5000000000000006E-3</v>
      </c>
      <c r="BC36" s="11">
        <v>7.9000000000000008E-3</v>
      </c>
      <c r="BD36" s="11">
        <v>7.1000000000000004E-3</v>
      </c>
      <c r="BE36" s="11">
        <v>5.8999999999999999E-3</v>
      </c>
      <c r="BF36" s="11">
        <v>4.3E-3</v>
      </c>
      <c r="BG36" s="11">
        <v>2.3999999999999998E-3</v>
      </c>
      <c r="BH36" s="11">
        <v>1E-4</v>
      </c>
      <c r="BI36" s="11">
        <v>-2.0999999999999999E-3</v>
      </c>
      <c r="BJ36" s="11">
        <v>-4.1000000000000003E-3</v>
      </c>
      <c r="BK36" s="11">
        <v>-5.7000000000000002E-3</v>
      </c>
      <c r="BL36" s="11">
        <v>-6.4999999999999997E-3</v>
      </c>
      <c r="BM36" s="11">
        <v>-6.6E-3</v>
      </c>
      <c r="BN36" s="11">
        <v>-6.0000000000000001E-3</v>
      </c>
      <c r="BO36" s="12">
        <v>-4.3E-3</v>
      </c>
      <c r="BP36" s="12">
        <v>-2.3E-3</v>
      </c>
      <c r="BQ36" s="12">
        <v>-2.0000000000000001E-4</v>
      </c>
      <c r="BR36" s="12">
        <v>1.8E-3</v>
      </c>
      <c r="BS36" s="12">
        <v>3.5999999999999999E-3</v>
      </c>
      <c r="BT36" s="12">
        <v>5.0000000000000001E-3</v>
      </c>
      <c r="BU36" s="12">
        <v>6.0000000000000001E-3</v>
      </c>
      <c r="BV36" s="12">
        <v>6.4999999999999997E-3</v>
      </c>
      <c r="BW36" s="12">
        <v>6.7000000000000002E-3</v>
      </c>
      <c r="BX36" s="12">
        <v>6.4999999999999997E-3</v>
      </c>
      <c r="BY36" s="12">
        <v>6.1999999999999998E-3</v>
      </c>
      <c r="BZ36" s="12">
        <v>6.0000000000000001E-3</v>
      </c>
      <c r="CA36" s="12">
        <v>6.1999999999999998E-3</v>
      </c>
      <c r="CB36" s="12">
        <v>6.4999999999999997E-3</v>
      </c>
      <c r="CC36" s="12">
        <v>7.1000000000000004E-3</v>
      </c>
      <c r="CD36" s="12">
        <v>7.7999999999999996E-3</v>
      </c>
      <c r="CE36" s="12">
        <v>8.6E-3</v>
      </c>
      <c r="CF36" s="12">
        <v>9.2999999999999992E-3</v>
      </c>
      <c r="CG36" s="12">
        <v>9.7999999999999997E-3</v>
      </c>
      <c r="CH36" s="12">
        <v>0.01</v>
      </c>
    </row>
    <row r="37" spans="1:86" x14ac:dyDescent="0.2">
      <c r="A37" s="6">
        <v>55</v>
      </c>
      <c r="B37" s="11">
        <v>2.9000000000000001E-2</v>
      </c>
      <c r="C37" s="11">
        <v>2.76E-2</v>
      </c>
      <c r="D37" s="11">
        <v>2.5999999999999999E-2</v>
      </c>
      <c r="E37" s="11">
        <v>2.4199999999999999E-2</v>
      </c>
      <c r="F37" s="11">
        <v>2.2100000000000002E-2</v>
      </c>
      <c r="G37" s="11">
        <v>1.9800000000000002E-2</v>
      </c>
      <c r="H37" s="11">
        <v>1.7500000000000002E-2</v>
      </c>
      <c r="I37" s="11">
        <v>1.5299999999999999E-2</v>
      </c>
      <c r="J37" s="11">
        <v>1.3100000000000001E-2</v>
      </c>
      <c r="K37" s="11">
        <v>1.0800000000000001E-2</v>
      </c>
      <c r="L37" s="11">
        <v>8.3999999999999995E-3</v>
      </c>
      <c r="M37" s="11">
        <v>5.8999999999999999E-3</v>
      </c>
      <c r="N37" s="11">
        <v>3.7000000000000002E-3</v>
      </c>
      <c r="O37" s="11">
        <v>2E-3</v>
      </c>
      <c r="P37" s="11">
        <v>8.9999999999999998E-4</v>
      </c>
      <c r="Q37" s="11">
        <v>5.0000000000000001E-4</v>
      </c>
      <c r="R37" s="11">
        <v>1.1000000000000001E-3</v>
      </c>
      <c r="S37" s="11">
        <v>2.8E-3</v>
      </c>
      <c r="T37" s="11">
        <v>5.5999999999999999E-3</v>
      </c>
      <c r="U37" s="11">
        <v>9.1000000000000004E-3</v>
      </c>
      <c r="V37" s="11">
        <v>1.2999999999999999E-2</v>
      </c>
      <c r="W37" s="11">
        <v>1.6799999999999999E-2</v>
      </c>
      <c r="X37" s="11">
        <v>2.01E-2</v>
      </c>
      <c r="Y37" s="11">
        <v>2.2499999999999999E-2</v>
      </c>
      <c r="Z37" s="11">
        <v>2.3599999999999999E-2</v>
      </c>
      <c r="AA37" s="11">
        <v>2.3400000000000001E-2</v>
      </c>
      <c r="AB37" s="11">
        <v>2.1899999999999999E-2</v>
      </c>
      <c r="AC37" s="11">
        <v>1.9599999999999999E-2</v>
      </c>
      <c r="AD37" s="11">
        <v>1.67E-2</v>
      </c>
      <c r="AE37" s="11">
        <v>1.38E-2</v>
      </c>
      <c r="AF37" s="11">
        <v>1.1299999999999999E-2</v>
      </c>
      <c r="AG37" s="11">
        <v>9.4999999999999998E-3</v>
      </c>
      <c r="AH37" s="11">
        <v>8.3999999999999995E-3</v>
      </c>
      <c r="AI37" s="11">
        <v>8.0000000000000002E-3</v>
      </c>
      <c r="AJ37" s="11">
        <v>8.2000000000000007E-3</v>
      </c>
      <c r="AK37" s="11">
        <v>8.8000000000000005E-3</v>
      </c>
      <c r="AL37" s="11">
        <v>9.7000000000000003E-3</v>
      </c>
      <c r="AM37" s="11">
        <v>1.0699999999999999E-2</v>
      </c>
      <c r="AN37" s="11">
        <v>1.17E-2</v>
      </c>
      <c r="AO37" s="11">
        <v>1.26E-2</v>
      </c>
      <c r="AP37" s="11">
        <v>1.3299999999999999E-2</v>
      </c>
      <c r="AQ37" s="11">
        <v>1.38E-2</v>
      </c>
      <c r="AR37" s="11">
        <v>1.41E-2</v>
      </c>
      <c r="AS37" s="11">
        <v>1.43E-2</v>
      </c>
      <c r="AT37" s="11">
        <v>1.43E-2</v>
      </c>
      <c r="AU37" s="11">
        <v>1.43E-2</v>
      </c>
      <c r="AV37" s="11">
        <v>1.4E-2</v>
      </c>
      <c r="AW37" s="11">
        <v>1.35E-2</v>
      </c>
      <c r="AX37" s="11">
        <v>1.29E-2</v>
      </c>
      <c r="AY37" s="11">
        <v>1.24E-2</v>
      </c>
      <c r="AZ37" s="11">
        <v>1.21E-2</v>
      </c>
      <c r="BA37" s="11">
        <v>1.2E-2</v>
      </c>
      <c r="BB37" s="11">
        <v>1.18E-2</v>
      </c>
      <c r="BC37" s="11">
        <v>1.15E-2</v>
      </c>
      <c r="BD37" s="11">
        <v>1.06E-2</v>
      </c>
      <c r="BE37" s="11">
        <v>9.1000000000000004E-3</v>
      </c>
      <c r="BF37" s="11">
        <v>7.0000000000000001E-3</v>
      </c>
      <c r="BG37" s="11">
        <v>4.3E-3</v>
      </c>
      <c r="BH37" s="11">
        <v>1.2999999999999999E-3</v>
      </c>
      <c r="BI37" s="11">
        <v>-1.8E-3</v>
      </c>
      <c r="BJ37" s="11">
        <v>-4.5999999999999999E-3</v>
      </c>
      <c r="BK37" s="11">
        <v>-6.7999999999999996E-3</v>
      </c>
      <c r="BL37" s="11">
        <v>-8.3000000000000001E-3</v>
      </c>
      <c r="BM37" s="11">
        <v>-8.8000000000000005E-3</v>
      </c>
      <c r="BN37" s="11">
        <v>-8.5000000000000006E-3</v>
      </c>
      <c r="BO37" s="12">
        <v>-6.8999999999999999E-3</v>
      </c>
      <c r="BP37" s="12">
        <v>-4.7000000000000002E-3</v>
      </c>
      <c r="BQ37" s="12">
        <v>-2.3E-3</v>
      </c>
      <c r="BR37" s="12">
        <v>2.0000000000000001E-4</v>
      </c>
      <c r="BS37" s="12">
        <v>2.5000000000000001E-3</v>
      </c>
      <c r="BT37" s="12">
        <v>4.4999999999999997E-3</v>
      </c>
      <c r="BU37" s="12">
        <v>6.0000000000000001E-3</v>
      </c>
      <c r="BV37" s="12">
        <v>7.0000000000000001E-3</v>
      </c>
      <c r="BW37" s="12">
        <v>7.4000000000000003E-3</v>
      </c>
      <c r="BX37" s="12">
        <v>7.3000000000000001E-3</v>
      </c>
      <c r="BY37" s="12">
        <v>7.0000000000000001E-3</v>
      </c>
      <c r="BZ37" s="12">
        <v>6.7999999999999996E-3</v>
      </c>
      <c r="CA37" s="12">
        <v>6.7999999999999996E-3</v>
      </c>
      <c r="CB37" s="12">
        <v>7.1000000000000004E-3</v>
      </c>
      <c r="CC37" s="12">
        <v>7.4999999999999997E-3</v>
      </c>
      <c r="CD37" s="12">
        <v>8.0999999999999996E-3</v>
      </c>
      <c r="CE37" s="12">
        <v>8.6999999999999994E-3</v>
      </c>
      <c r="CF37" s="12">
        <v>9.4000000000000004E-3</v>
      </c>
      <c r="CG37" s="12">
        <v>9.7999999999999997E-3</v>
      </c>
      <c r="CH37" s="12">
        <v>0.01</v>
      </c>
    </row>
    <row r="38" spans="1:86" x14ac:dyDescent="0.2">
      <c r="A38" s="6">
        <v>56</v>
      </c>
      <c r="B38" s="11">
        <v>2.9499999999999998E-2</v>
      </c>
      <c r="C38" s="11">
        <v>2.76E-2</v>
      </c>
      <c r="D38" s="11">
        <v>2.5700000000000001E-2</v>
      </c>
      <c r="E38" s="11">
        <v>2.3599999999999999E-2</v>
      </c>
      <c r="F38" s="11">
        <v>2.12E-2</v>
      </c>
      <c r="G38" s="11">
        <v>1.89E-2</v>
      </c>
      <c r="H38" s="11">
        <v>1.6799999999999999E-2</v>
      </c>
      <c r="I38" s="11">
        <v>1.4800000000000001E-2</v>
      </c>
      <c r="J38" s="11">
        <v>1.2999999999999999E-2</v>
      </c>
      <c r="K38" s="11">
        <v>1.0999999999999999E-2</v>
      </c>
      <c r="L38" s="11">
        <v>8.8999999999999999E-3</v>
      </c>
      <c r="M38" s="11">
        <v>6.7000000000000002E-3</v>
      </c>
      <c r="N38" s="11">
        <v>4.7000000000000002E-3</v>
      </c>
      <c r="O38" s="11">
        <v>3.0000000000000001E-3</v>
      </c>
      <c r="P38" s="11">
        <v>1.8E-3</v>
      </c>
      <c r="Q38" s="11">
        <v>1.1999999999999999E-3</v>
      </c>
      <c r="R38" s="11">
        <v>1.5E-3</v>
      </c>
      <c r="S38" s="11">
        <v>2.8999999999999998E-3</v>
      </c>
      <c r="T38" s="11">
        <v>5.4000000000000003E-3</v>
      </c>
      <c r="U38" s="11">
        <v>8.6E-3</v>
      </c>
      <c r="V38" s="11">
        <v>1.23E-2</v>
      </c>
      <c r="W38" s="11">
        <v>1.61E-2</v>
      </c>
      <c r="X38" s="11">
        <v>1.9400000000000001E-2</v>
      </c>
      <c r="Y38" s="11">
        <v>2.18E-2</v>
      </c>
      <c r="Z38" s="11">
        <v>2.3E-2</v>
      </c>
      <c r="AA38" s="11">
        <v>2.2800000000000001E-2</v>
      </c>
      <c r="AB38" s="11">
        <v>2.1299999999999999E-2</v>
      </c>
      <c r="AC38" s="11">
        <v>1.8800000000000001E-2</v>
      </c>
      <c r="AD38" s="11">
        <v>1.5699999999999999E-2</v>
      </c>
      <c r="AE38" s="11">
        <v>1.26E-2</v>
      </c>
      <c r="AF38" s="11">
        <v>0.01</v>
      </c>
      <c r="AG38" s="11">
        <v>8.2000000000000007E-3</v>
      </c>
      <c r="AH38" s="11">
        <v>7.1999999999999998E-3</v>
      </c>
      <c r="AI38" s="11">
        <v>7.0000000000000001E-3</v>
      </c>
      <c r="AJ38" s="11">
        <v>7.4000000000000003E-3</v>
      </c>
      <c r="AK38" s="11">
        <v>8.0999999999999996E-3</v>
      </c>
      <c r="AL38" s="11">
        <v>8.9999999999999993E-3</v>
      </c>
      <c r="AM38" s="11">
        <v>0.01</v>
      </c>
      <c r="AN38" s="11">
        <v>1.11E-2</v>
      </c>
      <c r="AO38" s="11">
        <v>1.2E-2</v>
      </c>
      <c r="AP38" s="11">
        <v>1.2699999999999999E-2</v>
      </c>
      <c r="AQ38" s="11">
        <v>1.32E-2</v>
      </c>
      <c r="AR38" s="11">
        <v>1.35E-2</v>
      </c>
      <c r="AS38" s="11">
        <v>1.3599999999999999E-2</v>
      </c>
      <c r="AT38" s="11">
        <v>1.37E-2</v>
      </c>
      <c r="AU38" s="11">
        <v>1.37E-2</v>
      </c>
      <c r="AV38" s="11">
        <v>1.37E-2</v>
      </c>
      <c r="AW38" s="11">
        <v>1.35E-2</v>
      </c>
      <c r="AX38" s="11">
        <v>1.35E-2</v>
      </c>
      <c r="AY38" s="11">
        <v>1.3599999999999999E-2</v>
      </c>
      <c r="AZ38" s="11">
        <v>1.3899999999999999E-2</v>
      </c>
      <c r="BA38" s="11">
        <v>1.44E-2</v>
      </c>
      <c r="BB38" s="11">
        <v>1.47E-2</v>
      </c>
      <c r="BC38" s="11">
        <v>1.47E-2</v>
      </c>
      <c r="BD38" s="11">
        <v>1.3899999999999999E-2</v>
      </c>
      <c r="BE38" s="11">
        <v>1.24E-2</v>
      </c>
      <c r="BF38" s="11">
        <v>0.01</v>
      </c>
      <c r="BG38" s="11">
        <v>6.7999999999999996E-3</v>
      </c>
      <c r="BH38" s="11">
        <v>3.2000000000000002E-3</v>
      </c>
      <c r="BI38" s="11">
        <v>-5.9999999999999995E-4</v>
      </c>
      <c r="BJ38" s="11">
        <v>-4.1999999999999997E-3</v>
      </c>
      <c r="BK38" s="11">
        <v>-7.1999999999999998E-3</v>
      </c>
      <c r="BL38" s="11">
        <v>-9.1999999999999998E-3</v>
      </c>
      <c r="BM38" s="11">
        <v>-1.04E-2</v>
      </c>
      <c r="BN38" s="11">
        <v>-1.06E-2</v>
      </c>
      <c r="BO38" s="12">
        <v>-9.1999999999999998E-3</v>
      </c>
      <c r="BP38" s="12">
        <v>-7.0000000000000001E-3</v>
      </c>
      <c r="BQ38" s="12">
        <v>-4.3E-3</v>
      </c>
      <c r="BR38" s="12">
        <v>-1.5E-3</v>
      </c>
      <c r="BS38" s="12">
        <v>1.2999999999999999E-3</v>
      </c>
      <c r="BT38" s="12">
        <v>3.7000000000000002E-3</v>
      </c>
      <c r="BU38" s="12">
        <v>5.7000000000000002E-3</v>
      </c>
      <c r="BV38" s="12">
        <v>7.1000000000000004E-3</v>
      </c>
      <c r="BW38" s="12">
        <v>7.9000000000000008E-3</v>
      </c>
      <c r="BX38" s="12">
        <v>8.0000000000000002E-3</v>
      </c>
      <c r="BY38" s="12">
        <v>7.7000000000000002E-3</v>
      </c>
      <c r="BZ38" s="12">
        <v>7.4999999999999997E-3</v>
      </c>
      <c r="CA38" s="12">
        <v>7.4999999999999997E-3</v>
      </c>
      <c r="CB38" s="12">
        <v>7.6E-3</v>
      </c>
      <c r="CC38" s="12">
        <v>7.9000000000000008E-3</v>
      </c>
      <c r="CD38" s="12">
        <v>8.3000000000000001E-3</v>
      </c>
      <c r="CE38" s="12">
        <v>8.8999999999999999E-3</v>
      </c>
      <c r="CF38" s="12">
        <v>9.4000000000000004E-3</v>
      </c>
      <c r="CG38" s="12">
        <v>9.7999999999999997E-3</v>
      </c>
      <c r="CH38" s="12">
        <v>0.01</v>
      </c>
    </row>
    <row r="39" spans="1:86" x14ac:dyDescent="0.2">
      <c r="A39" s="6">
        <v>57</v>
      </c>
      <c r="B39" s="11">
        <v>3.0099999999999998E-2</v>
      </c>
      <c r="C39" s="11">
        <v>2.7799999999999998E-2</v>
      </c>
      <c r="D39" s="11">
        <v>2.5499999999999998E-2</v>
      </c>
      <c r="E39" s="11">
        <v>2.3E-2</v>
      </c>
      <c r="F39" s="11">
        <v>2.0400000000000001E-2</v>
      </c>
      <c r="G39" s="11">
        <v>1.7899999999999999E-2</v>
      </c>
      <c r="H39" s="11">
        <v>1.5800000000000002E-2</v>
      </c>
      <c r="I39" s="11">
        <v>1.41E-2</v>
      </c>
      <c r="J39" s="11">
        <v>1.24E-2</v>
      </c>
      <c r="K39" s="11">
        <v>1.0800000000000001E-2</v>
      </c>
      <c r="L39" s="11">
        <v>9.1000000000000004E-3</v>
      </c>
      <c r="M39" s="11">
        <v>7.3000000000000001E-3</v>
      </c>
      <c r="N39" s="11">
        <v>5.4999999999999997E-3</v>
      </c>
      <c r="O39" s="11">
        <v>4.1000000000000003E-3</v>
      </c>
      <c r="P39" s="11">
        <v>2.8999999999999998E-3</v>
      </c>
      <c r="Q39" s="11">
        <v>2.3E-3</v>
      </c>
      <c r="R39" s="11">
        <v>2.3999999999999998E-3</v>
      </c>
      <c r="S39" s="11">
        <v>3.5000000000000001E-3</v>
      </c>
      <c r="T39" s="11">
        <v>5.5999999999999999E-3</v>
      </c>
      <c r="U39" s="11">
        <v>8.6E-3</v>
      </c>
      <c r="V39" s="11">
        <v>1.2E-2</v>
      </c>
      <c r="W39" s="11">
        <v>1.55E-2</v>
      </c>
      <c r="X39" s="11">
        <v>1.8700000000000001E-2</v>
      </c>
      <c r="Y39" s="11">
        <v>2.1100000000000001E-2</v>
      </c>
      <c r="Z39" s="11">
        <v>2.2200000000000001E-2</v>
      </c>
      <c r="AA39" s="11">
        <v>2.1999999999999999E-2</v>
      </c>
      <c r="AB39" s="11">
        <v>2.0500000000000001E-2</v>
      </c>
      <c r="AC39" s="11">
        <v>1.7899999999999999E-2</v>
      </c>
      <c r="AD39" s="11">
        <v>1.4800000000000001E-2</v>
      </c>
      <c r="AE39" s="11">
        <v>1.1599999999999999E-2</v>
      </c>
      <c r="AF39" s="11">
        <v>8.8999999999999999E-3</v>
      </c>
      <c r="AG39" s="11">
        <v>7.1000000000000004E-3</v>
      </c>
      <c r="AH39" s="11">
        <v>6.1999999999999998E-3</v>
      </c>
      <c r="AI39" s="11">
        <v>6.1000000000000004E-3</v>
      </c>
      <c r="AJ39" s="11">
        <v>6.6E-3</v>
      </c>
      <c r="AK39" s="11">
        <v>7.4999999999999997E-3</v>
      </c>
      <c r="AL39" s="11">
        <v>8.3999999999999995E-3</v>
      </c>
      <c r="AM39" s="11">
        <v>9.4999999999999998E-3</v>
      </c>
      <c r="AN39" s="11">
        <v>1.0500000000000001E-2</v>
      </c>
      <c r="AO39" s="11">
        <v>1.14E-2</v>
      </c>
      <c r="AP39" s="11">
        <v>1.2E-2</v>
      </c>
      <c r="AQ39" s="11">
        <v>1.24E-2</v>
      </c>
      <c r="AR39" s="11">
        <v>1.2699999999999999E-2</v>
      </c>
      <c r="AS39" s="11">
        <v>1.2800000000000001E-2</v>
      </c>
      <c r="AT39" s="11">
        <v>1.29E-2</v>
      </c>
      <c r="AU39" s="11">
        <v>1.2999999999999999E-2</v>
      </c>
      <c r="AV39" s="11">
        <v>1.3100000000000001E-2</v>
      </c>
      <c r="AW39" s="11">
        <v>1.34E-2</v>
      </c>
      <c r="AX39" s="11">
        <v>1.37E-2</v>
      </c>
      <c r="AY39" s="11">
        <v>1.44E-2</v>
      </c>
      <c r="AZ39" s="11">
        <v>1.5299999999999999E-2</v>
      </c>
      <c r="BA39" s="11">
        <v>1.6299999999999999E-2</v>
      </c>
      <c r="BB39" s="11">
        <v>1.7100000000000001E-2</v>
      </c>
      <c r="BC39" s="11">
        <v>1.7500000000000002E-2</v>
      </c>
      <c r="BD39" s="11">
        <v>1.7000000000000001E-2</v>
      </c>
      <c r="BE39" s="11">
        <v>1.55E-2</v>
      </c>
      <c r="BF39" s="11">
        <v>1.2999999999999999E-2</v>
      </c>
      <c r="BG39" s="11">
        <v>9.5999999999999992E-3</v>
      </c>
      <c r="BH39" s="11">
        <v>5.5999999999999999E-3</v>
      </c>
      <c r="BI39" s="11">
        <v>1.2999999999999999E-3</v>
      </c>
      <c r="BJ39" s="11">
        <v>-3.0000000000000001E-3</v>
      </c>
      <c r="BK39" s="11">
        <v>-6.6E-3</v>
      </c>
      <c r="BL39" s="11">
        <v>-9.4000000000000004E-3</v>
      </c>
      <c r="BM39" s="11">
        <v>-1.12E-2</v>
      </c>
      <c r="BN39" s="11">
        <v>-1.2200000000000001E-2</v>
      </c>
      <c r="BO39" s="12">
        <v>-1.0999999999999999E-2</v>
      </c>
      <c r="BP39" s="12">
        <v>-8.8999999999999999E-3</v>
      </c>
      <c r="BQ39" s="12">
        <v>-6.1999999999999998E-3</v>
      </c>
      <c r="BR39" s="12">
        <v>-3.0999999999999999E-3</v>
      </c>
      <c r="BS39" s="12">
        <v>0</v>
      </c>
      <c r="BT39" s="12">
        <v>2.8E-3</v>
      </c>
      <c r="BU39" s="12">
        <v>5.1999999999999998E-3</v>
      </c>
      <c r="BV39" s="12">
        <v>7.0000000000000001E-3</v>
      </c>
      <c r="BW39" s="12">
        <v>8.0999999999999996E-3</v>
      </c>
      <c r="BX39" s="12">
        <v>8.3999999999999995E-3</v>
      </c>
      <c r="BY39" s="12">
        <v>8.3000000000000001E-3</v>
      </c>
      <c r="BZ39" s="12">
        <v>8.0999999999999996E-3</v>
      </c>
      <c r="CA39" s="12">
        <v>8.0000000000000002E-3</v>
      </c>
      <c r="CB39" s="12">
        <v>8.0999999999999996E-3</v>
      </c>
      <c r="CC39" s="12">
        <v>8.2000000000000007E-3</v>
      </c>
      <c r="CD39" s="12">
        <v>8.6E-3</v>
      </c>
      <c r="CE39" s="12">
        <v>8.9999999999999993E-3</v>
      </c>
      <c r="CF39" s="12">
        <v>9.4999999999999998E-3</v>
      </c>
      <c r="CG39" s="12">
        <v>9.7999999999999997E-3</v>
      </c>
      <c r="CH39" s="12">
        <v>0.01</v>
      </c>
    </row>
    <row r="40" spans="1:86" x14ac:dyDescent="0.2">
      <c r="A40" s="6">
        <v>58</v>
      </c>
      <c r="B40" s="11">
        <v>3.0599999999999999E-2</v>
      </c>
      <c r="C40" s="11">
        <v>2.8000000000000001E-2</v>
      </c>
      <c r="D40" s="11">
        <v>2.52E-2</v>
      </c>
      <c r="E40" s="11">
        <v>2.24E-2</v>
      </c>
      <c r="F40" s="11">
        <v>1.9599999999999999E-2</v>
      </c>
      <c r="G40" s="11">
        <v>1.7000000000000001E-2</v>
      </c>
      <c r="H40" s="11">
        <v>1.4800000000000001E-2</v>
      </c>
      <c r="I40" s="11">
        <v>1.2999999999999999E-2</v>
      </c>
      <c r="J40" s="11">
        <v>1.1599999999999999E-2</v>
      </c>
      <c r="K40" s="11">
        <v>1.03E-2</v>
      </c>
      <c r="L40" s="11">
        <v>8.8999999999999999E-3</v>
      </c>
      <c r="M40" s="11">
        <v>7.6E-3</v>
      </c>
      <c r="N40" s="11">
        <v>6.3E-3</v>
      </c>
      <c r="O40" s="11">
        <v>5.1999999999999998E-3</v>
      </c>
      <c r="P40" s="11">
        <v>4.3E-3</v>
      </c>
      <c r="Q40" s="11">
        <v>3.7000000000000002E-3</v>
      </c>
      <c r="R40" s="11">
        <v>3.7000000000000002E-3</v>
      </c>
      <c r="S40" s="11">
        <v>4.5999999999999999E-3</v>
      </c>
      <c r="T40" s="11">
        <v>6.4000000000000003E-3</v>
      </c>
      <c r="U40" s="11">
        <v>8.8999999999999999E-3</v>
      </c>
      <c r="V40" s="11">
        <v>1.1900000000000001E-2</v>
      </c>
      <c r="W40" s="11">
        <v>1.5100000000000001E-2</v>
      </c>
      <c r="X40" s="11">
        <v>1.7999999999999999E-2</v>
      </c>
      <c r="Y40" s="11">
        <v>2.0199999999999999E-2</v>
      </c>
      <c r="Z40" s="11">
        <v>2.1299999999999999E-2</v>
      </c>
      <c r="AA40" s="11">
        <v>2.1000000000000001E-2</v>
      </c>
      <c r="AB40" s="11">
        <v>1.95E-2</v>
      </c>
      <c r="AC40" s="11">
        <v>1.7000000000000001E-2</v>
      </c>
      <c r="AD40" s="11">
        <v>1.3899999999999999E-2</v>
      </c>
      <c r="AE40" s="11">
        <v>1.0699999999999999E-2</v>
      </c>
      <c r="AF40" s="11">
        <v>8.0000000000000002E-3</v>
      </c>
      <c r="AG40" s="11">
        <v>6.1999999999999998E-3</v>
      </c>
      <c r="AH40" s="11">
        <v>5.3E-3</v>
      </c>
      <c r="AI40" s="11">
        <v>5.3E-3</v>
      </c>
      <c r="AJ40" s="11">
        <v>5.8999999999999999E-3</v>
      </c>
      <c r="AK40" s="11">
        <v>6.8999999999999999E-3</v>
      </c>
      <c r="AL40" s="11">
        <v>8.0000000000000002E-3</v>
      </c>
      <c r="AM40" s="11">
        <v>9.1000000000000004E-3</v>
      </c>
      <c r="AN40" s="11">
        <v>1.01E-2</v>
      </c>
      <c r="AO40" s="11">
        <v>1.09E-2</v>
      </c>
      <c r="AP40" s="11">
        <v>1.14E-2</v>
      </c>
      <c r="AQ40" s="11">
        <v>1.17E-2</v>
      </c>
      <c r="AR40" s="11">
        <v>1.18E-2</v>
      </c>
      <c r="AS40" s="11">
        <v>1.1900000000000001E-2</v>
      </c>
      <c r="AT40" s="11">
        <v>1.2E-2</v>
      </c>
      <c r="AU40" s="11">
        <v>1.2200000000000001E-2</v>
      </c>
      <c r="AV40" s="11">
        <v>1.2500000000000001E-2</v>
      </c>
      <c r="AW40" s="11">
        <v>1.3100000000000001E-2</v>
      </c>
      <c r="AX40" s="11">
        <v>1.38E-2</v>
      </c>
      <c r="AY40" s="11">
        <v>1.49E-2</v>
      </c>
      <c r="AZ40" s="11">
        <v>1.6299999999999999E-2</v>
      </c>
      <c r="BA40" s="11">
        <v>1.77E-2</v>
      </c>
      <c r="BB40" s="11">
        <v>1.89E-2</v>
      </c>
      <c r="BC40" s="11">
        <v>1.9699999999999999E-2</v>
      </c>
      <c r="BD40" s="11">
        <v>1.95E-2</v>
      </c>
      <c r="BE40" s="11">
        <v>1.8200000000000001E-2</v>
      </c>
      <c r="BF40" s="11">
        <v>1.5900000000000001E-2</v>
      </c>
      <c r="BG40" s="11">
        <v>1.2500000000000001E-2</v>
      </c>
      <c r="BH40" s="11">
        <v>8.3000000000000001E-3</v>
      </c>
      <c r="BI40" s="11">
        <v>3.7000000000000002E-3</v>
      </c>
      <c r="BJ40" s="11">
        <v>-1E-3</v>
      </c>
      <c r="BK40" s="11">
        <v>-5.1999999999999998E-3</v>
      </c>
      <c r="BL40" s="11">
        <v>-8.6999999999999994E-3</v>
      </c>
      <c r="BM40" s="11">
        <v>-1.12E-2</v>
      </c>
      <c r="BN40" s="11">
        <v>-1.2999999999999999E-2</v>
      </c>
      <c r="BO40" s="12">
        <v>-1.2200000000000001E-2</v>
      </c>
      <c r="BP40" s="12">
        <v>-1.03E-2</v>
      </c>
      <c r="BQ40" s="12">
        <v>-7.7000000000000002E-3</v>
      </c>
      <c r="BR40" s="12">
        <v>-4.5999999999999999E-3</v>
      </c>
      <c r="BS40" s="12">
        <v>-1.2999999999999999E-3</v>
      </c>
      <c r="BT40" s="12">
        <v>1.8E-3</v>
      </c>
      <c r="BU40" s="12">
        <v>4.4999999999999997E-3</v>
      </c>
      <c r="BV40" s="12">
        <v>6.6E-3</v>
      </c>
      <c r="BW40" s="12">
        <v>8.0000000000000002E-3</v>
      </c>
      <c r="BX40" s="12">
        <v>8.6E-3</v>
      </c>
      <c r="BY40" s="12">
        <v>8.6E-3</v>
      </c>
      <c r="BZ40" s="12">
        <v>8.6E-3</v>
      </c>
      <c r="CA40" s="12">
        <v>8.5000000000000006E-3</v>
      </c>
      <c r="CB40" s="12">
        <v>8.5000000000000006E-3</v>
      </c>
      <c r="CC40" s="12">
        <v>8.6E-3</v>
      </c>
      <c r="CD40" s="12">
        <v>8.8000000000000005E-3</v>
      </c>
      <c r="CE40" s="12">
        <v>9.1999999999999998E-3</v>
      </c>
      <c r="CF40" s="12">
        <v>9.4999999999999998E-3</v>
      </c>
      <c r="CG40" s="12">
        <v>9.9000000000000008E-3</v>
      </c>
      <c r="CH40" s="12">
        <v>0.01</v>
      </c>
    </row>
    <row r="41" spans="1:86" x14ac:dyDescent="0.2">
      <c r="A41" s="6">
        <v>59</v>
      </c>
      <c r="B41" s="11">
        <v>3.1E-2</v>
      </c>
      <c r="C41" s="11">
        <v>2.8000000000000001E-2</v>
      </c>
      <c r="D41" s="11">
        <v>2.4899999999999999E-2</v>
      </c>
      <c r="E41" s="11">
        <v>2.18E-2</v>
      </c>
      <c r="F41" s="11">
        <v>1.8800000000000001E-2</v>
      </c>
      <c r="G41" s="11">
        <v>1.6E-2</v>
      </c>
      <c r="H41" s="11">
        <v>1.37E-2</v>
      </c>
      <c r="I41" s="11">
        <v>1.1900000000000001E-2</v>
      </c>
      <c r="J41" s="11">
        <v>1.06E-2</v>
      </c>
      <c r="K41" s="11">
        <v>9.4999999999999998E-3</v>
      </c>
      <c r="L41" s="11">
        <v>8.5000000000000006E-3</v>
      </c>
      <c r="M41" s="11">
        <v>7.6E-3</v>
      </c>
      <c r="N41" s="11">
        <v>6.8999999999999999E-3</v>
      </c>
      <c r="O41" s="11">
        <v>6.3E-3</v>
      </c>
      <c r="P41" s="11">
        <v>5.7000000000000002E-3</v>
      </c>
      <c r="Q41" s="11">
        <v>5.4000000000000003E-3</v>
      </c>
      <c r="R41" s="11">
        <v>5.4000000000000003E-3</v>
      </c>
      <c r="S41" s="11">
        <v>6.1000000000000004E-3</v>
      </c>
      <c r="T41" s="11">
        <v>7.6E-3</v>
      </c>
      <c r="U41" s="11">
        <v>9.7000000000000003E-3</v>
      </c>
      <c r="V41" s="11">
        <v>1.2200000000000001E-2</v>
      </c>
      <c r="W41" s="11">
        <v>1.49E-2</v>
      </c>
      <c r="X41" s="11">
        <v>1.7399999999999999E-2</v>
      </c>
      <c r="Y41" s="11">
        <v>1.9300000000000001E-2</v>
      </c>
      <c r="Z41" s="11">
        <v>2.0199999999999999E-2</v>
      </c>
      <c r="AA41" s="11">
        <v>1.9800000000000002E-2</v>
      </c>
      <c r="AB41" s="11">
        <v>1.84E-2</v>
      </c>
      <c r="AC41" s="11">
        <v>1.5900000000000001E-2</v>
      </c>
      <c r="AD41" s="11">
        <v>1.29E-2</v>
      </c>
      <c r="AE41" s="11">
        <v>9.7999999999999997E-3</v>
      </c>
      <c r="AF41" s="11">
        <v>7.1999999999999998E-3</v>
      </c>
      <c r="AG41" s="11">
        <v>5.4000000000000003E-3</v>
      </c>
      <c r="AH41" s="11">
        <v>4.4999999999999997E-3</v>
      </c>
      <c r="AI41" s="11">
        <v>4.4999999999999997E-3</v>
      </c>
      <c r="AJ41" s="11">
        <v>5.1999999999999998E-3</v>
      </c>
      <c r="AK41" s="11">
        <v>6.3E-3</v>
      </c>
      <c r="AL41" s="11">
        <v>7.4999999999999997E-3</v>
      </c>
      <c r="AM41" s="11">
        <v>8.6999999999999994E-3</v>
      </c>
      <c r="AN41" s="11">
        <v>9.7999999999999997E-3</v>
      </c>
      <c r="AO41" s="11">
        <v>1.0500000000000001E-2</v>
      </c>
      <c r="AP41" s="11">
        <v>1.0800000000000001E-2</v>
      </c>
      <c r="AQ41" s="11">
        <v>1.09E-2</v>
      </c>
      <c r="AR41" s="11">
        <v>1.0800000000000001E-2</v>
      </c>
      <c r="AS41" s="11">
        <v>1.0800000000000001E-2</v>
      </c>
      <c r="AT41" s="11">
        <v>1.09E-2</v>
      </c>
      <c r="AU41" s="11">
        <v>1.12E-2</v>
      </c>
      <c r="AV41" s="11">
        <v>1.18E-2</v>
      </c>
      <c r="AW41" s="11">
        <v>1.2699999999999999E-2</v>
      </c>
      <c r="AX41" s="11">
        <v>1.38E-2</v>
      </c>
      <c r="AY41" s="11">
        <v>1.52E-2</v>
      </c>
      <c r="AZ41" s="11">
        <v>1.6899999999999998E-2</v>
      </c>
      <c r="BA41" s="11">
        <v>1.8599999999999998E-2</v>
      </c>
      <c r="BB41" s="11">
        <v>2.0199999999999999E-2</v>
      </c>
      <c r="BC41" s="11">
        <v>2.1299999999999999E-2</v>
      </c>
      <c r="BD41" s="11">
        <v>2.1399999999999999E-2</v>
      </c>
      <c r="BE41" s="11">
        <v>2.0500000000000001E-2</v>
      </c>
      <c r="BF41" s="11">
        <v>1.84E-2</v>
      </c>
      <c r="BG41" s="11">
        <v>1.52E-2</v>
      </c>
      <c r="BH41" s="11">
        <v>1.12E-2</v>
      </c>
      <c r="BI41" s="11">
        <v>6.4999999999999997E-3</v>
      </c>
      <c r="BJ41" s="11">
        <v>1.6000000000000001E-3</v>
      </c>
      <c r="BK41" s="11">
        <v>-3.0999999999999999E-3</v>
      </c>
      <c r="BL41" s="11">
        <v>-7.1999999999999998E-3</v>
      </c>
      <c r="BM41" s="11">
        <v>-1.04E-2</v>
      </c>
      <c r="BN41" s="11">
        <v>-1.29E-2</v>
      </c>
      <c r="BO41" s="12">
        <v>-1.26E-2</v>
      </c>
      <c r="BP41" s="12">
        <v>-1.11E-2</v>
      </c>
      <c r="BQ41" s="12">
        <v>-8.6999999999999994E-3</v>
      </c>
      <c r="BR41" s="12">
        <v>-5.7000000000000002E-3</v>
      </c>
      <c r="BS41" s="12">
        <v>-2.5000000000000001E-3</v>
      </c>
      <c r="BT41" s="12">
        <v>8.0000000000000004E-4</v>
      </c>
      <c r="BU41" s="12">
        <v>3.7000000000000002E-3</v>
      </c>
      <c r="BV41" s="12">
        <v>6.1000000000000004E-3</v>
      </c>
      <c r="BW41" s="12">
        <v>7.7000000000000002E-3</v>
      </c>
      <c r="BX41" s="12">
        <v>8.6E-3</v>
      </c>
      <c r="BY41" s="12">
        <v>8.8000000000000005E-3</v>
      </c>
      <c r="BZ41" s="12">
        <v>8.8999999999999999E-3</v>
      </c>
      <c r="CA41" s="12">
        <v>8.8999999999999999E-3</v>
      </c>
      <c r="CB41" s="12">
        <v>8.8000000000000005E-3</v>
      </c>
      <c r="CC41" s="12">
        <v>8.8999999999999999E-3</v>
      </c>
      <c r="CD41" s="12">
        <v>9.1000000000000004E-3</v>
      </c>
      <c r="CE41" s="12">
        <v>9.2999999999999992E-3</v>
      </c>
      <c r="CF41" s="12">
        <v>9.5999999999999992E-3</v>
      </c>
      <c r="CG41" s="12">
        <v>9.9000000000000008E-3</v>
      </c>
      <c r="CH41" s="12">
        <v>0.01</v>
      </c>
    </row>
    <row r="42" spans="1:86" x14ac:dyDescent="0.2">
      <c r="A42" s="6">
        <v>60</v>
      </c>
      <c r="B42" s="11">
        <v>3.09E-2</v>
      </c>
      <c r="C42" s="11">
        <v>2.7699999999999999E-2</v>
      </c>
      <c r="D42" s="11">
        <v>2.4500000000000001E-2</v>
      </c>
      <c r="E42" s="11">
        <v>2.12E-2</v>
      </c>
      <c r="F42" s="11">
        <v>1.7999999999999999E-2</v>
      </c>
      <c r="G42" s="11">
        <v>1.5100000000000001E-2</v>
      </c>
      <c r="H42" s="11">
        <v>1.2699999999999999E-2</v>
      </c>
      <c r="I42" s="11">
        <v>1.09E-2</v>
      </c>
      <c r="J42" s="11">
        <v>9.5999999999999992E-3</v>
      </c>
      <c r="K42" s="11">
        <v>8.6E-3</v>
      </c>
      <c r="L42" s="11">
        <v>8.0000000000000002E-3</v>
      </c>
      <c r="M42" s="11">
        <v>7.6E-3</v>
      </c>
      <c r="N42" s="11">
        <v>7.4000000000000003E-3</v>
      </c>
      <c r="O42" s="11">
        <v>7.3000000000000001E-3</v>
      </c>
      <c r="P42" s="11">
        <v>7.3000000000000001E-3</v>
      </c>
      <c r="Q42" s="11">
        <v>7.3000000000000001E-3</v>
      </c>
      <c r="R42" s="11">
        <v>7.4000000000000003E-3</v>
      </c>
      <c r="S42" s="11">
        <v>8.0000000000000002E-3</v>
      </c>
      <c r="T42" s="11">
        <v>9.1000000000000004E-3</v>
      </c>
      <c r="U42" s="11">
        <v>1.0800000000000001E-2</v>
      </c>
      <c r="V42" s="11">
        <v>1.2800000000000001E-2</v>
      </c>
      <c r="W42" s="11">
        <v>1.4999999999999999E-2</v>
      </c>
      <c r="X42" s="11">
        <v>1.6899999999999998E-2</v>
      </c>
      <c r="Y42" s="11">
        <v>1.84E-2</v>
      </c>
      <c r="Z42" s="11">
        <v>1.9E-2</v>
      </c>
      <c r="AA42" s="11">
        <v>1.8499999999999999E-2</v>
      </c>
      <c r="AB42" s="11">
        <v>1.7100000000000001E-2</v>
      </c>
      <c r="AC42" s="11">
        <v>1.4800000000000001E-2</v>
      </c>
      <c r="AD42" s="11">
        <v>1.1900000000000001E-2</v>
      </c>
      <c r="AE42" s="11">
        <v>8.9999999999999993E-3</v>
      </c>
      <c r="AF42" s="11">
        <v>6.4999999999999997E-3</v>
      </c>
      <c r="AG42" s="11">
        <v>4.7000000000000002E-3</v>
      </c>
      <c r="AH42" s="11">
        <v>3.8E-3</v>
      </c>
      <c r="AI42" s="11">
        <v>3.8999999999999998E-3</v>
      </c>
      <c r="AJ42" s="11">
        <v>4.5999999999999999E-3</v>
      </c>
      <c r="AK42" s="11">
        <v>5.7999999999999996E-3</v>
      </c>
      <c r="AL42" s="11">
        <v>7.1999999999999998E-3</v>
      </c>
      <c r="AM42" s="11">
        <v>8.5000000000000006E-3</v>
      </c>
      <c r="AN42" s="11">
        <v>9.4999999999999998E-3</v>
      </c>
      <c r="AO42" s="11">
        <v>1.01E-2</v>
      </c>
      <c r="AP42" s="11">
        <v>1.03E-2</v>
      </c>
      <c r="AQ42" s="11">
        <v>1.01E-2</v>
      </c>
      <c r="AR42" s="11">
        <v>9.7999999999999997E-3</v>
      </c>
      <c r="AS42" s="11">
        <v>9.7000000000000003E-3</v>
      </c>
      <c r="AT42" s="11">
        <v>9.7999999999999997E-3</v>
      </c>
      <c r="AU42" s="11">
        <v>1.03E-2</v>
      </c>
      <c r="AV42" s="11">
        <v>1.11E-2</v>
      </c>
      <c r="AW42" s="11">
        <v>1.2200000000000001E-2</v>
      </c>
      <c r="AX42" s="11">
        <v>1.3599999999999999E-2</v>
      </c>
      <c r="AY42" s="11">
        <v>1.5299999999999999E-2</v>
      </c>
      <c r="AZ42" s="11">
        <v>1.72E-2</v>
      </c>
      <c r="BA42" s="11">
        <v>1.9199999999999998E-2</v>
      </c>
      <c r="BB42" s="11">
        <v>2.1000000000000001E-2</v>
      </c>
      <c r="BC42" s="11">
        <v>2.24E-2</v>
      </c>
      <c r="BD42" s="11">
        <v>2.29E-2</v>
      </c>
      <c r="BE42" s="11">
        <v>2.23E-2</v>
      </c>
      <c r="BF42" s="11">
        <v>2.0500000000000001E-2</v>
      </c>
      <c r="BG42" s="11">
        <v>1.77E-2</v>
      </c>
      <c r="BH42" s="11">
        <v>1.3899999999999999E-2</v>
      </c>
      <c r="BI42" s="11">
        <v>9.2999999999999992E-3</v>
      </c>
      <c r="BJ42" s="11">
        <v>4.4000000000000003E-3</v>
      </c>
      <c r="BK42" s="11">
        <v>-5.9999999999999995E-4</v>
      </c>
      <c r="BL42" s="11">
        <v>-5.1000000000000004E-3</v>
      </c>
      <c r="BM42" s="11">
        <v>-8.8999999999999999E-3</v>
      </c>
      <c r="BN42" s="11">
        <v>-1.2E-2</v>
      </c>
      <c r="BO42" s="12">
        <v>-1.21E-2</v>
      </c>
      <c r="BP42" s="12">
        <v>-1.0999999999999999E-2</v>
      </c>
      <c r="BQ42" s="12">
        <v>-8.9999999999999993E-3</v>
      </c>
      <c r="BR42" s="12">
        <v>-6.4000000000000003E-3</v>
      </c>
      <c r="BS42" s="12">
        <v>-3.3E-3</v>
      </c>
      <c r="BT42" s="12">
        <v>-1E-4</v>
      </c>
      <c r="BU42" s="12">
        <v>2.8999999999999998E-3</v>
      </c>
      <c r="BV42" s="12">
        <v>5.4000000000000003E-3</v>
      </c>
      <c r="BW42" s="12">
        <v>7.3000000000000001E-3</v>
      </c>
      <c r="BX42" s="12">
        <v>8.3000000000000001E-3</v>
      </c>
      <c r="BY42" s="12">
        <v>8.8000000000000005E-3</v>
      </c>
      <c r="BZ42" s="12">
        <v>8.9999999999999993E-3</v>
      </c>
      <c r="CA42" s="12">
        <v>9.1000000000000004E-3</v>
      </c>
      <c r="CB42" s="12">
        <v>9.1000000000000004E-3</v>
      </c>
      <c r="CC42" s="12">
        <v>9.1999999999999998E-3</v>
      </c>
      <c r="CD42" s="12">
        <v>9.2999999999999992E-3</v>
      </c>
      <c r="CE42" s="12">
        <v>9.4999999999999998E-3</v>
      </c>
      <c r="CF42" s="12">
        <v>9.7000000000000003E-3</v>
      </c>
      <c r="CG42" s="12">
        <v>9.9000000000000008E-3</v>
      </c>
      <c r="CH42" s="12">
        <v>0.01</v>
      </c>
    </row>
    <row r="43" spans="1:86" x14ac:dyDescent="0.2">
      <c r="A43" s="6">
        <v>61</v>
      </c>
      <c r="B43" s="11">
        <v>3.0499999999999999E-2</v>
      </c>
      <c r="C43" s="11">
        <v>2.7199999999999998E-2</v>
      </c>
      <c r="D43" s="11">
        <v>2.3900000000000001E-2</v>
      </c>
      <c r="E43" s="11">
        <v>2.0500000000000001E-2</v>
      </c>
      <c r="F43" s="11">
        <v>1.72E-2</v>
      </c>
      <c r="G43" s="11">
        <v>1.43E-2</v>
      </c>
      <c r="H43" s="11">
        <v>1.18E-2</v>
      </c>
      <c r="I43" s="11">
        <v>0.01</v>
      </c>
      <c r="J43" s="11">
        <v>8.6999999999999994E-3</v>
      </c>
      <c r="K43" s="11">
        <v>7.9000000000000008E-3</v>
      </c>
      <c r="L43" s="11">
        <v>7.6E-3</v>
      </c>
      <c r="M43" s="11">
        <v>7.6E-3</v>
      </c>
      <c r="N43" s="11">
        <v>7.9000000000000008E-3</v>
      </c>
      <c r="O43" s="11">
        <v>8.3000000000000001E-3</v>
      </c>
      <c r="P43" s="11">
        <v>8.6999999999999994E-3</v>
      </c>
      <c r="Q43" s="11">
        <v>9.1000000000000004E-3</v>
      </c>
      <c r="R43" s="11">
        <v>9.4999999999999998E-3</v>
      </c>
      <c r="S43" s="11">
        <v>0.01</v>
      </c>
      <c r="T43" s="11">
        <v>1.0999999999999999E-2</v>
      </c>
      <c r="U43" s="11">
        <v>1.2200000000000001E-2</v>
      </c>
      <c r="V43" s="11">
        <v>1.37E-2</v>
      </c>
      <c r="W43" s="11">
        <v>1.52E-2</v>
      </c>
      <c r="X43" s="11">
        <v>1.66E-2</v>
      </c>
      <c r="Y43" s="11">
        <v>1.7600000000000001E-2</v>
      </c>
      <c r="Z43" s="11">
        <v>1.78E-2</v>
      </c>
      <c r="AA43" s="11">
        <v>1.72E-2</v>
      </c>
      <c r="AB43" s="11">
        <v>1.5699999999999999E-2</v>
      </c>
      <c r="AC43" s="11">
        <v>1.35E-2</v>
      </c>
      <c r="AD43" s="11">
        <v>1.09E-2</v>
      </c>
      <c r="AE43" s="11">
        <v>8.2000000000000007E-3</v>
      </c>
      <c r="AF43" s="11">
        <v>5.7999999999999996E-3</v>
      </c>
      <c r="AG43" s="11">
        <v>4.1000000000000003E-3</v>
      </c>
      <c r="AH43" s="11">
        <v>3.2000000000000002E-3</v>
      </c>
      <c r="AI43" s="11">
        <v>3.3E-3</v>
      </c>
      <c r="AJ43" s="11">
        <v>4.1000000000000003E-3</v>
      </c>
      <c r="AK43" s="11">
        <v>5.4000000000000003E-3</v>
      </c>
      <c r="AL43" s="11">
        <v>6.8999999999999999E-3</v>
      </c>
      <c r="AM43" s="11">
        <v>8.2000000000000007E-3</v>
      </c>
      <c r="AN43" s="11">
        <v>9.1999999999999998E-3</v>
      </c>
      <c r="AO43" s="11">
        <v>9.7000000000000003E-3</v>
      </c>
      <c r="AP43" s="11">
        <v>9.7000000000000003E-3</v>
      </c>
      <c r="AQ43" s="11">
        <v>9.2999999999999992E-3</v>
      </c>
      <c r="AR43" s="11">
        <v>8.8999999999999999E-3</v>
      </c>
      <c r="AS43" s="11">
        <v>8.6E-3</v>
      </c>
      <c r="AT43" s="11">
        <v>8.6999999999999994E-3</v>
      </c>
      <c r="AU43" s="11">
        <v>9.2999999999999992E-3</v>
      </c>
      <c r="AV43" s="11">
        <v>1.03E-2</v>
      </c>
      <c r="AW43" s="11">
        <v>1.1599999999999999E-2</v>
      </c>
      <c r="AX43" s="11">
        <v>1.32E-2</v>
      </c>
      <c r="AY43" s="11">
        <v>1.52E-2</v>
      </c>
      <c r="AZ43" s="11">
        <v>1.7299999999999999E-2</v>
      </c>
      <c r="BA43" s="11">
        <v>1.95E-2</v>
      </c>
      <c r="BB43" s="11">
        <v>2.1499999999999998E-2</v>
      </c>
      <c r="BC43" s="11">
        <v>2.3E-2</v>
      </c>
      <c r="BD43" s="11">
        <v>2.3800000000000002E-2</v>
      </c>
      <c r="BE43" s="11">
        <v>2.35E-2</v>
      </c>
      <c r="BF43" s="11">
        <v>2.2200000000000001E-2</v>
      </c>
      <c r="BG43" s="11">
        <v>1.9699999999999999E-2</v>
      </c>
      <c r="BH43" s="11">
        <v>1.6199999999999999E-2</v>
      </c>
      <c r="BI43" s="11">
        <v>1.2E-2</v>
      </c>
      <c r="BJ43" s="11">
        <v>7.1000000000000004E-3</v>
      </c>
      <c r="BK43" s="11">
        <v>2.0999999999999999E-3</v>
      </c>
      <c r="BL43" s="11">
        <v>-2.5000000000000001E-3</v>
      </c>
      <c r="BM43" s="11">
        <v>-6.7000000000000002E-3</v>
      </c>
      <c r="BN43" s="11">
        <v>-1.0200000000000001E-2</v>
      </c>
      <c r="BO43" s="12">
        <v>-1.0800000000000001E-2</v>
      </c>
      <c r="BP43" s="12">
        <v>-1.0200000000000001E-2</v>
      </c>
      <c r="BQ43" s="12">
        <v>-8.6999999999999994E-3</v>
      </c>
      <c r="BR43" s="12">
        <v>-6.4999999999999997E-3</v>
      </c>
      <c r="BS43" s="12">
        <v>-3.8E-3</v>
      </c>
      <c r="BT43" s="12">
        <v>-8.0000000000000004E-4</v>
      </c>
      <c r="BU43" s="12">
        <v>2.0999999999999999E-3</v>
      </c>
      <c r="BV43" s="12">
        <v>4.7000000000000002E-3</v>
      </c>
      <c r="BW43" s="12">
        <v>6.7000000000000002E-3</v>
      </c>
      <c r="BX43" s="12">
        <v>7.9000000000000008E-3</v>
      </c>
      <c r="BY43" s="12">
        <v>8.6E-3</v>
      </c>
      <c r="BZ43" s="12">
        <v>8.9999999999999993E-3</v>
      </c>
      <c r="CA43" s="12">
        <v>9.1999999999999998E-3</v>
      </c>
      <c r="CB43" s="12">
        <v>9.2999999999999992E-3</v>
      </c>
      <c r="CC43" s="12">
        <v>9.4000000000000004E-3</v>
      </c>
      <c r="CD43" s="12">
        <v>9.4000000000000004E-3</v>
      </c>
      <c r="CE43" s="12">
        <v>9.5999999999999992E-3</v>
      </c>
      <c r="CF43" s="12">
        <v>9.7000000000000003E-3</v>
      </c>
      <c r="CG43" s="12">
        <v>9.9000000000000008E-3</v>
      </c>
      <c r="CH43" s="12">
        <v>0.01</v>
      </c>
    </row>
    <row r="44" spans="1:86" x14ac:dyDescent="0.2">
      <c r="A44" s="6">
        <v>62</v>
      </c>
      <c r="B44" s="11">
        <v>2.9600000000000001E-2</v>
      </c>
      <c r="C44" s="11">
        <v>2.64E-2</v>
      </c>
      <c r="D44" s="11">
        <v>2.3099999999999999E-2</v>
      </c>
      <c r="E44" s="11">
        <v>1.9699999999999999E-2</v>
      </c>
      <c r="F44" s="11">
        <v>1.6500000000000001E-2</v>
      </c>
      <c r="G44" s="11">
        <v>1.3599999999999999E-2</v>
      </c>
      <c r="H44" s="11">
        <v>1.11E-2</v>
      </c>
      <c r="I44" s="11">
        <v>9.2999999999999992E-3</v>
      </c>
      <c r="J44" s="11">
        <v>8.0999999999999996E-3</v>
      </c>
      <c r="K44" s="11">
        <v>7.4999999999999997E-3</v>
      </c>
      <c r="L44" s="11">
        <v>7.3000000000000001E-3</v>
      </c>
      <c r="M44" s="11">
        <v>7.6E-3</v>
      </c>
      <c r="N44" s="11">
        <v>8.3000000000000001E-3</v>
      </c>
      <c r="O44" s="11">
        <v>9.1999999999999998E-3</v>
      </c>
      <c r="P44" s="11">
        <v>0.01</v>
      </c>
      <c r="Q44" s="11">
        <v>1.0800000000000001E-2</v>
      </c>
      <c r="R44" s="11">
        <v>1.15E-2</v>
      </c>
      <c r="S44" s="11">
        <v>1.21E-2</v>
      </c>
      <c r="T44" s="11">
        <v>1.29E-2</v>
      </c>
      <c r="U44" s="11">
        <v>1.37E-2</v>
      </c>
      <c r="V44" s="11">
        <v>1.47E-2</v>
      </c>
      <c r="W44" s="11">
        <v>1.5699999999999999E-2</v>
      </c>
      <c r="X44" s="11">
        <v>1.6500000000000001E-2</v>
      </c>
      <c r="Y44" s="11">
        <v>1.7000000000000001E-2</v>
      </c>
      <c r="Z44" s="11">
        <v>1.6799999999999999E-2</v>
      </c>
      <c r="AA44" s="11">
        <v>1.5900000000000001E-2</v>
      </c>
      <c r="AB44" s="11">
        <v>1.43E-2</v>
      </c>
      <c r="AC44" s="11">
        <v>1.2200000000000001E-2</v>
      </c>
      <c r="AD44" s="11">
        <v>9.7000000000000003E-3</v>
      </c>
      <c r="AE44" s="11">
        <v>7.1999999999999998E-3</v>
      </c>
      <c r="AF44" s="11">
        <v>5.0000000000000001E-3</v>
      </c>
      <c r="AG44" s="11">
        <v>3.3999999999999998E-3</v>
      </c>
      <c r="AH44" s="11">
        <v>2.5999999999999999E-3</v>
      </c>
      <c r="AI44" s="11">
        <v>2.7000000000000001E-3</v>
      </c>
      <c r="AJ44" s="11">
        <v>3.5999999999999999E-3</v>
      </c>
      <c r="AK44" s="11">
        <v>5.0000000000000001E-3</v>
      </c>
      <c r="AL44" s="11">
        <v>6.6E-3</v>
      </c>
      <c r="AM44" s="11">
        <v>8.0000000000000002E-3</v>
      </c>
      <c r="AN44" s="11">
        <v>8.9999999999999993E-3</v>
      </c>
      <c r="AO44" s="11">
        <v>9.4000000000000004E-3</v>
      </c>
      <c r="AP44" s="11">
        <v>9.1999999999999998E-3</v>
      </c>
      <c r="AQ44" s="11">
        <v>8.6E-3</v>
      </c>
      <c r="AR44" s="11">
        <v>8.0000000000000002E-3</v>
      </c>
      <c r="AS44" s="11">
        <v>7.6E-3</v>
      </c>
      <c r="AT44" s="11">
        <v>7.7000000000000002E-3</v>
      </c>
      <c r="AU44" s="11">
        <v>8.3000000000000001E-3</v>
      </c>
      <c r="AV44" s="11">
        <v>9.4000000000000004E-3</v>
      </c>
      <c r="AW44" s="11">
        <v>1.0999999999999999E-2</v>
      </c>
      <c r="AX44" s="11">
        <v>1.2800000000000001E-2</v>
      </c>
      <c r="AY44" s="11">
        <v>1.49E-2</v>
      </c>
      <c r="AZ44" s="11">
        <v>1.72E-2</v>
      </c>
      <c r="BA44" s="11">
        <v>1.95E-2</v>
      </c>
      <c r="BB44" s="11">
        <v>2.1600000000000001E-2</v>
      </c>
      <c r="BC44" s="11">
        <v>2.3300000000000001E-2</v>
      </c>
      <c r="BD44" s="11">
        <v>2.4299999999999999E-2</v>
      </c>
      <c r="BE44" s="11">
        <v>2.4299999999999999E-2</v>
      </c>
      <c r="BF44" s="11">
        <v>2.3199999999999998E-2</v>
      </c>
      <c r="BG44" s="11">
        <v>2.1100000000000001E-2</v>
      </c>
      <c r="BH44" s="11">
        <v>1.8100000000000002E-2</v>
      </c>
      <c r="BI44" s="11">
        <v>1.4200000000000001E-2</v>
      </c>
      <c r="BJ44" s="11">
        <v>9.7000000000000003E-3</v>
      </c>
      <c r="BK44" s="11">
        <v>4.8999999999999998E-3</v>
      </c>
      <c r="BL44" s="11">
        <v>2.0000000000000001E-4</v>
      </c>
      <c r="BM44" s="11">
        <v>-4.0000000000000001E-3</v>
      </c>
      <c r="BN44" s="11">
        <v>-7.7999999999999996E-3</v>
      </c>
      <c r="BO44" s="12">
        <v>-8.6999999999999994E-3</v>
      </c>
      <c r="BP44" s="12">
        <v>-8.6999999999999994E-3</v>
      </c>
      <c r="BQ44" s="12">
        <v>-7.7999999999999996E-3</v>
      </c>
      <c r="BR44" s="12">
        <v>-6.1000000000000004E-3</v>
      </c>
      <c r="BS44" s="12">
        <v>-3.8E-3</v>
      </c>
      <c r="BT44" s="12">
        <v>-1.1999999999999999E-3</v>
      </c>
      <c r="BU44" s="12">
        <v>1.4E-3</v>
      </c>
      <c r="BV44" s="12">
        <v>3.8999999999999998E-3</v>
      </c>
      <c r="BW44" s="12">
        <v>5.8999999999999999E-3</v>
      </c>
      <c r="BX44" s="12">
        <v>7.3000000000000001E-3</v>
      </c>
      <c r="BY44" s="12">
        <v>8.2000000000000007E-3</v>
      </c>
      <c r="BZ44" s="12">
        <v>8.8000000000000005E-3</v>
      </c>
      <c r="CA44" s="12">
        <v>9.1999999999999998E-3</v>
      </c>
      <c r="CB44" s="12">
        <v>9.4000000000000004E-3</v>
      </c>
      <c r="CC44" s="12">
        <v>9.4999999999999998E-3</v>
      </c>
      <c r="CD44" s="12">
        <v>9.5999999999999992E-3</v>
      </c>
      <c r="CE44" s="12">
        <v>9.7000000000000003E-3</v>
      </c>
      <c r="CF44" s="12">
        <v>9.7999999999999997E-3</v>
      </c>
      <c r="CG44" s="12">
        <v>9.9000000000000008E-3</v>
      </c>
      <c r="CH44" s="12">
        <v>0.01</v>
      </c>
    </row>
    <row r="45" spans="1:86" x14ac:dyDescent="0.2">
      <c r="A45" s="6">
        <v>63</v>
      </c>
      <c r="B45" s="11">
        <v>2.8500000000000001E-2</v>
      </c>
      <c r="C45" s="11">
        <v>2.53E-2</v>
      </c>
      <c r="D45" s="11">
        <v>2.2100000000000002E-2</v>
      </c>
      <c r="E45" s="11">
        <v>1.89E-2</v>
      </c>
      <c r="F45" s="11">
        <v>1.5900000000000001E-2</v>
      </c>
      <c r="G45" s="11">
        <v>1.3100000000000001E-2</v>
      </c>
      <c r="H45" s="11">
        <v>1.0800000000000001E-2</v>
      </c>
      <c r="I45" s="11">
        <v>9.1000000000000004E-3</v>
      </c>
      <c r="J45" s="11">
        <v>8.0000000000000002E-3</v>
      </c>
      <c r="K45" s="11">
        <v>7.4000000000000003E-3</v>
      </c>
      <c r="L45" s="11">
        <v>7.4000000000000003E-3</v>
      </c>
      <c r="M45" s="11">
        <v>7.7999999999999996E-3</v>
      </c>
      <c r="N45" s="11">
        <v>8.6999999999999994E-3</v>
      </c>
      <c r="O45" s="11">
        <v>9.9000000000000008E-3</v>
      </c>
      <c r="P45" s="11">
        <v>1.11E-2</v>
      </c>
      <c r="Q45" s="11">
        <v>1.23E-2</v>
      </c>
      <c r="R45" s="11">
        <v>1.3299999999999999E-2</v>
      </c>
      <c r="S45" s="11">
        <v>1.4E-2</v>
      </c>
      <c r="T45" s="11">
        <v>1.47E-2</v>
      </c>
      <c r="U45" s="11">
        <v>1.5299999999999999E-2</v>
      </c>
      <c r="V45" s="11">
        <v>1.5800000000000002E-2</v>
      </c>
      <c r="W45" s="11">
        <v>1.6299999999999999E-2</v>
      </c>
      <c r="X45" s="11">
        <v>1.67E-2</v>
      </c>
      <c r="Y45" s="11">
        <v>1.66E-2</v>
      </c>
      <c r="Z45" s="11">
        <v>1.61E-2</v>
      </c>
      <c r="AA45" s="11">
        <v>1.49E-2</v>
      </c>
      <c r="AB45" s="11">
        <v>1.3100000000000001E-2</v>
      </c>
      <c r="AC45" s="11">
        <v>1.0999999999999999E-2</v>
      </c>
      <c r="AD45" s="11">
        <v>8.6E-3</v>
      </c>
      <c r="AE45" s="11">
        <v>6.1999999999999998E-3</v>
      </c>
      <c r="AF45" s="11">
        <v>4.1999999999999997E-3</v>
      </c>
      <c r="AG45" s="11">
        <v>2.8E-3</v>
      </c>
      <c r="AH45" s="11">
        <v>2.0999999999999999E-3</v>
      </c>
      <c r="AI45" s="11">
        <v>2.3E-3</v>
      </c>
      <c r="AJ45" s="11">
        <v>3.2000000000000002E-3</v>
      </c>
      <c r="AK45" s="11">
        <v>4.7000000000000002E-3</v>
      </c>
      <c r="AL45" s="11">
        <v>6.3E-3</v>
      </c>
      <c r="AM45" s="11">
        <v>7.7000000000000002E-3</v>
      </c>
      <c r="AN45" s="11">
        <v>8.6999999999999994E-3</v>
      </c>
      <c r="AO45" s="11">
        <v>8.9999999999999993E-3</v>
      </c>
      <c r="AP45" s="11">
        <v>8.6999999999999994E-3</v>
      </c>
      <c r="AQ45" s="11">
        <v>7.9000000000000008E-3</v>
      </c>
      <c r="AR45" s="11">
        <v>7.1000000000000004E-3</v>
      </c>
      <c r="AS45" s="11">
        <v>6.7000000000000002E-3</v>
      </c>
      <c r="AT45" s="11">
        <v>6.7000000000000002E-3</v>
      </c>
      <c r="AU45" s="11">
        <v>7.4000000000000003E-3</v>
      </c>
      <c r="AV45" s="11">
        <v>8.6E-3</v>
      </c>
      <c r="AW45" s="11">
        <v>1.0200000000000001E-2</v>
      </c>
      <c r="AX45" s="11">
        <v>1.2200000000000001E-2</v>
      </c>
      <c r="AY45" s="11">
        <v>1.4500000000000001E-2</v>
      </c>
      <c r="AZ45" s="11">
        <v>1.6899999999999998E-2</v>
      </c>
      <c r="BA45" s="11">
        <v>1.9400000000000001E-2</v>
      </c>
      <c r="BB45" s="11">
        <v>2.1600000000000001E-2</v>
      </c>
      <c r="BC45" s="11">
        <v>2.3400000000000001E-2</v>
      </c>
      <c r="BD45" s="11">
        <v>2.4400000000000002E-2</v>
      </c>
      <c r="BE45" s="11">
        <v>2.46E-2</v>
      </c>
      <c r="BF45" s="11">
        <v>2.3800000000000002E-2</v>
      </c>
      <c r="BG45" s="11">
        <v>2.2100000000000002E-2</v>
      </c>
      <c r="BH45" s="11">
        <v>1.9400000000000001E-2</v>
      </c>
      <c r="BI45" s="11">
        <v>1.6E-2</v>
      </c>
      <c r="BJ45" s="11">
        <v>1.18E-2</v>
      </c>
      <c r="BK45" s="11">
        <v>7.4000000000000003E-3</v>
      </c>
      <c r="BL45" s="11">
        <v>3.0000000000000001E-3</v>
      </c>
      <c r="BM45" s="11">
        <v>-1.1000000000000001E-3</v>
      </c>
      <c r="BN45" s="11">
        <v>-4.8999999999999998E-3</v>
      </c>
      <c r="BO45" s="12">
        <v>-6.1000000000000004E-3</v>
      </c>
      <c r="BP45" s="12">
        <v>-6.4999999999999997E-3</v>
      </c>
      <c r="BQ45" s="12">
        <v>-6.1999999999999998E-3</v>
      </c>
      <c r="BR45" s="12">
        <v>-5.1000000000000004E-3</v>
      </c>
      <c r="BS45" s="12">
        <v>-3.3999999999999998E-3</v>
      </c>
      <c r="BT45" s="12">
        <v>-1.2999999999999999E-3</v>
      </c>
      <c r="BU45" s="12">
        <v>1E-3</v>
      </c>
      <c r="BV45" s="12">
        <v>3.2000000000000002E-3</v>
      </c>
      <c r="BW45" s="12">
        <v>5.1999999999999998E-3</v>
      </c>
      <c r="BX45" s="12">
        <v>6.7000000000000002E-3</v>
      </c>
      <c r="BY45" s="12">
        <v>7.7000000000000002E-3</v>
      </c>
      <c r="BZ45" s="12">
        <v>8.5000000000000006E-3</v>
      </c>
      <c r="CA45" s="12">
        <v>9.1000000000000004E-3</v>
      </c>
      <c r="CB45" s="12">
        <v>9.4000000000000004E-3</v>
      </c>
      <c r="CC45" s="12">
        <v>9.5999999999999992E-3</v>
      </c>
      <c r="CD45" s="12">
        <v>9.7000000000000003E-3</v>
      </c>
      <c r="CE45" s="12">
        <v>9.7999999999999997E-3</v>
      </c>
      <c r="CF45" s="12">
        <v>9.9000000000000008E-3</v>
      </c>
      <c r="CG45" s="12">
        <v>9.9000000000000008E-3</v>
      </c>
      <c r="CH45" s="12">
        <v>0.01</v>
      </c>
    </row>
    <row r="46" spans="1:86" x14ac:dyDescent="0.2">
      <c r="A46" s="6">
        <v>64</v>
      </c>
      <c r="B46" s="11">
        <v>2.7099999999999999E-2</v>
      </c>
      <c r="C46" s="11">
        <v>2.41E-2</v>
      </c>
      <c r="D46" s="11">
        <v>2.1100000000000001E-2</v>
      </c>
      <c r="E46" s="11">
        <v>1.8200000000000001E-2</v>
      </c>
      <c r="F46" s="11">
        <v>1.5299999999999999E-2</v>
      </c>
      <c r="G46" s="11">
        <v>1.2699999999999999E-2</v>
      </c>
      <c r="H46" s="11">
        <v>1.06E-2</v>
      </c>
      <c r="I46" s="11">
        <v>9.1000000000000004E-3</v>
      </c>
      <c r="J46" s="11">
        <v>8.0999999999999996E-3</v>
      </c>
      <c r="K46" s="11">
        <v>7.6E-3</v>
      </c>
      <c r="L46" s="11">
        <v>7.7000000000000002E-3</v>
      </c>
      <c r="M46" s="11">
        <v>8.2000000000000007E-3</v>
      </c>
      <c r="N46" s="11">
        <v>9.1999999999999998E-3</v>
      </c>
      <c r="O46" s="11">
        <v>1.0500000000000001E-2</v>
      </c>
      <c r="P46" s="11">
        <v>1.2E-2</v>
      </c>
      <c r="Q46" s="11">
        <v>1.35E-2</v>
      </c>
      <c r="R46" s="11">
        <v>1.47E-2</v>
      </c>
      <c r="S46" s="11">
        <v>1.5699999999999999E-2</v>
      </c>
      <c r="T46" s="11">
        <v>1.6299999999999999E-2</v>
      </c>
      <c r="U46" s="11">
        <v>1.67E-2</v>
      </c>
      <c r="V46" s="11">
        <v>1.6899999999999998E-2</v>
      </c>
      <c r="W46" s="11">
        <v>1.7000000000000001E-2</v>
      </c>
      <c r="X46" s="11">
        <v>1.7000000000000001E-2</v>
      </c>
      <c r="Y46" s="11">
        <v>1.66E-2</v>
      </c>
      <c r="Z46" s="11">
        <v>1.5599999999999999E-2</v>
      </c>
      <c r="AA46" s="11">
        <v>1.41E-2</v>
      </c>
      <c r="AB46" s="11">
        <v>1.21E-2</v>
      </c>
      <c r="AC46" s="11">
        <v>9.9000000000000008E-3</v>
      </c>
      <c r="AD46" s="11">
        <v>7.4999999999999997E-3</v>
      </c>
      <c r="AE46" s="11">
        <v>5.3E-3</v>
      </c>
      <c r="AF46" s="11">
        <v>3.5000000000000001E-3</v>
      </c>
      <c r="AG46" s="11">
        <v>2.2000000000000001E-3</v>
      </c>
      <c r="AH46" s="11">
        <v>1.6999999999999999E-3</v>
      </c>
      <c r="AI46" s="11">
        <v>1.9E-3</v>
      </c>
      <c r="AJ46" s="11">
        <v>2.8999999999999998E-3</v>
      </c>
      <c r="AK46" s="11">
        <v>4.4000000000000003E-3</v>
      </c>
      <c r="AL46" s="11">
        <v>6.0000000000000001E-3</v>
      </c>
      <c r="AM46" s="11">
        <v>7.4999999999999997E-3</v>
      </c>
      <c r="AN46" s="11">
        <v>8.3999999999999995E-3</v>
      </c>
      <c r="AO46" s="11">
        <v>8.6E-3</v>
      </c>
      <c r="AP46" s="11">
        <v>8.2000000000000007E-3</v>
      </c>
      <c r="AQ46" s="11">
        <v>7.3000000000000001E-3</v>
      </c>
      <c r="AR46" s="11">
        <v>6.4000000000000003E-3</v>
      </c>
      <c r="AS46" s="11">
        <v>5.8999999999999999E-3</v>
      </c>
      <c r="AT46" s="11">
        <v>5.8999999999999999E-3</v>
      </c>
      <c r="AU46" s="11">
        <v>6.4999999999999997E-3</v>
      </c>
      <c r="AV46" s="11">
        <v>7.7000000000000002E-3</v>
      </c>
      <c r="AW46" s="11">
        <v>9.4000000000000004E-3</v>
      </c>
      <c r="AX46" s="11">
        <v>1.15E-2</v>
      </c>
      <c r="AY46" s="11">
        <v>1.3899999999999999E-2</v>
      </c>
      <c r="AZ46" s="11">
        <v>1.6500000000000001E-2</v>
      </c>
      <c r="BA46" s="11">
        <v>1.9099999999999999E-2</v>
      </c>
      <c r="BB46" s="11">
        <v>2.1399999999999999E-2</v>
      </c>
      <c r="BC46" s="11">
        <v>2.3199999999999998E-2</v>
      </c>
      <c r="BD46" s="11">
        <v>2.4299999999999999E-2</v>
      </c>
      <c r="BE46" s="11">
        <v>2.46E-2</v>
      </c>
      <c r="BF46" s="11">
        <v>2.4E-2</v>
      </c>
      <c r="BG46" s="11">
        <v>2.2599999999999999E-2</v>
      </c>
      <c r="BH46" s="11">
        <v>2.0299999999999999E-2</v>
      </c>
      <c r="BI46" s="11">
        <v>1.72E-2</v>
      </c>
      <c r="BJ46" s="11">
        <v>1.3599999999999999E-2</v>
      </c>
      <c r="BK46" s="11">
        <v>9.5999999999999992E-3</v>
      </c>
      <c r="BL46" s="11">
        <v>5.5999999999999999E-3</v>
      </c>
      <c r="BM46" s="11">
        <v>1.8E-3</v>
      </c>
      <c r="BN46" s="11">
        <v>-1.9E-3</v>
      </c>
      <c r="BO46" s="12">
        <v>-3.2000000000000002E-3</v>
      </c>
      <c r="BP46" s="12">
        <v>-4.0000000000000001E-3</v>
      </c>
      <c r="BQ46" s="12">
        <v>-4.1999999999999997E-3</v>
      </c>
      <c r="BR46" s="12">
        <v>-3.7000000000000002E-3</v>
      </c>
      <c r="BS46" s="12">
        <v>-2.5999999999999999E-3</v>
      </c>
      <c r="BT46" s="12">
        <v>-1.1000000000000001E-3</v>
      </c>
      <c r="BU46" s="12">
        <v>6.9999999999999999E-4</v>
      </c>
      <c r="BV46" s="12">
        <v>2.7000000000000001E-3</v>
      </c>
      <c r="BW46" s="12">
        <v>4.4999999999999997E-3</v>
      </c>
      <c r="BX46" s="12">
        <v>6.0000000000000001E-3</v>
      </c>
      <c r="BY46" s="12">
        <v>7.1999999999999998E-3</v>
      </c>
      <c r="BZ46" s="12">
        <v>8.0999999999999996E-3</v>
      </c>
      <c r="CA46" s="12">
        <v>8.8000000000000005E-3</v>
      </c>
      <c r="CB46" s="12">
        <v>9.2999999999999992E-3</v>
      </c>
      <c r="CC46" s="12">
        <v>9.5999999999999992E-3</v>
      </c>
      <c r="CD46" s="12">
        <v>9.7000000000000003E-3</v>
      </c>
      <c r="CE46" s="12">
        <v>9.7999999999999997E-3</v>
      </c>
      <c r="CF46" s="12">
        <v>9.9000000000000008E-3</v>
      </c>
      <c r="CG46" s="12">
        <v>0.01</v>
      </c>
      <c r="CH46" s="12">
        <v>0.01</v>
      </c>
    </row>
    <row r="47" spans="1:86" x14ac:dyDescent="0.2">
      <c r="A47" s="6">
        <v>65</v>
      </c>
      <c r="B47" s="11">
        <v>2.5700000000000001E-2</v>
      </c>
      <c r="C47" s="11">
        <v>2.29E-2</v>
      </c>
      <c r="D47" s="11">
        <v>2.0199999999999999E-2</v>
      </c>
      <c r="E47" s="11">
        <v>1.7500000000000002E-2</v>
      </c>
      <c r="F47" s="11">
        <v>1.49E-2</v>
      </c>
      <c r="G47" s="11">
        <v>1.26E-2</v>
      </c>
      <c r="H47" s="11">
        <v>1.0699999999999999E-2</v>
      </c>
      <c r="I47" s="11">
        <v>9.4000000000000004E-3</v>
      </c>
      <c r="J47" s="11">
        <v>8.6E-3</v>
      </c>
      <c r="K47" s="11">
        <v>8.2000000000000007E-3</v>
      </c>
      <c r="L47" s="11">
        <v>8.2000000000000007E-3</v>
      </c>
      <c r="M47" s="11">
        <v>8.6999999999999994E-3</v>
      </c>
      <c r="N47" s="11">
        <v>9.7000000000000003E-3</v>
      </c>
      <c r="O47" s="11">
        <v>1.11E-2</v>
      </c>
      <c r="P47" s="11">
        <v>1.2699999999999999E-2</v>
      </c>
      <c r="Q47" s="11">
        <v>1.43E-2</v>
      </c>
      <c r="R47" s="11">
        <v>1.5800000000000002E-2</v>
      </c>
      <c r="S47" s="11">
        <v>1.6899999999999998E-2</v>
      </c>
      <c r="T47" s="11">
        <v>1.7600000000000001E-2</v>
      </c>
      <c r="U47" s="11">
        <v>1.7899999999999999E-2</v>
      </c>
      <c r="V47" s="11">
        <v>1.7999999999999999E-2</v>
      </c>
      <c r="W47" s="11">
        <v>1.7899999999999999E-2</v>
      </c>
      <c r="X47" s="11">
        <v>1.7500000000000002E-2</v>
      </c>
      <c r="Y47" s="11">
        <v>1.6799999999999999E-2</v>
      </c>
      <c r="Z47" s="11">
        <v>1.55E-2</v>
      </c>
      <c r="AA47" s="11">
        <v>1.3599999999999999E-2</v>
      </c>
      <c r="AB47" s="11">
        <v>1.14E-2</v>
      </c>
      <c r="AC47" s="11">
        <v>8.9999999999999993E-3</v>
      </c>
      <c r="AD47" s="11">
        <v>6.6E-3</v>
      </c>
      <c r="AE47" s="11">
        <v>4.4000000000000003E-3</v>
      </c>
      <c r="AF47" s="11">
        <v>2.7000000000000001E-3</v>
      </c>
      <c r="AG47" s="11">
        <v>1.6999999999999999E-3</v>
      </c>
      <c r="AH47" s="11">
        <v>1.2999999999999999E-3</v>
      </c>
      <c r="AI47" s="11">
        <v>1.6000000000000001E-3</v>
      </c>
      <c r="AJ47" s="11">
        <v>2.7000000000000001E-3</v>
      </c>
      <c r="AK47" s="11">
        <v>4.1999999999999997E-3</v>
      </c>
      <c r="AL47" s="11">
        <v>5.7999999999999996E-3</v>
      </c>
      <c r="AM47" s="11">
        <v>7.1999999999999998E-3</v>
      </c>
      <c r="AN47" s="11">
        <v>8.0999999999999996E-3</v>
      </c>
      <c r="AO47" s="11">
        <v>8.3000000000000001E-3</v>
      </c>
      <c r="AP47" s="11">
        <v>7.7000000000000002E-3</v>
      </c>
      <c r="AQ47" s="11">
        <v>6.7999999999999996E-3</v>
      </c>
      <c r="AR47" s="11">
        <v>5.7999999999999996E-3</v>
      </c>
      <c r="AS47" s="11">
        <v>5.1999999999999998E-3</v>
      </c>
      <c r="AT47" s="11">
        <v>5.1000000000000004E-3</v>
      </c>
      <c r="AU47" s="11">
        <v>5.7000000000000002E-3</v>
      </c>
      <c r="AV47" s="11">
        <v>6.8999999999999999E-3</v>
      </c>
      <c r="AW47" s="11">
        <v>8.6E-3</v>
      </c>
      <c r="AX47" s="11">
        <v>1.0699999999999999E-2</v>
      </c>
      <c r="AY47" s="11">
        <v>1.3299999999999999E-2</v>
      </c>
      <c r="AZ47" s="11">
        <v>1.6E-2</v>
      </c>
      <c r="BA47" s="11">
        <v>1.8700000000000001E-2</v>
      </c>
      <c r="BB47" s="11">
        <v>2.1100000000000001E-2</v>
      </c>
      <c r="BC47" s="11">
        <v>2.29E-2</v>
      </c>
      <c r="BD47" s="11">
        <v>2.4E-2</v>
      </c>
      <c r="BE47" s="11">
        <v>2.4400000000000002E-2</v>
      </c>
      <c r="BF47" s="11">
        <v>2.3900000000000001E-2</v>
      </c>
      <c r="BG47" s="11">
        <v>2.2700000000000001E-2</v>
      </c>
      <c r="BH47" s="11">
        <v>2.07E-2</v>
      </c>
      <c r="BI47" s="11">
        <v>1.7999999999999999E-2</v>
      </c>
      <c r="BJ47" s="11">
        <v>1.4800000000000001E-2</v>
      </c>
      <c r="BK47" s="11">
        <v>1.14E-2</v>
      </c>
      <c r="BL47" s="11">
        <v>7.9000000000000008E-3</v>
      </c>
      <c r="BM47" s="11">
        <v>4.4999999999999997E-3</v>
      </c>
      <c r="BN47" s="11">
        <v>1.1000000000000001E-3</v>
      </c>
      <c r="BO47" s="12">
        <v>-2.0000000000000001E-4</v>
      </c>
      <c r="BP47" s="12">
        <v>-1.1999999999999999E-3</v>
      </c>
      <c r="BQ47" s="12">
        <v>-1.8E-3</v>
      </c>
      <c r="BR47" s="12">
        <v>-1.9E-3</v>
      </c>
      <c r="BS47" s="12">
        <v>-1.5E-3</v>
      </c>
      <c r="BT47" s="12">
        <v>-5.9999999999999995E-4</v>
      </c>
      <c r="BU47" s="12">
        <v>8.0000000000000004E-4</v>
      </c>
      <c r="BV47" s="12">
        <v>2.3E-3</v>
      </c>
      <c r="BW47" s="12">
        <v>3.8999999999999998E-3</v>
      </c>
      <c r="BX47" s="12">
        <v>5.4000000000000003E-3</v>
      </c>
      <c r="BY47" s="12">
        <v>6.6E-3</v>
      </c>
      <c r="BZ47" s="12">
        <v>7.7000000000000002E-3</v>
      </c>
      <c r="CA47" s="12">
        <v>8.5000000000000006E-3</v>
      </c>
      <c r="CB47" s="12">
        <v>9.1000000000000004E-3</v>
      </c>
      <c r="CC47" s="12">
        <v>9.4999999999999998E-3</v>
      </c>
      <c r="CD47" s="12">
        <v>9.7000000000000003E-3</v>
      </c>
      <c r="CE47" s="12">
        <v>9.7999999999999997E-3</v>
      </c>
      <c r="CF47" s="12">
        <v>9.9000000000000008E-3</v>
      </c>
      <c r="CG47" s="12">
        <v>0.01</v>
      </c>
      <c r="CH47" s="12">
        <v>0.01</v>
      </c>
    </row>
    <row r="48" spans="1:86" x14ac:dyDescent="0.2">
      <c r="A48" s="6">
        <v>66</v>
      </c>
      <c r="B48" s="11">
        <v>2.4299999999999999E-2</v>
      </c>
      <c r="C48" s="11">
        <v>2.18E-2</v>
      </c>
      <c r="D48" s="11">
        <v>1.9400000000000001E-2</v>
      </c>
      <c r="E48" s="11">
        <v>1.7000000000000001E-2</v>
      </c>
      <c r="F48" s="11">
        <v>1.46E-2</v>
      </c>
      <c r="G48" s="11">
        <v>1.26E-2</v>
      </c>
      <c r="H48" s="11">
        <v>1.11E-2</v>
      </c>
      <c r="I48" s="11">
        <v>0.01</v>
      </c>
      <c r="J48" s="11">
        <v>9.2999999999999992E-3</v>
      </c>
      <c r="K48" s="11">
        <v>8.8999999999999999E-3</v>
      </c>
      <c r="L48" s="11">
        <v>8.8999999999999999E-3</v>
      </c>
      <c r="M48" s="11">
        <v>9.4000000000000004E-3</v>
      </c>
      <c r="N48" s="11">
        <v>1.03E-2</v>
      </c>
      <c r="O48" s="11">
        <v>1.1599999999999999E-2</v>
      </c>
      <c r="P48" s="11">
        <v>1.3100000000000001E-2</v>
      </c>
      <c r="Q48" s="11">
        <v>1.4800000000000001E-2</v>
      </c>
      <c r="R48" s="11">
        <v>1.6400000000000001E-2</v>
      </c>
      <c r="S48" s="11">
        <v>1.77E-2</v>
      </c>
      <c r="T48" s="11">
        <v>1.8599999999999998E-2</v>
      </c>
      <c r="U48" s="11">
        <v>1.89E-2</v>
      </c>
      <c r="V48" s="11">
        <v>1.89E-2</v>
      </c>
      <c r="W48" s="11">
        <v>1.8700000000000001E-2</v>
      </c>
      <c r="X48" s="11">
        <v>1.8200000000000001E-2</v>
      </c>
      <c r="Y48" s="11">
        <v>1.72E-2</v>
      </c>
      <c r="Z48" s="11">
        <v>1.5699999999999999E-2</v>
      </c>
      <c r="AA48" s="11">
        <v>1.3599999999999999E-2</v>
      </c>
      <c r="AB48" s="11">
        <v>1.11E-2</v>
      </c>
      <c r="AC48" s="11">
        <v>8.3999999999999995E-3</v>
      </c>
      <c r="AD48" s="11">
        <v>5.8999999999999999E-3</v>
      </c>
      <c r="AE48" s="11">
        <v>3.7000000000000002E-3</v>
      </c>
      <c r="AF48" s="11">
        <v>2.0999999999999999E-3</v>
      </c>
      <c r="AG48" s="11">
        <v>1.1999999999999999E-3</v>
      </c>
      <c r="AH48" s="11">
        <v>8.9999999999999998E-4</v>
      </c>
      <c r="AI48" s="11">
        <v>1.4E-3</v>
      </c>
      <c r="AJ48" s="11">
        <v>2.5000000000000001E-3</v>
      </c>
      <c r="AK48" s="11">
        <v>4.0000000000000001E-3</v>
      </c>
      <c r="AL48" s="11">
        <v>5.7000000000000002E-3</v>
      </c>
      <c r="AM48" s="11">
        <v>7.0000000000000001E-3</v>
      </c>
      <c r="AN48" s="11">
        <v>7.9000000000000008E-3</v>
      </c>
      <c r="AO48" s="11">
        <v>8.0000000000000002E-3</v>
      </c>
      <c r="AP48" s="11">
        <v>7.4000000000000003E-3</v>
      </c>
      <c r="AQ48" s="11">
        <v>6.4000000000000003E-3</v>
      </c>
      <c r="AR48" s="11">
        <v>5.3E-3</v>
      </c>
      <c r="AS48" s="11">
        <v>4.5999999999999999E-3</v>
      </c>
      <c r="AT48" s="11">
        <v>4.4999999999999997E-3</v>
      </c>
      <c r="AU48" s="11">
        <v>4.8999999999999998E-3</v>
      </c>
      <c r="AV48" s="11">
        <v>6.0000000000000001E-3</v>
      </c>
      <c r="AW48" s="11">
        <v>7.7000000000000002E-3</v>
      </c>
      <c r="AX48" s="11">
        <v>9.9000000000000008E-3</v>
      </c>
      <c r="AY48" s="11">
        <v>1.2500000000000001E-2</v>
      </c>
      <c r="AZ48" s="11">
        <v>1.54E-2</v>
      </c>
      <c r="BA48" s="11">
        <v>1.8100000000000002E-2</v>
      </c>
      <c r="BB48" s="11">
        <v>2.06E-2</v>
      </c>
      <c r="BC48" s="11">
        <v>2.24E-2</v>
      </c>
      <c r="BD48" s="11">
        <v>2.35E-2</v>
      </c>
      <c r="BE48" s="11">
        <v>2.3900000000000001E-2</v>
      </c>
      <c r="BF48" s="11">
        <v>2.3599999999999999E-2</v>
      </c>
      <c r="BG48" s="11">
        <v>2.2499999999999999E-2</v>
      </c>
      <c r="BH48" s="11">
        <v>2.07E-2</v>
      </c>
      <c r="BI48" s="11">
        <v>1.84E-2</v>
      </c>
      <c r="BJ48" s="11">
        <v>1.5599999999999999E-2</v>
      </c>
      <c r="BK48" s="11">
        <v>1.2699999999999999E-2</v>
      </c>
      <c r="BL48" s="11">
        <v>9.7000000000000003E-3</v>
      </c>
      <c r="BM48" s="11">
        <v>6.7000000000000002E-3</v>
      </c>
      <c r="BN48" s="11">
        <v>3.8E-3</v>
      </c>
      <c r="BO48" s="12">
        <v>2.5999999999999999E-3</v>
      </c>
      <c r="BP48" s="12">
        <v>1.4E-3</v>
      </c>
      <c r="BQ48" s="12">
        <v>5.0000000000000001E-4</v>
      </c>
      <c r="BR48" s="12">
        <v>0</v>
      </c>
      <c r="BS48" s="12">
        <v>-1E-4</v>
      </c>
      <c r="BT48" s="12">
        <v>2.9999999999999997E-4</v>
      </c>
      <c r="BU48" s="12">
        <v>1.1000000000000001E-3</v>
      </c>
      <c r="BV48" s="12">
        <v>2.2000000000000001E-3</v>
      </c>
      <c r="BW48" s="12">
        <v>3.5000000000000001E-3</v>
      </c>
      <c r="BX48" s="12">
        <v>4.7999999999999996E-3</v>
      </c>
      <c r="BY48" s="12">
        <v>6.1000000000000004E-3</v>
      </c>
      <c r="BZ48" s="12">
        <v>7.1999999999999998E-3</v>
      </c>
      <c r="CA48" s="12">
        <v>8.0999999999999996E-3</v>
      </c>
      <c r="CB48" s="12">
        <v>8.8000000000000005E-3</v>
      </c>
      <c r="CC48" s="12">
        <v>9.2999999999999992E-3</v>
      </c>
      <c r="CD48" s="12">
        <v>9.7000000000000003E-3</v>
      </c>
      <c r="CE48" s="12">
        <v>9.7999999999999997E-3</v>
      </c>
      <c r="CF48" s="12">
        <v>9.9000000000000008E-3</v>
      </c>
      <c r="CG48" s="12">
        <v>0.01</v>
      </c>
      <c r="CH48" s="12">
        <v>0.01</v>
      </c>
    </row>
    <row r="49" spans="1:86" x14ac:dyDescent="0.2">
      <c r="A49" s="6">
        <v>67</v>
      </c>
      <c r="B49" s="11">
        <v>2.3199999999999998E-2</v>
      </c>
      <c r="C49" s="11">
        <v>2.1000000000000001E-2</v>
      </c>
      <c r="D49" s="11">
        <v>1.8800000000000001E-2</v>
      </c>
      <c r="E49" s="11">
        <v>1.66E-2</v>
      </c>
      <c r="F49" s="11">
        <v>1.46E-2</v>
      </c>
      <c r="G49" s="11">
        <v>1.2800000000000001E-2</v>
      </c>
      <c r="H49" s="11">
        <v>1.15E-2</v>
      </c>
      <c r="I49" s="11">
        <v>1.06E-2</v>
      </c>
      <c r="J49" s="11">
        <v>0.01</v>
      </c>
      <c r="K49" s="11">
        <v>9.7000000000000003E-3</v>
      </c>
      <c r="L49" s="11">
        <v>9.7000000000000003E-3</v>
      </c>
      <c r="M49" s="11">
        <v>1.01E-2</v>
      </c>
      <c r="N49" s="11">
        <v>1.0800000000000001E-2</v>
      </c>
      <c r="O49" s="11">
        <v>1.2E-2</v>
      </c>
      <c r="P49" s="11">
        <v>1.34E-2</v>
      </c>
      <c r="Q49" s="11">
        <v>1.5100000000000001E-2</v>
      </c>
      <c r="R49" s="11">
        <v>1.6799999999999999E-2</v>
      </c>
      <c r="S49" s="11">
        <v>1.8200000000000001E-2</v>
      </c>
      <c r="T49" s="11">
        <v>1.9099999999999999E-2</v>
      </c>
      <c r="U49" s="11">
        <v>1.9599999999999999E-2</v>
      </c>
      <c r="V49" s="11">
        <v>1.9699999999999999E-2</v>
      </c>
      <c r="W49" s="11">
        <v>1.95E-2</v>
      </c>
      <c r="X49" s="11">
        <v>1.9E-2</v>
      </c>
      <c r="Y49" s="11">
        <v>1.7899999999999999E-2</v>
      </c>
      <c r="Z49" s="11">
        <v>1.6199999999999999E-2</v>
      </c>
      <c r="AA49" s="11">
        <v>1.38E-2</v>
      </c>
      <c r="AB49" s="11">
        <v>1.11E-2</v>
      </c>
      <c r="AC49" s="11">
        <v>8.2000000000000007E-3</v>
      </c>
      <c r="AD49" s="11">
        <v>5.5999999999999999E-3</v>
      </c>
      <c r="AE49" s="11">
        <v>3.3E-3</v>
      </c>
      <c r="AF49" s="11">
        <v>1.6999999999999999E-3</v>
      </c>
      <c r="AG49" s="11">
        <v>8.0000000000000004E-4</v>
      </c>
      <c r="AH49" s="11">
        <v>5.9999999999999995E-4</v>
      </c>
      <c r="AI49" s="11">
        <v>1.1999999999999999E-3</v>
      </c>
      <c r="AJ49" s="11">
        <v>2.3999999999999998E-3</v>
      </c>
      <c r="AK49" s="11">
        <v>3.8999999999999998E-3</v>
      </c>
      <c r="AL49" s="11">
        <v>5.5999999999999999E-3</v>
      </c>
      <c r="AM49" s="11">
        <v>6.8999999999999999E-3</v>
      </c>
      <c r="AN49" s="11">
        <v>7.7000000000000002E-3</v>
      </c>
      <c r="AO49" s="11">
        <v>7.7999999999999996E-3</v>
      </c>
      <c r="AP49" s="11">
        <v>7.1000000000000004E-3</v>
      </c>
      <c r="AQ49" s="11">
        <v>6.1000000000000004E-3</v>
      </c>
      <c r="AR49" s="11">
        <v>5.0000000000000001E-3</v>
      </c>
      <c r="AS49" s="11">
        <v>4.1999999999999997E-3</v>
      </c>
      <c r="AT49" s="11">
        <v>3.8999999999999998E-3</v>
      </c>
      <c r="AU49" s="11">
        <v>4.1999999999999997E-3</v>
      </c>
      <c r="AV49" s="11">
        <v>5.1999999999999998E-3</v>
      </c>
      <c r="AW49" s="11">
        <v>6.7999999999999996E-3</v>
      </c>
      <c r="AX49" s="11">
        <v>9.1000000000000004E-3</v>
      </c>
      <c r="AY49" s="11">
        <v>1.17E-2</v>
      </c>
      <c r="AZ49" s="11">
        <v>1.46E-2</v>
      </c>
      <c r="BA49" s="11">
        <v>1.7399999999999999E-2</v>
      </c>
      <c r="BB49" s="11">
        <v>1.9900000000000001E-2</v>
      </c>
      <c r="BC49" s="11">
        <v>2.18E-2</v>
      </c>
      <c r="BD49" s="11">
        <v>2.29E-2</v>
      </c>
      <c r="BE49" s="11">
        <v>2.3400000000000001E-2</v>
      </c>
      <c r="BF49" s="11">
        <v>2.3099999999999999E-2</v>
      </c>
      <c r="BG49" s="11">
        <v>2.2200000000000001E-2</v>
      </c>
      <c r="BH49" s="11">
        <v>2.06E-2</v>
      </c>
      <c r="BI49" s="11">
        <v>1.8499999999999999E-2</v>
      </c>
      <c r="BJ49" s="11">
        <v>1.61E-2</v>
      </c>
      <c r="BK49" s="11">
        <v>1.3599999999999999E-2</v>
      </c>
      <c r="BL49" s="11">
        <v>1.0999999999999999E-2</v>
      </c>
      <c r="BM49" s="11">
        <v>8.5000000000000006E-3</v>
      </c>
      <c r="BN49" s="11">
        <v>5.8999999999999999E-3</v>
      </c>
      <c r="BO49" s="12">
        <v>4.8999999999999998E-3</v>
      </c>
      <c r="BP49" s="12">
        <v>3.8999999999999998E-3</v>
      </c>
      <c r="BQ49" s="12">
        <v>2.8E-3</v>
      </c>
      <c r="BR49" s="12">
        <v>2E-3</v>
      </c>
      <c r="BS49" s="12">
        <v>1.5E-3</v>
      </c>
      <c r="BT49" s="12">
        <v>1.2999999999999999E-3</v>
      </c>
      <c r="BU49" s="12">
        <v>1.6999999999999999E-3</v>
      </c>
      <c r="BV49" s="12">
        <v>2.3999999999999998E-3</v>
      </c>
      <c r="BW49" s="12">
        <v>3.3E-3</v>
      </c>
      <c r="BX49" s="12">
        <v>4.4999999999999997E-3</v>
      </c>
      <c r="BY49" s="12">
        <v>5.5999999999999999E-3</v>
      </c>
      <c r="BZ49" s="12">
        <v>6.7000000000000002E-3</v>
      </c>
      <c r="CA49" s="12">
        <v>7.7999999999999996E-3</v>
      </c>
      <c r="CB49" s="12">
        <v>8.6E-3</v>
      </c>
      <c r="CC49" s="12">
        <v>9.1999999999999998E-3</v>
      </c>
      <c r="CD49" s="12">
        <v>9.5999999999999992E-3</v>
      </c>
      <c r="CE49" s="12">
        <v>9.7999999999999997E-3</v>
      </c>
      <c r="CF49" s="12">
        <v>9.9000000000000008E-3</v>
      </c>
      <c r="CG49" s="12">
        <v>0.01</v>
      </c>
      <c r="CH49" s="12">
        <v>0.01</v>
      </c>
    </row>
    <row r="50" spans="1:86" x14ac:dyDescent="0.2">
      <c r="A50" s="6">
        <v>68</v>
      </c>
      <c r="B50" s="11">
        <v>2.23E-2</v>
      </c>
      <c r="C50" s="11">
        <v>2.0299999999999999E-2</v>
      </c>
      <c r="D50" s="11">
        <v>1.84E-2</v>
      </c>
      <c r="E50" s="11">
        <v>1.6500000000000001E-2</v>
      </c>
      <c r="F50" s="11">
        <v>1.47E-2</v>
      </c>
      <c r="G50" s="11">
        <v>1.32E-2</v>
      </c>
      <c r="H50" s="11">
        <v>1.2E-2</v>
      </c>
      <c r="I50" s="11">
        <v>1.12E-2</v>
      </c>
      <c r="J50" s="11">
        <v>1.0699999999999999E-2</v>
      </c>
      <c r="K50" s="11">
        <v>1.0500000000000001E-2</v>
      </c>
      <c r="L50" s="11">
        <v>1.0500000000000001E-2</v>
      </c>
      <c r="M50" s="11">
        <v>1.0699999999999999E-2</v>
      </c>
      <c r="N50" s="11">
        <v>1.14E-2</v>
      </c>
      <c r="O50" s="11">
        <v>1.23E-2</v>
      </c>
      <c r="P50" s="11">
        <v>1.3599999999999999E-2</v>
      </c>
      <c r="Q50" s="11">
        <v>1.52E-2</v>
      </c>
      <c r="R50" s="11">
        <v>1.6799999999999999E-2</v>
      </c>
      <c r="S50" s="11">
        <v>1.8200000000000001E-2</v>
      </c>
      <c r="T50" s="11">
        <v>1.9300000000000001E-2</v>
      </c>
      <c r="U50" s="11">
        <v>0.02</v>
      </c>
      <c r="V50" s="11">
        <v>2.0299999999999999E-2</v>
      </c>
      <c r="W50" s="11">
        <v>2.0299999999999999E-2</v>
      </c>
      <c r="X50" s="11">
        <v>1.9800000000000002E-2</v>
      </c>
      <c r="Y50" s="11">
        <v>1.8800000000000001E-2</v>
      </c>
      <c r="Z50" s="11">
        <v>1.6899999999999998E-2</v>
      </c>
      <c r="AA50" s="11">
        <v>1.44E-2</v>
      </c>
      <c r="AB50" s="11">
        <v>1.15E-2</v>
      </c>
      <c r="AC50" s="11">
        <v>8.3999999999999995E-3</v>
      </c>
      <c r="AD50" s="11">
        <v>5.5999999999999999E-3</v>
      </c>
      <c r="AE50" s="11">
        <v>3.2000000000000002E-3</v>
      </c>
      <c r="AF50" s="11">
        <v>1.5E-3</v>
      </c>
      <c r="AG50" s="11">
        <v>5.9999999999999995E-4</v>
      </c>
      <c r="AH50" s="11">
        <v>4.0000000000000002E-4</v>
      </c>
      <c r="AI50" s="11">
        <v>1.1000000000000001E-3</v>
      </c>
      <c r="AJ50" s="11">
        <v>2.3E-3</v>
      </c>
      <c r="AK50" s="11">
        <v>3.8999999999999998E-3</v>
      </c>
      <c r="AL50" s="11">
        <v>5.4999999999999997E-3</v>
      </c>
      <c r="AM50" s="11">
        <v>6.8999999999999999E-3</v>
      </c>
      <c r="AN50" s="11">
        <v>7.6E-3</v>
      </c>
      <c r="AO50" s="11">
        <v>7.6E-3</v>
      </c>
      <c r="AP50" s="11">
        <v>7.0000000000000001E-3</v>
      </c>
      <c r="AQ50" s="11">
        <v>5.8999999999999999E-3</v>
      </c>
      <c r="AR50" s="11">
        <v>4.7000000000000002E-3</v>
      </c>
      <c r="AS50" s="11">
        <v>3.8E-3</v>
      </c>
      <c r="AT50" s="11">
        <v>3.3999999999999998E-3</v>
      </c>
      <c r="AU50" s="11">
        <v>3.5999999999999999E-3</v>
      </c>
      <c r="AV50" s="11">
        <v>4.4999999999999997E-3</v>
      </c>
      <c r="AW50" s="11">
        <v>6.0000000000000001E-3</v>
      </c>
      <c r="AX50" s="11">
        <v>8.2000000000000007E-3</v>
      </c>
      <c r="AY50" s="11">
        <v>1.09E-2</v>
      </c>
      <c r="AZ50" s="11">
        <v>1.38E-2</v>
      </c>
      <c r="BA50" s="11">
        <v>1.66E-2</v>
      </c>
      <c r="BB50" s="11">
        <v>1.9099999999999999E-2</v>
      </c>
      <c r="BC50" s="11">
        <v>2.1000000000000001E-2</v>
      </c>
      <c r="BD50" s="11">
        <v>2.2200000000000001E-2</v>
      </c>
      <c r="BE50" s="11">
        <v>2.2700000000000001E-2</v>
      </c>
      <c r="BF50" s="11">
        <v>2.2599999999999999E-2</v>
      </c>
      <c r="BG50" s="11">
        <v>2.1700000000000001E-2</v>
      </c>
      <c r="BH50" s="11">
        <v>2.0299999999999999E-2</v>
      </c>
      <c r="BI50" s="11">
        <v>1.8499999999999999E-2</v>
      </c>
      <c r="BJ50" s="11">
        <v>1.6299999999999999E-2</v>
      </c>
      <c r="BK50" s="11">
        <v>1.4E-2</v>
      </c>
      <c r="BL50" s="11">
        <v>1.18E-2</v>
      </c>
      <c r="BM50" s="11">
        <v>9.5999999999999992E-3</v>
      </c>
      <c r="BN50" s="11">
        <v>7.4999999999999997E-3</v>
      </c>
      <c r="BO50" s="12">
        <v>6.7000000000000002E-3</v>
      </c>
      <c r="BP50" s="12">
        <v>5.7999999999999996E-3</v>
      </c>
      <c r="BQ50" s="12">
        <v>4.7999999999999996E-3</v>
      </c>
      <c r="BR50" s="12">
        <v>3.8999999999999998E-3</v>
      </c>
      <c r="BS50" s="12">
        <v>3.0999999999999999E-3</v>
      </c>
      <c r="BT50" s="12">
        <v>2.5999999999999999E-3</v>
      </c>
      <c r="BU50" s="12">
        <v>2.5000000000000001E-3</v>
      </c>
      <c r="BV50" s="12">
        <v>2.7000000000000001E-3</v>
      </c>
      <c r="BW50" s="12">
        <v>3.3999999999999998E-3</v>
      </c>
      <c r="BX50" s="12">
        <v>4.3E-3</v>
      </c>
      <c r="BY50" s="12">
        <v>5.3E-3</v>
      </c>
      <c r="BZ50" s="12">
        <v>6.4000000000000003E-3</v>
      </c>
      <c r="CA50" s="12">
        <v>7.4000000000000003E-3</v>
      </c>
      <c r="CB50" s="12">
        <v>8.3000000000000001E-3</v>
      </c>
      <c r="CC50" s="12">
        <v>8.9999999999999993E-3</v>
      </c>
      <c r="CD50" s="12">
        <v>9.4000000000000004E-3</v>
      </c>
      <c r="CE50" s="12">
        <v>9.7000000000000003E-3</v>
      </c>
      <c r="CF50" s="12">
        <v>9.9000000000000008E-3</v>
      </c>
      <c r="CG50" s="12">
        <v>0.01</v>
      </c>
      <c r="CH50" s="12">
        <v>0.01</v>
      </c>
    </row>
    <row r="51" spans="1:86" x14ac:dyDescent="0.2">
      <c r="A51" s="6">
        <v>69</v>
      </c>
      <c r="B51" s="11">
        <v>2.1700000000000001E-2</v>
      </c>
      <c r="C51" s="11">
        <v>0.02</v>
      </c>
      <c r="D51" s="11">
        <v>1.83E-2</v>
      </c>
      <c r="E51" s="11">
        <v>1.66E-2</v>
      </c>
      <c r="F51" s="11">
        <v>1.4999999999999999E-2</v>
      </c>
      <c r="G51" s="11">
        <v>1.3599999999999999E-2</v>
      </c>
      <c r="H51" s="11">
        <v>1.2500000000000001E-2</v>
      </c>
      <c r="I51" s="11">
        <v>1.18E-2</v>
      </c>
      <c r="J51" s="11">
        <v>1.14E-2</v>
      </c>
      <c r="K51" s="11">
        <v>1.12E-2</v>
      </c>
      <c r="L51" s="11">
        <v>1.11E-2</v>
      </c>
      <c r="M51" s="11">
        <v>1.1299999999999999E-2</v>
      </c>
      <c r="N51" s="11">
        <v>1.18E-2</v>
      </c>
      <c r="O51" s="11">
        <v>1.26E-2</v>
      </c>
      <c r="P51" s="11">
        <v>1.37E-2</v>
      </c>
      <c r="Q51" s="11">
        <v>1.5100000000000001E-2</v>
      </c>
      <c r="R51" s="11">
        <v>1.66E-2</v>
      </c>
      <c r="S51" s="11">
        <v>1.8100000000000002E-2</v>
      </c>
      <c r="T51" s="11">
        <v>1.9300000000000001E-2</v>
      </c>
      <c r="U51" s="11">
        <v>2.0199999999999999E-2</v>
      </c>
      <c r="V51" s="11">
        <v>2.0799999999999999E-2</v>
      </c>
      <c r="W51" s="11">
        <v>2.1000000000000001E-2</v>
      </c>
      <c r="X51" s="11">
        <v>2.07E-2</v>
      </c>
      <c r="Y51" s="11">
        <v>1.9699999999999999E-2</v>
      </c>
      <c r="Z51" s="11">
        <v>1.7899999999999999E-2</v>
      </c>
      <c r="AA51" s="11">
        <v>1.5299999999999999E-2</v>
      </c>
      <c r="AB51" s="11">
        <v>1.2200000000000001E-2</v>
      </c>
      <c r="AC51" s="11">
        <v>8.9999999999999993E-3</v>
      </c>
      <c r="AD51" s="11">
        <v>5.8999999999999999E-3</v>
      </c>
      <c r="AE51" s="11">
        <v>3.3E-3</v>
      </c>
      <c r="AF51" s="11">
        <v>1.5E-3</v>
      </c>
      <c r="AG51" s="11">
        <v>5.0000000000000001E-4</v>
      </c>
      <c r="AH51" s="11">
        <v>4.0000000000000002E-4</v>
      </c>
      <c r="AI51" s="11">
        <v>1E-3</v>
      </c>
      <c r="AJ51" s="11">
        <v>2.2000000000000001E-3</v>
      </c>
      <c r="AK51" s="11">
        <v>3.8999999999999998E-3</v>
      </c>
      <c r="AL51" s="11">
        <v>5.4999999999999997E-3</v>
      </c>
      <c r="AM51" s="11">
        <v>6.8999999999999999E-3</v>
      </c>
      <c r="AN51" s="11">
        <v>7.6E-3</v>
      </c>
      <c r="AO51" s="11">
        <v>7.6E-3</v>
      </c>
      <c r="AP51" s="11">
        <v>6.8999999999999999E-3</v>
      </c>
      <c r="AQ51" s="11">
        <v>5.7000000000000002E-3</v>
      </c>
      <c r="AR51" s="11">
        <v>4.4999999999999997E-3</v>
      </c>
      <c r="AS51" s="11">
        <v>3.5999999999999999E-3</v>
      </c>
      <c r="AT51" s="11">
        <v>3.0000000000000001E-3</v>
      </c>
      <c r="AU51" s="11">
        <v>3.0999999999999999E-3</v>
      </c>
      <c r="AV51" s="11">
        <v>3.8999999999999998E-3</v>
      </c>
      <c r="AW51" s="11">
        <v>5.3E-3</v>
      </c>
      <c r="AX51" s="11">
        <v>7.4000000000000003E-3</v>
      </c>
      <c r="AY51" s="11">
        <v>0.01</v>
      </c>
      <c r="AZ51" s="11">
        <v>1.29E-2</v>
      </c>
      <c r="BA51" s="11">
        <v>1.5699999999999999E-2</v>
      </c>
      <c r="BB51" s="11">
        <v>1.8200000000000001E-2</v>
      </c>
      <c r="BC51" s="11">
        <v>2.0199999999999999E-2</v>
      </c>
      <c r="BD51" s="11">
        <v>2.1499999999999998E-2</v>
      </c>
      <c r="BE51" s="11">
        <v>2.2100000000000002E-2</v>
      </c>
      <c r="BF51" s="11">
        <v>2.1999999999999999E-2</v>
      </c>
      <c r="BG51" s="11">
        <v>2.12E-2</v>
      </c>
      <c r="BH51" s="11">
        <v>0.02</v>
      </c>
      <c r="BI51" s="11">
        <v>1.8200000000000001E-2</v>
      </c>
      <c r="BJ51" s="11">
        <v>1.6299999999999999E-2</v>
      </c>
      <c r="BK51" s="11">
        <v>1.4200000000000001E-2</v>
      </c>
      <c r="BL51" s="11">
        <v>1.2200000000000001E-2</v>
      </c>
      <c r="BM51" s="11">
        <v>1.03E-2</v>
      </c>
      <c r="BN51" s="11">
        <v>8.3999999999999995E-3</v>
      </c>
      <c r="BO51" s="12">
        <v>8.0000000000000002E-3</v>
      </c>
      <c r="BP51" s="12">
        <v>7.3000000000000001E-3</v>
      </c>
      <c r="BQ51" s="12">
        <v>6.4999999999999997E-3</v>
      </c>
      <c r="BR51" s="12">
        <v>5.4999999999999997E-3</v>
      </c>
      <c r="BS51" s="12">
        <v>4.5999999999999999E-3</v>
      </c>
      <c r="BT51" s="12">
        <v>3.8999999999999998E-3</v>
      </c>
      <c r="BU51" s="12">
        <v>3.3999999999999998E-3</v>
      </c>
      <c r="BV51" s="12">
        <v>3.3999999999999998E-3</v>
      </c>
      <c r="BW51" s="12">
        <v>3.7000000000000002E-3</v>
      </c>
      <c r="BX51" s="12">
        <v>4.3E-3</v>
      </c>
      <c r="BY51" s="12">
        <v>5.1000000000000004E-3</v>
      </c>
      <c r="BZ51" s="12">
        <v>6.1000000000000004E-3</v>
      </c>
      <c r="CA51" s="12">
        <v>7.1000000000000004E-3</v>
      </c>
      <c r="CB51" s="12">
        <v>8.0000000000000002E-3</v>
      </c>
      <c r="CC51" s="12">
        <v>8.8000000000000005E-3</v>
      </c>
      <c r="CD51" s="12">
        <v>9.2999999999999992E-3</v>
      </c>
      <c r="CE51" s="12">
        <v>9.7000000000000003E-3</v>
      </c>
      <c r="CF51" s="12">
        <v>9.9000000000000008E-3</v>
      </c>
      <c r="CG51" s="12">
        <v>0.01</v>
      </c>
      <c r="CH51" s="12">
        <v>0.01</v>
      </c>
    </row>
    <row r="52" spans="1:86" x14ac:dyDescent="0.2">
      <c r="A52" s="6">
        <v>70</v>
      </c>
      <c r="B52" s="11">
        <v>2.1299999999999999E-2</v>
      </c>
      <c r="C52" s="11">
        <v>1.9800000000000002E-2</v>
      </c>
      <c r="D52" s="11">
        <v>1.83E-2</v>
      </c>
      <c r="E52" s="11">
        <v>1.6799999999999999E-2</v>
      </c>
      <c r="F52" s="11">
        <v>1.5299999999999999E-2</v>
      </c>
      <c r="G52" s="11">
        <v>1.4E-2</v>
      </c>
      <c r="H52" s="11">
        <v>1.2999999999999999E-2</v>
      </c>
      <c r="I52" s="11">
        <v>1.23E-2</v>
      </c>
      <c r="J52" s="11">
        <v>1.1900000000000001E-2</v>
      </c>
      <c r="K52" s="11">
        <v>1.17E-2</v>
      </c>
      <c r="L52" s="11">
        <v>1.1599999999999999E-2</v>
      </c>
      <c r="M52" s="11">
        <v>1.18E-2</v>
      </c>
      <c r="N52" s="11">
        <v>1.2200000000000001E-2</v>
      </c>
      <c r="O52" s="11">
        <v>1.2800000000000001E-2</v>
      </c>
      <c r="P52" s="11">
        <v>1.37E-2</v>
      </c>
      <c r="Q52" s="11">
        <v>1.49E-2</v>
      </c>
      <c r="R52" s="11">
        <v>1.6299999999999999E-2</v>
      </c>
      <c r="S52" s="11">
        <v>1.77E-2</v>
      </c>
      <c r="T52" s="11">
        <v>1.9099999999999999E-2</v>
      </c>
      <c r="U52" s="11">
        <v>2.0299999999999999E-2</v>
      </c>
      <c r="V52" s="11">
        <v>2.12E-2</v>
      </c>
      <c r="W52" s="11">
        <v>2.1700000000000001E-2</v>
      </c>
      <c r="X52" s="11">
        <v>2.1600000000000001E-2</v>
      </c>
      <c r="Y52" s="11">
        <v>2.0799999999999999E-2</v>
      </c>
      <c r="Z52" s="11">
        <v>1.9E-2</v>
      </c>
      <c r="AA52" s="11">
        <v>1.6400000000000001E-2</v>
      </c>
      <c r="AB52" s="11">
        <v>1.32E-2</v>
      </c>
      <c r="AC52" s="11">
        <v>9.7999999999999997E-3</v>
      </c>
      <c r="AD52" s="11">
        <v>6.6E-3</v>
      </c>
      <c r="AE52" s="11">
        <v>3.8E-3</v>
      </c>
      <c r="AF52" s="11">
        <v>1.8E-3</v>
      </c>
      <c r="AG52" s="11">
        <v>6.9999999999999999E-4</v>
      </c>
      <c r="AH52" s="11">
        <v>4.0000000000000002E-4</v>
      </c>
      <c r="AI52" s="11">
        <v>1E-3</v>
      </c>
      <c r="AJ52" s="11">
        <v>2.2000000000000001E-3</v>
      </c>
      <c r="AK52" s="11">
        <v>3.8999999999999998E-3</v>
      </c>
      <c r="AL52" s="11">
        <v>5.4999999999999997E-3</v>
      </c>
      <c r="AM52" s="11">
        <v>6.8999999999999999E-3</v>
      </c>
      <c r="AN52" s="11">
        <v>7.6E-3</v>
      </c>
      <c r="AO52" s="11">
        <v>7.6E-3</v>
      </c>
      <c r="AP52" s="11">
        <v>6.8999999999999999E-3</v>
      </c>
      <c r="AQ52" s="11">
        <v>5.7000000000000002E-3</v>
      </c>
      <c r="AR52" s="11">
        <v>4.4000000000000003E-3</v>
      </c>
      <c r="AS52" s="11">
        <v>3.3999999999999998E-3</v>
      </c>
      <c r="AT52" s="11">
        <v>2.7000000000000001E-3</v>
      </c>
      <c r="AU52" s="11">
        <v>2.7000000000000001E-3</v>
      </c>
      <c r="AV52" s="11">
        <v>3.3E-3</v>
      </c>
      <c r="AW52" s="11">
        <v>4.5999999999999999E-3</v>
      </c>
      <c r="AX52" s="11">
        <v>6.6E-3</v>
      </c>
      <c r="AY52" s="11">
        <v>9.1000000000000004E-3</v>
      </c>
      <c r="AZ52" s="11">
        <v>1.2E-2</v>
      </c>
      <c r="BA52" s="11">
        <v>1.4800000000000001E-2</v>
      </c>
      <c r="BB52" s="11">
        <v>1.7299999999999999E-2</v>
      </c>
      <c r="BC52" s="11">
        <v>1.9300000000000001E-2</v>
      </c>
      <c r="BD52" s="11">
        <v>2.07E-2</v>
      </c>
      <c r="BE52" s="11">
        <v>2.1399999999999999E-2</v>
      </c>
      <c r="BF52" s="11">
        <v>2.1399999999999999E-2</v>
      </c>
      <c r="BG52" s="11">
        <v>2.07E-2</v>
      </c>
      <c r="BH52" s="11">
        <v>1.9599999999999999E-2</v>
      </c>
      <c r="BI52" s="11">
        <v>1.7899999999999999E-2</v>
      </c>
      <c r="BJ52" s="11">
        <v>1.6E-2</v>
      </c>
      <c r="BK52" s="11">
        <v>1.41E-2</v>
      </c>
      <c r="BL52" s="11">
        <v>1.2200000000000001E-2</v>
      </c>
      <c r="BM52" s="11">
        <v>1.04E-2</v>
      </c>
      <c r="BN52" s="11">
        <v>8.8999999999999999E-3</v>
      </c>
      <c r="BO52" s="12">
        <v>8.6999999999999994E-3</v>
      </c>
      <c r="BP52" s="12">
        <v>8.3000000000000001E-3</v>
      </c>
      <c r="BQ52" s="12">
        <v>7.6E-3</v>
      </c>
      <c r="BR52" s="12">
        <v>6.7999999999999996E-3</v>
      </c>
      <c r="BS52" s="12">
        <v>6.0000000000000001E-3</v>
      </c>
      <c r="BT52" s="12">
        <v>5.1000000000000004E-3</v>
      </c>
      <c r="BU52" s="12">
        <v>4.4999999999999997E-3</v>
      </c>
      <c r="BV52" s="12">
        <v>4.1999999999999997E-3</v>
      </c>
      <c r="BW52" s="12">
        <v>4.1999999999999997E-3</v>
      </c>
      <c r="BX52" s="12">
        <v>4.4999999999999997E-3</v>
      </c>
      <c r="BY52" s="12">
        <v>5.1000000000000004E-3</v>
      </c>
      <c r="BZ52" s="12">
        <v>6.0000000000000001E-3</v>
      </c>
      <c r="CA52" s="12">
        <v>6.8999999999999999E-3</v>
      </c>
      <c r="CB52" s="12">
        <v>7.7999999999999996E-3</v>
      </c>
      <c r="CC52" s="12">
        <v>8.6E-3</v>
      </c>
      <c r="CD52" s="12">
        <v>9.1999999999999998E-3</v>
      </c>
      <c r="CE52" s="12">
        <v>9.5999999999999992E-3</v>
      </c>
      <c r="CF52" s="12">
        <v>9.9000000000000008E-3</v>
      </c>
      <c r="CG52" s="12">
        <v>0.01</v>
      </c>
      <c r="CH52" s="12">
        <v>0.01</v>
      </c>
    </row>
    <row r="53" spans="1:86" x14ac:dyDescent="0.2">
      <c r="A53" s="6">
        <v>71</v>
      </c>
      <c r="B53" s="11">
        <v>2.1100000000000001E-2</v>
      </c>
      <c r="C53" s="11">
        <v>1.9699999999999999E-2</v>
      </c>
      <c r="D53" s="11">
        <v>1.83E-2</v>
      </c>
      <c r="E53" s="11">
        <v>1.6899999999999998E-2</v>
      </c>
      <c r="F53" s="11">
        <v>1.5599999999999999E-2</v>
      </c>
      <c r="G53" s="11">
        <v>1.44E-2</v>
      </c>
      <c r="H53" s="11">
        <v>1.34E-2</v>
      </c>
      <c r="I53" s="11">
        <v>1.2699999999999999E-2</v>
      </c>
      <c r="J53" s="11">
        <v>1.23E-2</v>
      </c>
      <c r="K53" s="11">
        <v>1.21E-2</v>
      </c>
      <c r="L53" s="11">
        <v>1.2E-2</v>
      </c>
      <c r="M53" s="11">
        <v>1.21E-2</v>
      </c>
      <c r="N53" s="11">
        <v>1.24E-2</v>
      </c>
      <c r="O53" s="11">
        <v>1.29E-2</v>
      </c>
      <c r="P53" s="11">
        <v>1.37E-2</v>
      </c>
      <c r="Q53" s="11">
        <v>1.47E-2</v>
      </c>
      <c r="R53" s="11">
        <v>1.5900000000000001E-2</v>
      </c>
      <c r="S53" s="11">
        <v>1.7399999999999999E-2</v>
      </c>
      <c r="T53" s="11">
        <v>1.89E-2</v>
      </c>
      <c r="U53" s="11">
        <v>2.0299999999999999E-2</v>
      </c>
      <c r="V53" s="11">
        <v>2.1399999999999999E-2</v>
      </c>
      <c r="W53" s="11">
        <v>2.2200000000000001E-2</v>
      </c>
      <c r="X53" s="11">
        <v>2.24E-2</v>
      </c>
      <c r="Y53" s="11">
        <v>2.18E-2</v>
      </c>
      <c r="Z53" s="11">
        <v>2.0199999999999999E-2</v>
      </c>
      <c r="AA53" s="11">
        <v>1.7600000000000001E-2</v>
      </c>
      <c r="AB53" s="11">
        <v>1.4500000000000001E-2</v>
      </c>
      <c r="AC53" s="11">
        <v>1.0999999999999999E-2</v>
      </c>
      <c r="AD53" s="11">
        <v>7.4999999999999997E-3</v>
      </c>
      <c r="AE53" s="11">
        <v>4.5999999999999999E-3</v>
      </c>
      <c r="AF53" s="11">
        <v>2.3999999999999998E-3</v>
      </c>
      <c r="AG53" s="11">
        <v>1.1000000000000001E-3</v>
      </c>
      <c r="AH53" s="11">
        <v>5.9999999999999995E-4</v>
      </c>
      <c r="AI53" s="11">
        <v>1.1000000000000001E-3</v>
      </c>
      <c r="AJ53" s="11">
        <v>2.3E-3</v>
      </c>
      <c r="AK53" s="11">
        <v>3.8999999999999998E-3</v>
      </c>
      <c r="AL53" s="11">
        <v>5.5999999999999999E-3</v>
      </c>
      <c r="AM53" s="11">
        <v>7.0000000000000001E-3</v>
      </c>
      <c r="AN53" s="11">
        <v>7.7000000000000002E-3</v>
      </c>
      <c r="AO53" s="11">
        <v>7.7000000000000002E-3</v>
      </c>
      <c r="AP53" s="11">
        <v>6.8999999999999999E-3</v>
      </c>
      <c r="AQ53" s="11">
        <v>5.7000000000000002E-3</v>
      </c>
      <c r="AR53" s="11">
        <v>4.4000000000000003E-3</v>
      </c>
      <c r="AS53" s="11">
        <v>3.2000000000000002E-3</v>
      </c>
      <c r="AT53" s="11">
        <v>2.5000000000000001E-3</v>
      </c>
      <c r="AU53" s="11">
        <v>2.3E-3</v>
      </c>
      <c r="AV53" s="11">
        <v>2.8E-3</v>
      </c>
      <c r="AW53" s="11">
        <v>4.0000000000000001E-3</v>
      </c>
      <c r="AX53" s="11">
        <v>5.8999999999999999E-3</v>
      </c>
      <c r="AY53" s="11">
        <v>8.3000000000000001E-3</v>
      </c>
      <c r="AZ53" s="11">
        <v>1.11E-2</v>
      </c>
      <c r="BA53" s="11">
        <v>1.38E-2</v>
      </c>
      <c r="BB53" s="11">
        <v>1.6400000000000001E-2</v>
      </c>
      <c r="BC53" s="11">
        <v>1.8499999999999999E-2</v>
      </c>
      <c r="BD53" s="11">
        <v>1.9900000000000001E-2</v>
      </c>
      <c r="BE53" s="11">
        <v>2.07E-2</v>
      </c>
      <c r="BF53" s="11">
        <v>2.0799999999999999E-2</v>
      </c>
      <c r="BG53" s="11">
        <v>2.0199999999999999E-2</v>
      </c>
      <c r="BH53" s="11">
        <v>1.9099999999999999E-2</v>
      </c>
      <c r="BI53" s="11">
        <v>1.7500000000000002E-2</v>
      </c>
      <c r="BJ53" s="11">
        <v>1.5699999999999999E-2</v>
      </c>
      <c r="BK53" s="11">
        <v>1.38E-2</v>
      </c>
      <c r="BL53" s="11">
        <v>1.1900000000000001E-2</v>
      </c>
      <c r="BM53" s="11">
        <v>1.03E-2</v>
      </c>
      <c r="BN53" s="11">
        <v>8.8999999999999999E-3</v>
      </c>
      <c r="BO53" s="12">
        <v>8.8999999999999999E-3</v>
      </c>
      <c r="BP53" s="12">
        <v>8.6999999999999994E-3</v>
      </c>
      <c r="BQ53" s="12">
        <v>8.3999999999999995E-3</v>
      </c>
      <c r="BR53" s="12">
        <v>7.7999999999999996E-3</v>
      </c>
      <c r="BS53" s="12">
        <v>7.1000000000000004E-3</v>
      </c>
      <c r="BT53" s="12">
        <v>6.3E-3</v>
      </c>
      <c r="BU53" s="12">
        <v>5.5999999999999999E-3</v>
      </c>
      <c r="BV53" s="12">
        <v>5.1000000000000004E-3</v>
      </c>
      <c r="BW53" s="12">
        <v>4.8999999999999998E-3</v>
      </c>
      <c r="BX53" s="12">
        <v>4.8999999999999998E-3</v>
      </c>
      <c r="BY53" s="12">
        <v>5.3E-3</v>
      </c>
      <c r="BZ53" s="12">
        <v>6.0000000000000001E-3</v>
      </c>
      <c r="CA53" s="12">
        <v>6.7999999999999996E-3</v>
      </c>
      <c r="CB53" s="12">
        <v>7.6E-3</v>
      </c>
      <c r="CC53" s="12">
        <v>8.3999999999999995E-3</v>
      </c>
      <c r="CD53" s="12">
        <v>8.9999999999999993E-3</v>
      </c>
      <c r="CE53" s="12">
        <v>9.4999999999999998E-3</v>
      </c>
      <c r="CF53" s="12">
        <v>9.7999999999999997E-3</v>
      </c>
      <c r="CG53" s="12">
        <v>0.01</v>
      </c>
      <c r="CH53" s="12">
        <v>0.01</v>
      </c>
    </row>
    <row r="54" spans="1:86" x14ac:dyDescent="0.2">
      <c r="A54" s="6">
        <v>72</v>
      </c>
      <c r="B54" s="11">
        <v>2.0899999999999998E-2</v>
      </c>
      <c r="C54" s="11">
        <v>1.9599999999999999E-2</v>
      </c>
      <c r="D54" s="11">
        <v>1.83E-2</v>
      </c>
      <c r="E54" s="11">
        <v>1.7000000000000001E-2</v>
      </c>
      <c r="F54" s="11">
        <v>1.5699999999999999E-2</v>
      </c>
      <c r="G54" s="11">
        <v>1.46E-2</v>
      </c>
      <c r="H54" s="11">
        <v>1.3599999999999999E-2</v>
      </c>
      <c r="I54" s="11">
        <v>1.29E-2</v>
      </c>
      <c r="J54" s="11">
        <v>1.2500000000000001E-2</v>
      </c>
      <c r="K54" s="11">
        <v>1.2200000000000001E-2</v>
      </c>
      <c r="L54" s="11">
        <v>1.21E-2</v>
      </c>
      <c r="M54" s="11">
        <v>1.2200000000000001E-2</v>
      </c>
      <c r="N54" s="11">
        <v>1.24E-2</v>
      </c>
      <c r="O54" s="11">
        <v>1.29E-2</v>
      </c>
      <c r="P54" s="11">
        <v>1.35E-2</v>
      </c>
      <c r="Q54" s="11">
        <v>1.44E-2</v>
      </c>
      <c r="R54" s="11">
        <v>1.5599999999999999E-2</v>
      </c>
      <c r="S54" s="11">
        <v>1.7100000000000001E-2</v>
      </c>
      <c r="T54" s="11">
        <v>1.8700000000000001E-2</v>
      </c>
      <c r="U54" s="11">
        <v>2.0199999999999999E-2</v>
      </c>
      <c r="V54" s="11">
        <v>2.1700000000000001E-2</v>
      </c>
      <c r="W54" s="11">
        <v>2.2700000000000001E-2</v>
      </c>
      <c r="X54" s="11">
        <v>2.3199999999999998E-2</v>
      </c>
      <c r="Y54" s="11">
        <v>2.2700000000000001E-2</v>
      </c>
      <c r="Z54" s="11">
        <v>2.1299999999999999E-2</v>
      </c>
      <c r="AA54" s="11">
        <v>1.89E-2</v>
      </c>
      <c r="AB54" s="11">
        <v>1.5800000000000002E-2</v>
      </c>
      <c r="AC54" s="11">
        <v>1.2200000000000001E-2</v>
      </c>
      <c r="AD54" s="11">
        <v>8.6999999999999994E-3</v>
      </c>
      <c r="AE54" s="11">
        <v>5.5999999999999999E-3</v>
      </c>
      <c r="AF54" s="11">
        <v>3.2000000000000002E-3</v>
      </c>
      <c r="AG54" s="11">
        <v>1.6000000000000001E-3</v>
      </c>
      <c r="AH54" s="11">
        <v>1E-3</v>
      </c>
      <c r="AI54" s="11">
        <v>1.2999999999999999E-3</v>
      </c>
      <c r="AJ54" s="11">
        <v>2.3999999999999998E-3</v>
      </c>
      <c r="AK54" s="11">
        <v>4.0000000000000001E-3</v>
      </c>
      <c r="AL54" s="11">
        <v>5.7000000000000002E-3</v>
      </c>
      <c r="AM54" s="11">
        <v>7.0000000000000001E-3</v>
      </c>
      <c r="AN54" s="11">
        <v>7.7999999999999996E-3</v>
      </c>
      <c r="AO54" s="11">
        <v>7.7000000000000002E-3</v>
      </c>
      <c r="AP54" s="11">
        <v>6.8999999999999999E-3</v>
      </c>
      <c r="AQ54" s="11">
        <v>5.7000000000000002E-3</v>
      </c>
      <c r="AR54" s="11">
        <v>4.3E-3</v>
      </c>
      <c r="AS54" s="11">
        <v>3.0999999999999999E-3</v>
      </c>
      <c r="AT54" s="11">
        <v>2.3E-3</v>
      </c>
      <c r="AU54" s="11">
        <v>2E-3</v>
      </c>
      <c r="AV54" s="11">
        <v>2.3999999999999998E-3</v>
      </c>
      <c r="AW54" s="11">
        <v>3.3999999999999998E-3</v>
      </c>
      <c r="AX54" s="11">
        <v>5.1999999999999998E-3</v>
      </c>
      <c r="AY54" s="11">
        <v>7.4999999999999997E-3</v>
      </c>
      <c r="AZ54" s="11">
        <v>1.0200000000000001E-2</v>
      </c>
      <c r="BA54" s="11">
        <v>1.2999999999999999E-2</v>
      </c>
      <c r="BB54" s="11">
        <v>1.55E-2</v>
      </c>
      <c r="BC54" s="11">
        <v>1.77E-2</v>
      </c>
      <c r="BD54" s="11">
        <v>1.9199999999999998E-2</v>
      </c>
      <c r="BE54" s="11">
        <v>0.02</v>
      </c>
      <c r="BF54" s="11">
        <v>2.0199999999999999E-2</v>
      </c>
      <c r="BG54" s="11">
        <v>1.9599999999999999E-2</v>
      </c>
      <c r="BH54" s="11">
        <v>1.8499999999999999E-2</v>
      </c>
      <c r="BI54" s="11">
        <v>1.7000000000000001E-2</v>
      </c>
      <c r="BJ54" s="11">
        <v>1.52E-2</v>
      </c>
      <c r="BK54" s="11">
        <v>1.3299999999999999E-2</v>
      </c>
      <c r="BL54" s="11">
        <v>1.15E-2</v>
      </c>
      <c r="BM54" s="11">
        <v>9.9000000000000008E-3</v>
      </c>
      <c r="BN54" s="11">
        <v>8.6E-3</v>
      </c>
      <c r="BO54" s="12">
        <v>8.8000000000000005E-3</v>
      </c>
      <c r="BP54" s="12">
        <v>8.8000000000000005E-3</v>
      </c>
      <c r="BQ54" s="12">
        <v>8.6999999999999994E-3</v>
      </c>
      <c r="BR54" s="12">
        <v>8.3999999999999995E-3</v>
      </c>
      <c r="BS54" s="12">
        <v>7.9000000000000008E-3</v>
      </c>
      <c r="BT54" s="12">
        <v>7.3000000000000001E-3</v>
      </c>
      <c r="BU54" s="12">
        <v>6.7000000000000002E-3</v>
      </c>
      <c r="BV54" s="12">
        <v>6.1000000000000004E-3</v>
      </c>
      <c r="BW54" s="12">
        <v>5.7000000000000002E-3</v>
      </c>
      <c r="BX54" s="12">
        <v>5.4999999999999997E-3</v>
      </c>
      <c r="BY54" s="12">
        <v>5.7000000000000002E-3</v>
      </c>
      <c r="BZ54" s="12">
        <v>6.1000000000000004E-3</v>
      </c>
      <c r="CA54" s="12">
        <v>6.7999999999999996E-3</v>
      </c>
      <c r="CB54" s="12">
        <v>7.4999999999999997E-3</v>
      </c>
      <c r="CC54" s="12">
        <v>8.3000000000000001E-3</v>
      </c>
      <c r="CD54" s="12">
        <v>8.8999999999999999E-3</v>
      </c>
      <c r="CE54" s="12">
        <v>9.4000000000000004E-3</v>
      </c>
      <c r="CF54" s="12">
        <v>9.7999999999999997E-3</v>
      </c>
      <c r="CG54" s="12">
        <v>0.01</v>
      </c>
      <c r="CH54" s="12">
        <v>0.01</v>
      </c>
    </row>
    <row r="55" spans="1:86" x14ac:dyDescent="0.2">
      <c r="A55" s="6">
        <v>73</v>
      </c>
      <c r="B55" s="11">
        <v>2.07E-2</v>
      </c>
      <c r="C55" s="11">
        <v>1.95E-2</v>
      </c>
      <c r="D55" s="11">
        <v>1.8200000000000001E-2</v>
      </c>
      <c r="E55" s="11">
        <v>1.7000000000000001E-2</v>
      </c>
      <c r="F55" s="11">
        <v>1.5699999999999999E-2</v>
      </c>
      <c r="G55" s="11">
        <v>1.46E-2</v>
      </c>
      <c r="H55" s="11">
        <v>1.37E-2</v>
      </c>
      <c r="I55" s="11">
        <v>1.2999999999999999E-2</v>
      </c>
      <c r="J55" s="11">
        <v>1.26E-2</v>
      </c>
      <c r="K55" s="11">
        <v>1.23E-2</v>
      </c>
      <c r="L55" s="11">
        <v>1.21E-2</v>
      </c>
      <c r="M55" s="11">
        <v>1.21E-2</v>
      </c>
      <c r="N55" s="11">
        <v>1.23E-2</v>
      </c>
      <c r="O55" s="11">
        <v>1.2699999999999999E-2</v>
      </c>
      <c r="P55" s="11">
        <v>1.3299999999999999E-2</v>
      </c>
      <c r="Q55" s="11">
        <v>1.4200000000000001E-2</v>
      </c>
      <c r="R55" s="11">
        <v>1.54E-2</v>
      </c>
      <c r="S55" s="11">
        <v>1.6899999999999998E-2</v>
      </c>
      <c r="T55" s="11">
        <v>1.8499999999999999E-2</v>
      </c>
      <c r="U55" s="11">
        <v>2.0199999999999999E-2</v>
      </c>
      <c r="V55" s="11">
        <v>2.18E-2</v>
      </c>
      <c r="W55" s="11">
        <v>2.3099999999999999E-2</v>
      </c>
      <c r="X55" s="11">
        <v>2.3800000000000002E-2</v>
      </c>
      <c r="Y55" s="11">
        <v>2.3599999999999999E-2</v>
      </c>
      <c r="Z55" s="11">
        <v>2.24E-2</v>
      </c>
      <c r="AA55" s="11">
        <v>2.0199999999999999E-2</v>
      </c>
      <c r="AB55" s="11">
        <v>1.7100000000000001E-2</v>
      </c>
      <c r="AC55" s="11">
        <v>1.3599999999999999E-2</v>
      </c>
      <c r="AD55" s="11">
        <v>0.01</v>
      </c>
      <c r="AE55" s="11">
        <v>6.7000000000000002E-3</v>
      </c>
      <c r="AF55" s="11">
        <v>4.1000000000000003E-3</v>
      </c>
      <c r="AG55" s="11">
        <v>2.3E-3</v>
      </c>
      <c r="AH55" s="11">
        <v>1.5E-3</v>
      </c>
      <c r="AI55" s="11">
        <v>1.6999999999999999E-3</v>
      </c>
      <c r="AJ55" s="11">
        <v>2.7000000000000001E-3</v>
      </c>
      <c r="AK55" s="11">
        <v>4.1000000000000003E-3</v>
      </c>
      <c r="AL55" s="11">
        <v>5.7000000000000002E-3</v>
      </c>
      <c r="AM55" s="11">
        <v>7.1000000000000004E-3</v>
      </c>
      <c r="AN55" s="11">
        <v>7.7999999999999996E-3</v>
      </c>
      <c r="AO55" s="11">
        <v>7.7000000000000002E-3</v>
      </c>
      <c r="AP55" s="11">
        <v>7.0000000000000001E-3</v>
      </c>
      <c r="AQ55" s="11">
        <v>5.7000000000000002E-3</v>
      </c>
      <c r="AR55" s="11">
        <v>4.3E-3</v>
      </c>
      <c r="AS55" s="11">
        <v>3.0000000000000001E-3</v>
      </c>
      <c r="AT55" s="11">
        <v>2.0999999999999999E-3</v>
      </c>
      <c r="AU55" s="11">
        <v>1.6999999999999999E-3</v>
      </c>
      <c r="AV55" s="11">
        <v>2E-3</v>
      </c>
      <c r="AW55" s="11">
        <v>2.8999999999999998E-3</v>
      </c>
      <c r="AX55" s="11">
        <v>4.5999999999999999E-3</v>
      </c>
      <c r="AY55" s="11">
        <v>6.7999999999999996E-3</v>
      </c>
      <c r="AZ55" s="11">
        <v>9.4000000000000004E-3</v>
      </c>
      <c r="BA55" s="11">
        <v>1.2200000000000001E-2</v>
      </c>
      <c r="BB55" s="11">
        <v>1.4800000000000001E-2</v>
      </c>
      <c r="BC55" s="11">
        <v>1.6899999999999998E-2</v>
      </c>
      <c r="BD55" s="11">
        <v>1.8499999999999999E-2</v>
      </c>
      <c r="BE55" s="11">
        <v>1.9400000000000001E-2</v>
      </c>
      <c r="BF55" s="11">
        <v>1.95E-2</v>
      </c>
      <c r="BG55" s="11">
        <v>1.9E-2</v>
      </c>
      <c r="BH55" s="11">
        <v>1.7899999999999999E-2</v>
      </c>
      <c r="BI55" s="11">
        <v>1.6400000000000001E-2</v>
      </c>
      <c r="BJ55" s="11">
        <v>1.46E-2</v>
      </c>
      <c r="BK55" s="11">
        <v>1.2800000000000001E-2</v>
      </c>
      <c r="BL55" s="11">
        <v>1.0999999999999999E-2</v>
      </c>
      <c r="BM55" s="11">
        <v>9.4000000000000004E-3</v>
      </c>
      <c r="BN55" s="11">
        <v>8.0999999999999996E-3</v>
      </c>
      <c r="BO55" s="12">
        <v>8.3999999999999995E-3</v>
      </c>
      <c r="BP55" s="12">
        <v>8.6E-3</v>
      </c>
      <c r="BQ55" s="12">
        <v>8.6999999999999994E-3</v>
      </c>
      <c r="BR55" s="12">
        <v>8.6999999999999994E-3</v>
      </c>
      <c r="BS55" s="12">
        <v>8.3999999999999995E-3</v>
      </c>
      <c r="BT55" s="12">
        <v>8.0000000000000002E-3</v>
      </c>
      <c r="BU55" s="12">
        <v>7.4999999999999997E-3</v>
      </c>
      <c r="BV55" s="12">
        <v>7.0000000000000001E-3</v>
      </c>
      <c r="BW55" s="12">
        <v>6.6E-3</v>
      </c>
      <c r="BX55" s="12">
        <v>6.3E-3</v>
      </c>
      <c r="BY55" s="12">
        <v>6.1999999999999998E-3</v>
      </c>
      <c r="BZ55" s="12">
        <v>6.4000000000000003E-3</v>
      </c>
      <c r="CA55" s="12">
        <v>6.8999999999999999E-3</v>
      </c>
      <c r="CB55" s="12">
        <v>7.4999999999999997E-3</v>
      </c>
      <c r="CC55" s="12">
        <v>8.2000000000000007E-3</v>
      </c>
      <c r="CD55" s="12">
        <v>8.8000000000000005E-3</v>
      </c>
      <c r="CE55" s="12">
        <v>9.4000000000000004E-3</v>
      </c>
      <c r="CF55" s="12">
        <v>9.7000000000000003E-3</v>
      </c>
      <c r="CG55" s="12">
        <v>9.9000000000000008E-3</v>
      </c>
      <c r="CH55" s="12">
        <v>0.01</v>
      </c>
    </row>
    <row r="56" spans="1:86" x14ac:dyDescent="0.2">
      <c r="A56" s="6">
        <v>74</v>
      </c>
      <c r="B56" s="11">
        <v>2.0400000000000001E-2</v>
      </c>
      <c r="C56" s="11">
        <v>1.9199999999999998E-2</v>
      </c>
      <c r="D56" s="11">
        <v>1.7899999999999999E-2</v>
      </c>
      <c r="E56" s="11">
        <v>1.67E-2</v>
      </c>
      <c r="F56" s="11">
        <v>1.55E-2</v>
      </c>
      <c r="G56" s="11">
        <v>1.44E-2</v>
      </c>
      <c r="H56" s="11">
        <v>1.35E-2</v>
      </c>
      <c r="I56" s="11">
        <v>1.29E-2</v>
      </c>
      <c r="J56" s="11">
        <v>1.24E-2</v>
      </c>
      <c r="K56" s="11">
        <v>1.21E-2</v>
      </c>
      <c r="L56" s="11">
        <v>1.2E-2</v>
      </c>
      <c r="M56" s="11">
        <v>1.1900000000000001E-2</v>
      </c>
      <c r="N56" s="11">
        <v>1.21E-2</v>
      </c>
      <c r="O56" s="11">
        <v>1.2500000000000001E-2</v>
      </c>
      <c r="P56" s="11">
        <v>1.3100000000000001E-2</v>
      </c>
      <c r="Q56" s="11">
        <v>1.4E-2</v>
      </c>
      <c r="R56" s="11">
        <v>1.5299999999999999E-2</v>
      </c>
      <c r="S56" s="11">
        <v>1.6799999999999999E-2</v>
      </c>
      <c r="T56" s="11">
        <v>1.8499999999999999E-2</v>
      </c>
      <c r="U56" s="11">
        <v>2.0299999999999999E-2</v>
      </c>
      <c r="V56" s="11">
        <v>2.1999999999999999E-2</v>
      </c>
      <c r="W56" s="11">
        <v>2.3400000000000001E-2</v>
      </c>
      <c r="X56" s="11">
        <v>2.4400000000000002E-2</v>
      </c>
      <c r="Y56" s="11">
        <v>2.4400000000000002E-2</v>
      </c>
      <c r="Z56" s="11">
        <v>2.3400000000000001E-2</v>
      </c>
      <c r="AA56" s="11">
        <v>2.1399999999999999E-2</v>
      </c>
      <c r="AB56" s="11">
        <v>1.84E-2</v>
      </c>
      <c r="AC56" s="11">
        <v>1.4999999999999999E-2</v>
      </c>
      <c r="AD56" s="11">
        <v>1.1299999999999999E-2</v>
      </c>
      <c r="AE56" s="11">
        <v>7.9000000000000008E-3</v>
      </c>
      <c r="AF56" s="11">
        <v>5.1999999999999998E-3</v>
      </c>
      <c r="AG56" s="11">
        <v>3.2000000000000002E-3</v>
      </c>
      <c r="AH56" s="11">
        <v>2.2000000000000001E-3</v>
      </c>
      <c r="AI56" s="11">
        <v>2.2000000000000001E-3</v>
      </c>
      <c r="AJ56" s="11">
        <v>3.0000000000000001E-3</v>
      </c>
      <c r="AK56" s="11">
        <v>4.3E-3</v>
      </c>
      <c r="AL56" s="11">
        <v>5.7999999999999996E-3</v>
      </c>
      <c r="AM56" s="11">
        <v>7.1000000000000004E-3</v>
      </c>
      <c r="AN56" s="11">
        <v>7.7999999999999996E-3</v>
      </c>
      <c r="AO56" s="11">
        <v>7.7000000000000002E-3</v>
      </c>
      <c r="AP56" s="11">
        <v>6.8999999999999999E-3</v>
      </c>
      <c r="AQ56" s="11">
        <v>5.5999999999999999E-3</v>
      </c>
      <c r="AR56" s="11">
        <v>4.1999999999999997E-3</v>
      </c>
      <c r="AS56" s="11">
        <v>2.8E-3</v>
      </c>
      <c r="AT56" s="11">
        <v>1.9E-3</v>
      </c>
      <c r="AU56" s="11">
        <v>1.5E-3</v>
      </c>
      <c r="AV56" s="11">
        <v>1.6000000000000001E-3</v>
      </c>
      <c r="AW56" s="11">
        <v>2.5000000000000001E-3</v>
      </c>
      <c r="AX56" s="11">
        <v>4.0000000000000001E-3</v>
      </c>
      <c r="AY56" s="11">
        <v>6.1999999999999998E-3</v>
      </c>
      <c r="AZ56" s="11">
        <v>8.8000000000000005E-3</v>
      </c>
      <c r="BA56" s="11">
        <v>1.15E-2</v>
      </c>
      <c r="BB56" s="11">
        <v>1.41E-2</v>
      </c>
      <c r="BC56" s="11">
        <v>1.6299999999999999E-2</v>
      </c>
      <c r="BD56" s="11">
        <v>1.7899999999999999E-2</v>
      </c>
      <c r="BE56" s="11">
        <v>1.8800000000000001E-2</v>
      </c>
      <c r="BF56" s="11">
        <v>1.89E-2</v>
      </c>
      <c r="BG56" s="11">
        <v>1.84E-2</v>
      </c>
      <c r="BH56" s="11">
        <v>1.7299999999999999E-2</v>
      </c>
      <c r="BI56" s="11">
        <v>1.5800000000000002E-2</v>
      </c>
      <c r="BJ56" s="11">
        <v>1.4E-2</v>
      </c>
      <c r="BK56" s="11">
        <v>1.2200000000000001E-2</v>
      </c>
      <c r="BL56" s="11">
        <v>1.04E-2</v>
      </c>
      <c r="BM56" s="11">
        <v>8.8999999999999999E-3</v>
      </c>
      <c r="BN56" s="11">
        <v>7.4999999999999997E-3</v>
      </c>
      <c r="BO56" s="12">
        <v>7.7999999999999996E-3</v>
      </c>
      <c r="BP56" s="12">
        <v>8.2000000000000007E-3</v>
      </c>
      <c r="BQ56" s="12">
        <v>8.5000000000000006E-3</v>
      </c>
      <c r="BR56" s="12">
        <v>8.6E-3</v>
      </c>
      <c r="BS56" s="12">
        <v>8.6999999999999994E-3</v>
      </c>
      <c r="BT56" s="12">
        <v>8.5000000000000006E-3</v>
      </c>
      <c r="BU56" s="12">
        <v>8.2000000000000007E-3</v>
      </c>
      <c r="BV56" s="12">
        <v>7.7999999999999996E-3</v>
      </c>
      <c r="BW56" s="12">
        <v>7.4000000000000003E-3</v>
      </c>
      <c r="BX56" s="12">
        <v>7.0000000000000001E-3</v>
      </c>
      <c r="BY56" s="12">
        <v>6.7999999999999996E-3</v>
      </c>
      <c r="BZ56" s="12">
        <v>6.8999999999999999E-3</v>
      </c>
      <c r="CA56" s="12">
        <v>7.1000000000000004E-3</v>
      </c>
      <c r="CB56" s="12">
        <v>7.6E-3</v>
      </c>
      <c r="CC56" s="12">
        <v>8.2000000000000007E-3</v>
      </c>
      <c r="CD56" s="12">
        <v>8.8000000000000005E-3</v>
      </c>
      <c r="CE56" s="12">
        <v>9.2999999999999992E-3</v>
      </c>
      <c r="CF56" s="12">
        <v>9.7000000000000003E-3</v>
      </c>
      <c r="CG56" s="12">
        <v>9.9000000000000008E-3</v>
      </c>
      <c r="CH56" s="12">
        <v>0.01</v>
      </c>
    </row>
    <row r="57" spans="1:86" x14ac:dyDescent="0.2">
      <c r="A57" s="6">
        <v>75</v>
      </c>
      <c r="B57" s="11">
        <v>1.9900000000000001E-2</v>
      </c>
      <c r="C57" s="11">
        <v>1.8599999999999998E-2</v>
      </c>
      <c r="D57" s="11">
        <v>1.7399999999999999E-2</v>
      </c>
      <c r="E57" s="11">
        <v>1.6199999999999999E-2</v>
      </c>
      <c r="F57" s="11">
        <v>1.4999999999999999E-2</v>
      </c>
      <c r="G57" s="11">
        <v>1.4E-2</v>
      </c>
      <c r="H57" s="11">
        <v>1.3100000000000001E-2</v>
      </c>
      <c r="I57" s="11">
        <v>1.2500000000000001E-2</v>
      </c>
      <c r="J57" s="11">
        <v>1.21E-2</v>
      </c>
      <c r="K57" s="11">
        <v>1.18E-2</v>
      </c>
      <c r="L57" s="11">
        <v>1.1599999999999999E-2</v>
      </c>
      <c r="M57" s="11">
        <v>1.1599999999999999E-2</v>
      </c>
      <c r="N57" s="11">
        <v>1.18E-2</v>
      </c>
      <c r="O57" s="11">
        <v>1.23E-2</v>
      </c>
      <c r="P57" s="11">
        <v>1.2999999999999999E-2</v>
      </c>
      <c r="Q57" s="11">
        <v>1.3899999999999999E-2</v>
      </c>
      <c r="R57" s="11">
        <v>1.52E-2</v>
      </c>
      <c r="S57" s="11">
        <v>1.67E-2</v>
      </c>
      <c r="T57" s="11">
        <v>1.8499999999999999E-2</v>
      </c>
      <c r="U57" s="11">
        <v>2.0400000000000001E-2</v>
      </c>
      <c r="V57" s="11">
        <v>2.2200000000000001E-2</v>
      </c>
      <c r="W57" s="11">
        <v>2.3699999999999999E-2</v>
      </c>
      <c r="X57" s="11">
        <v>2.4799999999999999E-2</v>
      </c>
      <c r="Y57" s="11">
        <v>2.5100000000000001E-2</v>
      </c>
      <c r="Z57" s="11">
        <v>2.4299999999999999E-2</v>
      </c>
      <c r="AA57" s="11">
        <v>2.24E-2</v>
      </c>
      <c r="AB57" s="11">
        <v>1.9699999999999999E-2</v>
      </c>
      <c r="AC57" s="11">
        <v>1.6299999999999999E-2</v>
      </c>
      <c r="AD57" s="11">
        <v>1.26E-2</v>
      </c>
      <c r="AE57" s="11">
        <v>9.1999999999999998E-3</v>
      </c>
      <c r="AF57" s="11">
        <v>6.3E-3</v>
      </c>
      <c r="AG57" s="11">
        <v>4.1999999999999997E-3</v>
      </c>
      <c r="AH57" s="11">
        <v>3.0000000000000001E-3</v>
      </c>
      <c r="AI57" s="11">
        <v>2.7000000000000001E-3</v>
      </c>
      <c r="AJ57" s="11">
        <v>3.3E-3</v>
      </c>
      <c r="AK57" s="11">
        <v>4.4999999999999997E-3</v>
      </c>
      <c r="AL57" s="11">
        <v>5.8999999999999999E-3</v>
      </c>
      <c r="AM57" s="11">
        <v>7.1000000000000004E-3</v>
      </c>
      <c r="AN57" s="11">
        <v>7.7000000000000002E-3</v>
      </c>
      <c r="AO57" s="11">
        <v>7.7000000000000002E-3</v>
      </c>
      <c r="AP57" s="11">
        <v>6.8999999999999999E-3</v>
      </c>
      <c r="AQ57" s="11">
        <v>5.4999999999999997E-3</v>
      </c>
      <c r="AR57" s="11">
        <v>4.0000000000000001E-3</v>
      </c>
      <c r="AS57" s="11">
        <v>2.7000000000000001E-3</v>
      </c>
      <c r="AT57" s="11">
        <v>1.6999999999999999E-3</v>
      </c>
      <c r="AU57" s="11">
        <v>1.1999999999999999E-3</v>
      </c>
      <c r="AV57" s="11">
        <v>1.2999999999999999E-3</v>
      </c>
      <c r="AW57" s="11">
        <v>2E-3</v>
      </c>
      <c r="AX57" s="11">
        <v>3.5000000000000001E-3</v>
      </c>
      <c r="AY57" s="11">
        <v>5.5999999999999999E-3</v>
      </c>
      <c r="AZ57" s="11">
        <v>8.2000000000000007E-3</v>
      </c>
      <c r="BA57" s="11">
        <v>1.0999999999999999E-2</v>
      </c>
      <c r="BB57" s="11">
        <v>1.3599999999999999E-2</v>
      </c>
      <c r="BC57" s="11">
        <v>1.5800000000000002E-2</v>
      </c>
      <c r="BD57" s="11">
        <v>1.7399999999999999E-2</v>
      </c>
      <c r="BE57" s="11">
        <v>1.8200000000000001E-2</v>
      </c>
      <c r="BF57" s="11">
        <v>1.83E-2</v>
      </c>
      <c r="BG57" s="11">
        <v>1.78E-2</v>
      </c>
      <c r="BH57" s="11">
        <v>1.67E-2</v>
      </c>
      <c r="BI57" s="11">
        <v>1.5100000000000001E-2</v>
      </c>
      <c r="BJ57" s="11">
        <v>1.3299999999999999E-2</v>
      </c>
      <c r="BK57" s="11">
        <v>1.15E-2</v>
      </c>
      <c r="BL57" s="11">
        <v>9.7999999999999997E-3</v>
      </c>
      <c r="BM57" s="11">
        <v>8.2000000000000007E-3</v>
      </c>
      <c r="BN57" s="11">
        <v>6.7999999999999996E-3</v>
      </c>
      <c r="BO57" s="12">
        <v>7.1999999999999998E-3</v>
      </c>
      <c r="BP57" s="12">
        <v>7.6E-3</v>
      </c>
      <c r="BQ57" s="12">
        <v>8.0999999999999996E-3</v>
      </c>
      <c r="BR57" s="12">
        <v>8.3999999999999995E-3</v>
      </c>
      <c r="BS57" s="12">
        <v>8.6999999999999994E-3</v>
      </c>
      <c r="BT57" s="12">
        <v>8.8000000000000005E-3</v>
      </c>
      <c r="BU57" s="12">
        <v>8.6999999999999994E-3</v>
      </c>
      <c r="BV57" s="12">
        <v>8.5000000000000006E-3</v>
      </c>
      <c r="BW57" s="12">
        <v>8.0999999999999996E-3</v>
      </c>
      <c r="BX57" s="12">
        <v>7.7999999999999996E-3</v>
      </c>
      <c r="BY57" s="12">
        <v>7.4999999999999997E-3</v>
      </c>
      <c r="BZ57" s="12">
        <v>7.4000000000000003E-3</v>
      </c>
      <c r="CA57" s="12">
        <v>7.4999999999999997E-3</v>
      </c>
      <c r="CB57" s="12">
        <v>7.7999999999999996E-3</v>
      </c>
      <c r="CC57" s="12">
        <v>8.3000000000000001E-3</v>
      </c>
      <c r="CD57" s="12">
        <v>8.8000000000000005E-3</v>
      </c>
      <c r="CE57" s="12">
        <v>9.2999999999999992E-3</v>
      </c>
      <c r="CF57" s="12">
        <v>9.7000000000000003E-3</v>
      </c>
      <c r="CG57" s="12">
        <v>9.9000000000000008E-3</v>
      </c>
      <c r="CH57" s="12">
        <v>0.01</v>
      </c>
    </row>
    <row r="58" spans="1:86" x14ac:dyDescent="0.2">
      <c r="A58" s="6">
        <v>76</v>
      </c>
      <c r="B58" s="11">
        <v>1.9099999999999999E-2</v>
      </c>
      <c r="C58" s="11">
        <v>1.78E-2</v>
      </c>
      <c r="D58" s="11">
        <v>1.66E-2</v>
      </c>
      <c r="E58" s="11">
        <v>1.54E-2</v>
      </c>
      <c r="F58" s="11">
        <v>1.43E-2</v>
      </c>
      <c r="G58" s="11">
        <v>1.3299999999999999E-2</v>
      </c>
      <c r="H58" s="11">
        <v>1.2500000000000001E-2</v>
      </c>
      <c r="I58" s="11">
        <v>1.1900000000000001E-2</v>
      </c>
      <c r="J58" s="11">
        <v>1.1599999999999999E-2</v>
      </c>
      <c r="K58" s="11">
        <v>1.1299999999999999E-2</v>
      </c>
      <c r="L58" s="11">
        <v>1.12E-2</v>
      </c>
      <c r="M58" s="11">
        <v>1.1299999999999999E-2</v>
      </c>
      <c r="N58" s="11">
        <v>1.15E-2</v>
      </c>
      <c r="O58" s="11">
        <v>1.2E-2</v>
      </c>
      <c r="P58" s="11">
        <v>1.2800000000000001E-2</v>
      </c>
      <c r="Q58" s="11">
        <v>1.38E-2</v>
      </c>
      <c r="R58" s="11">
        <v>1.52E-2</v>
      </c>
      <c r="S58" s="11">
        <v>1.6799999999999999E-2</v>
      </c>
      <c r="T58" s="11">
        <v>1.8599999999999998E-2</v>
      </c>
      <c r="U58" s="11">
        <v>2.0500000000000001E-2</v>
      </c>
      <c r="V58" s="11">
        <v>2.23E-2</v>
      </c>
      <c r="W58" s="11">
        <v>2.4E-2</v>
      </c>
      <c r="X58" s="11">
        <v>2.52E-2</v>
      </c>
      <c r="Y58" s="11">
        <v>2.5600000000000001E-2</v>
      </c>
      <c r="Z58" s="11">
        <v>2.5000000000000001E-2</v>
      </c>
      <c r="AA58" s="11">
        <v>2.3300000000000001E-2</v>
      </c>
      <c r="AB58" s="11">
        <v>2.07E-2</v>
      </c>
      <c r="AC58" s="11">
        <v>1.7399999999999999E-2</v>
      </c>
      <c r="AD58" s="11">
        <v>1.3899999999999999E-2</v>
      </c>
      <c r="AE58" s="11">
        <v>1.04E-2</v>
      </c>
      <c r="AF58" s="11">
        <v>7.4999999999999997E-3</v>
      </c>
      <c r="AG58" s="11">
        <v>5.1999999999999998E-3</v>
      </c>
      <c r="AH58" s="11">
        <v>3.8E-3</v>
      </c>
      <c r="AI58" s="11">
        <v>3.3999999999999998E-3</v>
      </c>
      <c r="AJ58" s="11">
        <v>3.8E-3</v>
      </c>
      <c r="AK58" s="11">
        <v>4.7999999999999996E-3</v>
      </c>
      <c r="AL58" s="11">
        <v>6.0000000000000001E-3</v>
      </c>
      <c r="AM58" s="11">
        <v>7.1000000000000004E-3</v>
      </c>
      <c r="AN58" s="11">
        <v>7.7000000000000002E-3</v>
      </c>
      <c r="AO58" s="11">
        <v>7.4999999999999997E-3</v>
      </c>
      <c r="AP58" s="11">
        <v>6.7000000000000002E-3</v>
      </c>
      <c r="AQ58" s="11">
        <v>5.4000000000000003E-3</v>
      </c>
      <c r="AR58" s="11">
        <v>3.8E-3</v>
      </c>
      <c r="AS58" s="11">
        <v>2.3999999999999998E-3</v>
      </c>
      <c r="AT58" s="11">
        <v>1.4E-3</v>
      </c>
      <c r="AU58" s="11">
        <v>8.0000000000000004E-4</v>
      </c>
      <c r="AV58" s="11">
        <v>8.9999999999999998E-4</v>
      </c>
      <c r="AW58" s="11">
        <v>1.6000000000000001E-3</v>
      </c>
      <c r="AX58" s="11">
        <v>3.0000000000000001E-3</v>
      </c>
      <c r="AY58" s="11">
        <v>5.1000000000000004E-3</v>
      </c>
      <c r="AZ58" s="11">
        <v>7.7000000000000002E-3</v>
      </c>
      <c r="BA58" s="11">
        <v>1.0500000000000001E-2</v>
      </c>
      <c r="BB58" s="11">
        <v>1.32E-2</v>
      </c>
      <c r="BC58" s="11">
        <v>1.54E-2</v>
      </c>
      <c r="BD58" s="11">
        <v>1.6899999999999998E-2</v>
      </c>
      <c r="BE58" s="11">
        <v>1.77E-2</v>
      </c>
      <c r="BF58" s="11">
        <v>1.78E-2</v>
      </c>
      <c r="BG58" s="11">
        <v>1.72E-2</v>
      </c>
      <c r="BH58" s="11">
        <v>1.6E-2</v>
      </c>
      <c r="BI58" s="11">
        <v>1.44E-2</v>
      </c>
      <c r="BJ58" s="11">
        <v>1.2699999999999999E-2</v>
      </c>
      <c r="BK58" s="11">
        <v>1.0800000000000001E-2</v>
      </c>
      <c r="BL58" s="11">
        <v>9.1000000000000004E-3</v>
      </c>
      <c r="BM58" s="11">
        <v>7.4999999999999997E-3</v>
      </c>
      <c r="BN58" s="11">
        <v>6.1000000000000004E-3</v>
      </c>
      <c r="BO58" s="12">
        <v>6.4999999999999997E-3</v>
      </c>
      <c r="BP58" s="12">
        <v>7.0000000000000001E-3</v>
      </c>
      <c r="BQ58" s="12">
        <v>7.4999999999999997E-3</v>
      </c>
      <c r="BR58" s="12">
        <v>8.0000000000000002E-3</v>
      </c>
      <c r="BS58" s="12">
        <v>8.5000000000000006E-3</v>
      </c>
      <c r="BT58" s="12">
        <v>8.8000000000000005E-3</v>
      </c>
      <c r="BU58" s="12">
        <v>8.8999999999999999E-3</v>
      </c>
      <c r="BV58" s="12">
        <v>8.8999999999999999E-3</v>
      </c>
      <c r="BW58" s="12">
        <v>8.6999999999999994E-3</v>
      </c>
      <c r="BX58" s="12">
        <v>8.3999999999999995E-3</v>
      </c>
      <c r="BY58" s="12">
        <v>8.0999999999999996E-3</v>
      </c>
      <c r="BZ58" s="12">
        <v>7.9000000000000008E-3</v>
      </c>
      <c r="CA58" s="12">
        <v>7.9000000000000008E-3</v>
      </c>
      <c r="CB58" s="12">
        <v>8.0999999999999996E-3</v>
      </c>
      <c r="CC58" s="12">
        <v>8.3999999999999995E-3</v>
      </c>
      <c r="CD58" s="12">
        <v>8.8999999999999999E-3</v>
      </c>
      <c r="CE58" s="12">
        <v>9.2999999999999992E-3</v>
      </c>
      <c r="CF58" s="12">
        <v>9.7000000000000003E-3</v>
      </c>
      <c r="CG58" s="12">
        <v>9.9000000000000008E-3</v>
      </c>
      <c r="CH58" s="12">
        <v>0.01</v>
      </c>
    </row>
    <row r="59" spans="1:86" x14ac:dyDescent="0.2">
      <c r="A59" s="6">
        <v>77</v>
      </c>
      <c r="B59" s="11">
        <v>1.7999999999999999E-2</v>
      </c>
      <c r="C59" s="11">
        <v>1.6799999999999999E-2</v>
      </c>
      <c r="D59" s="11">
        <v>1.5599999999999999E-2</v>
      </c>
      <c r="E59" s="11">
        <v>1.44E-2</v>
      </c>
      <c r="F59" s="11">
        <v>1.3299999999999999E-2</v>
      </c>
      <c r="G59" s="11">
        <v>1.24E-2</v>
      </c>
      <c r="H59" s="11">
        <v>1.17E-2</v>
      </c>
      <c r="I59" s="11">
        <v>1.12E-2</v>
      </c>
      <c r="J59" s="11">
        <v>1.09E-2</v>
      </c>
      <c r="K59" s="11">
        <v>1.0699999999999999E-2</v>
      </c>
      <c r="L59" s="11">
        <v>1.0699999999999999E-2</v>
      </c>
      <c r="M59" s="11">
        <v>1.0800000000000001E-2</v>
      </c>
      <c r="N59" s="11">
        <v>1.12E-2</v>
      </c>
      <c r="O59" s="11">
        <v>1.18E-2</v>
      </c>
      <c r="P59" s="11">
        <v>1.2699999999999999E-2</v>
      </c>
      <c r="Q59" s="11">
        <v>1.38E-2</v>
      </c>
      <c r="R59" s="11">
        <v>1.52E-2</v>
      </c>
      <c r="S59" s="11">
        <v>1.6899999999999998E-2</v>
      </c>
      <c r="T59" s="11">
        <v>1.8700000000000001E-2</v>
      </c>
      <c r="U59" s="11">
        <v>2.07E-2</v>
      </c>
      <c r="V59" s="11">
        <v>2.2499999999999999E-2</v>
      </c>
      <c r="W59" s="11">
        <v>2.4199999999999999E-2</v>
      </c>
      <c r="X59" s="11">
        <v>2.5499999999999998E-2</v>
      </c>
      <c r="Y59" s="11">
        <v>2.5999999999999999E-2</v>
      </c>
      <c r="Z59" s="11">
        <v>2.5499999999999998E-2</v>
      </c>
      <c r="AA59" s="11">
        <v>2.4E-2</v>
      </c>
      <c r="AB59" s="11">
        <v>2.1600000000000001E-2</v>
      </c>
      <c r="AC59" s="11">
        <v>1.8499999999999999E-2</v>
      </c>
      <c r="AD59" s="11">
        <v>1.4999999999999999E-2</v>
      </c>
      <c r="AE59" s="11">
        <v>1.1599999999999999E-2</v>
      </c>
      <c r="AF59" s="11">
        <v>8.6E-3</v>
      </c>
      <c r="AG59" s="11">
        <v>6.3E-3</v>
      </c>
      <c r="AH59" s="11">
        <v>4.7000000000000002E-3</v>
      </c>
      <c r="AI59" s="11">
        <v>4.1000000000000003E-3</v>
      </c>
      <c r="AJ59" s="11">
        <v>4.3E-3</v>
      </c>
      <c r="AK59" s="11">
        <v>5.1000000000000004E-3</v>
      </c>
      <c r="AL59" s="11">
        <v>6.1000000000000004E-3</v>
      </c>
      <c r="AM59" s="11">
        <v>7.1000000000000004E-3</v>
      </c>
      <c r="AN59" s="11">
        <v>7.6E-3</v>
      </c>
      <c r="AO59" s="11">
        <v>7.4000000000000003E-3</v>
      </c>
      <c r="AP59" s="11">
        <v>6.4999999999999997E-3</v>
      </c>
      <c r="AQ59" s="11">
        <v>5.1000000000000004E-3</v>
      </c>
      <c r="AR59" s="11">
        <v>3.5999999999999999E-3</v>
      </c>
      <c r="AS59" s="11">
        <v>2.0999999999999999E-3</v>
      </c>
      <c r="AT59" s="11">
        <v>1E-3</v>
      </c>
      <c r="AU59" s="11">
        <v>4.0000000000000002E-4</v>
      </c>
      <c r="AV59" s="11">
        <v>4.0000000000000002E-4</v>
      </c>
      <c r="AW59" s="11">
        <v>1.1000000000000001E-3</v>
      </c>
      <c r="AX59" s="11">
        <v>2.5000000000000001E-3</v>
      </c>
      <c r="AY59" s="11">
        <v>4.5999999999999999E-3</v>
      </c>
      <c r="AZ59" s="11">
        <v>7.3000000000000001E-3</v>
      </c>
      <c r="BA59" s="11">
        <v>1.01E-2</v>
      </c>
      <c r="BB59" s="11">
        <v>1.2800000000000001E-2</v>
      </c>
      <c r="BC59" s="11">
        <v>1.4999999999999999E-2</v>
      </c>
      <c r="BD59" s="11">
        <v>1.66E-2</v>
      </c>
      <c r="BE59" s="11">
        <v>1.7299999999999999E-2</v>
      </c>
      <c r="BF59" s="11">
        <v>1.7299999999999999E-2</v>
      </c>
      <c r="BG59" s="11">
        <v>1.66E-2</v>
      </c>
      <c r="BH59" s="11">
        <v>1.54E-2</v>
      </c>
      <c r="BI59" s="11">
        <v>1.38E-2</v>
      </c>
      <c r="BJ59" s="11">
        <v>1.2E-2</v>
      </c>
      <c r="BK59" s="11">
        <v>1.0200000000000001E-2</v>
      </c>
      <c r="BL59" s="11">
        <v>8.3999999999999995E-3</v>
      </c>
      <c r="BM59" s="11">
        <v>6.7999999999999996E-3</v>
      </c>
      <c r="BN59" s="11">
        <v>5.3E-3</v>
      </c>
      <c r="BO59" s="12">
        <v>5.7999999999999996E-3</v>
      </c>
      <c r="BP59" s="12">
        <v>6.3E-3</v>
      </c>
      <c r="BQ59" s="12">
        <v>6.8999999999999999E-3</v>
      </c>
      <c r="BR59" s="12">
        <v>7.6E-3</v>
      </c>
      <c r="BS59" s="12">
        <v>8.2000000000000007E-3</v>
      </c>
      <c r="BT59" s="12">
        <v>8.6E-3</v>
      </c>
      <c r="BU59" s="12">
        <v>8.9999999999999993E-3</v>
      </c>
      <c r="BV59" s="12">
        <v>9.1000000000000004E-3</v>
      </c>
      <c r="BW59" s="12">
        <v>9.1000000000000004E-3</v>
      </c>
      <c r="BX59" s="12">
        <v>8.8999999999999999E-3</v>
      </c>
      <c r="BY59" s="12">
        <v>8.6E-3</v>
      </c>
      <c r="BZ59" s="12">
        <v>8.3999999999999995E-3</v>
      </c>
      <c r="CA59" s="12">
        <v>8.3000000000000001E-3</v>
      </c>
      <c r="CB59" s="12">
        <v>8.3999999999999995E-3</v>
      </c>
      <c r="CC59" s="12">
        <v>8.6E-3</v>
      </c>
      <c r="CD59" s="12">
        <v>8.8999999999999999E-3</v>
      </c>
      <c r="CE59" s="12">
        <v>9.2999999999999992E-3</v>
      </c>
      <c r="CF59" s="12">
        <v>9.7000000000000003E-3</v>
      </c>
      <c r="CG59" s="12">
        <v>9.9000000000000008E-3</v>
      </c>
      <c r="CH59" s="12">
        <v>0.01</v>
      </c>
    </row>
    <row r="60" spans="1:86" x14ac:dyDescent="0.2">
      <c r="A60" s="6">
        <v>78</v>
      </c>
      <c r="B60" s="11">
        <v>1.67E-2</v>
      </c>
      <c r="C60" s="11">
        <v>1.55E-2</v>
      </c>
      <c r="D60" s="11">
        <v>1.43E-2</v>
      </c>
      <c r="E60" s="11">
        <v>1.32E-2</v>
      </c>
      <c r="F60" s="11">
        <v>1.2200000000000001E-2</v>
      </c>
      <c r="G60" s="11">
        <v>1.1299999999999999E-2</v>
      </c>
      <c r="H60" s="11">
        <v>1.06E-2</v>
      </c>
      <c r="I60" s="11">
        <v>1.0200000000000001E-2</v>
      </c>
      <c r="J60" s="11">
        <v>0.01</v>
      </c>
      <c r="K60" s="11">
        <v>9.9000000000000008E-3</v>
      </c>
      <c r="L60" s="11">
        <v>1.01E-2</v>
      </c>
      <c r="M60" s="11">
        <v>1.04E-2</v>
      </c>
      <c r="N60" s="11">
        <v>1.09E-2</v>
      </c>
      <c r="O60" s="11">
        <v>1.17E-2</v>
      </c>
      <c r="P60" s="11">
        <v>1.26E-2</v>
      </c>
      <c r="Q60" s="11">
        <v>1.3899999999999999E-2</v>
      </c>
      <c r="R60" s="11">
        <v>1.5299999999999999E-2</v>
      </c>
      <c r="S60" s="11">
        <v>1.7000000000000001E-2</v>
      </c>
      <c r="T60" s="11">
        <v>1.89E-2</v>
      </c>
      <c r="U60" s="11">
        <v>2.0799999999999999E-2</v>
      </c>
      <c r="V60" s="11">
        <v>2.2700000000000001E-2</v>
      </c>
      <c r="W60" s="11">
        <v>2.4400000000000002E-2</v>
      </c>
      <c r="X60" s="11">
        <v>2.5700000000000001E-2</v>
      </c>
      <c r="Y60" s="11">
        <v>2.6200000000000001E-2</v>
      </c>
      <c r="Z60" s="11">
        <v>2.5899999999999999E-2</v>
      </c>
      <c r="AA60" s="11">
        <v>2.4500000000000001E-2</v>
      </c>
      <c r="AB60" s="11">
        <v>2.23E-2</v>
      </c>
      <c r="AC60" s="11">
        <v>1.9300000000000001E-2</v>
      </c>
      <c r="AD60" s="11">
        <v>1.6E-2</v>
      </c>
      <c r="AE60" s="11">
        <v>1.26E-2</v>
      </c>
      <c r="AF60" s="11">
        <v>9.7000000000000003E-3</v>
      </c>
      <c r="AG60" s="11">
        <v>7.3000000000000001E-3</v>
      </c>
      <c r="AH60" s="11">
        <v>5.5999999999999999E-3</v>
      </c>
      <c r="AI60" s="11">
        <v>4.7999999999999996E-3</v>
      </c>
      <c r="AJ60" s="11">
        <v>4.7999999999999996E-3</v>
      </c>
      <c r="AK60" s="11">
        <v>5.4000000000000003E-3</v>
      </c>
      <c r="AL60" s="11">
        <v>6.3E-3</v>
      </c>
      <c r="AM60" s="11">
        <v>7.1000000000000004E-3</v>
      </c>
      <c r="AN60" s="11">
        <v>7.4999999999999997E-3</v>
      </c>
      <c r="AO60" s="11">
        <v>7.1999999999999998E-3</v>
      </c>
      <c r="AP60" s="11">
        <v>6.3E-3</v>
      </c>
      <c r="AQ60" s="11">
        <v>4.8999999999999998E-3</v>
      </c>
      <c r="AR60" s="11">
        <v>3.2000000000000002E-3</v>
      </c>
      <c r="AS60" s="11">
        <v>1.6999999999999999E-3</v>
      </c>
      <c r="AT60" s="11">
        <v>5.0000000000000001E-4</v>
      </c>
      <c r="AU60" s="11">
        <v>-1E-4</v>
      </c>
      <c r="AV60" s="11">
        <v>-1E-4</v>
      </c>
      <c r="AW60" s="11">
        <v>5.9999999999999995E-4</v>
      </c>
      <c r="AX60" s="11">
        <v>2E-3</v>
      </c>
      <c r="AY60" s="11">
        <v>4.1999999999999997E-3</v>
      </c>
      <c r="AZ60" s="11">
        <v>6.8999999999999999E-3</v>
      </c>
      <c r="BA60" s="11">
        <v>9.7999999999999997E-3</v>
      </c>
      <c r="BB60" s="11">
        <v>1.2500000000000001E-2</v>
      </c>
      <c r="BC60" s="11">
        <v>1.4800000000000001E-2</v>
      </c>
      <c r="BD60" s="11">
        <v>1.6299999999999999E-2</v>
      </c>
      <c r="BE60" s="11">
        <v>1.7000000000000001E-2</v>
      </c>
      <c r="BF60" s="11">
        <v>1.6899999999999998E-2</v>
      </c>
      <c r="BG60" s="11">
        <v>1.6199999999999999E-2</v>
      </c>
      <c r="BH60" s="11">
        <v>1.49E-2</v>
      </c>
      <c r="BI60" s="11">
        <v>1.32E-2</v>
      </c>
      <c r="BJ60" s="11">
        <v>1.14E-2</v>
      </c>
      <c r="BK60" s="11">
        <v>9.4999999999999998E-3</v>
      </c>
      <c r="BL60" s="11">
        <v>7.7999999999999996E-3</v>
      </c>
      <c r="BM60" s="11">
        <v>6.1000000000000004E-3</v>
      </c>
      <c r="BN60" s="11">
        <v>4.5999999999999999E-3</v>
      </c>
      <c r="BO60" s="12">
        <v>5.0000000000000001E-3</v>
      </c>
      <c r="BP60" s="12">
        <v>5.5999999999999999E-3</v>
      </c>
      <c r="BQ60" s="12">
        <v>6.3E-3</v>
      </c>
      <c r="BR60" s="12">
        <v>7.1000000000000004E-3</v>
      </c>
      <c r="BS60" s="12">
        <v>7.7999999999999996E-3</v>
      </c>
      <c r="BT60" s="12">
        <v>8.3999999999999995E-3</v>
      </c>
      <c r="BU60" s="12">
        <v>8.8999999999999999E-3</v>
      </c>
      <c r="BV60" s="12">
        <v>9.1999999999999998E-3</v>
      </c>
      <c r="BW60" s="12">
        <v>9.2999999999999992E-3</v>
      </c>
      <c r="BX60" s="12">
        <v>9.2999999999999992E-3</v>
      </c>
      <c r="BY60" s="12">
        <v>8.9999999999999993E-3</v>
      </c>
      <c r="BZ60" s="12">
        <v>8.8999999999999999E-3</v>
      </c>
      <c r="CA60" s="12">
        <v>8.6999999999999994E-3</v>
      </c>
      <c r="CB60" s="12">
        <v>8.6999999999999994E-3</v>
      </c>
      <c r="CC60" s="12">
        <v>8.8000000000000005E-3</v>
      </c>
      <c r="CD60" s="12">
        <v>9.1000000000000004E-3</v>
      </c>
      <c r="CE60" s="12">
        <v>9.4000000000000004E-3</v>
      </c>
      <c r="CF60" s="12">
        <v>9.7000000000000003E-3</v>
      </c>
      <c r="CG60" s="12">
        <v>9.9000000000000008E-3</v>
      </c>
      <c r="CH60" s="12">
        <v>0.01</v>
      </c>
    </row>
    <row r="61" spans="1:86" x14ac:dyDescent="0.2">
      <c r="A61" s="6">
        <v>79</v>
      </c>
      <c r="B61" s="11">
        <v>1.5100000000000001E-2</v>
      </c>
      <c r="C61" s="11">
        <v>1.4E-2</v>
      </c>
      <c r="D61" s="11">
        <v>1.29E-2</v>
      </c>
      <c r="E61" s="11">
        <v>1.18E-2</v>
      </c>
      <c r="F61" s="11">
        <v>1.0800000000000001E-2</v>
      </c>
      <c r="G61" s="11">
        <v>0.01</v>
      </c>
      <c r="H61" s="11">
        <v>9.4000000000000004E-3</v>
      </c>
      <c r="I61" s="11">
        <v>8.9999999999999993E-3</v>
      </c>
      <c r="J61" s="11">
        <v>8.9999999999999993E-3</v>
      </c>
      <c r="K61" s="11">
        <v>9.1000000000000004E-3</v>
      </c>
      <c r="L61" s="11">
        <v>9.4000000000000004E-3</v>
      </c>
      <c r="M61" s="11">
        <v>9.9000000000000008E-3</v>
      </c>
      <c r="N61" s="11">
        <v>1.06E-2</v>
      </c>
      <c r="O61" s="11">
        <v>1.15E-2</v>
      </c>
      <c r="P61" s="11">
        <v>1.26E-2</v>
      </c>
      <c r="Q61" s="11">
        <v>1.3899999999999999E-2</v>
      </c>
      <c r="R61" s="11">
        <v>1.55E-2</v>
      </c>
      <c r="S61" s="11">
        <v>1.72E-2</v>
      </c>
      <c r="T61" s="11">
        <v>1.9099999999999999E-2</v>
      </c>
      <c r="U61" s="11">
        <v>2.1000000000000001E-2</v>
      </c>
      <c r="V61" s="11">
        <v>2.29E-2</v>
      </c>
      <c r="W61" s="11">
        <v>2.4500000000000001E-2</v>
      </c>
      <c r="X61" s="11">
        <v>2.58E-2</v>
      </c>
      <c r="Y61" s="11">
        <v>2.64E-2</v>
      </c>
      <c r="Z61" s="11">
        <v>2.6100000000000002E-2</v>
      </c>
      <c r="AA61" s="11">
        <v>2.4799999999999999E-2</v>
      </c>
      <c r="AB61" s="11">
        <v>2.2700000000000001E-2</v>
      </c>
      <c r="AC61" s="11">
        <v>1.9900000000000001E-2</v>
      </c>
      <c r="AD61" s="11">
        <v>1.67E-2</v>
      </c>
      <c r="AE61" s="11">
        <v>1.35E-2</v>
      </c>
      <c r="AF61" s="11">
        <v>1.06E-2</v>
      </c>
      <c r="AG61" s="11">
        <v>8.2000000000000007E-3</v>
      </c>
      <c r="AH61" s="11">
        <v>6.4999999999999997E-3</v>
      </c>
      <c r="AI61" s="11">
        <v>5.4999999999999997E-3</v>
      </c>
      <c r="AJ61" s="11">
        <v>5.4000000000000003E-3</v>
      </c>
      <c r="AK61" s="11">
        <v>5.7999999999999996E-3</v>
      </c>
      <c r="AL61" s="11">
        <v>6.4000000000000003E-3</v>
      </c>
      <c r="AM61" s="11">
        <v>7.1000000000000004E-3</v>
      </c>
      <c r="AN61" s="11">
        <v>7.3000000000000001E-3</v>
      </c>
      <c r="AO61" s="11">
        <v>7.0000000000000001E-3</v>
      </c>
      <c r="AP61" s="11">
        <v>6.0000000000000001E-3</v>
      </c>
      <c r="AQ61" s="11">
        <v>4.4999999999999997E-3</v>
      </c>
      <c r="AR61" s="11">
        <v>2.8E-3</v>
      </c>
      <c r="AS61" s="11">
        <v>1.1999999999999999E-3</v>
      </c>
      <c r="AT61" s="11">
        <v>0</v>
      </c>
      <c r="AU61" s="11">
        <v>-6.9999999999999999E-4</v>
      </c>
      <c r="AV61" s="11">
        <v>-6.9999999999999999E-4</v>
      </c>
      <c r="AW61" s="11">
        <v>0</v>
      </c>
      <c r="AX61" s="11">
        <v>1.5E-3</v>
      </c>
      <c r="AY61" s="11">
        <v>3.8E-3</v>
      </c>
      <c r="AZ61" s="11">
        <v>6.4999999999999997E-3</v>
      </c>
      <c r="BA61" s="11">
        <v>9.4000000000000004E-3</v>
      </c>
      <c r="BB61" s="11">
        <v>1.2200000000000001E-2</v>
      </c>
      <c r="BC61" s="11">
        <v>1.4500000000000001E-2</v>
      </c>
      <c r="BD61" s="11">
        <v>1.6E-2</v>
      </c>
      <c r="BE61" s="11">
        <v>1.67E-2</v>
      </c>
      <c r="BF61" s="11">
        <v>1.66E-2</v>
      </c>
      <c r="BG61" s="11">
        <v>1.5800000000000002E-2</v>
      </c>
      <c r="BH61" s="11">
        <v>1.44E-2</v>
      </c>
      <c r="BI61" s="11">
        <v>1.2699999999999999E-2</v>
      </c>
      <c r="BJ61" s="11">
        <v>1.0800000000000001E-2</v>
      </c>
      <c r="BK61" s="11">
        <v>8.8999999999999999E-3</v>
      </c>
      <c r="BL61" s="11">
        <v>7.1000000000000004E-3</v>
      </c>
      <c r="BM61" s="11">
        <v>5.4999999999999997E-3</v>
      </c>
      <c r="BN61" s="11">
        <v>3.8999999999999998E-3</v>
      </c>
      <c r="BO61" s="12">
        <v>4.3E-3</v>
      </c>
      <c r="BP61" s="12">
        <v>5.0000000000000001E-3</v>
      </c>
      <c r="BQ61" s="12">
        <v>5.7000000000000002E-3</v>
      </c>
      <c r="BR61" s="12">
        <v>6.4999999999999997E-3</v>
      </c>
      <c r="BS61" s="12">
        <v>7.3000000000000001E-3</v>
      </c>
      <c r="BT61" s="12">
        <v>8.0999999999999996E-3</v>
      </c>
      <c r="BU61" s="12">
        <v>8.6999999999999994E-3</v>
      </c>
      <c r="BV61" s="12">
        <v>9.1999999999999998E-3</v>
      </c>
      <c r="BW61" s="12">
        <v>9.4000000000000004E-3</v>
      </c>
      <c r="BX61" s="12">
        <v>9.4999999999999998E-3</v>
      </c>
      <c r="BY61" s="12">
        <v>9.2999999999999992E-3</v>
      </c>
      <c r="BZ61" s="12">
        <v>9.1999999999999998E-3</v>
      </c>
      <c r="CA61" s="12">
        <v>9.1000000000000004E-3</v>
      </c>
      <c r="CB61" s="12">
        <v>8.9999999999999993E-3</v>
      </c>
      <c r="CC61" s="12">
        <v>9.1000000000000004E-3</v>
      </c>
      <c r="CD61" s="12">
        <v>9.1999999999999998E-3</v>
      </c>
      <c r="CE61" s="12">
        <v>9.4999999999999998E-3</v>
      </c>
      <c r="CF61" s="12">
        <v>9.7000000000000003E-3</v>
      </c>
      <c r="CG61" s="12">
        <v>9.9000000000000008E-3</v>
      </c>
      <c r="CH61" s="12">
        <v>0.01</v>
      </c>
    </row>
    <row r="62" spans="1:86" x14ac:dyDescent="0.2">
      <c r="A62" s="6">
        <v>80</v>
      </c>
      <c r="B62" s="11">
        <v>1.3299999999999999E-2</v>
      </c>
      <c r="C62" s="11">
        <v>1.23E-2</v>
      </c>
      <c r="D62" s="11">
        <v>1.12E-2</v>
      </c>
      <c r="E62" s="11">
        <v>1.0200000000000001E-2</v>
      </c>
      <c r="F62" s="11">
        <v>9.2999999999999992E-3</v>
      </c>
      <c r="G62" s="11">
        <v>8.6E-3</v>
      </c>
      <c r="H62" s="11">
        <v>8.0000000000000002E-3</v>
      </c>
      <c r="I62" s="11">
        <v>7.7999999999999996E-3</v>
      </c>
      <c r="J62" s="11">
        <v>7.7999999999999996E-3</v>
      </c>
      <c r="K62" s="11">
        <v>8.0999999999999996E-3</v>
      </c>
      <c r="L62" s="11">
        <v>8.6999999999999994E-3</v>
      </c>
      <c r="M62" s="11">
        <v>9.4000000000000004E-3</v>
      </c>
      <c r="N62" s="11">
        <v>1.03E-2</v>
      </c>
      <c r="O62" s="11">
        <v>1.1299999999999999E-2</v>
      </c>
      <c r="P62" s="11">
        <v>1.26E-2</v>
      </c>
      <c r="Q62" s="11">
        <v>1.4E-2</v>
      </c>
      <c r="R62" s="11">
        <v>1.5599999999999999E-2</v>
      </c>
      <c r="S62" s="11">
        <v>1.7399999999999999E-2</v>
      </c>
      <c r="T62" s="11">
        <v>1.9300000000000001E-2</v>
      </c>
      <c r="U62" s="11">
        <v>2.12E-2</v>
      </c>
      <c r="V62" s="11">
        <v>2.3E-2</v>
      </c>
      <c r="W62" s="11">
        <v>2.46E-2</v>
      </c>
      <c r="X62" s="11">
        <v>2.58E-2</v>
      </c>
      <c r="Y62" s="11">
        <v>2.64E-2</v>
      </c>
      <c r="Z62" s="11">
        <v>2.6100000000000002E-2</v>
      </c>
      <c r="AA62" s="11">
        <v>2.5000000000000001E-2</v>
      </c>
      <c r="AB62" s="11">
        <v>2.3E-2</v>
      </c>
      <c r="AC62" s="11">
        <v>2.0299999999999999E-2</v>
      </c>
      <c r="AD62" s="11">
        <v>1.7299999999999999E-2</v>
      </c>
      <c r="AE62" s="11">
        <v>1.4200000000000001E-2</v>
      </c>
      <c r="AF62" s="11">
        <v>1.14E-2</v>
      </c>
      <c r="AG62" s="11">
        <v>8.9999999999999993E-3</v>
      </c>
      <c r="AH62" s="11">
        <v>7.3000000000000001E-3</v>
      </c>
      <c r="AI62" s="11">
        <v>6.1999999999999998E-3</v>
      </c>
      <c r="AJ62" s="11">
        <v>5.8999999999999999E-3</v>
      </c>
      <c r="AK62" s="11">
        <v>6.1000000000000004E-3</v>
      </c>
      <c r="AL62" s="11">
        <v>6.6E-3</v>
      </c>
      <c r="AM62" s="11">
        <v>7.0000000000000001E-3</v>
      </c>
      <c r="AN62" s="11">
        <v>7.1000000000000004E-3</v>
      </c>
      <c r="AO62" s="11">
        <v>6.7000000000000002E-3</v>
      </c>
      <c r="AP62" s="11">
        <v>5.5999999999999999E-3</v>
      </c>
      <c r="AQ62" s="11">
        <v>4.1000000000000003E-3</v>
      </c>
      <c r="AR62" s="11">
        <v>2.3E-3</v>
      </c>
      <c r="AS62" s="11">
        <v>6.9999999999999999E-4</v>
      </c>
      <c r="AT62" s="11">
        <v>-5.0000000000000001E-4</v>
      </c>
      <c r="AU62" s="11">
        <v>-1.2999999999999999E-3</v>
      </c>
      <c r="AV62" s="11">
        <v>-1.2999999999999999E-3</v>
      </c>
      <c r="AW62" s="11">
        <v>-5.9999999999999995E-4</v>
      </c>
      <c r="AX62" s="11">
        <v>1E-3</v>
      </c>
      <c r="AY62" s="11">
        <v>3.3E-3</v>
      </c>
      <c r="AZ62" s="11">
        <v>6.1000000000000004E-3</v>
      </c>
      <c r="BA62" s="11">
        <v>9.1000000000000004E-3</v>
      </c>
      <c r="BB62" s="11">
        <v>1.1900000000000001E-2</v>
      </c>
      <c r="BC62" s="11">
        <v>1.4200000000000001E-2</v>
      </c>
      <c r="BD62" s="11">
        <v>1.5699999999999999E-2</v>
      </c>
      <c r="BE62" s="11">
        <v>1.6400000000000001E-2</v>
      </c>
      <c r="BF62" s="11">
        <v>1.6299999999999999E-2</v>
      </c>
      <c r="BG62" s="11">
        <v>1.54E-2</v>
      </c>
      <c r="BH62" s="11">
        <v>1.4E-2</v>
      </c>
      <c r="BI62" s="11">
        <v>1.2200000000000001E-2</v>
      </c>
      <c r="BJ62" s="11">
        <v>1.03E-2</v>
      </c>
      <c r="BK62" s="11">
        <v>8.3000000000000001E-3</v>
      </c>
      <c r="BL62" s="11">
        <v>6.4999999999999997E-3</v>
      </c>
      <c r="BM62" s="11">
        <v>4.8999999999999998E-3</v>
      </c>
      <c r="BN62" s="11">
        <v>3.3E-3</v>
      </c>
      <c r="BO62" s="12">
        <v>3.7000000000000002E-3</v>
      </c>
      <c r="BP62" s="12">
        <v>4.3E-3</v>
      </c>
      <c r="BQ62" s="12">
        <v>5.1000000000000004E-3</v>
      </c>
      <c r="BR62" s="12">
        <v>6.0000000000000001E-3</v>
      </c>
      <c r="BS62" s="12">
        <v>6.8999999999999999E-3</v>
      </c>
      <c r="BT62" s="12">
        <v>7.7000000000000002E-3</v>
      </c>
      <c r="BU62" s="12">
        <v>8.3999999999999995E-3</v>
      </c>
      <c r="BV62" s="12">
        <v>8.9999999999999993E-3</v>
      </c>
      <c r="BW62" s="12">
        <v>9.4000000000000004E-3</v>
      </c>
      <c r="BX62" s="12">
        <v>9.4999999999999998E-3</v>
      </c>
      <c r="BY62" s="12">
        <v>9.4999999999999998E-3</v>
      </c>
      <c r="BZ62" s="12">
        <v>9.4000000000000004E-3</v>
      </c>
      <c r="CA62" s="12">
        <v>9.2999999999999992E-3</v>
      </c>
      <c r="CB62" s="12">
        <v>9.2999999999999992E-3</v>
      </c>
      <c r="CC62" s="12">
        <v>9.2999999999999992E-3</v>
      </c>
      <c r="CD62" s="12">
        <v>9.4000000000000004E-3</v>
      </c>
      <c r="CE62" s="12">
        <v>9.4999999999999998E-3</v>
      </c>
      <c r="CF62" s="12">
        <v>9.7999999999999997E-3</v>
      </c>
      <c r="CG62" s="12">
        <v>9.9000000000000008E-3</v>
      </c>
      <c r="CH62" s="12">
        <v>0.01</v>
      </c>
    </row>
    <row r="63" spans="1:86" x14ac:dyDescent="0.2">
      <c r="A63" s="6">
        <v>81</v>
      </c>
      <c r="B63" s="11">
        <v>1.14E-2</v>
      </c>
      <c r="C63" s="11">
        <v>1.04E-2</v>
      </c>
      <c r="D63" s="11">
        <v>9.4999999999999998E-3</v>
      </c>
      <c r="E63" s="11">
        <v>8.6E-3</v>
      </c>
      <c r="F63" s="11">
        <v>7.7000000000000002E-3</v>
      </c>
      <c r="G63" s="11">
        <v>7.0000000000000001E-3</v>
      </c>
      <c r="H63" s="11">
        <v>6.6E-3</v>
      </c>
      <c r="I63" s="11">
        <v>6.4999999999999997E-3</v>
      </c>
      <c r="J63" s="11">
        <v>6.7000000000000002E-3</v>
      </c>
      <c r="K63" s="11">
        <v>7.1000000000000004E-3</v>
      </c>
      <c r="L63" s="11">
        <v>7.9000000000000008E-3</v>
      </c>
      <c r="M63" s="11">
        <v>8.8000000000000005E-3</v>
      </c>
      <c r="N63" s="11">
        <v>9.9000000000000008E-3</v>
      </c>
      <c r="O63" s="11">
        <v>1.12E-2</v>
      </c>
      <c r="P63" s="11">
        <v>1.26E-2</v>
      </c>
      <c r="Q63" s="11">
        <v>1.41E-2</v>
      </c>
      <c r="R63" s="11">
        <v>1.5800000000000002E-2</v>
      </c>
      <c r="S63" s="11">
        <v>1.7600000000000001E-2</v>
      </c>
      <c r="T63" s="11">
        <v>1.95E-2</v>
      </c>
      <c r="U63" s="11">
        <v>2.1399999999999999E-2</v>
      </c>
      <c r="V63" s="11">
        <v>2.3099999999999999E-2</v>
      </c>
      <c r="W63" s="11">
        <v>2.47E-2</v>
      </c>
      <c r="X63" s="11">
        <v>2.58E-2</v>
      </c>
      <c r="Y63" s="11">
        <v>2.63E-2</v>
      </c>
      <c r="Z63" s="11">
        <v>2.5999999999999999E-2</v>
      </c>
      <c r="AA63" s="11">
        <v>2.4899999999999999E-2</v>
      </c>
      <c r="AB63" s="11">
        <v>2.3099999999999999E-2</v>
      </c>
      <c r="AC63" s="11">
        <v>2.06E-2</v>
      </c>
      <c r="AD63" s="11">
        <v>1.77E-2</v>
      </c>
      <c r="AE63" s="11">
        <v>1.4800000000000001E-2</v>
      </c>
      <c r="AF63" s="11">
        <v>1.21E-2</v>
      </c>
      <c r="AG63" s="11">
        <v>9.7000000000000003E-3</v>
      </c>
      <c r="AH63" s="11">
        <v>7.9000000000000008E-3</v>
      </c>
      <c r="AI63" s="11">
        <v>6.7999999999999996E-3</v>
      </c>
      <c r="AJ63" s="11">
        <v>6.4000000000000003E-3</v>
      </c>
      <c r="AK63" s="11">
        <v>6.4000000000000003E-3</v>
      </c>
      <c r="AL63" s="11">
        <v>6.7000000000000002E-3</v>
      </c>
      <c r="AM63" s="11">
        <v>7.0000000000000001E-3</v>
      </c>
      <c r="AN63" s="11">
        <v>7.0000000000000001E-3</v>
      </c>
      <c r="AO63" s="11">
        <v>6.4000000000000003E-3</v>
      </c>
      <c r="AP63" s="11">
        <v>5.1999999999999998E-3</v>
      </c>
      <c r="AQ63" s="11">
        <v>3.5999999999999999E-3</v>
      </c>
      <c r="AR63" s="11">
        <v>1.8E-3</v>
      </c>
      <c r="AS63" s="11">
        <v>1E-4</v>
      </c>
      <c r="AT63" s="11">
        <v>-1.1999999999999999E-3</v>
      </c>
      <c r="AU63" s="11">
        <v>-1.9E-3</v>
      </c>
      <c r="AV63" s="11">
        <v>-2E-3</v>
      </c>
      <c r="AW63" s="11">
        <v>-1.1999999999999999E-3</v>
      </c>
      <c r="AX63" s="11">
        <v>4.0000000000000002E-4</v>
      </c>
      <c r="AY63" s="11">
        <v>2.8E-3</v>
      </c>
      <c r="AZ63" s="11">
        <v>5.5999999999999999E-3</v>
      </c>
      <c r="BA63" s="11">
        <v>8.6999999999999994E-3</v>
      </c>
      <c r="BB63" s="11">
        <v>1.15E-2</v>
      </c>
      <c r="BC63" s="11">
        <v>1.38E-2</v>
      </c>
      <c r="BD63" s="11">
        <v>1.54E-2</v>
      </c>
      <c r="BE63" s="11">
        <v>1.61E-2</v>
      </c>
      <c r="BF63" s="11">
        <v>1.6E-2</v>
      </c>
      <c r="BG63" s="11">
        <v>1.5100000000000001E-2</v>
      </c>
      <c r="BH63" s="11">
        <v>1.3599999999999999E-2</v>
      </c>
      <c r="BI63" s="11">
        <v>1.18E-2</v>
      </c>
      <c r="BJ63" s="11">
        <v>9.7999999999999997E-3</v>
      </c>
      <c r="BK63" s="11">
        <v>7.9000000000000008E-3</v>
      </c>
      <c r="BL63" s="11">
        <v>6.0000000000000001E-3</v>
      </c>
      <c r="BM63" s="11">
        <v>4.4000000000000003E-3</v>
      </c>
      <c r="BN63" s="11">
        <v>2.8E-3</v>
      </c>
      <c r="BO63" s="12">
        <v>3.2000000000000002E-3</v>
      </c>
      <c r="BP63" s="12">
        <v>3.8E-3</v>
      </c>
      <c r="BQ63" s="12">
        <v>4.4999999999999997E-3</v>
      </c>
      <c r="BR63" s="12">
        <v>5.4000000000000003E-3</v>
      </c>
      <c r="BS63" s="12">
        <v>6.4000000000000003E-3</v>
      </c>
      <c r="BT63" s="12">
        <v>7.3000000000000001E-3</v>
      </c>
      <c r="BU63" s="12">
        <v>8.0999999999999996E-3</v>
      </c>
      <c r="BV63" s="12">
        <v>8.8000000000000005E-3</v>
      </c>
      <c r="BW63" s="12">
        <v>9.2999999999999992E-3</v>
      </c>
      <c r="BX63" s="12">
        <v>9.4999999999999998E-3</v>
      </c>
      <c r="BY63" s="12">
        <v>9.4999999999999998E-3</v>
      </c>
      <c r="BZ63" s="12">
        <v>9.4999999999999998E-3</v>
      </c>
      <c r="CA63" s="12">
        <v>9.4999999999999998E-3</v>
      </c>
      <c r="CB63" s="12">
        <v>9.4000000000000004E-3</v>
      </c>
      <c r="CC63" s="12">
        <v>9.4999999999999998E-3</v>
      </c>
      <c r="CD63" s="12">
        <v>9.4999999999999998E-3</v>
      </c>
      <c r="CE63" s="12">
        <v>9.5999999999999992E-3</v>
      </c>
      <c r="CF63" s="12">
        <v>9.7999999999999997E-3</v>
      </c>
      <c r="CG63" s="12">
        <v>9.9000000000000008E-3</v>
      </c>
      <c r="CH63" s="12">
        <v>0.01</v>
      </c>
    </row>
    <row r="64" spans="1:86" x14ac:dyDescent="0.2">
      <c r="A64" s="6">
        <v>82</v>
      </c>
      <c r="B64" s="11">
        <v>9.2999999999999992E-3</v>
      </c>
      <c r="C64" s="11">
        <v>8.5000000000000006E-3</v>
      </c>
      <c r="D64" s="11">
        <v>7.6E-3</v>
      </c>
      <c r="E64" s="11">
        <v>6.7999999999999996E-3</v>
      </c>
      <c r="F64" s="11">
        <v>6.1000000000000004E-3</v>
      </c>
      <c r="G64" s="11">
        <v>5.4999999999999997E-3</v>
      </c>
      <c r="H64" s="11">
        <v>5.1999999999999998E-3</v>
      </c>
      <c r="I64" s="11">
        <v>5.1999999999999998E-3</v>
      </c>
      <c r="J64" s="11">
        <v>5.4999999999999997E-3</v>
      </c>
      <c r="K64" s="11">
        <v>6.1000000000000004E-3</v>
      </c>
      <c r="L64" s="11">
        <v>7.0000000000000001E-3</v>
      </c>
      <c r="M64" s="11">
        <v>8.2000000000000007E-3</v>
      </c>
      <c r="N64" s="11">
        <v>9.4999999999999998E-3</v>
      </c>
      <c r="O64" s="11">
        <v>1.09E-2</v>
      </c>
      <c r="P64" s="11">
        <v>1.2500000000000001E-2</v>
      </c>
      <c r="Q64" s="11">
        <v>1.4200000000000001E-2</v>
      </c>
      <c r="R64" s="11">
        <v>1.6E-2</v>
      </c>
      <c r="S64" s="11">
        <v>1.78E-2</v>
      </c>
      <c r="T64" s="11">
        <v>1.9699999999999999E-2</v>
      </c>
      <c r="U64" s="11">
        <v>2.1600000000000001E-2</v>
      </c>
      <c r="V64" s="11">
        <v>2.3199999999999998E-2</v>
      </c>
      <c r="W64" s="11">
        <v>2.46E-2</v>
      </c>
      <c r="X64" s="11">
        <v>2.5600000000000001E-2</v>
      </c>
      <c r="Y64" s="11">
        <v>2.6100000000000002E-2</v>
      </c>
      <c r="Z64" s="11">
        <v>2.58E-2</v>
      </c>
      <c r="AA64" s="11">
        <v>2.47E-2</v>
      </c>
      <c r="AB64" s="11">
        <v>2.29E-2</v>
      </c>
      <c r="AC64" s="11">
        <v>2.06E-2</v>
      </c>
      <c r="AD64" s="11">
        <v>1.7899999999999999E-2</v>
      </c>
      <c r="AE64" s="11">
        <v>1.5100000000000001E-2</v>
      </c>
      <c r="AF64" s="11">
        <v>1.2500000000000001E-2</v>
      </c>
      <c r="AG64" s="11">
        <v>1.03E-2</v>
      </c>
      <c r="AH64" s="11">
        <v>8.5000000000000006E-3</v>
      </c>
      <c r="AI64" s="11">
        <v>7.3000000000000001E-3</v>
      </c>
      <c r="AJ64" s="11">
        <v>6.7999999999999996E-3</v>
      </c>
      <c r="AK64" s="11">
        <v>6.7000000000000002E-3</v>
      </c>
      <c r="AL64" s="11">
        <v>6.7999999999999996E-3</v>
      </c>
      <c r="AM64" s="11">
        <v>6.8999999999999999E-3</v>
      </c>
      <c r="AN64" s="11">
        <v>6.7000000000000002E-3</v>
      </c>
      <c r="AO64" s="11">
        <v>6.0000000000000001E-3</v>
      </c>
      <c r="AP64" s="11">
        <v>4.7999999999999996E-3</v>
      </c>
      <c r="AQ64" s="11">
        <v>3.0999999999999999E-3</v>
      </c>
      <c r="AR64" s="11">
        <v>1.1999999999999999E-3</v>
      </c>
      <c r="AS64" s="11">
        <v>-5.0000000000000001E-4</v>
      </c>
      <c r="AT64" s="11">
        <v>-1.8E-3</v>
      </c>
      <c r="AU64" s="11">
        <v>-2.5999999999999999E-3</v>
      </c>
      <c r="AV64" s="11">
        <v>-2.5999999999999999E-3</v>
      </c>
      <c r="AW64" s="11">
        <v>-1.8E-3</v>
      </c>
      <c r="AX64" s="11">
        <v>-2.0000000000000001E-4</v>
      </c>
      <c r="AY64" s="11">
        <v>2.2000000000000001E-3</v>
      </c>
      <c r="AZ64" s="11">
        <v>5.1000000000000004E-3</v>
      </c>
      <c r="BA64" s="11">
        <v>8.2000000000000007E-3</v>
      </c>
      <c r="BB64" s="11">
        <v>1.11E-2</v>
      </c>
      <c r="BC64" s="11">
        <v>1.35E-2</v>
      </c>
      <c r="BD64" s="11">
        <v>1.4999999999999999E-2</v>
      </c>
      <c r="BE64" s="11">
        <v>1.5800000000000002E-2</v>
      </c>
      <c r="BF64" s="11">
        <v>1.5699999999999999E-2</v>
      </c>
      <c r="BG64" s="11">
        <v>1.4800000000000001E-2</v>
      </c>
      <c r="BH64" s="11">
        <v>1.3299999999999999E-2</v>
      </c>
      <c r="BI64" s="11">
        <v>1.15E-2</v>
      </c>
      <c r="BJ64" s="11">
        <v>9.4999999999999998E-3</v>
      </c>
      <c r="BK64" s="11">
        <v>7.4999999999999997E-3</v>
      </c>
      <c r="BL64" s="11">
        <v>5.7000000000000002E-3</v>
      </c>
      <c r="BM64" s="11">
        <v>4.0000000000000001E-3</v>
      </c>
      <c r="BN64" s="11">
        <v>2.3999999999999998E-3</v>
      </c>
      <c r="BO64" s="12">
        <v>2.7000000000000001E-3</v>
      </c>
      <c r="BP64" s="12">
        <v>3.3E-3</v>
      </c>
      <c r="BQ64" s="12">
        <v>4.1000000000000003E-3</v>
      </c>
      <c r="BR64" s="12">
        <v>5.0000000000000001E-3</v>
      </c>
      <c r="BS64" s="12">
        <v>5.8999999999999999E-3</v>
      </c>
      <c r="BT64" s="12">
        <v>6.8999999999999999E-3</v>
      </c>
      <c r="BU64" s="12">
        <v>7.7999999999999996E-3</v>
      </c>
      <c r="BV64" s="12">
        <v>8.6E-3</v>
      </c>
      <c r="BW64" s="12">
        <v>9.1000000000000004E-3</v>
      </c>
      <c r="BX64" s="12">
        <v>9.4000000000000004E-3</v>
      </c>
      <c r="BY64" s="12">
        <v>9.4999999999999998E-3</v>
      </c>
      <c r="BZ64" s="12">
        <v>9.5999999999999992E-3</v>
      </c>
      <c r="CA64" s="12">
        <v>9.5999999999999992E-3</v>
      </c>
      <c r="CB64" s="12">
        <v>9.4999999999999998E-3</v>
      </c>
      <c r="CC64" s="12">
        <v>9.5999999999999992E-3</v>
      </c>
      <c r="CD64" s="12">
        <v>9.5999999999999992E-3</v>
      </c>
      <c r="CE64" s="12">
        <v>9.7000000000000003E-3</v>
      </c>
      <c r="CF64" s="12">
        <v>9.7999999999999997E-3</v>
      </c>
      <c r="CG64" s="12">
        <v>9.9000000000000008E-3</v>
      </c>
      <c r="CH64" s="12">
        <v>0.01</v>
      </c>
    </row>
    <row r="65" spans="1:86" x14ac:dyDescent="0.2">
      <c r="A65" s="6">
        <v>83</v>
      </c>
      <c r="B65" s="11">
        <v>7.1999999999999998E-3</v>
      </c>
      <c r="C65" s="11">
        <v>6.4999999999999997E-3</v>
      </c>
      <c r="D65" s="11">
        <v>5.7999999999999996E-3</v>
      </c>
      <c r="E65" s="11">
        <v>5.0000000000000001E-3</v>
      </c>
      <c r="F65" s="11">
        <v>4.4000000000000003E-3</v>
      </c>
      <c r="G65" s="11">
        <v>4.0000000000000001E-3</v>
      </c>
      <c r="H65" s="11">
        <v>3.8E-3</v>
      </c>
      <c r="I65" s="11">
        <v>3.8999999999999998E-3</v>
      </c>
      <c r="J65" s="11">
        <v>4.3E-3</v>
      </c>
      <c r="K65" s="11">
        <v>5.1000000000000004E-3</v>
      </c>
      <c r="L65" s="11">
        <v>6.1999999999999998E-3</v>
      </c>
      <c r="M65" s="11">
        <v>7.4999999999999997E-3</v>
      </c>
      <c r="N65" s="11">
        <v>8.9999999999999993E-3</v>
      </c>
      <c r="O65" s="11">
        <v>1.0699999999999999E-2</v>
      </c>
      <c r="P65" s="11">
        <v>1.2500000000000001E-2</v>
      </c>
      <c r="Q65" s="11">
        <v>1.43E-2</v>
      </c>
      <c r="R65" s="11">
        <v>1.6199999999999999E-2</v>
      </c>
      <c r="S65" s="11">
        <v>1.8100000000000002E-2</v>
      </c>
      <c r="T65" s="11">
        <v>1.9900000000000001E-2</v>
      </c>
      <c r="U65" s="11">
        <v>2.1700000000000001E-2</v>
      </c>
      <c r="V65" s="11">
        <v>2.3199999999999998E-2</v>
      </c>
      <c r="W65" s="11">
        <v>2.4500000000000001E-2</v>
      </c>
      <c r="X65" s="11">
        <v>2.5399999999999999E-2</v>
      </c>
      <c r="Y65" s="11">
        <v>2.5700000000000001E-2</v>
      </c>
      <c r="Z65" s="11">
        <v>2.5399999999999999E-2</v>
      </c>
      <c r="AA65" s="11">
        <v>2.4400000000000002E-2</v>
      </c>
      <c r="AB65" s="11">
        <v>2.2700000000000001E-2</v>
      </c>
      <c r="AC65" s="11">
        <v>2.0500000000000001E-2</v>
      </c>
      <c r="AD65" s="11">
        <v>1.7899999999999999E-2</v>
      </c>
      <c r="AE65" s="11">
        <v>1.5299999999999999E-2</v>
      </c>
      <c r="AF65" s="11">
        <v>1.29E-2</v>
      </c>
      <c r="AG65" s="11">
        <v>1.0699999999999999E-2</v>
      </c>
      <c r="AH65" s="11">
        <v>8.8999999999999999E-3</v>
      </c>
      <c r="AI65" s="11">
        <v>7.7999999999999996E-3</v>
      </c>
      <c r="AJ65" s="11">
        <v>7.1000000000000004E-3</v>
      </c>
      <c r="AK65" s="11">
        <v>6.7999999999999996E-3</v>
      </c>
      <c r="AL65" s="11">
        <v>6.7999999999999996E-3</v>
      </c>
      <c r="AM65" s="11">
        <v>6.7999999999999996E-3</v>
      </c>
      <c r="AN65" s="11">
        <v>6.4999999999999997E-3</v>
      </c>
      <c r="AO65" s="11">
        <v>5.7000000000000002E-3</v>
      </c>
      <c r="AP65" s="11">
        <v>4.3E-3</v>
      </c>
      <c r="AQ65" s="11">
        <v>2.5999999999999999E-3</v>
      </c>
      <c r="AR65" s="11">
        <v>5.9999999999999995E-4</v>
      </c>
      <c r="AS65" s="11">
        <v>-1.1000000000000001E-3</v>
      </c>
      <c r="AT65" s="11">
        <v>-2.5000000000000001E-3</v>
      </c>
      <c r="AU65" s="11">
        <v>-3.3E-3</v>
      </c>
      <c r="AV65" s="11">
        <v>-3.3E-3</v>
      </c>
      <c r="AW65" s="11">
        <v>-2.5000000000000001E-3</v>
      </c>
      <c r="AX65" s="11">
        <v>-8.0000000000000004E-4</v>
      </c>
      <c r="AY65" s="11">
        <v>1.6000000000000001E-3</v>
      </c>
      <c r="AZ65" s="11">
        <v>4.4999999999999997E-3</v>
      </c>
      <c r="BA65" s="11">
        <v>7.6E-3</v>
      </c>
      <c r="BB65" s="11">
        <v>1.06E-2</v>
      </c>
      <c r="BC65" s="11">
        <v>1.2999999999999999E-2</v>
      </c>
      <c r="BD65" s="11">
        <v>1.46E-2</v>
      </c>
      <c r="BE65" s="11">
        <v>1.54E-2</v>
      </c>
      <c r="BF65" s="11">
        <v>1.5299999999999999E-2</v>
      </c>
      <c r="BG65" s="11">
        <v>1.4500000000000001E-2</v>
      </c>
      <c r="BH65" s="11">
        <v>1.3100000000000001E-2</v>
      </c>
      <c r="BI65" s="11">
        <v>1.12E-2</v>
      </c>
      <c r="BJ65" s="11">
        <v>9.1999999999999998E-3</v>
      </c>
      <c r="BK65" s="11">
        <v>7.3000000000000001E-3</v>
      </c>
      <c r="BL65" s="11">
        <v>5.4000000000000003E-3</v>
      </c>
      <c r="BM65" s="11">
        <v>3.7000000000000002E-3</v>
      </c>
      <c r="BN65" s="11">
        <v>2.0999999999999999E-3</v>
      </c>
      <c r="BO65" s="12">
        <v>2.3999999999999998E-3</v>
      </c>
      <c r="BP65" s="12">
        <v>2.8999999999999998E-3</v>
      </c>
      <c r="BQ65" s="12">
        <v>3.5999999999999999E-3</v>
      </c>
      <c r="BR65" s="12">
        <v>4.4999999999999997E-3</v>
      </c>
      <c r="BS65" s="12">
        <v>5.4999999999999997E-3</v>
      </c>
      <c r="BT65" s="12">
        <v>6.4999999999999997E-3</v>
      </c>
      <c r="BU65" s="12">
        <v>7.4999999999999997E-3</v>
      </c>
      <c r="BV65" s="12">
        <v>8.3000000000000001E-3</v>
      </c>
      <c r="BW65" s="12">
        <v>8.8999999999999999E-3</v>
      </c>
      <c r="BX65" s="12">
        <v>9.1999999999999998E-3</v>
      </c>
      <c r="BY65" s="12">
        <v>9.4000000000000004E-3</v>
      </c>
      <c r="BZ65" s="12">
        <v>9.4999999999999998E-3</v>
      </c>
      <c r="CA65" s="12">
        <v>9.5999999999999992E-3</v>
      </c>
      <c r="CB65" s="12">
        <v>9.5999999999999992E-3</v>
      </c>
      <c r="CC65" s="12">
        <v>9.5999999999999992E-3</v>
      </c>
      <c r="CD65" s="12">
        <v>9.7000000000000003E-3</v>
      </c>
      <c r="CE65" s="12">
        <v>9.7000000000000003E-3</v>
      </c>
      <c r="CF65" s="12">
        <v>9.9000000000000008E-3</v>
      </c>
      <c r="CG65" s="12">
        <v>0.01</v>
      </c>
      <c r="CH65" s="12">
        <v>0.01</v>
      </c>
    </row>
    <row r="66" spans="1:86" x14ac:dyDescent="0.2">
      <c r="A66" s="6">
        <v>84</v>
      </c>
      <c r="B66" s="11">
        <v>5.1000000000000004E-3</v>
      </c>
      <c r="C66" s="11">
        <v>4.4999999999999997E-3</v>
      </c>
      <c r="D66" s="11">
        <v>3.8E-3</v>
      </c>
      <c r="E66" s="11">
        <v>3.3E-3</v>
      </c>
      <c r="F66" s="11">
        <v>2.8E-3</v>
      </c>
      <c r="G66" s="11">
        <v>2.5000000000000001E-3</v>
      </c>
      <c r="H66" s="11">
        <v>2.3999999999999998E-3</v>
      </c>
      <c r="I66" s="11">
        <v>2.7000000000000001E-3</v>
      </c>
      <c r="J66" s="11">
        <v>3.2000000000000002E-3</v>
      </c>
      <c r="K66" s="11">
        <v>4.1999999999999997E-3</v>
      </c>
      <c r="L66" s="11">
        <v>5.4000000000000003E-3</v>
      </c>
      <c r="M66" s="11">
        <v>6.8999999999999999E-3</v>
      </c>
      <c r="N66" s="11">
        <v>8.6E-3</v>
      </c>
      <c r="O66" s="11">
        <v>1.04E-2</v>
      </c>
      <c r="P66" s="11">
        <v>1.24E-2</v>
      </c>
      <c r="Q66" s="11">
        <v>1.44E-2</v>
      </c>
      <c r="R66" s="11">
        <v>1.6400000000000001E-2</v>
      </c>
      <c r="S66" s="11">
        <v>1.83E-2</v>
      </c>
      <c r="T66" s="11">
        <v>2.01E-2</v>
      </c>
      <c r="U66" s="11">
        <v>2.18E-2</v>
      </c>
      <c r="V66" s="11">
        <v>2.3199999999999998E-2</v>
      </c>
      <c r="W66" s="11">
        <v>2.4400000000000002E-2</v>
      </c>
      <c r="X66" s="11">
        <v>2.5100000000000001E-2</v>
      </c>
      <c r="Y66" s="11">
        <v>2.53E-2</v>
      </c>
      <c r="Z66" s="11">
        <v>2.5000000000000001E-2</v>
      </c>
      <c r="AA66" s="11">
        <v>2.3900000000000001E-2</v>
      </c>
      <c r="AB66" s="11">
        <v>2.23E-2</v>
      </c>
      <c r="AC66" s="11">
        <v>2.0199999999999999E-2</v>
      </c>
      <c r="AD66" s="11">
        <v>1.78E-2</v>
      </c>
      <c r="AE66" s="11">
        <v>1.5299999999999999E-2</v>
      </c>
      <c r="AF66" s="11">
        <v>1.2999999999999999E-2</v>
      </c>
      <c r="AG66" s="11">
        <v>1.09E-2</v>
      </c>
      <c r="AH66" s="11">
        <v>9.1999999999999998E-3</v>
      </c>
      <c r="AI66" s="11">
        <v>8.0000000000000002E-3</v>
      </c>
      <c r="AJ66" s="11">
        <v>7.3000000000000001E-3</v>
      </c>
      <c r="AK66" s="11">
        <v>6.8999999999999999E-3</v>
      </c>
      <c r="AL66" s="11">
        <v>6.7999999999999996E-3</v>
      </c>
      <c r="AM66" s="11">
        <v>6.6E-3</v>
      </c>
      <c r="AN66" s="11">
        <v>6.1000000000000004E-3</v>
      </c>
      <c r="AO66" s="11">
        <v>5.1999999999999998E-3</v>
      </c>
      <c r="AP66" s="11">
        <v>3.8E-3</v>
      </c>
      <c r="AQ66" s="11">
        <v>2E-3</v>
      </c>
      <c r="AR66" s="11">
        <v>0</v>
      </c>
      <c r="AS66" s="11">
        <v>-1.8E-3</v>
      </c>
      <c r="AT66" s="11">
        <v>-3.0999999999999999E-3</v>
      </c>
      <c r="AU66" s="11">
        <v>-3.8999999999999998E-3</v>
      </c>
      <c r="AV66" s="11">
        <v>-4.0000000000000001E-3</v>
      </c>
      <c r="AW66" s="11">
        <v>-3.2000000000000002E-3</v>
      </c>
      <c r="AX66" s="11">
        <v>-1.5E-3</v>
      </c>
      <c r="AY66" s="11">
        <v>1E-3</v>
      </c>
      <c r="AZ66" s="11">
        <v>3.8999999999999998E-3</v>
      </c>
      <c r="BA66" s="11">
        <v>7.0000000000000001E-3</v>
      </c>
      <c r="BB66" s="11">
        <v>0.01</v>
      </c>
      <c r="BC66" s="11">
        <v>1.24E-2</v>
      </c>
      <c r="BD66" s="11">
        <v>1.41E-2</v>
      </c>
      <c r="BE66" s="11">
        <v>1.4999999999999999E-2</v>
      </c>
      <c r="BF66" s="11">
        <v>1.4999999999999999E-2</v>
      </c>
      <c r="BG66" s="11">
        <v>1.4200000000000001E-2</v>
      </c>
      <c r="BH66" s="11">
        <v>1.2800000000000001E-2</v>
      </c>
      <c r="BI66" s="11">
        <v>1.0999999999999999E-2</v>
      </c>
      <c r="BJ66" s="11">
        <v>9.1000000000000004E-3</v>
      </c>
      <c r="BK66" s="11">
        <v>7.1000000000000004E-3</v>
      </c>
      <c r="BL66" s="11">
        <v>5.1999999999999998E-3</v>
      </c>
      <c r="BM66" s="11">
        <v>3.5000000000000001E-3</v>
      </c>
      <c r="BN66" s="11">
        <v>1.9E-3</v>
      </c>
      <c r="BO66" s="12">
        <v>2.0999999999999999E-3</v>
      </c>
      <c r="BP66" s="12">
        <v>2.5999999999999999E-3</v>
      </c>
      <c r="BQ66" s="12">
        <v>3.3E-3</v>
      </c>
      <c r="BR66" s="12">
        <v>4.1999999999999997E-3</v>
      </c>
      <c r="BS66" s="12">
        <v>5.1999999999999998E-3</v>
      </c>
      <c r="BT66" s="12">
        <v>6.1000000000000004E-3</v>
      </c>
      <c r="BU66" s="12">
        <v>7.1000000000000004E-3</v>
      </c>
      <c r="BV66" s="12">
        <v>8.0000000000000002E-3</v>
      </c>
      <c r="BW66" s="12">
        <v>8.6E-3</v>
      </c>
      <c r="BX66" s="12">
        <v>8.9999999999999993E-3</v>
      </c>
      <c r="BY66" s="12">
        <v>9.2999999999999992E-3</v>
      </c>
      <c r="BZ66" s="12">
        <v>9.4000000000000004E-3</v>
      </c>
      <c r="CA66" s="12">
        <v>9.4999999999999998E-3</v>
      </c>
      <c r="CB66" s="12">
        <v>9.5999999999999992E-3</v>
      </c>
      <c r="CC66" s="12">
        <v>9.5999999999999992E-3</v>
      </c>
      <c r="CD66" s="12">
        <v>9.7000000000000003E-3</v>
      </c>
      <c r="CE66" s="12">
        <v>9.7000000000000003E-3</v>
      </c>
      <c r="CF66" s="12">
        <v>9.7999999999999997E-3</v>
      </c>
      <c r="CG66" s="12">
        <v>0.01</v>
      </c>
      <c r="CH66" s="12">
        <v>0.01</v>
      </c>
    </row>
    <row r="67" spans="1:86" x14ac:dyDescent="0.2">
      <c r="A67" s="6">
        <v>85</v>
      </c>
      <c r="B67" s="11">
        <v>2.8999999999999998E-3</v>
      </c>
      <c r="C67" s="11">
        <v>2.3999999999999998E-3</v>
      </c>
      <c r="D67" s="11">
        <v>2E-3</v>
      </c>
      <c r="E67" s="11">
        <v>1.5E-3</v>
      </c>
      <c r="F67" s="11">
        <v>1.1999999999999999E-3</v>
      </c>
      <c r="G67" s="11">
        <v>1E-3</v>
      </c>
      <c r="H67" s="11">
        <v>1.1000000000000001E-3</v>
      </c>
      <c r="I67" s="11">
        <v>1.5E-3</v>
      </c>
      <c r="J67" s="11">
        <v>2.2000000000000001E-3</v>
      </c>
      <c r="K67" s="11">
        <v>3.3E-3</v>
      </c>
      <c r="L67" s="11">
        <v>4.5999999999999999E-3</v>
      </c>
      <c r="M67" s="11">
        <v>6.3E-3</v>
      </c>
      <c r="N67" s="11">
        <v>8.0999999999999996E-3</v>
      </c>
      <c r="O67" s="11">
        <v>1.0200000000000001E-2</v>
      </c>
      <c r="P67" s="11">
        <v>1.23E-2</v>
      </c>
      <c r="Q67" s="11">
        <v>1.44E-2</v>
      </c>
      <c r="R67" s="11">
        <v>1.6500000000000001E-2</v>
      </c>
      <c r="S67" s="11">
        <v>1.8499999999999999E-2</v>
      </c>
      <c r="T67" s="11">
        <v>2.0299999999999999E-2</v>
      </c>
      <c r="U67" s="11">
        <v>2.18E-2</v>
      </c>
      <c r="V67" s="11">
        <v>2.3099999999999999E-2</v>
      </c>
      <c r="W67" s="11">
        <v>2.41E-2</v>
      </c>
      <c r="X67" s="11">
        <v>2.47E-2</v>
      </c>
      <c r="Y67" s="11">
        <v>2.4799999999999999E-2</v>
      </c>
      <c r="Z67" s="11">
        <v>2.4400000000000002E-2</v>
      </c>
      <c r="AA67" s="11">
        <v>2.3400000000000001E-2</v>
      </c>
      <c r="AB67" s="11">
        <v>2.18E-2</v>
      </c>
      <c r="AC67" s="11">
        <v>1.9800000000000002E-2</v>
      </c>
      <c r="AD67" s="11">
        <v>1.7500000000000002E-2</v>
      </c>
      <c r="AE67" s="11">
        <v>1.52E-2</v>
      </c>
      <c r="AF67" s="11">
        <v>1.2999999999999999E-2</v>
      </c>
      <c r="AG67" s="11">
        <v>1.0999999999999999E-2</v>
      </c>
      <c r="AH67" s="11">
        <v>9.4000000000000004E-3</v>
      </c>
      <c r="AI67" s="11">
        <v>8.2000000000000007E-3</v>
      </c>
      <c r="AJ67" s="11">
        <v>7.4000000000000003E-3</v>
      </c>
      <c r="AK67" s="11">
        <v>7.0000000000000001E-3</v>
      </c>
      <c r="AL67" s="11">
        <v>6.7000000000000002E-3</v>
      </c>
      <c r="AM67" s="11">
        <v>6.3E-3</v>
      </c>
      <c r="AN67" s="11">
        <v>5.7000000000000002E-3</v>
      </c>
      <c r="AO67" s="11">
        <v>4.7000000000000002E-3</v>
      </c>
      <c r="AP67" s="11">
        <v>3.2000000000000002E-3</v>
      </c>
      <c r="AQ67" s="11">
        <v>1.4E-3</v>
      </c>
      <c r="AR67" s="11">
        <v>-5.9999999999999995E-4</v>
      </c>
      <c r="AS67" s="11">
        <v>-2.3999999999999998E-3</v>
      </c>
      <c r="AT67" s="11">
        <v>-3.8E-3</v>
      </c>
      <c r="AU67" s="11">
        <v>-4.5999999999999999E-3</v>
      </c>
      <c r="AV67" s="11">
        <v>-4.5999999999999999E-3</v>
      </c>
      <c r="AW67" s="11">
        <v>-3.8E-3</v>
      </c>
      <c r="AX67" s="11">
        <v>-2.0999999999999999E-3</v>
      </c>
      <c r="AY67" s="11">
        <v>2.9999999999999997E-4</v>
      </c>
      <c r="AZ67" s="11">
        <v>3.2000000000000002E-3</v>
      </c>
      <c r="BA67" s="11">
        <v>6.3E-3</v>
      </c>
      <c r="BB67" s="11">
        <v>9.2999999999999992E-3</v>
      </c>
      <c r="BC67" s="11">
        <v>1.17E-2</v>
      </c>
      <c r="BD67" s="11">
        <v>1.35E-2</v>
      </c>
      <c r="BE67" s="11">
        <v>1.44E-2</v>
      </c>
      <c r="BF67" s="11">
        <v>1.4500000000000001E-2</v>
      </c>
      <c r="BG67" s="11">
        <v>1.3899999999999999E-2</v>
      </c>
      <c r="BH67" s="11">
        <v>1.26E-2</v>
      </c>
      <c r="BI67" s="11">
        <v>1.0800000000000001E-2</v>
      </c>
      <c r="BJ67" s="11">
        <v>8.8999999999999999E-3</v>
      </c>
      <c r="BK67" s="11">
        <v>7.0000000000000001E-3</v>
      </c>
      <c r="BL67" s="11">
        <v>5.1999999999999998E-3</v>
      </c>
      <c r="BM67" s="11">
        <v>3.3999999999999998E-3</v>
      </c>
      <c r="BN67" s="11">
        <v>1.8E-3</v>
      </c>
      <c r="BO67" s="12">
        <v>1.9E-3</v>
      </c>
      <c r="BP67" s="12">
        <v>2.3999999999999998E-3</v>
      </c>
      <c r="BQ67" s="12">
        <v>3.0999999999999999E-3</v>
      </c>
      <c r="BR67" s="12">
        <v>3.8999999999999998E-3</v>
      </c>
      <c r="BS67" s="12">
        <v>4.7999999999999996E-3</v>
      </c>
      <c r="BT67" s="12">
        <v>5.7999999999999996E-3</v>
      </c>
      <c r="BU67" s="12">
        <v>6.7999999999999996E-3</v>
      </c>
      <c r="BV67" s="12">
        <v>7.6E-3</v>
      </c>
      <c r="BW67" s="12">
        <v>8.3000000000000001E-3</v>
      </c>
      <c r="BX67" s="12">
        <v>8.8000000000000005E-3</v>
      </c>
      <c r="BY67" s="12">
        <v>9.1000000000000004E-3</v>
      </c>
      <c r="BZ67" s="12">
        <v>9.2999999999999992E-3</v>
      </c>
      <c r="CA67" s="12">
        <v>9.4000000000000004E-3</v>
      </c>
      <c r="CB67" s="12">
        <v>9.4999999999999998E-3</v>
      </c>
      <c r="CC67" s="12">
        <v>9.5999999999999992E-3</v>
      </c>
      <c r="CD67" s="12">
        <v>9.5999999999999992E-3</v>
      </c>
      <c r="CE67" s="12">
        <v>9.7000000000000003E-3</v>
      </c>
      <c r="CF67" s="12">
        <v>9.7999999999999997E-3</v>
      </c>
      <c r="CG67" s="12">
        <v>9.9000000000000008E-3</v>
      </c>
      <c r="CH67" s="12">
        <v>0.01</v>
      </c>
    </row>
    <row r="68" spans="1:86" x14ac:dyDescent="0.2">
      <c r="A68" s="6">
        <v>86</v>
      </c>
      <c r="B68" s="11">
        <v>6.9999999999999999E-4</v>
      </c>
      <c r="C68" s="11">
        <v>4.0000000000000002E-4</v>
      </c>
      <c r="D68" s="11">
        <v>1E-4</v>
      </c>
      <c r="E68" s="11">
        <v>-2.0000000000000001E-4</v>
      </c>
      <c r="F68" s="11">
        <v>-2.9999999999999997E-4</v>
      </c>
      <c r="G68" s="11">
        <v>-2.9999999999999997E-4</v>
      </c>
      <c r="H68" s="11">
        <v>-1E-4</v>
      </c>
      <c r="I68" s="11">
        <v>5.0000000000000001E-4</v>
      </c>
      <c r="J68" s="11">
        <v>1.2999999999999999E-3</v>
      </c>
      <c r="K68" s="11">
        <v>2.5000000000000001E-3</v>
      </c>
      <c r="L68" s="11">
        <v>4.0000000000000001E-3</v>
      </c>
      <c r="M68" s="11">
        <v>5.7000000000000002E-3</v>
      </c>
      <c r="N68" s="11">
        <v>7.7000000000000002E-3</v>
      </c>
      <c r="O68" s="11">
        <v>9.9000000000000008E-3</v>
      </c>
      <c r="P68" s="11">
        <v>1.2200000000000001E-2</v>
      </c>
      <c r="Q68" s="11">
        <v>1.44E-2</v>
      </c>
      <c r="R68" s="11">
        <v>1.66E-2</v>
      </c>
      <c r="S68" s="11">
        <v>1.8599999999999998E-2</v>
      </c>
      <c r="T68" s="11">
        <v>2.0299999999999999E-2</v>
      </c>
      <c r="U68" s="11">
        <v>2.18E-2</v>
      </c>
      <c r="V68" s="11">
        <v>2.3E-2</v>
      </c>
      <c r="W68" s="11">
        <v>2.3800000000000002E-2</v>
      </c>
      <c r="X68" s="11">
        <v>2.4299999999999999E-2</v>
      </c>
      <c r="Y68" s="11">
        <v>2.4299999999999999E-2</v>
      </c>
      <c r="Z68" s="11">
        <v>2.3699999999999999E-2</v>
      </c>
      <c r="AA68" s="11">
        <v>2.2700000000000001E-2</v>
      </c>
      <c r="AB68" s="11">
        <v>2.12E-2</v>
      </c>
      <c r="AC68" s="11">
        <v>1.9300000000000001E-2</v>
      </c>
      <c r="AD68" s="11">
        <v>1.7100000000000001E-2</v>
      </c>
      <c r="AE68" s="11">
        <v>1.4999999999999999E-2</v>
      </c>
      <c r="AF68" s="11">
        <v>1.29E-2</v>
      </c>
      <c r="AG68" s="11">
        <v>1.0999999999999999E-2</v>
      </c>
      <c r="AH68" s="11">
        <v>9.4000000000000004E-3</v>
      </c>
      <c r="AI68" s="11">
        <v>8.2000000000000007E-3</v>
      </c>
      <c r="AJ68" s="11">
        <v>7.4000000000000003E-3</v>
      </c>
      <c r="AK68" s="11">
        <v>6.7999999999999996E-3</v>
      </c>
      <c r="AL68" s="11">
        <v>6.4000000000000003E-3</v>
      </c>
      <c r="AM68" s="11">
        <v>6.0000000000000001E-3</v>
      </c>
      <c r="AN68" s="11">
        <v>5.3E-3</v>
      </c>
      <c r="AO68" s="11">
        <v>4.1000000000000003E-3</v>
      </c>
      <c r="AP68" s="11">
        <v>2.5999999999999999E-3</v>
      </c>
      <c r="AQ68" s="11">
        <v>6.9999999999999999E-4</v>
      </c>
      <c r="AR68" s="11">
        <v>-1.1999999999999999E-3</v>
      </c>
      <c r="AS68" s="11">
        <v>-3.0000000000000001E-3</v>
      </c>
      <c r="AT68" s="11">
        <v>-4.4000000000000003E-3</v>
      </c>
      <c r="AU68" s="11">
        <v>-5.1999999999999998E-3</v>
      </c>
      <c r="AV68" s="11">
        <v>-5.1999999999999998E-3</v>
      </c>
      <c r="AW68" s="11">
        <v>-4.4000000000000003E-3</v>
      </c>
      <c r="AX68" s="11">
        <v>-2.8E-3</v>
      </c>
      <c r="AY68" s="11">
        <v>-4.0000000000000002E-4</v>
      </c>
      <c r="AZ68" s="11">
        <v>2.5000000000000001E-3</v>
      </c>
      <c r="BA68" s="11">
        <v>5.5999999999999999E-3</v>
      </c>
      <c r="BB68" s="11">
        <v>8.5000000000000006E-3</v>
      </c>
      <c r="BC68" s="11">
        <v>1.0999999999999999E-2</v>
      </c>
      <c r="BD68" s="11">
        <v>1.2800000000000001E-2</v>
      </c>
      <c r="BE68" s="11">
        <v>1.38E-2</v>
      </c>
      <c r="BF68" s="11">
        <v>1.4E-2</v>
      </c>
      <c r="BG68" s="11">
        <v>1.35E-2</v>
      </c>
      <c r="BH68" s="11">
        <v>1.23E-2</v>
      </c>
      <c r="BI68" s="11">
        <v>1.0699999999999999E-2</v>
      </c>
      <c r="BJ68" s="11">
        <v>8.8000000000000005E-3</v>
      </c>
      <c r="BK68" s="11">
        <v>7.0000000000000001E-3</v>
      </c>
      <c r="BL68" s="11">
        <v>5.1999999999999998E-3</v>
      </c>
      <c r="BM68" s="11">
        <v>3.3999999999999998E-3</v>
      </c>
      <c r="BN68" s="11">
        <v>1.6999999999999999E-3</v>
      </c>
      <c r="BO68" s="12">
        <v>1.9E-3</v>
      </c>
      <c r="BP68" s="12">
        <v>2.3E-3</v>
      </c>
      <c r="BQ68" s="12">
        <v>2.8999999999999998E-3</v>
      </c>
      <c r="BR68" s="12">
        <v>3.5999999999999999E-3</v>
      </c>
      <c r="BS68" s="12">
        <v>4.4999999999999997E-3</v>
      </c>
      <c r="BT68" s="12">
        <v>5.4999999999999997E-3</v>
      </c>
      <c r="BU68" s="12">
        <v>6.4000000000000003E-3</v>
      </c>
      <c r="BV68" s="12">
        <v>7.3000000000000001E-3</v>
      </c>
      <c r="BW68" s="12">
        <v>8.0000000000000002E-3</v>
      </c>
      <c r="BX68" s="12">
        <v>8.5000000000000006E-3</v>
      </c>
      <c r="BY68" s="12">
        <v>8.8000000000000005E-3</v>
      </c>
      <c r="BZ68" s="12">
        <v>8.9999999999999993E-3</v>
      </c>
      <c r="CA68" s="12">
        <v>9.1999999999999998E-3</v>
      </c>
      <c r="CB68" s="12">
        <v>9.4000000000000004E-3</v>
      </c>
      <c r="CC68" s="12">
        <v>9.4999999999999998E-3</v>
      </c>
      <c r="CD68" s="12">
        <v>9.4999999999999998E-3</v>
      </c>
      <c r="CE68" s="12">
        <v>9.5999999999999992E-3</v>
      </c>
      <c r="CF68" s="12">
        <v>9.7000000000000003E-3</v>
      </c>
      <c r="CG68" s="12">
        <v>9.7999999999999997E-3</v>
      </c>
      <c r="CH68" s="12">
        <v>9.9000000000000008E-3</v>
      </c>
    </row>
    <row r="69" spans="1:86" x14ac:dyDescent="0.2">
      <c r="A69" s="6">
        <v>87</v>
      </c>
      <c r="B69" s="11">
        <v>-1.4E-3</v>
      </c>
      <c r="C69" s="11">
        <v>-1.5E-3</v>
      </c>
      <c r="D69" s="11">
        <v>-1.6999999999999999E-3</v>
      </c>
      <c r="E69" s="11">
        <v>-1.6999999999999999E-3</v>
      </c>
      <c r="F69" s="11">
        <v>-1.6999999999999999E-3</v>
      </c>
      <c r="G69" s="11">
        <v>-1.5E-3</v>
      </c>
      <c r="H69" s="11">
        <v>-1.1000000000000001E-3</v>
      </c>
      <c r="I69" s="11">
        <v>-4.0000000000000002E-4</v>
      </c>
      <c r="J69" s="11">
        <v>5.9999999999999995E-4</v>
      </c>
      <c r="K69" s="11">
        <v>1.8E-3</v>
      </c>
      <c r="L69" s="11">
        <v>3.3999999999999998E-3</v>
      </c>
      <c r="M69" s="11">
        <v>5.3E-3</v>
      </c>
      <c r="N69" s="11">
        <v>7.4000000000000003E-3</v>
      </c>
      <c r="O69" s="11">
        <v>9.7000000000000003E-3</v>
      </c>
      <c r="P69" s="11">
        <v>1.21E-2</v>
      </c>
      <c r="Q69" s="11">
        <v>1.44E-2</v>
      </c>
      <c r="R69" s="11">
        <v>1.66E-2</v>
      </c>
      <c r="S69" s="11">
        <v>1.8599999999999998E-2</v>
      </c>
      <c r="T69" s="11">
        <v>2.0299999999999999E-2</v>
      </c>
      <c r="U69" s="11">
        <v>2.1700000000000001E-2</v>
      </c>
      <c r="V69" s="11">
        <v>2.2700000000000001E-2</v>
      </c>
      <c r="W69" s="11">
        <v>2.3400000000000001E-2</v>
      </c>
      <c r="X69" s="11">
        <v>2.3699999999999999E-2</v>
      </c>
      <c r="Y69" s="11">
        <v>2.3599999999999999E-2</v>
      </c>
      <c r="Z69" s="11">
        <v>2.3E-2</v>
      </c>
      <c r="AA69" s="11">
        <v>2.1899999999999999E-2</v>
      </c>
      <c r="AB69" s="11">
        <v>2.0400000000000001E-2</v>
      </c>
      <c r="AC69" s="11">
        <v>1.8599999999999998E-2</v>
      </c>
      <c r="AD69" s="11">
        <v>1.66E-2</v>
      </c>
      <c r="AE69" s="11">
        <v>1.46E-2</v>
      </c>
      <c r="AF69" s="11">
        <v>1.26E-2</v>
      </c>
      <c r="AG69" s="11">
        <v>1.0800000000000001E-2</v>
      </c>
      <c r="AH69" s="11">
        <v>9.2999999999999992E-3</v>
      </c>
      <c r="AI69" s="11">
        <v>8.0999999999999996E-3</v>
      </c>
      <c r="AJ69" s="11">
        <v>7.3000000000000001E-3</v>
      </c>
      <c r="AK69" s="11">
        <v>6.6E-3</v>
      </c>
      <c r="AL69" s="11">
        <v>6.1000000000000004E-3</v>
      </c>
      <c r="AM69" s="11">
        <v>5.4999999999999997E-3</v>
      </c>
      <c r="AN69" s="11">
        <v>4.7000000000000002E-3</v>
      </c>
      <c r="AO69" s="11">
        <v>3.5000000000000001E-3</v>
      </c>
      <c r="AP69" s="11">
        <v>2E-3</v>
      </c>
      <c r="AQ69" s="11">
        <v>1E-4</v>
      </c>
      <c r="AR69" s="11">
        <v>-1.9E-3</v>
      </c>
      <c r="AS69" s="11">
        <v>-3.5999999999999999E-3</v>
      </c>
      <c r="AT69" s="11">
        <v>-5.0000000000000001E-3</v>
      </c>
      <c r="AU69" s="11">
        <v>-5.7000000000000002E-3</v>
      </c>
      <c r="AV69" s="11">
        <v>-5.7000000000000002E-3</v>
      </c>
      <c r="AW69" s="11">
        <v>-5.0000000000000001E-3</v>
      </c>
      <c r="AX69" s="11">
        <v>-3.3999999999999998E-3</v>
      </c>
      <c r="AY69" s="11">
        <v>-1.1000000000000001E-3</v>
      </c>
      <c r="AZ69" s="11">
        <v>1.6999999999999999E-3</v>
      </c>
      <c r="BA69" s="11">
        <v>4.7999999999999996E-3</v>
      </c>
      <c r="BB69" s="11">
        <v>7.7000000000000002E-3</v>
      </c>
      <c r="BC69" s="11">
        <v>1.0200000000000001E-2</v>
      </c>
      <c r="BD69" s="11">
        <v>1.2E-2</v>
      </c>
      <c r="BE69" s="11">
        <v>1.3100000000000001E-2</v>
      </c>
      <c r="BF69" s="11">
        <v>1.34E-2</v>
      </c>
      <c r="BG69" s="11">
        <v>1.2999999999999999E-2</v>
      </c>
      <c r="BH69" s="11">
        <v>1.2E-2</v>
      </c>
      <c r="BI69" s="11">
        <v>1.0500000000000001E-2</v>
      </c>
      <c r="BJ69" s="11">
        <v>8.8000000000000005E-3</v>
      </c>
      <c r="BK69" s="11">
        <v>7.0000000000000001E-3</v>
      </c>
      <c r="BL69" s="11">
        <v>5.1999999999999998E-3</v>
      </c>
      <c r="BM69" s="11">
        <v>3.3999999999999998E-3</v>
      </c>
      <c r="BN69" s="11">
        <v>1.6999999999999999E-3</v>
      </c>
      <c r="BO69" s="12">
        <v>1.8E-3</v>
      </c>
      <c r="BP69" s="12">
        <v>2.2000000000000001E-3</v>
      </c>
      <c r="BQ69" s="12">
        <v>2.8E-3</v>
      </c>
      <c r="BR69" s="12">
        <v>3.5000000000000001E-3</v>
      </c>
      <c r="BS69" s="12">
        <v>4.3E-3</v>
      </c>
      <c r="BT69" s="12">
        <v>5.1999999999999998E-3</v>
      </c>
      <c r="BU69" s="12">
        <v>6.1000000000000004E-3</v>
      </c>
      <c r="BV69" s="12">
        <v>6.8999999999999999E-3</v>
      </c>
      <c r="BW69" s="12">
        <v>7.6E-3</v>
      </c>
      <c r="BX69" s="12">
        <v>8.0999999999999996E-3</v>
      </c>
      <c r="BY69" s="12">
        <v>8.5000000000000006E-3</v>
      </c>
      <c r="BZ69" s="12">
        <v>8.8000000000000005E-3</v>
      </c>
      <c r="CA69" s="12">
        <v>8.9999999999999993E-3</v>
      </c>
      <c r="CB69" s="12">
        <v>9.1999999999999998E-3</v>
      </c>
      <c r="CC69" s="12">
        <v>9.2999999999999992E-3</v>
      </c>
      <c r="CD69" s="12">
        <v>9.4000000000000004E-3</v>
      </c>
      <c r="CE69" s="12">
        <v>9.4999999999999998E-3</v>
      </c>
      <c r="CF69" s="12">
        <v>9.4999999999999998E-3</v>
      </c>
      <c r="CG69" s="12">
        <v>9.5999999999999992E-3</v>
      </c>
      <c r="CH69" s="12">
        <v>9.7000000000000003E-3</v>
      </c>
    </row>
    <row r="70" spans="1:86" x14ac:dyDescent="0.2">
      <c r="A70" s="6">
        <v>88</v>
      </c>
      <c r="B70" s="11">
        <v>-3.5000000000000001E-3</v>
      </c>
      <c r="C70" s="11">
        <v>-3.5000000000000001E-3</v>
      </c>
      <c r="D70" s="11">
        <v>-3.3999999999999998E-3</v>
      </c>
      <c r="E70" s="11">
        <v>-3.2000000000000002E-3</v>
      </c>
      <c r="F70" s="11">
        <v>-3.0000000000000001E-3</v>
      </c>
      <c r="G70" s="11">
        <v>-2.5999999999999999E-3</v>
      </c>
      <c r="H70" s="11">
        <v>-2E-3</v>
      </c>
      <c r="I70" s="11">
        <v>-1.1999999999999999E-3</v>
      </c>
      <c r="J70" s="11">
        <v>-1E-4</v>
      </c>
      <c r="K70" s="11">
        <v>1.2999999999999999E-3</v>
      </c>
      <c r="L70" s="11">
        <v>3.0000000000000001E-3</v>
      </c>
      <c r="M70" s="11">
        <v>5.0000000000000001E-3</v>
      </c>
      <c r="N70" s="11">
        <v>7.1999999999999998E-3</v>
      </c>
      <c r="O70" s="11">
        <v>9.4999999999999998E-3</v>
      </c>
      <c r="P70" s="11">
        <v>1.2E-2</v>
      </c>
      <c r="Q70" s="11">
        <v>1.43E-2</v>
      </c>
      <c r="R70" s="11">
        <v>1.66E-2</v>
      </c>
      <c r="S70" s="11">
        <v>1.8499999999999999E-2</v>
      </c>
      <c r="T70" s="11">
        <v>2.0199999999999999E-2</v>
      </c>
      <c r="U70" s="11">
        <v>2.1499999999999998E-2</v>
      </c>
      <c r="V70" s="11">
        <v>2.24E-2</v>
      </c>
      <c r="W70" s="11">
        <v>2.3E-2</v>
      </c>
      <c r="X70" s="11">
        <v>2.3099999999999999E-2</v>
      </c>
      <c r="Y70" s="11">
        <v>2.29E-2</v>
      </c>
      <c r="Z70" s="11">
        <v>2.2200000000000001E-2</v>
      </c>
      <c r="AA70" s="11">
        <v>2.1100000000000001E-2</v>
      </c>
      <c r="AB70" s="11">
        <v>1.9699999999999999E-2</v>
      </c>
      <c r="AC70" s="11">
        <v>1.7899999999999999E-2</v>
      </c>
      <c r="AD70" s="11">
        <v>1.6E-2</v>
      </c>
      <c r="AE70" s="11">
        <v>1.41E-2</v>
      </c>
      <c r="AF70" s="11">
        <v>1.23E-2</v>
      </c>
      <c r="AG70" s="11">
        <v>1.06E-2</v>
      </c>
      <c r="AH70" s="11">
        <v>9.1000000000000004E-3</v>
      </c>
      <c r="AI70" s="11">
        <v>7.9000000000000008E-3</v>
      </c>
      <c r="AJ70" s="11">
        <v>7.0000000000000001E-3</v>
      </c>
      <c r="AK70" s="11">
        <v>6.3E-3</v>
      </c>
      <c r="AL70" s="11">
        <v>5.7000000000000002E-3</v>
      </c>
      <c r="AM70" s="11">
        <v>5.0000000000000001E-3</v>
      </c>
      <c r="AN70" s="11">
        <v>4.1000000000000003E-3</v>
      </c>
      <c r="AO70" s="11">
        <v>2.8999999999999998E-3</v>
      </c>
      <c r="AP70" s="11">
        <v>1.2999999999999999E-3</v>
      </c>
      <c r="AQ70" s="11">
        <v>-5.9999999999999995E-4</v>
      </c>
      <c r="AR70" s="11">
        <v>-2.5000000000000001E-3</v>
      </c>
      <c r="AS70" s="11">
        <v>-4.1999999999999997E-3</v>
      </c>
      <c r="AT70" s="11">
        <v>-5.4999999999999997E-3</v>
      </c>
      <c r="AU70" s="11">
        <v>-6.1999999999999998E-3</v>
      </c>
      <c r="AV70" s="11">
        <v>-6.1999999999999998E-3</v>
      </c>
      <c r="AW70" s="11">
        <v>-5.4999999999999997E-3</v>
      </c>
      <c r="AX70" s="11">
        <v>-4.0000000000000001E-3</v>
      </c>
      <c r="AY70" s="11">
        <v>-1.6999999999999999E-3</v>
      </c>
      <c r="AZ70" s="11">
        <v>1E-3</v>
      </c>
      <c r="BA70" s="11">
        <v>3.8999999999999998E-3</v>
      </c>
      <c r="BB70" s="11">
        <v>6.7999999999999996E-3</v>
      </c>
      <c r="BC70" s="11">
        <v>9.2999999999999992E-3</v>
      </c>
      <c r="BD70" s="11">
        <v>1.12E-2</v>
      </c>
      <c r="BE70" s="11">
        <v>1.23E-2</v>
      </c>
      <c r="BF70" s="11">
        <v>1.2800000000000001E-2</v>
      </c>
      <c r="BG70" s="11">
        <v>1.2500000000000001E-2</v>
      </c>
      <c r="BH70" s="11">
        <v>1.1599999999999999E-2</v>
      </c>
      <c r="BI70" s="11">
        <v>1.03E-2</v>
      </c>
      <c r="BJ70" s="11">
        <v>8.6999999999999994E-3</v>
      </c>
      <c r="BK70" s="11">
        <v>6.8999999999999999E-3</v>
      </c>
      <c r="BL70" s="11">
        <v>5.1999999999999998E-3</v>
      </c>
      <c r="BM70" s="11">
        <v>3.5000000000000001E-3</v>
      </c>
      <c r="BN70" s="11">
        <v>1.8E-3</v>
      </c>
      <c r="BO70" s="12">
        <v>1.9E-3</v>
      </c>
      <c r="BP70" s="12">
        <v>2.2000000000000001E-3</v>
      </c>
      <c r="BQ70" s="12">
        <v>2.7000000000000001E-3</v>
      </c>
      <c r="BR70" s="12">
        <v>3.3E-3</v>
      </c>
      <c r="BS70" s="12">
        <v>4.1000000000000003E-3</v>
      </c>
      <c r="BT70" s="12">
        <v>4.8999999999999998E-3</v>
      </c>
      <c r="BU70" s="12">
        <v>5.7999999999999996E-3</v>
      </c>
      <c r="BV70" s="12">
        <v>6.6E-3</v>
      </c>
      <c r="BW70" s="12">
        <v>7.1999999999999998E-3</v>
      </c>
      <c r="BX70" s="12">
        <v>7.7000000000000002E-3</v>
      </c>
      <c r="BY70" s="12">
        <v>8.0999999999999996E-3</v>
      </c>
      <c r="BZ70" s="12">
        <v>8.5000000000000006E-3</v>
      </c>
      <c r="CA70" s="12">
        <v>8.8000000000000005E-3</v>
      </c>
      <c r="CB70" s="12">
        <v>8.9999999999999993E-3</v>
      </c>
      <c r="CC70" s="12">
        <v>9.1000000000000004E-3</v>
      </c>
      <c r="CD70" s="12">
        <v>9.1999999999999998E-3</v>
      </c>
      <c r="CE70" s="12">
        <v>9.2999999999999992E-3</v>
      </c>
      <c r="CF70" s="12">
        <v>9.4000000000000004E-3</v>
      </c>
      <c r="CG70" s="12">
        <v>9.4999999999999998E-3</v>
      </c>
      <c r="CH70" s="12">
        <v>9.5999999999999992E-3</v>
      </c>
    </row>
    <row r="71" spans="1:86" x14ac:dyDescent="0.2">
      <c r="A71" s="6">
        <v>89</v>
      </c>
      <c r="B71" s="11">
        <v>-5.5999999999999999E-3</v>
      </c>
      <c r="C71" s="11">
        <v>-5.3E-3</v>
      </c>
      <c r="D71" s="11">
        <v>-5.0000000000000001E-3</v>
      </c>
      <c r="E71" s="11">
        <v>-4.5999999999999999E-3</v>
      </c>
      <c r="F71" s="11">
        <v>-4.1000000000000003E-3</v>
      </c>
      <c r="G71" s="11">
        <v>-3.5000000000000001E-3</v>
      </c>
      <c r="H71" s="11">
        <v>-2.8E-3</v>
      </c>
      <c r="I71" s="11">
        <v>-1.8E-3</v>
      </c>
      <c r="J71" s="11">
        <v>-5.0000000000000001E-4</v>
      </c>
      <c r="K71" s="11">
        <v>1E-3</v>
      </c>
      <c r="L71" s="11">
        <v>2.8E-3</v>
      </c>
      <c r="M71" s="11">
        <v>4.7999999999999996E-3</v>
      </c>
      <c r="N71" s="11">
        <v>7.0000000000000001E-3</v>
      </c>
      <c r="O71" s="11">
        <v>9.4000000000000004E-3</v>
      </c>
      <c r="P71" s="11">
        <v>1.1900000000000001E-2</v>
      </c>
      <c r="Q71" s="11">
        <v>1.43E-2</v>
      </c>
      <c r="R71" s="11">
        <v>1.6500000000000001E-2</v>
      </c>
      <c r="S71" s="11">
        <v>1.84E-2</v>
      </c>
      <c r="T71" s="11">
        <v>0.02</v>
      </c>
      <c r="U71" s="11">
        <v>2.12E-2</v>
      </c>
      <c r="V71" s="11">
        <v>2.1999999999999999E-2</v>
      </c>
      <c r="W71" s="11">
        <v>2.24E-2</v>
      </c>
      <c r="X71" s="11">
        <v>2.24E-2</v>
      </c>
      <c r="Y71" s="11">
        <v>2.2100000000000002E-2</v>
      </c>
      <c r="Z71" s="11">
        <v>2.1299999999999999E-2</v>
      </c>
      <c r="AA71" s="11">
        <v>2.0199999999999999E-2</v>
      </c>
      <c r="AB71" s="11">
        <v>1.8800000000000001E-2</v>
      </c>
      <c r="AC71" s="11">
        <v>1.72E-2</v>
      </c>
      <c r="AD71" s="11">
        <v>1.54E-2</v>
      </c>
      <c r="AE71" s="11">
        <v>1.3599999999999999E-2</v>
      </c>
      <c r="AF71" s="11">
        <v>1.18E-2</v>
      </c>
      <c r="AG71" s="11">
        <v>1.0200000000000001E-2</v>
      </c>
      <c r="AH71" s="11">
        <v>8.8000000000000005E-3</v>
      </c>
      <c r="AI71" s="11">
        <v>7.6E-3</v>
      </c>
      <c r="AJ71" s="11">
        <v>6.6E-3</v>
      </c>
      <c r="AK71" s="11">
        <v>5.7999999999999996E-3</v>
      </c>
      <c r="AL71" s="11">
        <v>5.1000000000000004E-3</v>
      </c>
      <c r="AM71" s="11">
        <v>4.4000000000000003E-3</v>
      </c>
      <c r="AN71" s="11">
        <v>3.3999999999999998E-3</v>
      </c>
      <c r="AO71" s="11">
        <v>2.2000000000000001E-3</v>
      </c>
      <c r="AP71" s="11">
        <v>5.9999999999999995E-4</v>
      </c>
      <c r="AQ71" s="11">
        <v>-1.1999999999999999E-3</v>
      </c>
      <c r="AR71" s="11">
        <v>-3.0999999999999999E-3</v>
      </c>
      <c r="AS71" s="11">
        <v>-4.7000000000000002E-3</v>
      </c>
      <c r="AT71" s="11">
        <v>-5.8999999999999999E-3</v>
      </c>
      <c r="AU71" s="11">
        <v>-6.6E-3</v>
      </c>
      <c r="AV71" s="11">
        <v>-6.7000000000000002E-3</v>
      </c>
      <c r="AW71" s="11">
        <v>-6.0000000000000001E-3</v>
      </c>
      <c r="AX71" s="11">
        <v>-4.4999999999999997E-3</v>
      </c>
      <c r="AY71" s="11">
        <v>-2.3E-3</v>
      </c>
      <c r="AZ71" s="11">
        <v>2.9999999999999997E-4</v>
      </c>
      <c r="BA71" s="11">
        <v>3.0999999999999999E-3</v>
      </c>
      <c r="BB71" s="11">
        <v>5.8999999999999999E-3</v>
      </c>
      <c r="BC71" s="11">
        <v>8.3000000000000001E-3</v>
      </c>
      <c r="BD71" s="11">
        <v>1.0200000000000001E-2</v>
      </c>
      <c r="BE71" s="11">
        <v>1.15E-2</v>
      </c>
      <c r="BF71" s="11">
        <v>1.2E-2</v>
      </c>
      <c r="BG71" s="11">
        <v>1.1900000000000001E-2</v>
      </c>
      <c r="BH71" s="11">
        <v>1.12E-2</v>
      </c>
      <c r="BI71" s="11">
        <v>0.01</v>
      </c>
      <c r="BJ71" s="11">
        <v>8.5000000000000006E-3</v>
      </c>
      <c r="BK71" s="11">
        <v>6.8999999999999999E-3</v>
      </c>
      <c r="BL71" s="11">
        <v>5.3E-3</v>
      </c>
      <c r="BM71" s="11">
        <v>3.5999999999999999E-3</v>
      </c>
      <c r="BN71" s="11">
        <v>1.9E-3</v>
      </c>
      <c r="BO71" s="12">
        <v>2E-3</v>
      </c>
      <c r="BP71" s="12">
        <v>2.2000000000000001E-3</v>
      </c>
      <c r="BQ71" s="12">
        <v>2.7000000000000001E-3</v>
      </c>
      <c r="BR71" s="12">
        <v>3.3E-3</v>
      </c>
      <c r="BS71" s="12">
        <v>4.0000000000000001E-3</v>
      </c>
      <c r="BT71" s="12">
        <v>4.7000000000000002E-3</v>
      </c>
      <c r="BU71" s="12">
        <v>5.4999999999999997E-3</v>
      </c>
      <c r="BV71" s="12">
        <v>6.3E-3</v>
      </c>
      <c r="BW71" s="12">
        <v>6.8999999999999999E-3</v>
      </c>
      <c r="BX71" s="12">
        <v>7.4000000000000003E-3</v>
      </c>
      <c r="BY71" s="12">
        <v>7.7999999999999996E-3</v>
      </c>
      <c r="BZ71" s="12">
        <v>8.0999999999999996E-3</v>
      </c>
      <c r="CA71" s="12">
        <v>8.5000000000000006E-3</v>
      </c>
      <c r="CB71" s="12">
        <v>8.8000000000000005E-3</v>
      </c>
      <c r="CC71" s="12">
        <v>8.8999999999999999E-3</v>
      </c>
      <c r="CD71" s="12">
        <v>9.1000000000000004E-3</v>
      </c>
      <c r="CE71" s="12">
        <v>9.1999999999999998E-3</v>
      </c>
      <c r="CF71" s="12">
        <v>9.1999999999999998E-3</v>
      </c>
      <c r="CG71" s="12">
        <v>9.2999999999999992E-3</v>
      </c>
      <c r="CH71" s="12">
        <v>9.4000000000000004E-3</v>
      </c>
    </row>
    <row r="72" spans="1:86" x14ac:dyDescent="0.2">
      <c r="A72" s="6">
        <v>90</v>
      </c>
      <c r="B72" s="11">
        <v>-7.6E-3</v>
      </c>
      <c r="C72" s="11">
        <v>-7.0000000000000001E-3</v>
      </c>
      <c r="D72" s="11">
        <v>-6.4000000000000003E-3</v>
      </c>
      <c r="E72" s="11">
        <v>-5.7999999999999996E-3</v>
      </c>
      <c r="F72" s="11">
        <v>-5.1000000000000004E-3</v>
      </c>
      <c r="G72" s="11">
        <v>-4.3E-3</v>
      </c>
      <c r="H72" s="11">
        <v>-3.3999999999999998E-3</v>
      </c>
      <c r="I72" s="11">
        <v>-2.2000000000000001E-3</v>
      </c>
      <c r="J72" s="11">
        <v>-8.0000000000000004E-4</v>
      </c>
      <c r="K72" s="11">
        <v>8.0000000000000004E-4</v>
      </c>
      <c r="L72" s="11">
        <v>2.7000000000000001E-3</v>
      </c>
      <c r="M72" s="11">
        <v>4.7999999999999996E-3</v>
      </c>
      <c r="N72" s="11">
        <v>7.0000000000000001E-3</v>
      </c>
      <c r="O72" s="11">
        <v>9.4000000000000004E-3</v>
      </c>
      <c r="P72" s="11">
        <v>1.18E-2</v>
      </c>
      <c r="Q72" s="11">
        <v>1.4200000000000001E-2</v>
      </c>
      <c r="R72" s="11">
        <v>1.6299999999999999E-2</v>
      </c>
      <c r="S72" s="11">
        <v>1.8100000000000002E-2</v>
      </c>
      <c r="T72" s="11">
        <v>1.9599999999999999E-2</v>
      </c>
      <c r="U72" s="11">
        <v>2.07E-2</v>
      </c>
      <c r="V72" s="11">
        <v>2.1399999999999999E-2</v>
      </c>
      <c r="W72" s="11">
        <v>2.1700000000000001E-2</v>
      </c>
      <c r="X72" s="11">
        <v>2.1700000000000001E-2</v>
      </c>
      <c r="Y72" s="11">
        <v>2.12E-2</v>
      </c>
      <c r="Z72" s="11">
        <v>2.0400000000000001E-2</v>
      </c>
      <c r="AA72" s="11">
        <v>1.9300000000000001E-2</v>
      </c>
      <c r="AB72" s="11">
        <v>1.7899999999999999E-2</v>
      </c>
      <c r="AC72" s="11">
        <v>1.6299999999999999E-2</v>
      </c>
      <c r="AD72" s="11">
        <v>1.46E-2</v>
      </c>
      <c r="AE72" s="11">
        <v>1.29E-2</v>
      </c>
      <c r="AF72" s="11">
        <v>1.1299999999999999E-2</v>
      </c>
      <c r="AG72" s="11">
        <v>9.7000000000000003E-3</v>
      </c>
      <c r="AH72" s="11">
        <v>8.3000000000000001E-3</v>
      </c>
      <c r="AI72" s="11">
        <v>7.1000000000000004E-3</v>
      </c>
      <c r="AJ72" s="11">
        <v>6.1000000000000004E-3</v>
      </c>
      <c r="AK72" s="11">
        <v>5.3E-3</v>
      </c>
      <c r="AL72" s="11">
        <v>4.4999999999999997E-3</v>
      </c>
      <c r="AM72" s="11">
        <v>3.7000000000000002E-3</v>
      </c>
      <c r="AN72" s="11">
        <v>2.7000000000000001E-3</v>
      </c>
      <c r="AO72" s="11">
        <v>1.4E-3</v>
      </c>
      <c r="AP72" s="11">
        <v>-1E-4</v>
      </c>
      <c r="AQ72" s="11">
        <v>-1.9E-3</v>
      </c>
      <c r="AR72" s="11">
        <v>-3.5999999999999999E-3</v>
      </c>
      <c r="AS72" s="11">
        <v>-5.1999999999999998E-3</v>
      </c>
      <c r="AT72" s="11">
        <v>-6.4000000000000003E-3</v>
      </c>
      <c r="AU72" s="11">
        <v>-7.0000000000000001E-3</v>
      </c>
      <c r="AV72" s="11">
        <v>-7.0000000000000001E-3</v>
      </c>
      <c r="AW72" s="11">
        <v>-6.4000000000000003E-3</v>
      </c>
      <c r="AX72" s="11">
        <v>-5.0000000000000001E-3</v>
      </c>
      <c r="AY72" s="11">
        <v>-2.8999999999999998E-3</v>
      </c>
      <c r="AZ72" s="11">
        <v>-4.0000000000000002E-4</v>
      </c>
      <c r="BA72" s="11">
        <v>2.3E-3</v>
      </c>
      <c r="BB72" s="11">
        <v>5.0000000000000001E-3</v>
      </c>
      <c r="BC72" s="11">
        <v>7.4000000000000003E-3</v>
      </c>
      <c r="BD72" s="11">
        <v>9.2999999999999992E-3</v>
      </c>
      <c r="BE72" s="11">
        <v>1.06E-2</v>
      </c>
      <c r="BF72" s="11">
        <v>1.12E-2</v>
      </c>
      <c r="BG72" s="11">
        <v>1.12E-2</v>
      </c>
      <c r="BH72" s="11">
        <v>1.0699999999999999E-2</v>
      </c>
      <c r="BI72" s="11">
        <v>9.7000000000000003E-3</v>
      </c>
      <c r="BJ72" s="11">
        <v>8.3999999999999995E-3</v>
      </c>
      <c r="BK72" s="11">
        <v>6.8999999999999999E-3</v>
      </c>
      <c r="BL72" s="11">
        <v>5.3E-3</v>
      </c>
      <c r="BM72" s="11">
        <v>3.7000000000000002E-3</v>
      </c>
      <c r="BN72" s="11">
        <v>2E-3</v>
      </c>
      <c r="BO72" s="12">
        <v>2.0999999999999999E-3</v>
      </c>
      <c r="BP72" s="12">
        <v>2.3E-3</v>
      </c>
      <c r="BQ72" s="12">
        <v>2.7000000000000001E-3</v>
      </c>
      <c r="BR72" s="12">
        <v>3.3E-3</v>
      </c>
      <c r="BS72" s="12">
        <v>3.8999999999999998E-3</v>
      </c>
      <c r="BT72" s="12">
        <v>4.5999999999999999E-3</v>
      </c>
      <c r="BU72" s="12">
        <v>5.3E-3</v>
      </c>
      <c r="BV72" s="12">
        <v>6.0000000000000001E-3</v>
      </c>
      <c r="BW72" s="12">
        <v>6.6E-3</v>
      </c>
      <c r="BX72" s="12">
        <v>7.0000000000000001E-3</v>
      </c>
      <c r="BY72" s="12">
        <v>7.4000000000000003E-3</v>
      </c>
      <c r="BZ72" s="12">
        <v>7.7999999999999996E-3</v>
      </c>
      <c r="CA72" s="12">
        <v>8.0999999999999996E-3</v>
      </c>
      <c r="CB72" s="12">
        <v>8.3999999999999995E-3</v>
      </c>
      <c r="CC72" s="12">
        <v>8.6999999999999994E-3</v>
      </c>
      <c r="CD72" s="12">
        <v>8.8999999999999999E-3</v>
      </c>
      <c r="CE72" s="12">
        <v>8.9999999999999993E-3</v>
      </c>
      <c r="CF72" s="12">
        <v>9.1000000000000004E-3</v>
      </c>
      <c r="CG72" s="12">
        <v>9.1999999999999998E-3</v>
      </c>
      <c r="CH72" s="12">
        <v>9.2999999999999992E-3</v>
      </c>
    </row>
    <row r="73" spans="1:86" x14ac:dyDescent="0.2">
      <c r="A73" s="6">
        <v>91</v>
      </c>
      <c r="B73" s="11">
        <v>-9.4999999999999998E-3</v>
      </c>
      <c r="C73" s="11">
        <v>-8.6E-3</v>
      </c>
      <c r="D73" s="11">
        <v>-7.7999999999999996E-3</v>
      </c>
      <c r="E73" s="11">
        <v>-6.8999999999999999E-3</v>
      </c>
      <c r="F73" s="11">
        <v>-6.0000000000000001E-3</v>
      </c>
      <c r="G73" s="11">
        <v>-4.8999999999999998E-3</v>
      </c>
      <c r="H73" s="11">
        <v>-3.8E-3</v>
      </c>
      <c r="I73" s="11">
        <v>-2.3999999999999998E-3</v>
      </c>
      <c r="J73" s="11">
        <v>-8.9999999999999998E-4</v>
      </c>
      <c r="K73" s="11">
        <v>8.0000000000000004E-4</v>
      </c>
      <c r="L73" s="11">
        <v>2.7000000000000001E-3</v>
      </c>
      <c r="M73" s="11">
        <v>4.7999999999999996E-3</v>
      </c>
      <c r="N73" s="11">
        <v>7.1000000000000004E-3</v>
      </c>
      <c r="O73" s="11">
        <v>9.4999999999999998E-3</v>
      </c>
      <c r="P73" s="11">
        <v>1.18E-2</v>
      </c>
      <c r="Q73" s="11">
        <v>1.4E-2</v>
      </c>
      <c r="R73" s="11">
        <v>1.61E-2</v>
      </c>
      <c r="S73" s="11">
        <v>1.78E-2</v>
      </c>
      <c r="T73" s="11">
        <v>1.9199999999999998E-2</v>
      </c>
      <c r="U73" s="11">
        <v>2.0199999999999999E-2</v>
      </c>
      <c r="V73" s="11">
        <v>2.0799999999999999E-2</v>
      </c>
      <c r="W73" s="11">
        <v>2.1000000000000001E-2</v>
      </c>
      <c r="X73" s="11">
        <v>2.0799999999999999E-2</v>
      </c>
      <c r="Y73" s="11">
        <v>2.0299999999999999E-2</v>
      </c>
      <c r="Z73" s="11">
        <v>1.9400000000000001E-2</v>
      </c>
      <c r="AA73" s="11">
        <v>1.83E-2</v>
      </c>
      <c r="AB73" s="11">
        <v>1.6899999999999998E-2</v>
      </c>
      <c r="AC73" s="11">
        <v>1.54E-2</v>
      </c>
      <c r="AD73" s="11">
        <v>1.38E-2</v>
      </c>
      <c r="AE73" s="11">
        <v>1.2200000000000001E-2</v>
      </c>
      <c r="AF73" s="11">
        <v>1.06E-2</v>
      </c>
      <c r="AG73" s="11">
        <v>9.1000000000000004E-3</v>
      </c>
      <c r="AH73" s="11">
        <v>7.7999999999999996E-3</v>
      </c>
      <c r="AI73" s="11">
        <v>6.6E-3</v>
      </c>
      <c r="AJ73" s="11">
        <v>5.4999999999999997E-3</v>
      </c>
      <c r="AK73" s="11">
        <v>4.5999999999999999E-3</v>
      </c>
      <c r="AL73" s="11">
        <v>3.8E-3</v>
      </c>
      <c r="AM73" s="11">
        <v>2.8999999999999998E-3</v>
      </c>
      <c r="AN73" s="11">
        <v>1.8E-3</v>
      </c>
      <c r="AO73" s="11">
        <v>5.9999999999999995E-4</v>
      </c>
      <c r="AP73" s="11">
        <v>-8.9999999999999998E-4</v>
      </c>
      <c r="AQ73" s="11">
        <v>-2.5000000000000001E-3</v>
      </c>
      <c r="AR73" s="11">
        <v>-4.1999999999999997E-3</v>
      </c>
      <c r="AS73" s="11">
        <v>-5.5999999999999999E-3</v>
      </c>
      <c r="AT73" s="11">
        <v>-6.7000000000000002E-3</v>
      </c>
      <c r="AU73" s="11">
        <v>-7.3000000000000001E-3</v>
      </c>
      <c r="AV73" s="11">
        <v>-7.3000000000000001E-3</v>
      </c>
      <c r="AW73" s="11">
        <v>-6.7000000000000002E-3</v>
      </c>
      <c r="AX73" s="11">
        <v>-5.4000000000000003E-3</v>
      </c>
      <c r="AY73" s="11">
        <v>-3.3999999999999998E-3</v>
      </c>
      <c r="AZ73" s="11">
        <v>-1.1000000000000001E-3</v>
      </c>
      <c r="BA73" s="11">
        <v>1.5E-3</v>
      </c>
      <c r="BB73" s="11">
        <v>4.0000000000000001E-3</v>
      </c>
      <c r="BC73" s="11">
        <v>6.4000000000000003E-3</v>
      </c>
      <c r="BD73" s="11">
        <v>8.2000000000000007E-3</v>
      </c>
      <c r="BE73" s="11">
        <v>9.5999999999999992E-3</v>
      </c>
      <c r="BF73" s="11">
        <v>1.04E-2</v>
      </c>
      <c r="BG73" s="11">
        <v>1.0500000000000001E-2</v>
      </c>
      <c r="BH73" s="11">
        <v>1.01E-2</v>
      </c>
      <c r="BI73" s="11">
        <v>9.2999999999999992E-3</v>
      </c>
      <c r="BJ73" s="11">
        <v>8.0999999999999996E-3</v>
      </c>
      <c r="BK73" s="11">
        <v>6.7999999999999996E-3</v>
      </c>
      <c r="BL73" s="11">
        <v>5.3E-3</v>
      </c>
      <c r="BM73" s="11">
        <v>3.8E-3</v>
      </c>
      <c r="BN73" s="11">
        <v>2.2000000000000001E-3</v>
      </c>
      <c r="BO73" s="12">
        <v>2.2000000000000001E-3</v>
      </c>
      <c r="BP73" s="12">
        <v>2.3999999999999998E-3</v>
      </c>
      <c r="BQ73" s="12">
        <v>2.8E-3</v>
      </c>
      <c r="BR73" s="12">
        <v>3.3E-3</v>
      </c>
      <c r="BS73" s="12">
        <v>3.8999999999999998E-3</v>
      </c>
      <c r="BT73" s="12">
        <v>4.4999999999999997E-3</v>
      </c>
      <c r="BU73" s="12">
        <v>5.1000000000000004E-3</v>
      </c>
      <c r="BV73" s="12">
        <v>5.7999999999999996E-3</v>
      </c>
      <c r="BW73" s="12">
        <v>6.3E-3</v>
      </c>
      <c r="BX73" s="12">
        <v>6.7000000000000002E-3</v>
      </c>
      <c r="BY73" s="12">
        <v>7.1000000000000004E-3</v>
      </c>
      <c r="BZ73" s="12">
        <v>7.4000000000000003E-3</v>
      </c>
      <c r="CA73" s="12">
        <v>7.7999999999999996E-3</v>
      </c>
      <c r="CB73" s="12">
        <v>8.0999999999999996E-3</v>
      </c>
      <c r="CC73" s="12">
        <v>8.3999999999999995E-3</v>
      </c>
      <c r="CD73" s="12">
        <v>8.6999999999999994E-3</v>
      </c>
      <c r="CE73" s="12">
        <v>8.8000000000000005E-3</v>
      </c>
      <c r="CF73" s="12">
        <v>8.8999999999999999E-3</v>
      </c>
      <c r="CG73" s="12">
        <v>8.9999999999999993E-3</v>
      </c>
      <c r="CH73" s="12">
        <v>9.1000000000000004E-3</v>
      </c>
    </row>
    <row r="74" spans="1:86" x14ac:dyDescent="0.2">
      <c r="A74" s="6">
        <v>92</v>
      </c>
      <c r="B74" s="11">
        <v>-1.1299999999999999E-2</v>
      </c>
      <c r="C74" s="11">
        <v>-1.0200000000000001E-2</v>
      </c>
      <c r="D74" s="11">
        <v>-8.9999999999999993E-3</v>
      </c>
      <c r="E74" s="11">
        <v>-7.9000000000000008E-3</v>
      </c>
      <c r="F74" s="11">
        <v>-6.7000000000000002E-3</v>
      </c>
      <c r="G74" s="11">
        <v>-5.4000000000000003E-3</v>
      </c>
      <c r="H74" s="11">
        <v>-4.0000000000000001E-3</v>
      </c>
      <c r="I74" s="11">
        <v>-2.5000000000000001E-3</v>
      </c>
      <c r="J74" s="11">
        <v>-8.0000000000000004E-4</v>
      </c>
      <c r="K74" s="11">
        <v>1E-3</v>
      </c>
      <c r="L74" s="11">
        <v>3.0000000000000001E-3</v>
      </c>
      <c r="M74" s="11">
        <v>5.1000000000000004E-3</v>
      </c>
      <c r="N74" s="11">
        <v>7.3000000000000001E-3</v>
      </c>
      <c r="O74" s="11">
        <v>9.5999999999999992E-3</v>
      </c>
      <c r="P74" s="11">
        <v>1.18E-2</v>
      </c>
      <c r="Q74" s="11">
        <v>1.3899999999999999E-2</v>
      </c>
      <c r="R74" s="11">
        <v>1.5800000000000002E-2</v>
      </c>
      <c r="S74" s="11">
        <v>1.7399999999999999E-2</v>
      </c>
      <c r="T74" s="11">
        <v>1.8700000000000001E-2</v>
      </c>
      <c r="U74" s="11">
        <v>1.95E-2</v>
      </c>
      <c r="V74" s="11">
        <v>0.02</v>
      </c>
      <c r="W74" s="11">
        <v>2.01E-2</v>
      </c>
      <c r="X74" s="11">
        <v>1.9900000000000001E-2</v>
      </c>
      <c r="Y74" s="11">
        <v>1.9300000000000001E-2</v>
      </c>
      <c r="Z74" s="11">
        <v>1.84E-2</v>
      </c>
      <c r="AA74" s="11">
        <v>1.7299999999999999E-2</v>
      </c>
      <c r="AB74" s="11">
        <v>1.5900000000000001E-2</v>
      </c>
      <c r="AC74" s="11">
        <v>1.4500000000000001E-2</v>
      </c>
      <c r="AD74" s="11">
        <v>1.2999999999999999E-2</v>
      </c>
      <c r="AE74" s="11">
        <v>1.14E-2</v>
      </c>
      <c r="AF74" s="11">
        <v>9.9000000000000008E-3</v>
      </c>
      <c r="AG74" s="11">
        <v>8.3999999999999995E-3</v>
      </c>
      <c r="AH74" s="11">
        <v>7.1000000000000004E-3</v>
      </c>
      <c r="AI74" s="11">
        <v>5.8999999999999999E-3</v>
      </c>
      <c r="AJ74" s="11">
        <v>4.7999999999999996E-3</v>
      </c>
      <c r="AK74" s="11">
        <v>3.8999999999999998E-3</v>
      </c>
      <c r="AL74" s="11">
        <v>3.0000000000000001E-3</v>
      </c>
      <c r="AM74" s="11">
        <v>2E-3</v>
      </c>
      <c r="AN74" s="11">
        <v>1E-3</v>
      </c>
      <c r="AO74" s="11">
        <v>-2.0000000000000001E-4</v>
      </c>
      <c r="AP74" s="11">
        <v>-1.6999999999999999E-3</v>
      </c>
      <c r="AQ74" s="11">
        <v>-3.2000000000000002E-3</v>
      </c>
      <c r="AR74" s="11">
        <v>-4.7000000000000002E-3</v>
      </c>
      <c r="AS74" s="11">
        <v>-6.0000000000000001E-3</v>
      </c>
      <c r="AT74" s="11">
        <v>-7.0000000000000001E-3</v>
      </c>
      <c r="AU74" s="11">
        <v>-7.6E-3</v>
      </c>
      <c r="AV74" s="11">
        <v>-7.6E-3</v>
      </c>
      <c r="AW74" s="11">
        <v>-6.8999999999999999E-3</v>
      </c>
      <c r="AX74" s="11">
        <v>-5.7000000000000002E-3</v>
      </c>
      <c r="AY74" s="11">
        <v>-3.8999999999999998E-3</v>
      </c>
      <c r="AZ74" s="11">
        <v>-1.6999999999999999E-3</v>
      </c>
      <c r="BA74" s="11">
        <v>6.9999999999999999E-4</v>
      </c>
      <c r="BB74" s="11">
        <v>3.0999999999999999E-3</v>
      </c>
      <c r="BC74" s="11">
        <v>5.3E-3</v>
      </c>
      <c r="BD74" s="11">
        <v>7.1999999999999998E-3</v>
      </c>
      <c r="BE74" s="11">
        <v>8.6E-3</v>
      </c>
      <c r="BF74" s="11">
        <v>9.4000000000000004E-3</v>
      </c>
      <c r="BG74" s="11">
        <v>9.7000000000000003E-3</v>
      </c>
      <c r="BH74" s="11">
        <v>9.4999999999999998E-3</v>
      </c>
      <c r="BI74" s="11">
        <v>8.8000000000000005E-3</v>
      </c>
      <c r="BJ74" s="11">
        <v>7.9000000000000008E-3</v>
      </c>
      <c r="BK74" s="11">
        <v>6.7000000000000002E-3</v>
      </c>
      <c r="BL74" s="11">
        <v>5.3E-3</v>
      </c>
      <c r="BM74" s="11">
        <v>3.8999999999999998E-3</v>
      </c>
      <c r="BN74" s="11">
        <v>2.5000000000000001E-3</v>
      </c>
      <c r="BO74" s="12">
        <v>2.3999999999999998E-3</v>
      </c>
      <c r="BP74" s="12">
        <v>2.5999999999999999E-3</v>
      </c>
      <c r="BQ74" s="12">
        <v>2.8999999999999998E-3</v>
      </c>
      <c r="BR74" s="12">
        <v>3.3E-3</v>
      </c>
      <c r="BS74" s="12">
        <v>3.8999999999999998E-3</v>
      </c>
      <c r="BT74" s="12">
        <v>4.4000000000000003E-3</v>
      </c>
      <c r="BU74" s="12">
        <v>5.0000000000000001E-3</v>
      </c>
      <c r="BV74" s="12">
        <v>5.5999999999999999E-3</v>
      </c>
      <c r="BW74" s="12">
        <v>6.1000000000000004E-3</v>
      </c>
      <c r="BX74" s="12">
        <v>6.4999999999999997E-3</v>
      </c>
      <c r="BY74" s="12">
        <v>6.7999999999999996E-3</v>
      </c>
      <c r="BZ74" s="12">
        <v>7.1000000000000004E-3</v>
      </c>
      <c r="CA74" s="12">
        <v>7.4999999999999997E-3</v>
      </c>
      <c r="CB74" s="12">
        <v>7.7999999999999996E-3</v>
      </c>
      <c r="CC74" s="12">
        <v>8.0999999999999996E-3</v>
      </c>
      <c r="CD74" s="12">
        <v>8.3999999999999995E-3</v>
      </c>
      <c r="CE74" s="12">
        <v>8.6999999999999994E-3</v>
      </c>
      <c r="CF74" s="12">
        <v>8.8000000000000005E-3</v>
      </c>
      <c r="CG74" s="12">
        <v>8.8999999999999999E-3</v>
      </c>
      <c r="CH74" s="12">
        <v>8.9999999999999993E-3</v>
      </c>
    </row>
    <row r="75" spans="1:86" x14ac:dyDescent="0.2">
      <c r="A75" s="6">
        <v>93</v>
      </c>
      <c r="B75" s="11">
        <v>-1.2999999999999999E-2</v>
      </c>
      <c r="C75" s="11">
        <v>-1.15E-2</v>
      </c>
      <c r="D75" s="11">
        <v>-1.01E-2</v>
      </c>
      <c r="E75" s="11">
        <v>-8.6999999999999994E-3</v>
      </c>
      <c r="F75" s="11">
        <v>-7.1999999999999998E-3</v>
      </c>
      <c r="G75" s="11">
        <v>-5.7000000000000002E-3</v>
      </c>
      <c r="H75" s="11">
        <v>-4.1000000000000003E-3</v>
      </c>
      <c r="I75" s="11">
        <v>-2.3999999999999998E-3</v>
      </c>
      <c r="J75" s="11">
        <v>-5.9999999999999995E-4</v>
      </c>
      <c r="K75" s="11">
        <v>1.2999999999999999E-3</v>
      </c>
      <c r="L75" s="11">
        <v>3.3E-3</v>
      </c>
      <c r="M75" s="11">
        <v>5.4000000000000003E-3</v>
      </c>
      <c r="N75" s="11">
        <v>7.6E-3</v>
      </c>
      <c r="O75" s="11">
        <v>9.7000000000000003E-3</v>
      </c>
      <c r="P75" s="11">
        <v>1.18E-2</v>
      </c>
      <c r="Q75" s="11">
        <v>1.38E-2</v>
      </c>
      <c r="R75" s="11">
        <v>1.55E-2</v>
      </c>
      <c r="S75" s="11">
        <v>1.6899999999999998E-2</v>
      </c>
      <c r="T75" s="11">
        <v>1.7999999999999999E-2</v>
      </c>
      <c r="U75" s="11">
        <v>1.8800000000000001E-2</v>
      </c>
      <c r="V75" s="11">
        <v>1.9099999999999999E-2</v>
      </c>
      <c r="W75" s="11">
        <v>1.9099999999999999E-2</v>
      </c>
      <c r="X75" s="11">
        <v>1.8800000000000001E-2</v>
      </c>
      <c r="Y75" s="11">
        <v>1.8200000000000001E-2</v>
      </c>
      <c r="Z75" s="11">
        <v>1.7299999999999999E-2</v>
      </c>
      <c r="AA75" s="11">
        <v>1.6199999999999999E-2</v>
      </c>
      <c r="AB75" s="11">
        <v>1.49E-2</v>
      </c>
      <c r="AC75" s="11">
        <v>1.35E-2</v>
      </c>
      <c r="AD75" s="11">
        <v>1.2E-2</v>
      </c>
      <c r="AE75" s="11">
        <v>1.06E-2</v>
      </c>
      <c r="AF75" s="11">
        <v>9.1000000000000004E-3</v>
      </c>
      <c r="AG75" s="11">
        <v>7.7000000000000002E-3</v>
      </c>
      <c r="AH75" s="11">
        <v>6.3E-3</v>
      </c>
      <c r="AI75" s="11">
        <v>5.1000000000000004E-3</v>
      </c>
      <c r="AJ75" s="11">
        <v>4.0000000000000001E-3</v>
      </c>
      <c r="AK75" s="11">
        <v>3.0000000000000001E-3</v>
      </c>
      <c r="AL75" s="11">
        <v>2.0999999999999999E-3</v>
      </c>
      <c r="AM75" s="11">
        <v>1.1000000000000001E-3</v>
      </c>
      <c r="AN75" s="11">
        <v>1E-4</v>
      </c>
      <c r="AO75" s="11">
        <v>-1.1000000000000001E-3</v>
      </c>
      <c r="AP75" s="11">
        <v>-2.3999999999999998E-3</v>
      </c>
      <c r="AQ75" s="11">
        <v>-3.8E-3</v>
      </c>
      <c r="AR75" s="11">
        <v>-5.1999999999999998E-3</v>
      </c>
      <c r="AS75" s="11">
        <v>-6.4000000000000003E-3</v>
      </c>
      <c r="AT75" s="11">
        <v>-7.3000000000000001E-3</v>
      </c>
      <c r="AU75" s="11">
        <v>-7.7000000000000002E-3</v>
      </c>
      <c r="AV75" s="11">
        <v>-7.7000000000000002E-3</v>
      </c>
      <c r="AW75" s="11">
        <v>-7.1000000000000004E-3</v>
      </c>
      <c r="AX75" s="11">
        <v>-5.8999999999999999E-3</v>
      </c>
      <c r="AY75" s="11">
        <v>-4.3E-3</v>
      </c>
      <c r="AZ75" s="11">
        <v>-2.3E-3</v>
      </c>
      <c r="BA75" s="11">
        <v>0</v>
      </c>
      <c r="BB75" s="11">
        <v>2.2000000000000001E-3</v>
      </c>
      <c r="BC75" s="11">
        <v>4.3E-3</v>
      </c>
      <c r="BD75" s="11">
        <v>6.1000000000000004E-3</v>
      </c>
      <c r="BE75" s="11">
        <v>7.4999999999999997E-3</v>
      </c>
      <c r="BF75" s="11">
        <v>8.3999999999999995E-3</v>
      </c>
      <c r="BG75" s="11">
        <v>8.8999999999999999E-3</v>
      </c>
      <c r="BH75" s="11">
        <v>8.8000000000000005E-3</v>
      </c>
      <c r="BI75" s="11">
        <v>8.3000000000000001E-3</v>
      </c>
      <c r="BJ75" s="11">
        <v>7.4999999999999997E-3</v>
      </c>
      <c r="BK75" s="11">
        <v>6.4999999999999997E-3</v>
      </c>
      <c r="BL75" s="11">
        <v>5.3E-3</v>
      </c>
      <c r="BM75" s="11">
        <v>4.1000000000000003E-3</v>
      </c>
      <c r="BN75" s="11">
        <v>2.8E-3</v>
      </c>
      <c r="BO75" s="12">
        <v>2.7000000000000001E-3</v>
      </c>
      <c r="BP75" s="12">
        <v>2.8E-3</v>
      </c>
      <c r="BQ75" s="12">
        <v>3.0999999999999999E-3</v>
      </c>
      <c r="BR75" s="12">
        <v>3.3999999999999998E-3</v>
      </c>
      <c r="BS75" s="12">
        <v>3.8999999999999998E-3</v>
      </c>
      <c r="BT75" s="12">
        <v>4.4000000000000003E-3</v>
      </c>
      <c r="BU75" s="12">
        <v>4.8999999999999998E-3</v>
      </c>
      <c r="BV75" s="12">
        <v>5.4000000000000003E-3</v>
      </c>
      <c r="BW75" s="12">
        <v>5.8999999999999999E-3</v>
      </c>
      <c r="BX75" s="12">
        <v>6.1999999999999998E-3</v>
      </c>
      <c r="BY75" s="12">
        <v>6.4999999999999997E-3</v>
      </c>
      <c r="BZ75" s="12">
        <v>6.7999999999999996E-3</v>
      </c>
      <c r="CA75" s="12">
        <v>7.1999999999999998E-3</v>
      </c>
      <c r="CB75" s="12">
        <v>7.4999999999999997E-3</v>
      </c>
      <c r="CC75" s="12">
        <v>7.7999999999999996E-3</v>
      </c>
      <c r="CD75" s="12">
        <v>8.0999999999999996E-3</v>
      </c>
      <c r="CE75" s="12">
        <v>8.3999999999999995E-3</v>
      </c>
      <c r="CF75" s="12">
        <v>8.6E-3</v>
      </c>
      <c r="CG75" s="12">
        <v>8.6999999999999994E-3</v>
      </c>
      <c r="CH75" s="12">
        <v>8.8000000000000005E-3</v>
      </c>
    </row>
    <row r="76" spans="1:86" x14ac:dyDescent="0.2">
      <c r="A76" s="6">
        <v>94</v>
      </c>
      <c r="B76" s="11">
        <v>-1.4500000000000001E-2</v>
      </c>
      <c r="C76" s="11">
        <v>-1.2800000000000001E-2</v>
      </c>
      <c r="D76" s="11">
        <v>-1.11E-2</v>
      </c>
      <c r="E76" s="11">
        <v>-9.2999999999999992E-3</v>
      </c>
      <c r="F76" s="11">
        <v>-7.6E-3</v>
      </c>
      <c r="G76" s="11">
        <v>-5.7999999999999996E-3</v>
      </c>
      <c r="H76" s="11">
        <v>-4.0000000000000001E-3</v>
      </c>
      <c r="I76" s="11">
        <v>-2.0999999999999999E-3</v>
      </c>
      <c r="J76" s="11">
        <v>-1E-4</v>
      </c>
      <c r="K76" s="11">
        <v>1.8E-3</v>
      </c>
      <c r="L76" s="11">
        <v>3.8999999999999998E-3</v>
      </c>
      <c r="M76" s="11">
        <v>5.8999999999999999E-3</v>
      </c>
      <c r="N76" s="11">
        <v>8.0000000000000002E-3</v>
      </c>
      <c r="O76" s="11">
        <v>0.01</v>
      </c>
      <c r="P76" s="11">
        <v>1.1900000000000001E-2</v>
      </c>
      <c r="Q76" s="11">
        <v>1.3599999999999999E-2</v>
      </c>
      <c r="R76" s="11">
        <v>1.5100000000000001E-2</v>
      </c>
      <c r="S76" s="11">
        <v>1.6400000000000001E-2</v>
      </c>
      <c r="T76" s="11">
        <v>1.7299999999999999E-2</v>
      </c>
      <c r="U76" s="11">
        <v>1.7899999999999999E-2</v>
      </c>
      <c r="V76" s="11">
        <v>1.8100000000000002E-2</v>
      </c>
      <c r="W76" s="11">
        <v>1.8100000000000002E-2</v>
      </c>
      <c r="X76" s="11">
        <v>1.77E-2</v>
      </c>
      <c r="Y76" s="11">
        <v>1.7000000000000001E-2</v>
      </c>
      <c r="Z76" s="11">
        <v>1.61E-2</v>
      </c>
      <c r="AA76" s="11">
        <v>1.4999999999999999E-2</v>
      </c>
      <c r="AB76" s="11">
        <v>1.38E-2</v>
      </c>
      <c r="AC76" s="11">
        <v>1.2500000000000001E-2</v>
      </c>
      <c r="AD76" s="11">
        <v>1.11E-2</v>
      </c>
      <c r="AE76" s="11">
        <v>9.5999999999999992E-3</v>
      </c>
      <c r="AF76" s="11">
        <v>8.2000000000000007E-3</v>
      </c>
      <c r="AG76" s="11">
        <v>6.7999999999999996E-3</v>
      </c>
      <c r="AH76" s="11">
        <v>5.4999999999999997E-3</v>
      </c>
      <c r="AI76" s="11">
        <v>4.3E-3</v>
      </c>
      <c r="AJ76" s="11">
        <v>3.0999999999999999E-3</v>
      </c>
      <c r="AK76" s="11">
        <v>2.0999999999999999E-3</v>
      </c>
      <c r="AL76" s="11">
        <v>1.1000000000000001E-3</v>
      </c>
      <c r="AM76" s="11">
        <v>1E-4</v>
      </c>
      <c r="AN76" s="11">
        <v>-8.9999999999999998E-4</v>
      </c>
      <c r="AO76" s="11">
        <v>-2E-3</v>
      </c>
      <c r="AP76" s="11">
        <v>-3.2000000000000002E-3</v>
      </c>
      <c r="AQ76" s="11">
        <v>-4.4999999999999997E-3</v>
      </c>
      <c r="AR76" s="11">
        <v>-5.7000000000000002E-3</v>
      </c>
      <c r="AS76" s="11">
        <v>-6.7000000000000002E-3</v>
      </c>
      <c r="AT76" s="11">
        <v>-7.4000000000000003E-3</v>
      </c>
      <c r="AU76" s="11">
        <v>-7.7999999999999996E-3</v>
      </c>
      <c r="AV76" s="11">
        <v>-7.7999999999999996E-3</v>
      </c>
      <c r="AW76" s="11">
        <v>-7.1999999999999998E-3</v>
      </c>
      <c r="AX76" s="11">
        <v>-6.1000000000000004E-3</v>
      </c>
      <c r="AY76" s="11">
        <v>-4.5999999999999999E-3</v>
      </c>
      <c r="AZ76" s="11">
        <v>-2.8E-3</v>
      </c>
      <c r="BA76" s="11">
        <v>-6.9999999999999999E-4</v>
      </c>
      <c r="BB76" s="11">
        <v>1.4E-3</v>
      </c>
      <c r="BC76" s="11">
        <v>3.3E-3</v>
      </c>
      <c r="BD76" s="11">
        <v>5.0000000000000001E-3</v>
      </c>
      <c r="BE76" s="11">
        <v>6.4000000000000003E-3</v>
      </c>
      <c r="BF76" s="11">
        <v>7.4000000000000003E-3</v>
      </c>
      <c r="BG76" s="11">
        <v>7.9000000000000008E-3</v>
      </c>
      <c r="BH76" s="11">
        <v>8.0000000000000002E-3</v>
      </c>
      <c r="BI76" s="11">
        <v>7.7000000000000002E-3</v>
      </c>
      <c r="BJ76" s="11">
        <v>7.1000000000000004E-3</v>
      </c>
      <c r="BK76" s="11">
        <v>6.3E-3</v>
      </c>
      <c r="BL76" s="11">
        <v>5.3E-3</v>
      </c>
      <c r="BM76" s="11">
        <v>4.3E-3</v>
      </c>
      <c r="BN76" s="11">
        <v>3.2000000000000002E-3</v>
      </c>
      <c r="BO76" s="12">
        <v>3.0000000000000001E-3</v>
      </c>
      <c r="BP76" s="12">
        <v>3.0999999999999999E-3</v>
      </c>
      <c r="BQ76" s="12">
        <v>3.3E-3</v>
      </c>
      <c r="BR76" s="12">
        <v>3.5999999999999999E-3</v>
      </c>
      <c r="BS76" s="12">
        <v>3.8999999999999998E-3</v>
      </c>
      <c r="BT76" s="12">
        <v>4.4000000000000003E-3</v>
      </c>
      <c r="BU76" s="12">
        <v>4.7999999999999996E-3</v>
      </c>
      <c r="BV76" s="12">
        <v>5.3E-3</v>
      </c>
      <c r="BW76" s="12">
        <v>5.7000000000000002E-3</v>
      </c>
      <c r="BX76" s="12">
        <v>6.0000000000000001E-3</v>
      </c>
      <c r="BY76" s="12">
        <v>6.1999999999999998E-3</v>
      </c>
      <c r="BZ76" s="12">
        <v>6.4999999999999997E-3</v>
      </c>
      <c r="CA76" s="12">
        <v>6.8999999999999999E-3</v>
      </c>
      <c r="CB76" s="12">
        <v>7.1999999999999998E-3</v>
      </c>
      <c r="CC76" s="12">
        <v>7.4999999999999997E-3</v>
      </c>
      <c r="CD76" s="12">
        <v>7.7999999999999996E-3</v>
      </c>
      <c r="CE76" s="12">
        <v>8.0999999999999996E-3</v>
      </c>
      <c r="CF76" s="12">
        <v>8.3000000000000001E-3</v>
      </c>
      <c r="CG76" s="12">
        <v>8.6E-3</v>
      </c>
      <c r="CH76" s="12">
        <v>8.6999999999999994E-3</v>
      </c>
    </row>
    <row r="77" spans="1:86" x14ac:dyDescent="0.2">
      <c r="A77" s="6">
        <v>95</v>
      </c>
      <c r="B77" s="11">
        <v>-1.6E-2</v>
      </c>
      <c r="C77" s="11">
        <v>-1.3899999999999999E-2</v>
      </c>
      <c r="D77" s="11">
        <v>-1.1900000000000001E-2</v>
      </c>
      <c r="E77" s="11">
        <v>-9.7999999999999997E-3</v>
      </c>
      <c r="F77" s="11">
        <v>-7.7999999999999996E-3</v>
      </c>
      <c r="G77" s="11">
        <v>-5.7000000000000002E-3</v>
      </c>
      <c r="H77" s="11">
        <v>-3.7000000000000002E-3</v>
      </c>
      <c r="I77" s="11">
        <v>-1.6000000000000001E-3</v>
      </c>
      <c r="J77" s="11">
        <v>5.0000000000000001E-4</v>
      </c>
      <c r="K77" s="11">
        <v>2.5000000000000001E-3</v>
      </c>
      <c r="L77" s="11">
        <v>4.5999999999999999E-3</v>
      </c>
      <c r="M77" s="11">
        <v>6.6E-3</v>
      </c>
      <c r="N77" s="11">
        <v>8.5000000000000006E-3</v>
      </c>
      <c r="O77" s="11">
        <v>1.03E-2</v>
      </c>
      <c r="P77" s="11">
        <v>1.2E-2</v>
      </c>
      <c r="Q77" s="11">
        <v>1.35E-2</v>
      </c>
      <c r="R77" s="11">
        <v>1.47E-2</v>
      </c>
      <c r="S77" s="11">
        <v>1.5699999999999999E-2</v>
      </c>
      <c r="T77" s="11">
        <v>1.6500000000000001E-2</v>
      </c>
      <c r="U77" s="11">
        <v>1.6899999999999998E-2</v>
      </c>
      <c r="V77" s="11">
        <v>1.7000000000000001E-2</v>
      </c>
      <c r="W77" s="11">
        <v>1.6899999999999998E-2</v>
      </c>
      <c r="X77" s="11">
        <v>1.6500000000000001E-2</v>
      </c>
      <c r="Y77" s="11">
        <v>1.5800000000000002E-2</v>
      </c>
      <c r="Z77" s="11">
        <v>1.49E-2</v>
      </c>
      <c r="AA77" s="11">
        <v>1.3899999999999999E-2</v>
      </c>
      <c r="AB77" s="11">
        <v>1.2699999999999999E-2</v>
      </c>
      <c r="AC77" s="11">
        <v>1.14E-2</v>
      </c>
      <c r="AD77" s="11">
        <v>0.01</v>
      </c>
      <c r="AE77" s="11">
        <v>8.6999999999999994E-3</v>
      </c>
      <c r="AF77" s="11">
        <v>7.3000000000000001E-3</v>
      </c>
      <c r="AG77" s="11">
        <v>5.8999999999999999E-3</v>
      </c>
      <c r="AH77" s="11">
        <v>4.5999999999999999E-3</v>
      </c>
      <c r="AI77" s="11">
        <v>3.3E-3</v>
      </c>
      <c r="AJ77" s="11">
        <v>2.2000000000000001E-3</v>
      </c>
      <c r="AK77" s="11">
        <v>1.1000000000000001E-3</v>
      </c>
      <c r="AL77" s="11">
        <v>1E-4</v>
      </c>
      <c r="AM77" s="11">
        <v>-8.9999999999999998E-4</v>
      </c>
      <c r="AN77" s="11">
        <v>-1.9E-3</v>
      </c>
      <c r="AO77" s="11">
        <v>-3.0000000000000001E-3</v>
      </c>
      <c r="AP77" s="11">
        <v>-4.0000000000000001E-3</v>
      </c>
      <c r="AQ77" s="11">
        <v>-5.1000000000000004E-3</v>
      </c>
      <c r="AR77" s="11">
        <v>-6.1000000000000004E-3</v>
      </c>
      <c r="AS77" s="11">
        <v>-7.0000000000000001E-3</v>
      </c>
      <c r="AT77" s="11">
        <v>-7.6E-3</v>
      </c>
      <c r="AU77" s="11">
        <v>-7.7999999999999996E-3</v>
      </c>
      <c r="AV77" s="11">
        <v>-7.7000000000000002E-3</v>
      </c>
      <c r="AW77" s="11">
        <v>-7.1999999999999998E-3</v>
      </c>
      <c r="AX77" s="11">
        <v>-6.1999999999999998E-3</v>
      </c>
      <c r="AY77" s="11">
        <v>-4.8999999999999998E-3</v>
      </c>
      <c r="AZ77" s="11">
        <v>-3.2000000000000002E-3</v>
      </c>
      <c r="BA77" s="11">
        <v>-1.4E-3</v>
      </c>
      <c r="BB77" s="11">
        <v>5.0000000000000001E-4</v>
      </c>
      <c r="BC77" s="11">
        <v>2.3E-3</v>
      </c>
      <c r="BD77" s="11">
        <v>3.8999999999999998E-3</v>
      </c>
      <c r="BE77" s="11">
        <v>5.3E-3</v>
      </c>
      <c r="BF77" s="11">
        <v>6.3E-3</v>
      </c>
      <c r="BG77" s="11">
        <v>6.8999999999999999E-3</v>
      </c>
      <c r="BH77" s="11">
        <v>7.1999999999999998E-3</v>
      </c>
      <c r="BI77" s="11">
        <v>7.1000000000000004E-3</v>
      </c>
      <c r="BJ77" s="11">
        <v>6.7000000000000002E-3</v>
      </c>
      <c r="BK77" s="11">
        <v>6.1000000000000004E-3</v>
      </c>
      <c r="BL77" s="11">
        <v>5.3E-3</v>
      </c>
      <c r="BM77" s="11">
        <v>4.4999999999999997E-3</v>
      </c>
      <c r="BN77" s="11">
        <v>3.5999999999999999E-3</v>
      </c>
      <c r="BO77" s="12">
        <v>3.3999999999999998E-3</v>
      </c>
      <c r="BP77" s="12">
        <v>3.3999999999999998E-3</v>
      </c>
      <c r="BQ77" s="12">
        <v>3.5000000000000001E-3</v>
      </c>
      <c r="BR77" s="12">
        <v>3.7000000000000002E-3</v>
      </c>
      <c r="BS77" s="12">
        <v>4.0000000000000001E-3</v>
      </c>
      <c r="BT77" s="12">
        <v>4.4000000000000003E-3</v>
      </c>
      <c r="BU77" s="12">
        <v>4.7999999999999996E-3</v>
      </c>
      <c r="BV77" s="12">
        <v>5.1999999999999998E-3</v>
      </c>
      <c r="BW77" s="12">
        <v>5.4999999999999997E-3</v>
      </c>
      <c r="BX77" s="12">
        <v>5.7999999999999996E-3</v>
      </c>
      <c r="BY77" s="12">
        <v>6.0000000000000001E-3</v>
      </c>
      <c r="BZ77" s="12">
        <v>6.3E-3</v>
      </c>
      <c r="CA77" s="12">
        <v>6.6E-3</v>
      </c>
      <c r="CB77" s="12">
        <v>6.8999999999999999E-3</v>
      </c>
      <c r="CC77" s="12">
        <v>7.1999999999999998E-3</v>
      </c>
      <c r="CD77" s="12">
        <v>7.4999999999999997E-3</v>
      </c>
      <c r="CE77" s="12">
        <v>7.7999999999999996E-3</v>
      </c>
      <c r="CF77" s="12">
        <v>8.0000000000000002E-3</v>
      </c>
      <c r="CG77" s="12">
        <v>8.3000000000000001E-3</v>
      </c>
      <c r="CH77" s="12">
        <v>8.5000000000000006E-3</v>
      </c>
    </row>
    <row r="78" spans="1:86" x14ac:dyDescent="0.2">
      <c r="A78" s="6">
        <v>96</v>
      </c>
      <c r="B78" s="11">
        <v>-1.52E-2</v>
      </c>
      <c r="C78" s="11">
        <v>-1.32E-2</v>
      </c>
      <c r="D78" s="11">
        <v>-1.1299999999999999E-2</v>
      </c>
      <c r="E78" s="11">
        <v>-9.2999999999999992E-3</v>
      </c>
      <c r="F78" s="11">
        <v>-7.4000000000000003E-3</v>
      </c>
      <c r="G78" s="11">
        <v>-5.4000000000000003E-3</v>
      </c>
      <c r="H78" s="11">
        <v>-3.5000000000000001E-3</v>
      </c>
      <c r="I78" s="11">
        <v>-1.5E-3</v>
      </c>
      <c r="J78" s="11">
        <v>5.0000000000000001E-4</v>
      </c>
      <c r="K78" s="11">
        <v>2.3999999999999998E-3</v>
      </c>
      <c r="L78" s="11">
        <v>4.3E-3</v>
      </c>
      <c r="M78" s="11">
        <v>6.1999999999999998E-3</v>
      </c>
      <c r="N78" s="11">
        <v>8.0999999999999996E-3</v>
      </c>
      <c r="O78" s="11">
        <v>9.7999999999999997E-3</v>
      </c>
      <c r="P78" s="11">
        <v>1.14E-2</v>
      </c>
      <c r="Q78" s="11">
        <v>1.2800000000000001E-2</v>
      </c>
      <c r="R78" s="11">
        <v>1.4E-2</v>
      </c>
      <c r="S78" s="11">
        <v>1.49E-2</v>
      </c>
      <c r="T78" s="11">
        <v>1.5599999999999999E-2</v>
      </c>
      <c r="U78" s="11">
        <v>1.61E-2</v>
      </c>
      <c r="V78" s="11">
        <v>1.6199999999999999E-2</v>
      </c>
      <c r="W78" s="11">
        <v>1.61E-2</v>
      </c>
      <c r="X78" s="11">
        <v>1.5599999999999999E-2</v>
      </c>
      <c r="Y78" s="11">
        <v>1.4999999999999999E-2</v>
      </c>
      <c r="Z78" s="11">
        <v>1.4200000000000001E-2</v>
      </c>
      <c r="AA78" s="11">
        <v>1.32E-2</v>
      </c>
      <c r="AB78" s="11">
        <v>1.2E-2</v>
      </c>
      <c r="AC78" s="11">
        <v>1.0800000000000001E-2</v>
      </c>
      <c r="AD78" s="11">
        <v>9.4999999999999998E-3</v>
      </c>
      <c r="AE78" s="11">
        <v>8.2000000000000007E-3</v>
      </c>
      <c r="AF78" s="11">
        <v>6.8999999999999999E-3</v>
      </c>
      <c r="AG78" s="11">
        <v>5.5999999999999999E-3</v>
      </c>
      <c r="AH78" s="11">
        <v>4.3E-3</v>
      </c>
      <c r="AI78" s="11">
        <v>3.2000000000000002E-3</v>
      </c>
      <c r="AJ78" s="11">
        <v>2.0999999999999999E-3</v>
      </c>
      <c r="AK78" s="11">
        <v>1E-3</v>
      </c>
      <c r="AL78" s="11">
        <v>1E-4</v>
      </c>
      <c r="AM78" s="11">
        <v>-8.9999999999999998E-4</v>
      </c>
      <c r="AN78" s="11">
        <v>-1.8E-3</v>
      </c>
      <c r="AO78" s="11">
        <v>-2.8E-3</v>
      </c>
      <c r="AP78" s="11">
        <v>-3.8E-3</v>
      </c>
      <c r="AQ78" s="11">
        <v>-4.7999999999999996E-3</v>
      </c>
      <c r="AR78" s="11">
        <v>-5.7999999999999996E-3</v>
      </c>
      <c r="AS78" s="11">
        <v>-6.6E-3</v>
      </c>
      <c r="AT78" s="11">
        <v>-7.1999999999999998E-3</v>
      </c>
      <c r="AU78" s="11">
        <v>-7.4999999999999997E-3</v>
      </c>
      <c r="AV78" s="11">
        <v>-7.3000000000000001E-3</v>
      </c>
      <c r="AW78" s="11">
        <v>-6.7999999999999996E-3</v>
      </c>
      <c r="AX78" s="11">
        <v>-5.8999999999999999E-3</v>
      </c>
      <c r="AY78" s="11">
        <v>-4.5999999999999999E-3</v>
      </c>
      <c r="AZ78" s="11">
        <v>-3.0999999999999999E-3</v>
      </c>
      <c r="BA78" s="11">
        <v>-1.2999999999999999E-3</v>
      </c>
      <c r="BB78" s="11">
        <v>5.0000000000000001E-4</v>
      </c>
      <c r="BC78" s="11">
        <v>2.2000000000000001E-3</v>
      </c>
      <c r="BD78" s="11">
        <v>3.8E-3</v>
      </c>
      <c r="BE78" s="11">
        <v>5.0000000000000001E-3</v>
      </c>
      <c r="BF78" s="11">
        <v>6.0000000000000001E-3</v>
      </c>
      <c r="BG78" s="11">
        <v>6.6E-3</v>
      </c>
      <c r="BH78" s="11">
        <v>6.7999999999999996E-3</v>
      </c>
      <c r="BI78" s="11">
        <v>6.7000000000000002E-3</v>
      </c>
      <c r="BJ78" s="11">
        <v>6.4000000000000003E-3</v>
      </c>
      <c r="BK78" s="11">
        <v>5.7999999999999996E-3</v>
      </c>
      <c r="BL78" s="11">
        <v>5.1000000000000004E-3</v>
      </c>
      <c r="BM78" s="11">
        <v>4.3E-3</v>
      </c>
      <c r="BN78" s="11">
        <v>3.3999999999999998E-3</v>
      </c>
      <c r="BO78" s="12">
        <v>3.3E-3</v>
      </c>
      <c r="BP78" s="12">
        <v>3.2000000000000002E-3</v>
      </c>
      <c r="BQ78" s="12">
        <v>3.3999999999999998E-3</v>
      </c>
      <c r="BR78" s="12">
        <v>3.5999999999999999E-3</v>
      </c>
      <c r="BS78" s="12">
        <v>3.8E-3</v>
      </c>
      <c r="BT78" s="12">
        <v>4.1999999999999997E-3</v>
      </c>
      <c r="BU78" s="12">
        <v>4.4999999999999997E-3</v>
      </c>
      <c r="BV78" s="12">
        <v>4.8999999999999998E-3</v>
      </c>
      <c r="BW78" s="12">
        <v>5.1999999999999998E-3</v>
      </c>
      <c r="BX78" s="12">
        <v>5.4999999999999997E-3</v>
      </c>
      <c r="BY78" s="12">
        <v>5.7000000000000002E-3</v>
      </c>
      <c r="BZ78" s="12">
        <v>6.0000000000000001E-3</v>
      </c>
      <c r="CA78" s="12">
        <v>6.1999999999999998E-3</v>
      </c>
      <c r="CB78" s="12">
        <v>6.4999999999999997E-3</v>
      </c>
      <c r="CC78" s="12">
        <v>6.7999999999999996E-3</v>
      </c>
      <c r="CD78" s="12">
        <v>7.1000000000000004E-3</v>
      </c>
      <c r="CE78" s="12">
        <v>7.4000000000000003E-3</v>
      </c>
      <c r="CF78" s="12">
        <v>7.6E-3</v>
      </c>
      <c r="CG78" s="12">
        <v>7.9000000000000008E-3</v>
      </c>
      <c r="CH78" s="12">
        <v>8.0999999999999996E-3</v>
      </c>
    </row>
    <row r="79" spans="1:86" x14ac:dyDescent="0.2">
      <c r="A79" s="6">
        <v>97</v>
      </c>
      <c r="B79" s="11">
        <v>-1.44E-2</v>
      </c>
      <c r="C79" s="11">
        <v>-1.2500000000000001E-2</v>
      </c>
      <c r="D79" s="11">
        <v>-1.0699999999999999E-2</v>
      </c>
      <c r="E79" s="11">
        <v>-8.8999999999999999E-3</v>
      </c>
      <c r="F79" s="11">
        <v>-7.0000000000000001E-3</v>
      </c>
      <c r="G79" s="11">
        <v>-5.1999999999999998E-3</v>
      </c>
      <c r="H79" s="11">
        <v>-3.3E-3</v>
      </c>
      <c r="I79" s="11">
        <v>-1.4E-3</v>
      </c>
      <c r="J79" s="11">
        <v>4.0000000000000002E-4</v>
      </c>
      <c r="K79" s="11">
        <v>2.3E-3</v>
      </c>
      <c r="L79" s="11">
        <v>4.1000000000000003E-3</v>
      </c>
      <c r="M79" s="11">
        <v>5.8999999999999999E-3</v>
      </c>
      <c r="N79" s="11">
        <v>7.6E-3</v>
      </c>
      <c r="O79" s="11">
        <v>9.2999999999999992E-3</v>
      </c>
      <c r="P79" s="11">
        <v>1.0800000000000001E-2</v>
      </c>
      <c r="Q79" s="11">
        <v>1.21E-2</v>
      </c>
      <c r="R79" s="11">
        <v>1.3299999999999999E-2</v>
      </c>
      <c r="S79" s="11">
        <v>1.4200000000000001E-2</v>
      </c>
      <c r="T79" s="11">
        <v>1.4800000000000001E-2</v>
      </c>
      <c r="U79" s="11">
        <v>1.52E-2</v>
      </c>
      <c r="V79" s="11">
        <v>1.5299999999999999E-2</v>
      </c>
      <c r="W79" s="11">
        <v>1.52E-2</v>
      </c>
      <c r="X79" s="11">
        <v>1.4800000000000001E-2</v>
      </c>
      <c r="Y79" s="11">
        <v>1.4200000000000001E-2</v>
      </c>
      <c r="Z79" s="11">
        <v>1.34E-2</v>
      </c>
      <c r="AA79" s="11">
        <v>1.2500000000000001E-2</v>
      </c>
      <c r="AB79" s="11">
        <v>1.14E-2</v>
      </c>
      <c r="AC79" s="11">
        <v>1.0200000000000001E-2</v>
      </c>
      <c r="AD79" s="11">
        <v>8.9999999999999993E-3</v>
      </c>
      <c r="AE79" s="11">
        <v>7.7999999999999996E-3</v>
      </c>
      <c r="AF79" s="11">
        <v>6.4999999999999997E-3</v>
      </c>
      <c r="AG79" s="11">
        <v>5.3E-3</v>
      </c>
      <c r="AH79" s="11">
        <v>4.1000000000000003E-3</v>
      </c>
      <c r="AI79" s="11">
        <v>3.0000000000000001E-3</v>
      </c>
      <c r="AJ79" s="11">
        <v>1.9E-3</v>
      </c>
      <c r="AK79" s="11">
        <v>1E-3</v>
      </c>
      <c r="AL79" s="11">
        <v>1E-4</v>
      </c>
      <c r="AM79" s="11">
        <v>-8.0000000000000004E-4</v>
      </c>
      <c r="AN79" s="11">
        <v>-1.6999999999999999E-3</v>
      </c>
      <c r="AO79" s="11">
        <v>-2.7000000000000001E-3</v>
      </c>
      <c r="AP79" s="11">
        <v>-3.5999999999999999E-3</v>
      </c>
      <c r="AQ79" s="11">
        <v>-4.5999999999999999E-3</v>
      </c>
      <c r="AR79" s="11">
        <v>-5.4999999999999997E-3</v>
      </c>
      <c r="AS79" s="11">
        <v>-6.3E-3</v>
      </c>
      <c r="AT79" s="11">
        <v>-6.7999999999999996E-3</v>
      </c>
      <c r="AU79" s="11">
        <v>-7.1000000000000004E-3</v>
      </c>
      <c r="AV79" s="11">
        <v>-7.0000000000000001E-3</v>
      </c>
      <c r="AW79" s="11">
        <v>-6.4999999999999997E-3</v>
      </c>
      <c r="AX79" s="11">
        <v>-5.5999999999999999E-3</v>
      </c>
      <c r="AY79" s="11">
        <v>-4.4000000000000003E-3</v>
      </c>
      <c r="AZ79" s="11">
        <v>-2.8999999999999998E-3</v>
      </c>
      <c r="BA79" s="11">
        <v>-1.1999999999999999E-3</v>
      </c>
      <c r="BB79" s="11">
        <v>5.0000000000000001E-4</v>
      </c>
      <c r="BC79" s="11">
        <v>2.0999999999999999E-3</v>
      </c>
      <c r="BD79" s="11">
        <v>3.5999999999999999E-3</v>
      </c>
      <c r="BE79" s="11">
        <v>4.7999999999999996E-3</v>
      </c>
      <c r="BF79" s="11">
        <v>5.7000000000000002E-3</v>
      </c>
      <c r="BG79" s="11">
        <v>6.1999999999999998E-3</v>
      </c>
      <c r="BH79" s="11">
        <v>6.4999999999999997E-3</v>
      </c>
      <c r="BI79" s="11">
        <v>6.4000000000000003E-3</v>
      </c>
      <c r="BJ79" s="11">
        <v>6.0000000000000001E-3</v>
      </c>
      <c r="BK79" s="11">
        <v>5.4999999999999997E-3</v>
      </c>
      <c r="BL79" s="11">
        <v>4.7999999999999996E-3</v>
      </c>
      <c r="BM79" s="11">
        <v>4.0000000000000001E-3</v>
      </c>
      <c r="BN79" s="11">
        <v>3.2000000000000002E-3</v>
      </c>
      <c r="BO79" s="12">
        <v>3.0999999999999999E-3</v>
      </c>
      <c r="BP79" s="12">
        <v>3.0999999999999999E-3</v>
      </c>
      <c r="BQ79" s="12">
        <v>3.2000000000000002E-3</v>
      </c>
      <c r="BR79" s="12">
        <v>3.3999999999999998E-3</v>
      </c>
      <c r="BS79" s="12">
        <v>3.5999999999999999E-3</v>
      </c>
      <c r="BT79" s="12">
        <v>4.0000000000000001E-3</v>
      </c>
      <c r="BU79" s="12">
        <v>4.3E-3</v>
      </c>
      <c r="BV79" s="12">
        <v>4.5999999999999999E-3</v>
      </c>
      <c r="BW79" s="12">
        <v>4.8999999999999998E-3</v>
      </c>
      <c r="BX79" s="12">
        <v>5.1999999999999998E-3</v>
      </c>
      <c r="BY79" s="12">
        <v>5.4000000000000003E-3</v>
      </c>
      <c r="BZ79" s="12">
        <v>5.5999999999999999E-3</v>
      </c>
      <c r="CA79" s="12">
        <v>5.8999999999999999E-3</v>
      </c>
      <c r="CB79" s="12">
        <v>6.1999999999999998E-3</v>
      </c>
      <c r="CC79" s="12">
        <v>6.4999999999999997E-3</v>
      </c>
      <c r="CD79" s="12">
        <v>6.7000000000000002E-3</v>
      </c>
      <c r="CE79" s="12">
        <v>7.0000000000000001E-3</v>
      </c>
      <c r="CF79" s="12">
        <v>7.1999999999999998E-3</v>
      </c>
      <c r="CG79" s="12">
        <v>7.4999999999999997E-3</v>
      </c>
      <c r="CH79" s="12">
        <v>7.7000000000000002E-3</v>
      </c>
    </row>
    <row r="80" spans="1:86" x14ac:dyDescent="0.2">
      <c r="A80" s="6">
        <v>98</v>
      </c>
      <c r="B80" s="11">
        <v>-1.3599999999999999E-2</v>
      </c>
      <c r="C80" s="11">
        <v>-1.18E-2</v>
      </c>
      <c r="D80" s="11">
        <v>-1.01E-2</v>
      </c>
      <c r="E80" s="11">
        <v>-8.3999999999999995E-3</v>
      </c>
      <c r="F80" s="11">
        <v>-6.6E-3</v>
      </c>
      <c r="G80" s="11">
        <v>-4.8999999999999998E-3</v>
      </c>
      <c r="H80" s="11">
        <v>-3.0999999999999999E-3</v>
      </c>
      <c r="I80" s="11">
        <v>-1.4E-3</v>
      </c>
      <c r="J80" s="11">
        <v>4.0000000000000002E-4</v>
      </c>
      <c r="K80" s="11">
        <v>2.2000000000000001E-3</v>
      </c>
      <c r="L80" s="11">
        <v>3.8999999999999998E-3</v>
      </c>
      <c r="M80" s="11">
        <v>5.5999999999999999E-3</v>
      </c>
      <c r="N80" s="11">
        <v>7.1999999999999998E-3</v>
      </c>
      <c r="O80" s="11">
        <v>8.8000000000000005E-3</v>
      </c>
      <c r="P80" s="11">
        <v>1.0200000000000001E-2</v>
      </c>
      <c r="Q80" s="11">
        <v>1.14E-2</v>
      </c>
      <c r="R80" s="11">
        <v>1.2500000000000001E-2</v>
      </c>
      <c r="S80" s="11">
        <v>1.34E-2</v>
      </c>
      <c r="T80" s="11">
        <v>1.4E-2</v>
      </c>
      <c r="U80" s="11">
        <v>1.44E-2</v>
      </c>
      <c r="V80" s="11">
        <v>1.4500000000000001E-2</v>
      </c>
      <c r="W80" s="11">
        <v>1.44E-2</v>
      </c>
      <c r="X80" s="11">
        <v>1.4E-2</v>
      </c>
      <c r="Y80" s="11">
        <v>1.34E-2</v>
      </c>
      <c r="Z80" s="11">
        <v>1.2699999999999999E-2</v>
      </c>
      <c r="AA80" s="11">
        <v>1.18E-2</v>
      </c>
      <c r="AB80" s="11">
        <v>1.0800000000000001E-2</v>
      </c>
      <c r="AC80" s="11">
        <v>9.7000000000000003E-3</v>
      </c>
      <c r="AD80" s="11">
        <v>8.5000000000000006E-3</v>
      </c>
      <c r="AE80" s="11">
        <v>7.4000000000000003E-3</v>
      </c>
      <c r="AF80" s="11">
        <v>6.1999999999999998E-3</v>
      </c>
      <c r="AG80" s="11">
        <v>5.0000000000000001E-3</v>
      </c>
      <c r="AH80" s="11">
        <v>3.8999999999999998E-3</v>
      </c>
      <c r="AI80" s="11">
        <v>2.8E-3</v>
      </c>
      <c r="AJ80" s="11">
        <v>1.8E-3</v>
      </c>
      <c r="AK80" s="11">
        <v>8.9999999999999998E-4</v>
      </c>
      <c r="AL80" s="11">
        <v>1E-4</v>
      </c>
      <c r="AM80" s="11">
        <v>-8.0000000000000004E-4</v>
      </c>
      <c r="AN80" s="11">
        <v>-1.6000000000000001E-3</v>
      </c>
      <c r="AO80" s="11">
        <v>-2.5000000000000001E-3</v>
      </c>
      <c r="AP80" s="11">
        <v>-3.3999999999999998E-3</v>
      </c>
      <c r="AQ80" s="11">
        <v>-4.3E-3</v>
      </c>
      <c r="AR80" s="11">
        <v>-5.1999999999999998E-3</v>
      </c>
      <c r="AS80" s="11">
        <v>-5.8999999999999999E-3</v>
      </c>
      <c r="AT80" s="11">
        <v>-6.4000000000000003E-3</v>
      </c>
      <c r="AU80" s="11">
        <v>-6.7000000000000002E-3</v>
      </c>
      <c r="AV80" s="11">
        <v>-6.6E-3</v>
      </c>
      <c r="AW80" s="11">
        <v>-6.1000000000000004E-3</v>
      </c>
      <c r="AX80" s="11">
        <v>-5.3E-3</v>
      </c>
      <c r="AY80" s="11">
        <v>-4.1000000000000003E-3</v>
      </c>
      <c r="AZ80" s="11">
        <v>-2.7000000000000001E-3</v>
      </c>
      <c r="BA80" s="11">
        <v>-1.1999999999999999E-3</v>
      </c>
      <c r="BB80" s="11">
        <v>4.0000000000000002E-4</v>
      </c>
      <c r="BC80" s="11">
        <v>2E-3</v>
      </c>
      <c r="BD80" s="11">
        <v>3.3999999999999998E-3</v>
      </c>
      <c r="BE80" s="11">
        <v>4.4999999999999997E-3</v>
      </c>
      <c r="BF80" s="11">
        <v>5.4000000000000003E-3</v>
      </c>
      <c r="BG80" s="11">
        <v>5.8999999999999999E-3</v>
      </c>
      <c r="BH80" s="11">
        <v>6.1000000000000004E-3</v>
      </c>
      <c r="BI80" s="11">
        <v>6.0000000000000001E-3</v>
      </c>
      <c r="BJ80" s="11">
        <v>5.7000000000000002E-3</v>
      </c>
      <c r="BK80" s="11">
        <v>5.1999999999999998E-3</v>
      </c>
      <c r="BL80" s="11">
        <v>4.4999999999999997E-3</v>
      </c>
      <c r="BM80" s="11">
        <v>3.8E-3</v>
      </c>
      <c r="BN80" s="11">
        <v>3.0000000000000001E-3</v>
      </c>
      <c r="BO80" s="12">
        <v>2.8999999999999998E-3</v>
      </c>
      <c r="BP80" s="12">
        <v>2.8999999999999998E-3</v>
      </c>
      <c r="BQ80" s="12">
        <v>3.0000000000000001E-3</v>
      </c>
      <c r="BR80" s="12">
        <v>3.2000000000000002E-3</v>
      </c>
      <c r="BS80" s="12">
        <v>3.3999999999999998E-3</v>
      </c>
      <c r="BT80" s="12">
        <v>3.7000000000000002E-3</v>
      </c>
      <c r="BU80" s="12">
        <v>4.1000000000000003E-3</v>
      </c>
      <c r="BV80" s="12">
        <v>4.4000000000000003E-3</v>
      </c>
      <c r="BW80" s="12">
        <v>4.7000000000000002E-3</v>
      </c>
      <c r="BX80" s="12">
        <v>4.8999999999999998E-3</v>
      </c>
      <c r="BY80" s="12">
        <v>5.1000000000000004E-3</v>
      </c>
      <c r="BZ80" s="12">
        <v>5.3E-3</v>
      </c>
      <c r="CA80" s="12">
        <v>5.5999999999999999E-3</v>
      </c>
      <c r="CB80" s="12">
        <v>5.8999999999999999E-3</v>
      </c>
      <c r="CC80" s="12">
        <v>6.1000000000000004E-3</v>
      </c>
      <c r="CD80" s="12">
        <v>6.4000000000000003E-3</v>
      </c>
      <c r="CE80" s="12">
        <v>6.6E-3</v>
      </c>
      <c r="CF80" s="12">
        <v>6.7999999999999996E-3</v>
      </c>
      <c r="CG80" s="12">
        <v>7.0000000000000001E-3</v>
      </c>
      <c r="CH80" s="12">
        <v>7.1999999999999998E-3</v>
      </c>
    </row>
    <row r="81" spans="1:86" x14ac:dyDescent="0.2">
      <c r="A81" s="6">
        <v>99</v>
      </c>
      <c r="B81" s="11">
        <v>-1.2800000000000001E-2</v>
      </c>
      <c r="C81" s="11">
        <v>-1.12E-2</v>
      </c>
      <c r="D81" s="11">
        <v>-9.4999999999999998E-3</v>
      </c>
      <c r="E81" s="11">
        <v>-7.9000000000000008E-3</v>
      </c>
      <c r="F81" s="11">
        <v>-6.1999999999999998E-3</v>
      </c>
      <c r="G81" s="11">
        <v>-4.5999999999999999E-3</v>
      </c>
      <c r="H81" s="11">
        <v>-2.8999999999999998E-3</v>
      </c>
      <c r="I81" s="11">
        <v>-1.2999999999999999E-3</v>
      </c>
      <c r="J81" s="11">
        <v>4.0000000000000002E-4</v>
      </c>
      <c r="K81" s="11">
        <v>2E-3</v>
      </c>
      <c r="L81" s="11">
        <v>3.7000000000000002E-3</v>
      </c>
      <c r="M81" s="11">
        <v>5.3E-3</v>
      </c>
      <c r="N81" s="11">
        <v>6.7999999999999996E-3</v>
      </c>
      <c r="O81" s="11">
        <v>8.2000000000000007E-3</v>
      </c>
      <c r="P81" s="11">
        <v>9.5999999999999992E-3</v>
      </c>
      <c r="Q81" s="11">
        <v>1.0800000000000001E-2</v>
      </c>
      <c r="R81" s="11">
        <v>1.18E-2</v>
      </c>
      <c r="S81" s="11">
        <v>1.26E-2</v>
      </c>
      <c r="T81" s="11">
        <v>1.32E-2</v>
      </c>
      <c r="U81" s="11">
        <v>1.35E-2</v>
      </c>
      <c r="V81" s="11">
        <v>1.3599999999999999E-2</v>
      </c>
      <c r="W81" s="11">
        <v>1.35E-2</v>
      </c>
      <c r="X81" s="11">
        <v>1.32E-2</v>
      </c>
      <c r="Y81" s="11">
        <v>1.26E-2</v>
      </c>
      <c r="Z81" s="11">
        <v>1.1900000000000001E-2</v>
      </c>
      <c r="AA81" s="11">
        <v>1.11E-2</v>
      </c>
      <c r="AB81" s="11">
        <v>1.01E-2</v>
      </c>
      <c r="AC81" s="11">
        <v>9.1000000000000004E-3</v>
      </c>
      <c r="AD81" s="11">
        <v>8.0000000000000002E-3</v>
      </c>
      <c r="AE81" s="11">
        <v>6.8999999999999999E-3</v>
      </c>
      <c r="AF81" s="11">
        <v>5.7999999999999996E-3</v>
      </c>
      <c r="AG81" s="11">
        <v>4.7000000000000002E-3</v>
      </c>
      <c r="AH81" s="11">
        <v>3.7000000000000002E-3</v>
      </c>
      <c r="AI81" s="11">
        <v>2.7000000000000001E-3</v>
      </c>
      <c r="AJ81" s="11">
        <v>1.6999999999999999E-3</v>
      </c>
      <c r="AK81" s="11">
        <v>8.9999999999999998E-4</v>
      </c>
      <c r="AL81" s="11">
        <v>1E-4</v>
      </c>
      <c r="AM81" s="11">
        <v>-6.9999999999999999E-4</v>
      </c>
      <c r="AN81" s="11">
        <v>-1.5E-3</v>
      </c>
      <c r="AO81" s="11">
        <v>-2.3999999999999998E-3</v>
      </c>
      <c r="AP81" s="11">
        <v>-3.2000000000000002E-3</v>
      </c>
      <c r="AQ81" s="11">
        <v>-4.1000000000000003E-3</v>
      </c>
      <c r="AR81" s="11">
        <v>-4.8999999999999998E-3</v>
      </c>
      <c r="AS81" s="11">
        <v>-5.5999999999999999E-3</v>
      </c>
      <c r="AT81" s="11">
        <v>-6.1000000000000004E-3</v>
      </c>
      <c r="AU81" s="11">
        <v>-6.3E-3</v>
      </c>
      <c r="AV81" s="11">
        <v>-6.1999999999999998E-3</v>
      </c>
      <c r="AW81" s="11">
        <v>-5.7999999999999996E-3</v>
      </c>
      <c r="AX81" s="11">
        <v>-5.0000000000000001E-3</v>
      </c>
      <c r="AY81" s="11">
        <v>-3.8999999999999998E-3</v>
      </c>
      <c r="AZ81" s="11">
        <v>-2.5999999999999999E-3</v>
      </c>
      <c r="BA81" s="11">
        <v>-1.1000000000000001E-3</v>
      </c>
      <c r="BB81" s="11">
        <v>4.0000000000000002E-4</v>
      </c>
      <c r="BC81" s="11">
        <v>1.9E-3</v>
      </c>
      <c r="BD81" s="11">
        <v>3.2000000000000002E-3</v>
      </c>
      <c r="BE81" s="11">
        <v>4.1999999999999997E-3</v>
      </c>
      <c r="BF81" s="11">
        <v>5.0000000000000001E-3</v>
      </c>
      <c r="BG81" s="11">
        <v>5.4999999999999997E-3</v>
      </c>
      <c r="BH81" s="11">
        <v>5.7000000000000002E-3</v>
      </c>
      <c r="BI81" s="11">
        <v>5.7000000000000002E-3</v>
      </c>
      <c r="BJ81" s="11">
        <v>5.4000000000000003E-3</v>
      </c>
      <c r="BK81" s="11">
        <v>4.8999999999999998E-3</v>
      </c>
      <c r="BL81" s="11">
        <v>4.3E-3</v>
      </c>
      <c r="BM81" s="11">
        <v>3.5999999999999999E-3</v>
      </c>
      <c r="BN81" s="11">
        <v>2.8999999999999998E-3</v>
      </c>
      <c r="BO81" s="12">
        <v>2.7000000000000001E-3</v>
      </c>
      <c r="BP81" s="12">
        <v>2.7000000000000001E-3</v>
      </c>
      <c r="BQ81" s="12">
        <v>2.8E-3</v>
      </c>
      <c r="BR81" s="12">
        <v>3.0000000000000001E-3</v>
      </c>
      <c r="BS81" s="12">
        <v>3.2000000000000002E-3</v>
      </c>
      <c r="BT81" s="12">
        <v>3.5000000000000001E-3</v>
      </c>
      <c r="BU81" s="12">
        <v>3.8E-3</v>
      </c>
      <c r="BV81" s="12">
        <v>4.1000000000000003E-3</v>
      </c>
      <c r="BW81" s="12">
        <v>4.4000000000000003E-3</v>
      </c>
      <c r="BX81" s="12">
        <v>4.5999999999999999E-3</v>
      </c>
      <c r="BY81" s="12">
        <v>4.7999999999999996E-3</v>
      </c>
      <c r="BZ81" s="12">
        <v>5.0000000000000001E-3</v>
      </c>
      <c r="CA81" s="12">
        <v>5.3E-3</v>
      </c>
      <c r="CB81" s="12">
        <v>5.4999999999999997E-3</v>
      </c>
      <c r="CC81" s="12">
        <v>5.7999999999999996E-3</v>
      </c>
      <c r="CD81" s="12">
        <v>6.0000000000000001E-3</v>
      </c>
      <c r="CE81" s="12">
        <v>6.1999999999999998E-3</v>
      </c>
      <c r="CF81" s="12">
        <v>6.4000000000000003E-3</v>
      </c>
      <c r="CG81" s="12">
        <v>6.6E-3</v>
      </c>
      <c r="CH81" s="12">
        <v>6.7999999999999996E-3</v>
      </c>
    </row>
    <row r="82" spans="1:86" x14ac:dyDescent="0.2">
      <c r="A82" s="6">
        <v>100</v>
      </c>
      <c r="B82" s="11">
        <v>-1.2E-2</v>
      </c>
      <c r="C82" s="11">
        <v>-1.0500000000000001E-2</v>
      </c>
      <c r="D82" s="11">
        <v>-8.8999999999999999E-3</v>
      </c>
      <c r="E82" s="11">
        <v>-7.4000000000000003E-3</v>
      </c>
      <c r="F82" s="11">
        <v>-5.7999999999999996E-3</v>
      </c>
      <c r="G82" s="11">
        <v>-4.3E-3</v>
      </c>
      <c r="H82" s="11">
        <v>-2.7000000000000001E-3</v>
      </c>
      <c r="I82" s="11">
        <v>-1.1999999999999999E-3</v>
      </c>
      <c r="J82" s="11">
        <v>4.0000000000000002E-4</v>
      </c>
      <c r="K82" s="11">
        <v>1.9E-3</v>
      </c>
      <c r="L82" s="11">
        <v>3.3999999999999998E-3</v>
      </c>
      <c r="M82" s="11">
        <v>4.8999999999999998E-3</v>
      </c>
      <c r="N82" s="11">
        <v>6.4000000000000003E-3</v>
      </c>
      <c r="O82" s="11">
        <v>7.7000000000000002E-3</v>
      </c>
      <c r="P82" s="11">
        <v>8.9999999999999993E-3</v>
      </c>
      <c r="Q82" s="11">
        <v>1.01E-2</v>
      </c>
      <c r="R82" s="11">
        <v>1.0999999999999999E-2</v>
      </c>
      <c r="S82" s="11">
        <v>1.18E-2</v>
      </c>
      <c r="T82" s="11">
        <v>1.24E-2</v>
      </c>
      <c r="U82" s="11">
        <v>1.2699999999999999E-2</v>
      </c>
      <c r="V82" s="11">
        <v>1.2800000000000001E-2</v>
      </c>
      <c r="W82" s="11">
        <v>1.2699999999999999E-2</v>
      </c>
      <c r="X82" s="11">
        <v>1.24E-2</v>
      </c>
      <c r="Y82" s="11">
        <v>1.1900000000000001E-2</v>
      </c>
      <c r="Z82" s="11">
        <v>1.12E-2</v>
      </c>
      <c r="AA82" s="11">
        <v>1.04E-2</v>
      </c>
      <c r="AB82" s="11">
        <v>9.4999999999999998E-3</v>
      </c>
      <c r="AC82" s="11">
        <v>8.5000000000000006E-3</v>
      </c>
      <c r="AD82" s="11">
        <v>7.4999999999999997E-3</v>
      </c>
      <c r="AE82" s="11">
        <v>6.4999999999999997E-3</v>
      </c>
      <c r="AF82" s="11">
        <v>5.4000000000000003E-3</v>
      </c>
      <c r="AG82" s="11">
        <v>4.4000000000000003E-3</v>
      </c>
      <c r="AH82" s="11">
        <v>3.3999999999999998E-3</v>
      </c>
      <c r="AI82" s="11">
        <v>2.5000000000000001E-3</v>
      </c>
      <c r="AJ82" s="11">
        <v>1.6000000000000001E-3</v>
      </c>
      <c r="AK82" s="11">
        <v>8.0000000000000004E-4</v>
      </c>
      <c r="AL82" s="11">
        <v>1E-4</v>
      </c>
      <c r="AM82" s="11">
        <v>-6.9999999999999999E-4</v>
      </c>
      <c r="AN82" s="11">
        <v>-1.4E-3</v>
      </c>
      <c r="AO82" s="11">
        <v>-2.2000000000000001E-3</v>
      </c>
      <c r="AP82" s="11">
        <v>-3.0000000000000001E-3</v>
      </c>
      <c r="AQ82" s="11">
        <v>-3.8E-3</v>
      </c>
      <c r="AR82" s="11">
        <v>-4.5999999999999999E-3</v>
      </c>
      <c r="AS82" s="11">
        <v>-5.1999999999999998E-3</v>
      </c>
      <c r="AT82" s="11">
        <v>-5.7000000000000002E-3</v>
      </c>
      <c r="AU82" s="11">
        <v>-5.8999999999999999E-3</v>
      </c>
      <c r="AV82" s="11">
        <v>-5.7999999999999996E-3</v>
      </c>
      <c r="AW82" s="11">
        <v>-5.4000000000000003E-3</v>
      </c>
      <c r="AX82" s="11">
        <v>-4.7000000000000002E-3</v>
      </c>
      <c r="AY82" s="11">
        <v>-3.7000000000000002E-3</v>
      </c>
      <c r="AZ82" s="11">
        <v>-2.3999999999999998E-3</v>
      </c>
      <c r="BA82" s="11">
        <v>-1E-3</v>
      </c>
      <c r="BB82" s="11">
        <v>4.0000000000000002E-4</v>
      </c>
      <c r="BC82" s="11">
        <v>1.6999999999999999E-3</v>
      </c>
      <c r="BD82" s="11">
        <v>3.0000000000000001E-3</v>
      </c>
      <c r="BE82" s="11">
        <v>4.0000000000000001E-3</v>
      </c>
      <c r="BF82" s="11">
        <v>4.7000000000000002E-3</v>
      </c>
      <c r="BG82" s="11">
        <v>5.1999999999999998E-3</v>
      </c>
      <c r="BH82" s="11">
        <v>5.4000000000000003E-3</v>
      </c>
      <c r="BI82" s="11">
        <v>5.3E-3</v>
      </c>
      <c r="BJ82" s="11">
        <v>5.0000000000000001E-3</v>
      </c>
      <c r="BK82" s="11">
        <v>4.5999999999999999E-3</v>
      </c>
      <c r="BL82" s="11">
        <v>4.0000000000000001E-3</v>
      </c>
      <c r="BM82" s="11">
        <v>3.3999999999999998E-3</v>
      </c>
      <c r="BN82" s="11">
        <v>2.7000000000000001E-3</v>
      </c>
      <c r="BO82" s="12">
        <v>2.5999999999999999E-3</v>
      </c>
      <c r="BP82" s="12">
        <v>2.5999999999999999E-3</v>
      </c>
      <c r="BQ82" s="12">
        <v>2.5999999999999999E-3</v>
      </c>
      <c r="BR82" s="12">
        <v>2.8E-3</v>
      </c>
      <c r="BS82" s="12">
        <v>3.0000000000000001E-3</v>
      </c>
      <c r="BT82" s="12">
        <v>3.3E-3</v>
      </c>
      <c r="BU82" s="12">
        <v>3.5999999999999999E-3</v>
      </c>
      <c r="BV82" s="12">
        <v>3.8999999999999998E-3</v>
      </c>
      <c r="BW82" s="12">
        <v>4.1000000000000003E-3</v>
      </c>
      <c r="BX82" s="12">
        <v>4.3E-3</v>
      </c>
      <c r="BY82" s="12">
        <v>4.4999999999999997E-3</v>
      </c>
      <c r="BZ82" s="12">
        <v>4.7000000000000002E-3</v>
      </c>
      <c r="CA82" s="12">
        <v>4.8999999999999998E-3</v>
      </c>
      <c r="CB82" s="12">
        <v>5.1999999999999998E-3</v>
      </c>
      <c r="CC82" s="12">
        <v>5.4000000000000003E-3</v>
      </c>
      <c r="CD82" s="12">
        <v>5.5999999999999999E-3</v>
      </c>
      <c r="CE82" s="12">
        <v>5.7999999999999996E-3</v>
      </c>
      <c r="CF82" s="12">
        <v>6.0000000000000001E-3</v>
      </c>
      <c r="CG82" s="12">
        <v>6.1999999999999998E-3</v>
      </c>
      <c r="CH82" s="12">
        <v>6.4000000000000003E-3</v>
      </c>
    </row>
    <row r="83" spans="1:86" x14ac:dyDescent="0.2">
      <c r="A83" s="6">
        <v>101</v>
      </c>
      <c r="B83" s="11">
        <v>-1.12E-2</v>
      </c>
      <c r="C83" s="11">
        <v>-9.7999999999999997E-3</v>
      </c>
      <c r="D83" s="11">
        <v>-8.3000000000000001E-3</v>
      </c>
      <c r="E83" s="11">
        <v>-6.8999999999999999E-3</v>
      </c>
      <c r="F83" s="11">
        <v>-5.4999999999999997E-3</v>
      </c>
      <c r="G83" s="11">
        <v>-4.0000000000000001E-3</v>
      </c>
      <c r="H83" s="11">
        <v>-2.5999999999999999E-3</v>
      </c>
      <c r="I83" s="11">
        <v>-1.1000000000000001E-3</v>
      </c>
      <c r="J83" s="11">
        <v>2.9999999999999997E-4</v>
      </c>
      <c r="K83" s="11">
        <v>1.8E-3</v>
      </c>
      <c r="L83" s="11">
        <v>3.2000000000000002E-3</v>
      </c>
      <c r="M83" s="11">
        <v>4.5999999999999999E-3</v>
      </c>
      <c r="N83" s="11">
        <v>5.8999999999999999E-3</v>
      </c>
      <c r="O83" s="11">
        <v>7.1999999999999998E-3</v>
      </c>
      <c r="P83" s="11">
        <v>8.3999999999999995E-3</v>
      </c>
      <c r="Q83" s="11">
        <v>9.4000000000000004E-3</v>
      </c>
      <c r="R83" s="11">
        <v>1.03E-2</v>
      </c>
      <c r="S83" s="11">
        <v>1.0999999999999999E-2</v>
      </c>
      <c r="T83" s="11">
        <v>1.15E-2</v>
      </c>
      <c r="U83" s="11">
        <v>1.18E-2</v>
      </c>
      <c r="V83" s="11">
        <v>1.1900000000000001E-2</v>
      </c>
      <c r="W83" s="11">
        <v>1.18E-2</v>
      </c>
      <c r="X83" s="11">
        <v>1.15E-2</v>
      </c>
      <c r="Y83" s="11">
        <v>1.11E-2</v>
      </c>
      <c r="Z83" s="11">
        <v>1.04E-2</v>
      </c>
      <c r="AA83" s="11">
        <v>9.7000000000000003E-3</v>
      </c>
      <c r="AB83" s="11">
        <v>8.8999999999999999E-3</v>
      </c>
      <c r="AC83" s="11">
        <v>8.0000000000000002E-3</v>
      </c>
      <c r="AD83" s="11">
        <v>7.0000000000000001E-3</v>
      </c>
      <c r="AE83" s="11">
        <v>6.1000000000000004E-3</v>
      </c>
      <c r="AF83" s="11">
        <v>5.1000000000000004E-3</v>
      </c>
      <c r="AG83" s="11">
        <v>4.1000000000000003E-3</v>
      </c>
      <c r="AH83" s="11">
        <v>3.2000000000000002E-3</v>
      </c>
      <c r="AI83" s="11">
        <v>2.3E-3</v>
      </c>
      <c r="AJ83" s="11">
        <v>1.5E-3</v>
      </c>
      <c r="AK83" s="11">
        <v>8.0000000000000004E-4</v>
      </c>
      <c r="AL83" s="11">
        <v>0</v>
      </c>
      <c r="AM83" s="11">
        <v>-5.9999999999999995E-4</v>
      </c>
      <c r="AN83" s="11">
        <v>-1.2999999999999999E-3</v>
      </c>
      <c r="AO83" s="11">
        <v>-2.0999999999999999E-3</v>
      </c>
      <c r="AP83" s="11">
        <v>-2.8E-3</v>
      </c>
      <c r="AQ83" s="11">
        <v>-3.5999999999999999E-3</v>
      </c>
      <c r="AR83" s="11">
        <v>-4.3E-3</v>
      </c>
      <c r="AS83" s="11">
        <v>-4.8999999999999998E-3</v>
      </c>
      <c r="AT83" s="11">
        <v>-5.3E-3</v>
      </c>
      <c r="AU83" s="11">
        <v>-5.4999999999999997E-3</v>
      </c>
      <c r="AV83" s="11">
        <v>-5.4000000000000003E-3</v>
      </c>
      <c r="AW83" s="11">
        <v>-5.0000000000000001E-3</v>
      </c>
      <c r="AX83" s="11">
        <v>-4.4000000000000003E-3</v>
      </c>
      <c r="AY83" s="11">
        <v>-3.3999999999999998E-3</v>
      </c>
      <c r="AZ83" s="11">
        <v>-2.3E-3</v>
      </c>
      <c r="BA83" s="11">
        <v>-1E-3</v>
      </c>
      <c r="BB83" s="11">
        <v>4.0000000000000002E-4</v>
      </c>
      <c r="BC83" s="11">
        <v>1.6000000000000001E-3</v>
      </c>
      <c r="BD83" s="11">
        <v>2.8E-3</v>
      </c>
      <c r="BE83" s="11">
        <v>3.7000000000000002E-3</v>
      </c>
      <c r="BF83" s="11">
        <v>4.4000000000000003E-3</v>
      </c>
      <c r="BG83" s="11">
        <v>4.8999999999999998E-3</v>
      </c>
      <c r="BH83" s="11">
        <v>5.0000000000000001E-3</v>
      </c>
      <c r="BI83" s="11">
        <v>5.0000000000000001E-3</v>
      </c>
      <c r="BJ83" s="11">
        <v>4.7000000000000002E-3</v>
      </c>
      <c r="BK83" s="11">
        <v>4.3E-3</v>
      </c>
      <c r="BL83" s="11">
        <v>3.7000000000000002E-3</v>
      </c>
      <c r="BM83" s="11">
        <v>3.0999999999999999E-3</v>
      </c>
      <c r="BN83" s="11">
        <v>2.5000000000000001E-3</v>
      </c>
      <c r="BO83" s="12">
        <v>2.3999999999999998E-3</v>
      </c>
      <c r="BP83" s="12">
        <v>2.3999999999999998E-3</v>
      </c>
      <c r="BQ83" s="12">
        <v>2.5000000000000001E-3</v>
      </c>
      <c r="BR83" s="12">
        <v>2.5999999999999999E-3</v>
      </c>
      <c r="BS83" s="12">
        <v>2.8E-3</v>
      </c>
      <c r="BT83" s="12">
        <v>3.0999999999999999E-3</v>
      </c>
      <c r="BU83" s="12">
        <v>3.3E-3</v>
      </c>
      <c r="BV83" s="12">
        <v>3.5999999999999999E-3</v>
      </c>
      <c r="BW83" s="12">
        <v>3.8E-3</v>
      </c>
      <c r="BX83" s="12">
        <v>4.0000000000000001E-3</v>
      </c>
      <c r="BY83" s="12">
        <v>4.1999999999999997E-3</v>
      </c>
      <c r="BZ83" s="12">
        <v>4.4000000000000003E-3</v>
      </c>
      <c r="CA83" s="12">
        <v>4.5999999999999999E-3</v>
      </c>
      <c r="CB83" s="12">
        <v>4.7999999999999996E-3</v>
      </c>
      <c r="CC83" s="12">
        <v>5.0000000000000001E-3</v>
      </c>
      <c r="CD83" s="12">
        <v>5.1999999999999998E-3</v>
      </c>
      <c r="CE83" s="12">
        <v>5.4000000000000003E-3</v>
      </c>
      <c r="CF83" s="12">
        <v>5.5999999999999999E-3</v>
      </c>
      <c r="CG83" s="12">
        <v>5.7999999999999996E-3</v>
      </c>
      <c r="CH83" s="12">
        <v>6.0000000000000001E-3</v>
      </c>
    </row>
    <row r="84" spans="1:86" x14ac:dyDescent="0.2">
      <c r="A84" s="6">
        <v>102</v>
      </c>
      <c r="B84" s="11">
        <v>-1.04E-2</v>
      </c>
      <c r="C84" s="11">
        <v>-9.1000000000000004E-3</v>
      </c>
      <c r="D84" s="11">
        <v>-7.7000000000000002E-3</v>
      </c>
      <c r="E84" s="11">
        <v>-6.4000000000000003E-3</v>
      </c>
      <c r="F84" s="11">
        <v>-5.1000000000000004E-3</v>
      </c>
      <c r="G84" s="11">
        <v>-3.7000000000000002E-3</v>
      </c>
      <c r="H84" s="11">
        <v>-2.3999999999999998E-3</v>
      </c>
      <c r="I84" s="11">
        <v>-1E-3</v>
      </c>
      <c r="J84" s="11">
        <v>2.9999999999999997E-4</v>
      </c>
      <c r="K84" s="11">
        <v>1.6999999999999999E-3</v>
      </c>
      <c r="L84" s="11">
        <v>3.0000000000000001E-3</v>
      </c>
      <c r="M84" s="11">
        <v>4.3E-3</v>
      </c>
      <c r="N84" s="11">
        <v>5.4999999999999997E-3</v>
      </c>
      <c r="O84" s="11">
        <v>6.7000000000000002E-3</v>
      </c>
      <c r="P84" s="11">
        <v>7.7999999999999996E-3</v>
      </c>
      <c r="Q84" s="11">
        <v>8.6999999999999994E-3</v>
      </c>
      <c r="R84" s="11">
        <v>9.5999999999999992E-3</v>
      </c>
      <c r="S84" s="11">
        <v>1.0200000000000001E-2</v>
      </c>
      <c r="T84" s="11">
        <v>1.0699999999999999E-2</v>
      </c>
      <c r="U84" s="11">
        <v>1.0999999999999999E-2</v>
      </c>
      <c r="V84" s="11">
        <v>1.11E-2</v>
      </c>
      <c r="W84" s="11">
        <v>1.0999999999999999E-2</v>
      </c>
      <c r="X84" s="11">
        <v>1.0699999999999999E-2</v>
      </c>
      <c r="Y84" s="11">
        <v>1.03E-2</v>
      </c>
      <c r="Z84" s="11">
        <v>9.7000000000000003E-3</v>
      </c>
      <c r="AA84" s="11">
        <v>8.9999999999999993E-3</v>
      </c>
      <c r="AB84" s="11">
        <v>8.2000000000000007E-3</v>
      </c>
      <c r="AC84" s="11">
        <v>7.4000000000000003E-3</v>
      </c>
      <c r="AD84" s="11">
        <v>6.4999999999999997E-3</v>
      </c>
      <c r="AE84" s="11">
        <v>5.5999999999999999E-3</v>
      </c>
      <c r="AF84" s="11">
        <v>4.7000000000000002E-3</v>
      </c>
      <c r="AG84" s="11">
        <v>3.8E-3</v>
      </c>
      <c r="AH84" s="11">
        <v>3.0000000000000001E-3</v>
      </c>
      <c r="AI84" s="11">
        <v>2.2000000000000001E-3</v>
      </c>
      <c r="AJ84" s="11">
        <v>1.4E-3</v>
      </c>
      <c r="AK84" s="11">
        <v>6.9999999999999999E-4</v>
      </c>
      <c r="AL84" s="11">
        <v>0</v>
      </c>
      <c r="AM84" s="11">
        <v>-5.9999999999999995E-4</v>
      </c>
      <c r="AN84" s="11">
        <v>-1.1999999999999999E-3</v>
      </c>
      <c r="AO84" s="11">
        <v>-1.9E-3</v>
      </c>
      <c r="AP84" s="11">
        <v>-2.5999999999999999E-3</v>
      </c>
      <c r="AQ84" s="11">
        <v>-3.3E-3</v>
      </c>
      <c r="AR84" s="11">
        <v>-4.0000000000000001E-3</v>
      </c>
      <c r="AS84" s="11">
        <v>-4.4999999999999997E-3</v>
      </c>
      <c r="AT84" s="11">
        <v>-4.8999999999999998E-3</v>
      </c>
      <c r="AU84" s="11">
        <v>-5.1000000000000004E-3</v>
      </c>
      <c r="AV84" s="11">
        <v>-5.0000000000000001E-3</v>
      </c>
      <c r="AW84" s="11">
        <v>-4.7000000000000002E-3</v>
      </c>
      <c r="AX84" s="11">
        <v>-4.0000000000000001E-3</v>
      </c>
      <c r="AY84" s="11">
        <v>-3.2000000000000002E-3</v>
      </c>
      <c r="AZ84" s="11">
        <v>-2.0999999999999999E-3</v>
      </c>
      <c r="BA84" s="11">
        <v>-8.9999999999999998E-4</v>
      </c>
      <c r="BB84" s="11">
        <v>2.9999999999999997E-4</v>
      </c>
      <c r="BC84" s="11">
        <v>1.5E-3</v>
      </c>
      <c r="BD84" s="11">
        <v>2.5999999999999999E-3</v>
      </c>
      <c r="BE84" s="11">
        <v>3.3999999999999998E-3</v>
      </c>
      <c r="BF84" s="11">
        <v>4.1000000000000003E-3</v>
      </c>
      <c r="BG84" s="11">
        <v>4.4999999999999997E-3</v>
      </c>
      <c r="BH84" s="11">
        <v>4.7000000000000002E-3</v>
      </c>
      <c r="BI84" s="11">
        <v>4.5999999999999999E-3</v>
      </c>
      <c r="BJ84" s="11">
        <v>4.4000000000000003E-3</v>
      </c>
      <c r="BK84" s="11">
        <v>4.0000000000000001E-3</v>
      </c>
      <c r="BL84" s="11">
        <v>3.5000000000000001E-3</v>
      </c>
      <c r="BM84" s="11">
        <v>2.8999999999999998E-3</v>
      </c>
      <c r="BN84" s="11">
        <v>2.3E-3</v>
      </c>
      <c r="BO84" s="12">
        <v>2.2000000000000001E-3</v>
      </c>
      <c r="BP84" s="12">
        <v>2.2000000000000001E-3</v>
      </c>
      <c r="BQ84" s="12">
        <v>2.3E-3</v>
      </c>
      <c r="BR84" s="12">
        <v>2.3999999999999998E-3</v>
      </c>
      <c r="BS84" s="12">
        <v>2.5999999999999999E-3</v>
      </c>
      <c r="BT84" s="12">
        <v>2.8999999999999998E-3</v>
      </c>
      <c r="BU84" s="12">
        <v>3.0999999999999999E-3</v>
      </c>
      <c r="BV84" s="12">
        <v>3.3999999999999998E-3</v>
      </c>
      <c r="BW84" s="12">
        <v>3.5999999999999999E-3</v>
      </c>
      <c r="BX84" s="12">
        <v>3.7000000000000002E-3</v>
      </c>
      <c r="BY84" s="12">
        <v>3.8999999999999998E-3</v>
      </c>
      <c r="BZ84" s="12">
        <v>4.1000000000000003E-3</v>
      </c>
      <c r="CA84" s="12">
        <v>4.3E-3</v>
      </c>
      <c r="CB84" s="12">
        <v>4.4999999999999997E-3</v>
      </c>
      <c r="CC84" s="12">
        <v>4.7000000000000002E-3</v>
      </c>
      <c r="CD84" s="12">
        <v>4.8999999999999998E-3</v>
      </c>
      <c r="CE84" s="12">
        <v>5.1000000000000004E-3</v>
      </c>
      <c r="CF84" s="12">
        <v>5.1999999999999998E-3</v>
      </c>
      <c r="CG84" s="12">
        <v>5.4000000000000003E-3</v>
      </c>
      <c r="CH84" s="12">
        <v>5.4999999999999997E-3</v>
      </c>
    </row>
    <row r="85" spans="1:86" x14ac:dyDescent="0.2">
      <c r="A85" s="6">
        <v>103</v>
      </c>
      <c r="B85" s="11">
        <v>-9.5999999999999992E-3</v>
      </c>
      <c r="C85" s="11">
        <v>-8.3999999999999995E-3</v>
      </c>
      <c r="D85" s="11">
        <v>-7.1000000000000004E-3</v>
      </c>
      <c r="E85" s="11">
        <v>-5.8999999999999999E-3</v>
      </c>
      <c r="F85" s="11">
        <v>-4.7000000000000002E-3</v>
      </c>
      <c r="G85" s="11">
        <v>-3.3999999999999998E-3</v>
      </c>
      <c r="H85" s="11">
        <v>-2.2000000000000001E-3</v>
      </c>
      <c r="I85" s="11">
        <v>-1E-3</v>
      </c>
      <c r="J85" s="11">
        <v>2.9999999999999997E-4</v>
      </c>
      <c r="K85" s="11">
        <v>1.5E-3</v>
      </c>
      <c r="L85" s="11">
        <v>2.7000000000000001E-3</v>
      </c>
      <c r="M85" s="11">
        <v>3.8999999999999998E-3</v>
      </c>
      <c r="N85" s="11">
        <v>5.1000000000000004E-3</v>
      </c>
      <c r="O85" s="11">
        <v>6.1999999999999998E-3</v>
      </c>
      <c r="P85" s="11">
        <v>7.1999999999999998E-3</v>
      </c>
      <c r="Q85" s="11">
        <v>8.0999999999999996E-3</v>
      </c>
      <c r="R85" s="11">
        <v>8.8000000000000005E-3</v>
      </c>
      <c r="S85" s="11">
        <v>9.4000000000000004E-3</v>
      </c>
      <c r="T85" s="11">
        <v>9.9000000000000008E-3</v>
      </c>
      <c r="U85" s="11">
        <v>1.01E-2</v>
      </c>
      <c r="V85" s="11">
        <v>1.0200000000000001E-2</v>
      </c>
      <c r="W85" s="11">
        <v>1.01E-2</v>
      </c>
      <c r="X85" s="11">
        <v>9.9000000000000008E-3</v>
      </c>
      <c r="Y85" s="11">
        <v>9.4999999999999998E-3</v>
      </c>
      <c r="Z85" s="11">
        <v>8.9999999999999993E-3</v>
      </c>
      <c r="AA85" s="11">
        <v>8.3000000000000001E-3</v>
      </c>
      <c r="AB85" s="11">
        <v>7.6E-3</v>
      </c>
      <c r="AC85" s="11">
        <v>6.7999999999999996E-3</v>
      </c>
      <c r="AD85" s="11">
        <v>6.0000000000000001E-3</v>
      </c>
      <c r="AE85" s="11">
        <v>5.1999999999999998E-3</v>
      </c>
      <c r="AF85" s="11">
        <v>4.4000000000000003E-3</v>
      </c>
      <c r="AG85" s="11">
        <v>3.5000000000000001E-3</v>
      </c>
      <c r="AH85" s="11">
        <v>2.7000000000000001E-3</v>
      </c>
      <c r="AI85" s="11">
        <v>2E-3</v>
      </c>
      <c r="AJ85" s="11">
        <v>1.2999999999999999E-3</v>
      </c>
      <c r="AK85" s="11">
        <v>6.9999999999999999E-4</v>
      </c>
      <c r="AL85" s="11">
        <v>0</v>
      </c>
      <c r="AM85" s="11">
        <v>-5.9999999999999995E-4</v>
      </c>
      <c r="AN85" s="11">
        <v>-1.1999999999999999E-3</v>
      </c>
      <c r="AO85" s="11">
        <v>-1.8E-3</v>
      </c>
      <c r="AP85" s="11">
        <v>-2.3999999999999998E-3</v>
      </c>
      <c r="AQ85" s="11">
        <v>-3.0999999999999999E-3</v>
      </c>
      <c r="AR85" s="11">
        <v>-3.7000000000000002E-3</v>
      </c>
      <c r="AS85" s="11">
        <v>-4.1999999999999997E-3</v>
      </c>
      <c r="AT85" s="11">
        <v>-4.4999999999999997E-3</v>
      </c>
      <c r="AU85" s="11">
        <v>-4.7000000000000002E-3</v>
      </c>
      <c r="AV85" s="11">
        <v>-4.5999999999999999E-3</v>
      </c>
      <c r="AW85" s="11">
        <v>-4.3E-3</v>
      </c>
      <c r="AX85" s="11">
        <v>-3.7000000000000002E-3</v>
      </c>
      <c r="AY85" s="11">
        <v>-2.8999999999999998E-3</v>
      </c>
      <c r="AZ85" s="11">
        <v>-1.9E-3</v>
      </c>
      <c r="BA85" s="11">
        <v>-8.0000000000000004E-4</v>
      </c>
      <c r="BB85" s="11">
        <v>2.9999999999999997E-4</v>
      </c>
      <c r="BC85" s="11">
        <v>1.4E-3</v>
      </c>
      <c r="BD85" s="11">
        <v>2.3999999999999998E-3</v>
      </c>
      <c r="BE85" s="11">
        <v>3.2000000000000002E-3</v>
      </c>
      <c r="BF85" s="11">
        <v>3.8E-3</v>
      </c>
      <c r="BG85" s="11">
        <v>4.1999999999999997E-3</v>
      </c>
      <c r="BH85" s="11">
        <v>4.3E-3</v>
      </c>
      <c r="BI85" s="11">
        <v>4.3E-3</v>
      </c>
      <c r="BJ85" s="11">
        <v>4.0000000000000001E-3</v>
      </c>
      <c r="BK85" s="11">
        <v>3.7000000000000002E-3</v>
      </c>
      <c r="BL85" s="11">
        <v>3.2000000000000002E-3</v>
      </c>
      <c r="BM85" s="11">
        <v>2.7000000000000001E-3</v>
      </c>
      <c r="BN85" s="11">
        <v>2.0999999999999999E-3</v>
      </c>
      <c r="BO85" s="12">
        <v>2.0999999999999999E-3</v>
      </c>
      <c r="BP85" s="12">
        <v>2E-3</v>
      </c>
      <c r="BQ85" s="12">
        <v>2.0999999999999999E-3</v>
      </c>
      <c r="BR85" s="12">
        <v>2.2000000000000001E-3</v>
      </c>
      <c r="BS85" s="12">
        <v>2.3999999999999998E-3</v>
      </c>
      <c r="BT85" s="12">
        <v>2.5999999999999999E-3</v>
      </c>
      <c r="BU85" s="12">
        <v>2.8999999999999998E-3</v>
      </c>
      <c r="BV85" s="12">
        <v>3.0999999999999999E-3</v>
      </c>
      <c r="BW85" s="12">
        <v>3.3E-3</v>
      </c>
      <c r="BX85" s="12">
        <v>3.5000000000000001E-3</v>
      </c>
      <c r="BY85" s="12">
        <v>3.5999999999999999E-3</v>
      </c>
      <c r="BZ85" s="12">
        <v>3.8E-3</v>
      </c>
      <c r="CA85" s="12">
        <v>3.8999999999999998E-3</v>
      </c>
      <c r="CB85" s="12">
        <v>4.1000000000000003E-3</v>
      </c>
      <c r="CC85" s="12">
        <v>4.3E-3</v>
      </c>
      <c r="CD85" s="12">
        <v>4.4999999999999997E-3</v>
      </c>
      <c r="CE85" s="12">
        <v>4.7000000000000002E-3</v>
      </c>
      <c r="CF85" s="12">
        <v>4.7999999999999996E-3</v>
      </c>
      <c r="CG85" s="12">
        <v>5.0000000000000001E-3</v>
      </c>
      <c r="CH85" s="12">
        <v>5.1000000000000004E-3</v>
      </c>
    </row>
    <row r="86" spans="1:86" x14ac:dyDescent="0.2">
      <c r="A86" s="6">
        <v>104</v>
      </c>
      <c r="B86" s="11">
        <v>-8.8000000000000005E-3</v>
      </c>
      <c r="C86" s="11">
        <v>-7.7000000000000002E-3</v>
      </c>
      <c r="D86" s="11">
        <v>-6.4999999999999997E-3</v>
      </c>
      <c r="E86" s="11">
        <v>-5.4000000000000003E-3</v>
      </c>
      <c r="F86" s="11">
        <v>-4.3E-3</v>
      </c>
      <c r="G86" s="11">
        <v>-3.2000000000000002E-3</v>
      </c>
      <c r="H86" s="11">
        <v>-2E-3</v>
      </c>
      <c r="I86" s="11">
        <v>-8.9999999999999998E-4</v>
      </c>
      <c r="J86" s="11">
        <v>2.9999999999999997E-4</v>
      </c>
      <c r="K86" s="11">
        <v>1.4E-3</v>
      </c>
      <c r="L86" s="11">
        <v>2.5000000000000001E-3</v>
      </c>
      <c r="M86" s="11">
        <v>3.5999999999999999E-3</v>
      </c>
      <c r="N86" s="11">
        <v>4.7000000000000002E-3</v>
      </c>
      <c r="O86" s="11">
        <v>5.7000000000000002E-3</v>
      </c>
      <c r="P86" s="11">
        <v>6.6E-3</v>
      </c>
      <c r="Q86" s="11">
        <v>7.4000000000000003E-3</v>
      </c>
      <c r="R86" s="11">
        <v>8.0999999999999996E-3</v>
      </c>
      <c r="S86" s="11">
        <v>8.6999999999999994E-3</v>
      </c>
      <c r="T86" s="11">
        <v>9.1000000000000004E-3</v>
      </c>
      <c r="U86" s="11">
        <v>9.2999999999999992E-3</v>
      </c>
      <c r="V86" s="11">
        <v>9.4000000000000004E-3</v>
      </c>
      <c r="W86" s="11">
        <v>9.2999999999999992E-3</v>
      </c>
      <c r="X86" s="11">
        <v>9.1000000000000004E-3</v>
      </c>
      <c r="Y86" s="11">
        <v>8.6999999999999994E-3</v>
      </c>
      <c r="Z86" s="11">
        <v>8.2000000000000007E-3</v>
      </c>
      <c r="AA86" s="11">
        <v>7.6E-3</v>
      </c>
      <c r="AB86" s="11">
        <v>7.0000000000000001E-3</v>
      </c>
      <c r="AC86" s="11">
        <v>6.3E-3</v>
      </c>
      <c r="AD86" s="11">
        <v>5.4999999999999997E-3</v>
      </c>
      <c r="AE86" s="11">
        <v>4.7999999999999996E-3</v>
      </c>
      <c r="AF86" s="11">
        <v>4.0000000000000001E-3</v>
      </c>
      <c r="AG86" s="11">
        <v>3.2000000000000002E-3</v>
      </c>
      <c r="AH86" s="11">
        <v>2.5000000000000001E-3</v>
      </c>
      <c r="AI86" s="11">
        <v>1.8E-3</v>
      </c>
      <c r="AJ86" s="11">
        <v>1.1999999999999999E-3</v>
      </c>
      <c r="AK86" s="11">
        <v>5.9999999999999995E-4</v>
      </c>
      <c r="AL86" s="11">
        <v>0</v>
      </c>
      <c r="AM86" s="11">
        <v>-5.0000000000000001E-4</v>
      </c>
      <c r="AN86" s="11">
        <v>-1.1000000000000001E-3</v>
      </c>
      <c r="AO86" s="11">
        <v>-1.6000000000000001E-3</v>
      </c>
      <c r="AP86" s="11">
        <v>-2.2000000000000001E-3</v>
      </c>
      <c r="AQ86" s="11">
        <v>-2.8E-3</v>
      </c>
      <c r="AR86" s="11">
        <v>-3.3999999999999998E-3</v>
      </c>
      <c r="AS86" s="11">
        <v>-3.8E-3</v>
      </c>
      <c r="AT86" s="11">
        <v>-4.1999999999999997E-3</v>
      </c>
      <c r="AU86" s="11">
        <v>-4.3E-3</v>
      </c>
      <c r="AV86" s="11">
        <v>-4.3E-3</v>
      </c>
      <c r="AW86" s="11">
        <v>-4.0000000000000001E-3</v>
      </c>
      <c r="AX86" s="11">
        <v>-3.3999999999999998E-3</v>
      </c>
      <c r="AY86" s="11">
        <v>-2.7000000000000001E-3</v>
      </c>
      <c r="AZ86" s="11">
        <v>-1.8E-3</v>
      </c>
      <c r="BA86" s="11">
        <v>-8.0000000000000004E-4</v>
      </c>
      <c r="BB86" s="11">
        <v>2.9999999999999997E-4</v>
      </c>
      <c r="BC86" s="11">
        <v>1.2999999999999999E-3</v>
      </c>
      <c r="BD86" s="11">
        <v>2.2000000000000001E-3</v>
      </c>
      <c r="BE86" s="11">
        <v>2.8999999999999998E-3</v>
      </c>
      <c r="BF86" s="11">
        <v>3.5000000000000001E-3</v>
      </c>
      <c r="BG86" s="11">
        <v>3.8E-3</v>
      </c>
      <c r="BH86" s="11">
        <v>4.0000000000000001E-3</v>
      </c>
      <c r="BI86" s="11">
        <v>3.8999999999999998E-3</v>
      </c>
      <c r="BJ86" s="11">
        <v>3.7000000000000002E-3</v>
      </c>
      <c r="BK86" s="11">
        <v>3.3999999999999998E-3</v>
      </c>
      <c r="BL86" s="11">
        <v>2.8999999999999998E-3</v>
      </c>
      <c r="BM86" s="11">
        <v>2.5000000000000001E-3</v>
      </c>
      <c r="BN86" s="11">
        <v>2E-3</v>
      </c>
      <c r="BO86" s="12">
        <v>1.9E-3</v>
      </c>
      <c r="BP86" s="12">
        <v>1.9E-3</v>
      </c>
      <c r="BQ86" s="12">
        <v>1.9E-3</v>
      </c>
      <c r="BR86" s="12">
        <v>2.0999999999999999E-3</v>
      </c>
      <c r="BS86" s="12">
        <v>2.2000000000000001E-3</v>
      </c>
      <c r="BT86" s="12">
        <v>2.3999999999999998E-3</v>
      </c>
      <c r="BU86" s="12">
        <v>2.5999999999999999E-3</v>
      </c>
      <c r="BV86" s="12">
        <v>2.8E-3</v>
      </c>
      <c r="BW86" s="12">
        <v>3.0000000000000001E-3</v>
      </c>
      <c r="BX86" s="12">
        <v>3.2000000000000002E-3</v>
      </c>
      <c r="BY86" s="12">
        <v>3.3E-3</v>
      </c>
      <c r="BZ86" s="12">
        <v>3.3999999999999998E-3</v>
      </c>
      <c r="CA86" s="12">
        <v>3.5999999999999999E-3</v>
      </c>
      <c r="CB86" s="12">
        <v>3.8E-3</v>
      </c>
      <c r="CC86" s="12">
        <v>4.0000000000000001E-3</v>
      </c>
      <c r="CD86" s="12">
        <v>4.1000000000000003E-3</v>
      </c>
      <c r="CE86" s="12">
        <v>4.3E-3</v>
      </c>
      <c r="CF86" s="12">
        <v>4.4000000000000003E-3</v>
      </c>
      <c r="CG86" s="12">
        <v>4.5999999999999999E-3</v>
      </c>
      <c r="CH86" s="12">
        <v>4.7000000000000002E-3</v>
      </c>
    </row>
    <row r="87" spans="1:86" x14ac:dyDescent="0.2">
      <c r="A87" s="6">
        <v>105</v>
      </c>
      <c r="B87" s="11">
        <v>-8.0000000000000002E-3</v>
      </c>
      <c r="C87" s="11">
        <v>-7.0000000000000001E-3</v>
      </c>
      <c r="D87" s="11">
        <v>-5.8999999999999999E-3</v>
      </c>
      <c r="E87" s="11">
        <v>-4.8999999999999998E-3</v>
      </c>
      <c r="F87" s="11">
        <v>-3.8999999999999998E-3</v>
      </c>
      <c r="G87" s="11">
        <v>-2.8999999999999998E-3</v>
      </c>
      <c r="H87" s="11">
        <v>-1.8E-3</v>
      </c>
      <c r="I87" s="11">
        <v>-8.0000000000000004E-4</v>
      </c>
      <c r="J87" s="11">
        <v>2.0000000000000001E-4</v>
      </c>
      <c r="K87" s="11">
        <v>1.2999999999999999E-3</v>
      </c>
      <c r="L87" s="11">
        <v>2.3E-3</v>
      </c>
      <c r="M87" s="11">
        <v>3.3E-3</v>
      </c>
      <c r="N87" s="11">
        <v>4.1999999999999997E-3</v>
      </c>
      <c r="O87" s="11">
        <v>5.1000000000000004E-3</v>
      </c>
      <c r="P87" s="11">
        <v>6.0000000000000001E-3</v>
      </c>
      <c r="Q87" s="11">
        <v>6.7000000000000002E-3</v>
      </c>
      <c r="R87" s="11">
        <v>7.4000000000000003E-3</v>
      </c>
      <c r="S87" s="11">
        <v>7.9000000000000008E-3</v>
      </c>
      <c r="T87" s="11">
        <v>8.2000000000000007E-3</v>
      </c>
      <c r="U87" s="11">
        <v>8.5000000000000006E-3</v>
      </c>
      <c r="V87" s="11">
        <v>8.5000000000000006E-3</v>
      </c>
      <c r="W87" s="11">
        <v>8.3999999999999995E-3</v>
      </c>
      <c r="X87" s="11">
        <v>8.2000000000000007E-3</v>
      </c>
      <c r="Y87" s="11">
        <v>7.9000000000000008E-3</v>
      </c>
      <c r="Z87" s="11">
        <v>7.4999999999999997E-3</v>
      </c>
      <c r="AA87" s="11">
        <v>6.8999999999999999E-3</v>
      </c>
      <c r="AB87" s="11">
        <v>6.3E-3</v>
      </c>
      <c r="AC87" s="11">
        <v>5.7000000000000002E-3</v>
      </c>
      <c r="AD87" s="11">
        <v>5.0000000000000001E-3</v>
      </c>
      <c r="AE87" s="11">
        <v>4.3E-3</v>
      </c>
      <c r="AF87" s="11">
        <v>3.5999999999999999E-3</v>
      </c>
      <c r="AG87" s="11">
        <v>2.8999999999999998E-3</v>
      </c>
      <c r="AH87" s="11">
        <v>2.3E-3</v>
      </c>
      <c r="AI87" s="11">
        <v>1.6999999999999999E-3</v>
      </c>
      <c r="AJ87" s="11">
        <v>1.1000000000000001E-3</v>
      </c>
      <c r="AK87" s="11">
        <v>5.0000000000000001E-4</v>
      </c>
      <c r="AL87" s="11">
        <v>0</v>
      </c>
      <c r="AM87" s="11">
        <v>-5.0000000000000001E-4</v>
      </c>
      <c r="AN87" s="11">
        <v>-1E-3</v>
      </c>
      <c r="AO87" s="11">
        <v>-1.5E-3</v>
      </c>
      <c r="AP87" s="11">
        <v>-2E-3</v>
      </c>
      <c r="AQ87" s="11">
        <v>-2.5999999999999999E-3</v>
      </c>
      <c r="AR87" s="11">
        <v>-3.0999999999999999E-3</v>
      </c>
      <c r="AS87" s="11">
        <v>-3.5000000000000001E-3</v>
      </c>
      <c r="AT87" s="11">
        <v>-3.8E-3</v>
      </c>
      <c r="AU87" s="11">
        <v>-3.8999999999999998E-3</v>
      </c>
      <c r="AV87" s="11">
        <v>-3.8999999999999998E-3</v>
      </c>
      <c r="AW87" s="11">
        <v>-3.5999999999999999E-3</v>
      </c>
      <c r="AX87" s="11">
        <v>-3.0999999999999999E-3</v>
      </c>
      <c r="AY87" s="11">
        <v>-2.3999999999999998E-3</v>
      </c>
      <c r="AZ87" s="11">
        <v>-1.6000000000000001E-3</v>
      </c>
      <c r="BA87" s="11">
        <v>-6.9999999999999999E-4</v>
      </c>
      <c r="BB87" s="11">
        <v>2.9999999999999997E-4</v>
      </c>
      <c r="BC87" s="11">
        <v>1.1999999999999999E-3</v>
      </c>
      <c r="BD87" s="11">
        <v>2E-3</v>
      </c>
      <c r="BE87" s="11">
        <v>2.5999999999999999E-3</v>
      </c>
      <c r="BF87" s="11">
        <v>3.0999999999999999E-3</v>
      </c>
      <c r="BG87" s="11">
        <v>3.5000000000000001E-3</v>
      </c>
      <c r="BH87" s="11">
        <v>3.5999999999999999E-3</v>
      </c>
      <c r="BI87" s="11">
        <v>3.5000000000000001E-3</v>
      </c>
      <c r="BJ87" s="11">
        <v>3.3999999999999998E-3</v>
      </c>
      <c r="BK87" s="11">
        <v>3.0999999999999999E-3</v>
      </c>
      <c r="BL87" s="11">
        <v>2.7000000000000001E-3</v>
      </c>
      <c r="BM87" s="11">
        <v>2.2000000000000001E-3</v>
      </c>
      <c r="BN87" s="11">
        <v>1.8E-3</v>
      </c>
      <c r="BO87" s="12">
        <v>1.6999999999999999E-3</v>
      </c>
      <c r="BP87" s="12">
        <v>1.6999999999999999E-3</v>
      </c>
      <c r="BQ87" s="12">
        <v>1.8E-3</v>
      </c>
      <c r="BR87" s="12">
        <v>1.9E-3</v>
      </c>
      <c r="BS87" s="12">
        <v>2E-3</v>
      </c>
      <c r="BT87" s="12">
        <v>2.2000000000000001E-3</v>
      </c>
      <c r="BU87" s="12">
        <v>2.3999999999999998E-3</v>
      </c>
      <c r="BV87" s="12">
        <v>2.5999999999999999E-3</v>
      </c>
      <c r="BW87" s="12">
        <v>2.7000000000000001E-3</v>
      </c>
      <c r="BX87" s="12">
        <v>2.8999999999999998E-3</v>
      </c>
      <c r="BY87" s="12">
        <v>3.0000000000000001E-3</v>
      </c>
      <c r="BZ87" s="12">
        <v>3.0999999999999999E-3</v>
      </c>
      <c r="CA87" s="12">
        <v>3.3E-3</v>
      </c>
      <c r="CB87" s="12">
        <v>3.3999999999999998E-3</v>
      </c>
      <c r="CC87" s="12">
        <v>3.5999999999999999E-3</v>
      </c>
      <c r="CD87" s="12">
        <v>3.7000000000000002E-3</v>
      </c>
      <c r="CE87" s="12">
        <v>3.8999999999999998E-3</v>
      </c>
      <c r="CF87" s="12">
        <v>4.0000000000000001E-3</v>
      </c>
      <c r="CG87" s="12">
        <v>4.1000000000000003E-3</v>
      </c>
      <c r="CH87" s="12">
        <v>4.3E-3</v>
      </c>
    </row>
    <row r="88" spans="1:86" x14ac:dyDescent="0.2">
      <c r="A88" s="6">
        <v>106</v>
      </c>
      <c r="B88" s="11">
        <v>-7.1999999999999998E-3</v>
      </c>
      <c r="C88" s="11">
        <v>-6.3E-3</v>
      </c>
      <c r="D88" s="11">
        <v>-5.4000000000000003E-3</v>
      </c>
      <c r="E88" s="11">
        <v>-4.4000000000000003E-3</v>
      </c>
      <c r="F88" s="11">
        <v>-3.5000000000000001E-3</v>
      </c>
      <c r="G88" s="11">
        <v>-2.5999999999999999E-3</v>
      </c>
      <c r="H88" s="11">
        <v>-1.6000000000000001E-3</v>
      </c>
      <c r="I88" s="11">
        <v>-6.9999999999999999E-4</v>
      </c>
      <c r="J88" s="11">
        <v>2.0000000000000001E-4</v>
      </c>
      <c r="K88" s="11">
        <v>1.1000000000000001E-3</v>
      </c>
      <c r="L88" s="11">
        <v>2.0999999999999999E-3</v>
      </c>
      <c r="M88" s="11">
        <v>3.0000000000000001E-3</v>
      </c>
      <c r="N88" s="11">
        <v>3.8E-3</v>
      </c>
      <c r="O88" s="11">
        <v>4.5999999999999999E-3</v>
      </c>
      <c r="P88" s="11">
        <v>5.4000000000000003E-3</v>
      </c>
      <c r="Q88" s="11">
        <v>6.1000000000000004E-3</v>
      </c>
      <c r="R88" s="11">
        <v>6.6E-3</v>
      </c>
      <c r="S88" s="11">
        <v>7.1000000000000004E-3</v>
      </c>
      <c r="T88" s="11">
        <v>7.4000000000000003E-3</v>
      </c>
      <c r="U88" s="11">
        <v>7.6E-3</v>
      </c>
      <c r="V88" s="11">
        <v>7.7000000000000002E-3</v>
      </c>
      <c r="W88" s="11">
        <v>7.6E-3</v>
      </c>
      <c r="X88" s="11">
        <v>7.4000000000000003E-3</v>
      </c>
      <c r="Y88" s="11">
        <v>7.1000000000000004E-3</v>
      </c>
      <c r="Z88" s="11">
        <v>6.7000000000000002E-3</v>
      </c>
      <c r="AA88" s="11">
        <v>6.1999999999999998E-3</v>
      </c>
      <c r="AB88" s="11">
        <v>5.7000000000000002E-3</v>
      </c>
      <c r="AC88" s="11">
        <v>5.1000000000000004E-3</v>
      </c>
      <c r="AD88" s="11">
        <v>4.4999999999999997E-3</v>
      </c>
      <c r="AE88" s="11">
        <v>3.8999999999999998E-3</v>
      </c>
      <c r="AF88" s="11">
        <v>3.3E-3</v>
      </c>
      <c r="AG88" s="11">
        <v>2.7000000000000001E-3</v>
      </c>
      <c r="AH88" s="11">
        <v>2.0999999999999999E-3</v>
      </c>
      <c r="AI88" s="11">
        <v>1.5E-3</v>
      </c>
      <c r="AJ88" s="11">
        <v>1E-3</v>
      </c>
      <c r="AK88" s="11">
        <v>5.0000000000000001E-4</v>
      </c>
      <c r="AL88" s="11">
        <v>0</v>
      </c>
      <c r="AM88" s="11">
        <v>-4.0000000000000002E-4</v>
      </c>
      <c r="AN88" s="11">
        <v>-8.9999999999999998E-4</v>
      </c>
      <c r="AO88" s="11">
        <v>-1.2999999999999999E-3</v>
      </c>
      <c r="AP88" s="11">
        <v>-1.8E-3</v>
      </c>
      <c r="AQ88" s="11">
        <v>-2.3E-3</v>
      </c>
      <c r="AR88" s="11">
        <v>-2.8E-3</v>
      </c>
      <c r="AS88" s="11">
        <v>-3.0999999999999999E-3</v>
      </c>
      <c r="AT88" s="11">
        <v>-3.3999999999999998E-3</v>
      </c>
      <c r="AU88" s="11">
        <v>-3.5000000000000001E-3</v>
      </c>
      <c r="AV88" s="11">
        <v>-3.5000000000000001E-3</v>
      </c>
      <c r="AW88" s="11">
        <v>-3.2000000000000002E-3</v>
      </c>
      <c r="AX88" s="11">
        <v>-2.8E-3</v>
      </c>
      <c r="AY88" s="11">
        <v>-2.2000000000000001E-3</v>
      </c>
      <c r="AZ88" s="11">
        <v>-1.4E-3</v>
      </c>
      <c r="BA88" s="11">
        <v>-5.9999999999999995E-4</v>
      </c>
      <c r="BB88" s="11">
        <v>2.0000000000000001E-4</v>
      </c>
      <c r="BC88" s="11">
        <v>1E-3</v>
      </c>
      <c r="BD88" s="11">
        <v>1.8E-3</v>
      </c>
      <c r="BE88" s="11">
        <v>2.3999999999999998E-3</v>
      </c>
      <c r="BF88" s="11">
        <v>2.8E-3</v>
      </c>
      <c r="BG88" s="11">
        <v>3.0999999999999999E-3</v>
      </c>
      <c r="BH88" s="11">
        <v>3.2000000000000002E-3</v>
      </c>
      <c r="BI88" s="11">
        <v>3.2000000000000002E-3</v>
      </c>
      <c r="BJ88" s="11">
        <v>3.0000000000000001E-3</v>
      </c>
      <c r="BK88" s="11">
        <v>2.7000000000000001E-3</v>
      </c>
      <c r="BL88" s="11">
        <v>2.3999999999999998E-3</v>
      </c>
      <c r="BM88" s="11">
        <v>2E-3</v>
      </c>
      <c r="BN88" s="11">
        <v>1.6000000000000001E-3</v>
      </c>
      <c r="BO88" s="12">
        <v>1.5E-3</v>
      </c>
      <c r="BP88" s="12">
        <v>1.5E-3</v>
      </c>
      <c r="BQ88" s="12">
        <v>1.6000000000000001E-3</v>
      </c>
      <c r="BR88" s="12">
        <v>1.6999999999999999E-3</v>
      </c>
      <c r="BS88" s="12">
        <v>1.8E-3</v>
      </c>
      <c r="BT88" s="12">
        <v>2E-3</v>
      </c>
      <c r="BU88" s="12">
        <v>2.2000000000000001E-3</v>
      </c>
      <c r="BV88" s="12">
        <v>2.3E-3</v>
      </c>
      <c r="BW88" s="12">
        <v>2.5000000000000001E-3</v>
      </c>
      <c r="BX88" s="12">
        <v>2.5999999999999999E-3</v>
      </c>
      <c r="BY88" s="12">
        <v>2.7000000000000001E-3</v>
      </c>
      <c r="BZ88" s="12">
        <v>2.8E-3</v>
      </c>
      <c r="CA88" s="12">
        <v>3.0000000000000001E-3</v>
      </c>
      <c r="CB88" s="12">
        <v>3.0999999999999999E-3</v>
      </c>
      <c r="CC88" s="12">
        <v>3.2000000000000002E-3</v>
      </c>
      <c r="CD88" s="12">
        <v>3.3999999999999998E-3</v>
      </c>
      <c r="CE88" s="12">
        <v>3.5000000000000001E-3</v>
      </c>
      <c r="CF88" s="12">
        <v>3.5999999999999999E-3</v>
      </c>
      <c r="CG88" s="12">
        <v>3.7000000000000002E-3</v>
      </c>
      <c r="CH88" s="12">
        <v>3.8E-3</v>
      </c>
    </row>
    <row r="89" spans="1:86" x14ac:dyDescent="0.2">
      <c r="A89" s="6">
        <v>107</v>
      </c>
      <c r="B89" s="11">
        <v>-6.4000000000000003E-3</v>
      </c>
      <c r="C89" s="11">
        <v>-5.5999999999999999E-3</v>
      </c>
      <c r="D89" s="11">
        <v>-4.7999999999999996E-3</v>
      </c>
      <c r="E89" s="11">
        <v>-3.8999999999999998E-3</v>
      </c>
      <c r="F89" s="11">
        <v>-3.0999999999999999E-3</v>
      </c>
      <c r="G89" s="11">
        <v>-2.3E-3</v>
      </c>
      <c r="H89" s="11">
        <v>-1.5E-3</v>
      </c>
      <c r="I89" s="11">
        <v>-5.9999999999999995E-4</v>
      </c>
      <c r="J89" s="11">
        <v>2.0000000000000001E-4</v>
      </c>
      <c r="K89" s="11">
        <v>1E-3</v>
      </c>
      <c r="L89" s="11">
        <v>1.8E-3</v>
      </c>
      <c r="M89" s="11">
        <v>2.5999999999999999E-3</v>
      </c>
      <c r="N89" s="11">
        <v>3.3999999999999998E-3</v>
      </c>
      <c r="O89" s="11">
        <v>4.1000000000000003E-3</v>
      </c>
      <c r="P89" s="11">
        <v>4.7999999999999996E-3</v>
      </c>
      <c r="Q89" s="11">
        <v>5.4000000000000003E-3</v>
      </c>
      <c r="R89" s="11">
        <v>5.8999999999999999E-3</v>
      </c>
      <c r="S89" s="11">
        <v>6.3E-3</v>
      </c>
      <c r="T89" s="11">
        <v>6.6E-3</v>
      </c>
      <c r="U89" s="11">
        <v>6.7999999999999996E-3</v>
      </c>
      <c r="V89" s="11">
        <v>6.7999999999999996E-3</v>
      </c>
      <c r="W89" s="11">
        <v>6.7999999999999996E-3</v>
      </c>
      <c r="X89" s="11">
        <v>6.6E-3</v>
      </c>
      <c r="Y89" s="11">
        <v>6.3E-3</v>
      </c>
      <c r="Z89" s="11">
        <v>6.0000000000000001E-3</v>
      </c>
      <c r="AA89" s="11">
        <v>5.4999999999999997E-3</v>
      </c>
      <c r="AB89" s="11">
        <v>5.1000000000000004E-3</v>
      </c>
      <c r="AC89" s="11">
        <v>4.5999999999999999E-3</v>
      </c>
      <c r="AD89" s="11">
        <v>4.0000000000000001E-3</v>
      </c>
      <c r="AE89" s="11">
        <v>3.5000000000000001E-3</v>
      </c>
      <c r="AF89" s="11">
        <v>2.8999999999999998E-3</v>
      </c>
      <c r="AG89" s="11">
        <v>2.3999999999999998E-3</v>
      </c>
      <c r="AH89" s="11">
        <v>1.8E-3</v>
      </c>
      <c r="AI89" s="11">
        <v>1.2999999999999999E-3</v>
      </c>
      <c r="AJ89" s="11">
        <v>8.9999999999999998E-4</v>
      </c>
      <c r="AK89" s="11">
        <v>4.0000000000000002E-4</v>
      </c>
      <c r="AL89" s="11">
        <v>0</v>
      </c>
      <c r="AM89" s="11">
        <v>-4.0000000000000002E-4</v>
      </c>
      <c r="AN89" s="11">
        <v>-8.0000000000000004E-4</v>
      </c>
      <c r="AO89" s="11">
        <v>-1.1999999999999999E-3</v>
      </c>
      <c r="AP89" s="11">
        <v>-1.6000000000000001E-3</v>
      </c>
      <c r="AQ89" s="11">
        <v>-2E-3</v>
      </c>
      <c r="AR89" s="11">
        <v>-2.3999999999999998E-3</v>
      </c>
      <c r="AS89" s="11">
        <v>-2.8E-3</v>
      </c>
      <c r="AT89" s="11">
        <v>-3.0000000000000001E-3</v>
      </c>
      <c r="AU89" s="11">
        <v>-3.0999999999999999E-3</v>
      </c>
      <c r="AV89" s="11">
        <v>-3.0999999999999999E-3</v>
      </c>
      <c r="AW89" s="11">
        <v>-2.8999999999999998E-3</v>
      </c>
      <c r="AX89" s="11">
        <v>-2.5000000000000001E-3</v>
      </c>
      <c r="AY89" s="11">
        <v>-1.9E-3</v>
      </c>
      <c r="AZ89" s="11">
        <v>-1.2999999999999999E-3</v>
      </c>
      <c r="BA89" s="11">
        <v>-5.9999999999999995E-4</v>
      </c>
      <c r="BB89" s="11">
        <v>2.0000000000000001E-4</v>
      </c>
      <c r="BC89" s="11">
        <v>8.9999999999999998E-4</v>
      </c>
      <c r="BD89" s="11">
        <v>1.6000000000000001E-3</v>
      </c>
      <c r="BE89" s="11">
        <v>2.0999999999999999E-3</v>
      </c>
      <c r="BF89" s="11">
        <v>2.5000000000000001E-3</v>
      </c>
      <c r="BG89" s="11">
        <v>2.8E-3</v>
      </c>
      <c r="BH89" s="11">
        <v>2.8999999999999998E-3</v>
      </c>
      <c r="BI89" s="11">
        <v>2.8E-3</v>
      </c>
      <c r="BJ89" s="11">
        <v>2.7000000000000001E-3</v>
      </c>
      <c r="BK89" s="11">
        <v>2.3999999999999998E-3</v>
      </c>
      <c r="BL89" s="11">
        <v>2.0999999999999999E-3</v>
      </c>
      <c r="BM89" s="11">
        <v>1.8E-3</v>
      </c>
      <c r="BN89" s="11">
        <v>1.4E-3</v>
      </c>
      <c r="BO89" s="12">
        <v>1.4E-3</v>
      </c>
      <c r="BP89" s="12">
        <v>1.4E-3</v>
      </c>
      <c r="BQ89" s="12">
        <v>1.4E-3</v>
      </c>
      <c r="BR89" s="12">
        <v>1.5E-3</v>
      </c>
      <c r="BS89" s="12">
        <v>1.6000000000000001E-3</v>
      </c>
      <c r="BT89" s="12">
        <v>1.8E-3</v>
      </c>
      <c r="BU89" s="12">
        <v>1.9E-3</v>
      </c>
      <c r="BV89" s="12">
        <v>2.0999999999999999E-3</v>
      </c>
      <c r="BW89" s="12">
        <v>2.2000000000000001E-3</v>
      </c>
      <c r="BX89" s="12">
        <v>2.3E-3</v>
      </c>
      <c r="BY89" s="12">
        <v>2.3999999999999998E-3</v>
      </c>
      <c r="BZ89" s="12">
        <v>2.5000000000000001E-3</v>
      </c>
      <c r="CA89" s="12">
        <v>2.5999999999999999E-3</v>
      </c>
      <c r="CB89" s="12">
        <v>2.8E-3</v>
      </c>
      <c r="CC89" s="12">
        <v>2.8999999999999998E-3</v>
      </c>
      <c r="CD89" s="12">
        <v>3.0000000000000001E-3</v>
      </c>
      <c r="CE89" s="12">
        <v>3.0999999999999999E-3</v>
      </c>
      <c r="CF89" s="12">
        <v>3.2000000000000002E-3</v>
      </c>
      <c r="CG89" s="12">
        <v>3.3E-3</v>
      </c>
      <c r="CH89" s="12">
        <v>3.3999999999999998E-3</v>
      </c>
    </row>
    <row r="90" spans="1:86" x14ac:dyDescent="0.2">
      <c r="A90" s="6">
        <v>108</v>
      </c>
      <c r="B90" s="11">
        <v>-5.5999999999999999E-3</v>
      </c>
      <c r="C90" s="11">
        <v>-4.8999999999999998E-3</v>
      </c>
      <c r="D90" s="11">
        <v>-4.1999999999999997E-3</v>
      </c>
      <c r="E90" s="11">
        <v>-3.3999999999999998E-3</v>
      </c>
      <c r="F90" s="11">
        <v>-2.7000000000000001E-3</v>
      </c>
      <c r="G90" s="11">
        <v>-2E-3</v>
      </c>
      <c r="H90" s="11">
        <v>-1.2999999999999999E-3</v>
      </c>
      <c r="I90" s="11">
        <v>-5.9999999999999995E-4</v>
      </c>
      <c r="J90" s="11">
        <v>2.0000000000000001E-4</v>
      </c>
      <c r="K90" s="11">
        <v>8.9999999999999998E-4</v>
      </c>
      <c r="L90" s="11">
        <v>1.6000000000000001E-3</v>
      </c>
      <c r="M90" s="11">
        <v>2.3E-3</v>
      </c>
      <c r="N90" s="11">
        <v>3.0000000000000001E-3</v>
      </c>
      <c r="O90" s="11">
        <v>3.5999999999999999E-3</v>
      </c>
      <c r="P90" s="11">
        <v>4.1999999999999997E-3</v>
      </c>
      <c r="Q90" s="11">
        <v>4.7000000000000002E-3</v>
      </c>
      <c r="R90" s="11">
        <v>5.1999999999999998E-3</v>
      </c>
      <c r="S90" s="11">
        <v>5.4999999999999997E-3</v>
      </c>
      <c r="T90" s="11">
        <v>5.7999999999999996E-3</v>
      </c>
      <c r="U90" s="11">
        <v>5.8999999999999999E-3</v>
      </c>
      <c r="V90" s="11">
        <v>6.0000000000000001E-3</v>
      </c>
      <c r="W90" s="11">
        <v>5.8999999999999999E-3</v>
      </c>
      <c r="X90" s="11">
        <v>5.7999999999999996E-3</v>
      </c>
      <c r="Y90" s="11">
        <v>5.4999999999999997E-3</v>
      </c>
      <c r="Z90" s="11">
        <v>5.1999999999999998E-3</v>
      </c>
      <c r="AA90" s="11">
        <v>4.8999999999999998E-3</v>
      </c>
      <c r="AB90" s="11">
        <v>4.4000000000000003E-3</v>
      </c>
      <c r="AC90" s="11">
        <v>4.0000000000000001E-3</v>
      </c>
      <c r="AD90" s="11">
        <v>3.5000000000000001E-3</v>
      </c>
      <c r="AE90" s="11">
        <v>3.0000000000000001E-3</v>
      </c>
      <c r="AF90" s="11">
        <v>2.5000000000000001E-3</v>
      </c>
      <c r="AG90" s="11">
        <v>2.0999999999999999E-3</v>
      </c>
      <c r="AH90" s="11">
        <v>1.6000000000000001E-3</v>
      </c>
      <c r="AI90" s="11">
        <v>1.1999999999999999E-3</v>
      </c>
      <c r="AJ90" s="11">
        <v>8.0000000000000004E-4</v>
      </c>
      <c r="AK90" s="11">
        <v>4.0000000000000002E-4</v>
      </c>
      <c r="AL90" s="11">
        <v>0</v>
      </c>
      <c r="AM90" s="11">
        <v>-2.9999999999999997E-4</v>
      </c>
      <c r="AN90" s="11">
        <v>-6.9999999999999999E-4</v>
      </c>
      <c r="AO90" s="11">
        <v>-1E-3</v>
      </c>
      <c r="AP90" s="11">
        <v>-1.4E-3</v>
      </c>
      <c r="AQ90" s="11">
        <v>-1.8E-3</v>
      </c>
      <c r="AR90" s="11">
        <v>-2.0999999999999999E-3</v>
      </c>
      <c r="AS90" s="11">
        <v>-2.3999999999999998E-3</v>
      </c>
      <c r="AT90" s="11">
        <v>-2.7000000000000001E-3</v>
      </c>
      <c r="AU90" s="11">
        <v>-2.7000000000000001E-3</v>
      </c>
      <c r="AV90" s="11">
        <v>-2.7000000000000001E-3</v>
      </c>
      <c r="AW90" s="11">
        <v>-2.5000000000000001E-3</v>
      </c>
      <c r="AX90" s="11">
        <v>-2.2000000000000001E-3</v>
      </c>
      <c r="AY90" s="11">
        <v>-1.6999999999999999E-3</v>
      </c>
      <c r="AZ90" s="11">
        <v>-1.1000000000000001E-3</v>
      </c>
      <c r="BA90" s="11">
        <v>-5.0000000000000001E-4</v>
      </c>
      <c r="BB90" s="11">
        <v>2.0000000000000001E-4</v>
      </c>
      <c r="BC90" s="11">
        <v>8.0000000000000004E-4</v>
      </c>
      <c r="BD90" s="11">
        <v>1.4E-3</v>
      </c>
      <c r="BE90" s="11">
        <v>1.9E-3</v>
      </c>
      <c r="BF90" s="11">
        <v>2.2000000000000001E-3</v>
      </c>
      <c r="BG90" s="11">
        <v>2.3999999999999998E-3</v>
      </c>
      <c r="BH90" s="11">
        <v>2.5000000000000001E-3</v>
      </c>
      <c r="BI90" s="11">
        <v>2.5000000000000001E-3</v>
      </c>
      <c r="BJ90" s="11">
        <v>2.3E-3</v>
      </c>
      <c r="BK90" s="11">
        <v>2.0999999999999999E-3</v>
      </c>
      <c r="BL90" s="11">
        <v>1.9E-3</v>
      </c>
      <c r="BM90" s="11">
        <v>1.6000000000000001E-3</v>
      </c>
      <c r="BN90" s="11">
        <v>1.2999999999999999E-3</v>
      </c>
      <c r="BO90" s="12">
        <v>1.1999999999999999E-3</v>
      </c>
      <c r="BP90" s="12">
        <v>1.1999999999999999E-3</v>
      </c>
      <c r="BQ90" s="12">
        <v>1.1999999999999999E-3</v>
      </c>
      <c r="BR90" s="12">
        <v>1.2999999999999999E-3</v>
      </c>
      <c r="BS90" s="12">
        <v>1.4E-3</v>
      </c>
      <c r="BT90" s="12">
        <v>1.5E-3</v>
      </c>
      <c r="BU90" s="12">
        <v>1.6999999999999999E-3</v>
      </c>
      <c r="BV90" s="12">
        <v>1.8E-3</v>
      </c>
      <c r="BW90" s="12">
        <v>1.9E-3</v>
      </c>
      <c r="BX90" s="12">
        <v>2E-3</v>
      </c>
      <c r="BY90" s="12">
        <v>2.0999999999999999E-3</v>
      </c>
      <c r="BZ90" s="12">
        <v>2.2000000000000001E-3</v>
      </c>
      <c r="CA90" s="12">
        <v>2.3E-3</v>
      </c>
      <c r="CB90" s="12">
        <v>2.3999999999999998E-3</v>
      </c>
      <c r="CC90" s="12">
        <v>2.5000000000000001E-3</v>
      </c>
      <c r="CD90" s="12">
        <v>2.5999999999999999E-3</v>
      </c>
      <c r="CE90" s="12">
        <v>2.7000000000000001E-3</v>
      </c>
      <c r="CF90" s="12">
        <v>2.8E-3</v>
      </c>
      <c r="CG90" s="12">
        <v>2.8999999999999998E-3</v>
      </c>
      <c r="CH90" s="12">
        <v>3.0000000000000001E-3</v>
      </c>
    </row>
    <row r="91" spans="1:86" x14ac:dyDescent="0.2">
      <c r="A91" s="6">
        <v>109</v>
      </c>
      <c r="B91" s="11">
        <v>-4.7999999999999996E-3</v>
      </c>
      <c r="C91" s="11">
        <v>-4.1999999999999997E-3</v>
      </c>
      <c r="D91" s="11">
        <v>-3.5999999999999999E-3</v>
      </c>
      <c r="E91" s="11">
        <v>-3.0000000000000001E-3</v>
      </c>
      <c r="F91" s="11">
        <v>-2.3E-3</v>
      </c>
      <c r="G91" s="11">
        <v>-1.6999999999999999E-3</v>
      </c>
      <c r="H91" s="11">
        <v>-1.1000000000000001E-3</v>
      </c>
      <c r="I91" s="11">
        <v>-5.0000000000000001E-4</v>
      </c>
      <c r="J91" s="11">
        <v>1E-4</v>
      </c>
      <c r="K91" s="11">
        <v>8.0000000000000004E-4</v>
      </c>
      <c r="L91" s="11">
        <v>1.4E-3</v>
      </c>
      <c r="M91" s="11">
        <v>2E-3</v>
      </c>
      <c r="N91" s="11">
        <v>2.5000000000000001E-3</v>
      </c>
      <c r="O91" s="11">
        <v>3.0999999999999999E-3</v>
      </c>
      <c r="P91" s="11">
        <v>3.5999999999999999E-3</v>
      </c>
      <c r="Q91" s="11">
        <v>4.0000000000000001E-3</v>
      </c>
      <c r="R91" s="11">
        <v>4.4000000000000003E-3</v>
      </c>
      <c r="S91" s="11">
        <v>4.7000000000000002E-3</v>
      </c>
      <c r="T91" s="11">
        <v>4.8999999999999998E-3</v>
      </c>
      <c r="U91" s="11">
        <v>5.1000000000000004E-3</v>
      </c>
      <c r="V91" s="11">
        <v>5.1000000000000004E-3</v>
      </c>
      <c r="W91" s="11">
        <v>5.1000000000000004E-3</v>
      </c>
      <c r="X91" s="11">
        <v>4.8999999999999998E-3</v>
      </c>
      <c r="Y91" s="11">
        <v>4.7000000000000002E-3</v>
      </c>
      <c r="Z91" s="11">
        <v>4.4999999999999997E-3</v>
      </c>
      <c r="AA91" s="11">
        <v>4.1999999999999997E-3</v>
      </c>
      <c r="AB91" s="11">
        <v>3.8E-3</v>
      </c>
      <c r="AC91" s="11">
        <v>3.3999999999999998E-3</v>
      </c>
      <c r="AD91" s="11">
        <v>3.0000000000000001E-3</v>
      </c>
      <c r="AE91" s="11">
        <v>2.5999999999999999E-3</v>
      </c>
      <c r="AF91" s="11">
        <v>2.2000000000000001E-3</v>
      </c>
      <c r="AG91" s="11">
        <v>1.8E-3</v>
      </c>
      <c r="AH91" s="11">
        <v>1.4E-3</v>
      </c>
      <c r="AI91" s="11">
        <v>1E-3</v>
      </c>
      <c r="AJ91" s="11">
        <v>5.9999999999999995E-4</v>
      </c>
      <c r="AK91" s="11">
        <v>2.9999999999999997E-4</v>
      </c>
      <c r="AL91" s="11">
        <v>0</v>
      </c>
      <c r="AM91" s="11">
        <v>-2.9999999999999997E-4</v>
      </c>
      <c r="AN91" s="11">
        <v>-5.9999999999999995E-4</v>
      </c>
      <c r="AO91" s="11">
        <v>-8.9999999999999998E-4</v>
      </c>
      <c r="AP91" s="11">
        <v>-1.1999999999999999E-3</v>
      </c>
      <c r="AQ91" s="11">
        <v>-1.5E-3</v>
      </c>
      <c r="AR91" s="11">
        <v>-1.8E-3</v>
      </c>
      <c r="AS91" s="11">
        <v>-2.0999999999999999E-3</v>
      </c>
      <c r="AT91" s="11">
        <v>-2.3E-3</v>
      </c>
      <c r="AU91" s="11">
        <v>-2.3999999999999998E-3</v>
      </c>
      <c r="AV91" s="11">
        <v>-2.3E-3</v>
      </c>
      <c r="AW91" s="11">
        <v>-2.2000000000000001E-3</v>
      </c>
      <c r="AX91" s="11">
        <v>-1.9E-3</v>
      </c>
      <c r="AY91" s="11">
        <v>-1.5E-3</v>
      </c>
      <c r="AZ91" s="11">
        <v>-1E-3</v>
      </c>
      <c r="BA91" s="11">
        <v>-4.0000000000000002E-4</v>
      </c>
      <c r="BB91" s="11">
        <v>2.0000000000000001E-4</v>
      </c>
      <c r="BC91" s="11">
        <v>6.9999999999999999E-4</v>
      </c>
      <c r="BD91" s="11">
        <v>1.1999999999999999E-3</v>
      </c>
      <c r="BE91" s="11">
        <v>1.6000000000000001E-3</v>
      </c>
      <c r="BF91" s="11">
        <v>1.9E-3</v>
      </c>
      <c r="BG91" s="11">
        <v>2.0999999999999999E-3</v>
      </c>
      <c r="BH91" s="11">
        <v>2.2000000000000001E-3</v>
      </c>
      <c r="BI91" s="11">
        <v>2.0999999999999999E-3</v>
      </c>
      <c r="BJ91" s="11">
        <v>2E-3</v>
      </c>
      <c r="BK91" s="11">
        <v>1.8E-3</v>
      </c>
      <c r="BL91" s="11">
        <v>1.6000000000000001E-3</v>
      </c>
      <c r="BM91" s="11">
        <v>1.2999999999999999E-3</v>
      </c>
      <c r="BN91" s="11">
        <v>1.1000000000000001E-3</v>
      </c>
      <c r="BO91" s="12">
        <v>1E-3</v>
      </c>
      <c r="BP91" s="12">
        <v>1E-3</v>
      </c>
      <c r="BQ91" s="12">
        <v>1.1000000000000001E-3</v>
      </c>
      <c r="BR91" s="12">
        <v>1.1000000000000001E-3</v>
      </c>
      <c r="BS91" s="12">
        <v>1.1999999999999999E-3</v>
      </c>
      <c r="BT91" s="12">
        <v>1.2999999999999999E-3</v>
      </c>
      <c r="BU91" s="12">
        <v>1.4E-3</v>
      </c>
      <c r="BV91" s="12">
        <v>1.5E-3</v>
      </c>
      <c r="BW91" s="12">
        <v>1.6000000000000001E-3</v>
      </c>
      <c r="BX91" s="12">
        <v>1.6999999999999999E-3</v>
      </c>
      <c r="BY91" s="12">
        <v>1.8E-3</v>
      </c>
      <c r="BZ91" s="12">
        <v>1.9E-3</v>
      </c>
      <c r="CA91" s="12">
        <v>2E-3</v>
      </c>
      <c r="CB91" s="12">
        <v>2.0999999999999999E-3</v>
      </c>
      <c r="CC91" s="12">
        <v>2.2000000000000001E-3</v>
      </c>
      <c r="CD91" s="12">
        <v>2.2000000000000001E-3</v>
      </c>
      <c r="CE91" s="12">
        <v>2.3E-3</v>
      </c>
      <c r="CF91" s="12">
        <v>2.3999999999999998E-3</v>
      </c>
      <c r="CG91" s="12">
        <v>2.5000000000000001E-3</v>
      </c>
      <c r="CH91" s="12">
        <v>2.5999999999999999E-3</v>
      </c>
    </row>
    <row r="92" spans="1:86" x14ac:dyDescent="0.2">
      <c r="A92" s="6">
        <v>110</v>
      </c>
      <c r="B92" s="11">
        <v>-4.0000000000000001E-3</v>
      </c>
      <c r="C92" s="11">
        <v>-3.5000000000000001E-3</v>
      </c>
      <c r="D92" s="11">
        <v>-3.0000000000000001E-3</v>
      </c>
      <c r="E92" s="11">
        <v>-2.5000000000000001E-3</v>
      </c>
      <c r="F92" s="11">
        <v>-1.9E-3</v>
      </c>
      <c r="G92" s="11">
        <v>-1.4E-3</v>
      </c>
      <c r="H92" s="11">
        <v>-8.9999999999999998E-4</v>
      </c>
      <c r="I92" s="11">
        <v>-4.0000000000000002E-4</v>
      </c>
      <c r="J92" s="11">
        <v>1E-4</v>
      </c>
      <c r="K92" s="11">
        <v>5.9999999999999995E-4</v>
      </c>
      <c r="L92" s="11">
        <v>1.1000000000000001E-3</v>
      </c>
      <c r="M92" s="11">
        <v>1.6000000000000001E-3</v>
      </c>
      <c r="N92" s="11">
        <v>2.0999999999999999E-3</v>
      </c>
      <c r="O92" s="11">
        <v>2.5999999999999999E-3</v>
      </c>
      <c r="P92" s="11">
        <v>3.0000000000000001E-3</v>
      </c>
      <c r="Q92" s="11">
        <v>3.3999999999999998E-3</v>
      </c>
      <c r="R92" s="11">
        <v>3.7000000000000002E-3</v>
      </c>
      <c r="S92" s="11">
        <v>3.8999999999999998E-3</v>
      </c>
      <c r="T92" s="11">
        <v>4.1000000000000003E-3</v>
      </c>
      <c r="U92" s="11">
        <v>4.1999999999999997E-3</v>
      </c>
      <c r="V92" s="11">
        <v>4.3E-3</v>
      </c>
      <c r="W92" s="11">
        <v>4.1999999999999997E-3</v>
      </c>
      <c r="X92" s="11">
        <v>4.1000000000000003E-3</v>
      </c>
      <c r="Y92" s="11">
        <v>4.0000000000000001E-3</v>
      </c>
      <c r="Z92" s="11">
        <v>3.7000000000000002E-3</v>
      </c>
      <c r="AA92" s="11">
        <v>3.5000000000000001E-3</v>
      </c>
      <c r="AB92" s="11">
        <v>3.2000000000000002E-3</v>
      </c>
      <c r="AC92" s="11">
        <v>2.8E-3</v>
      </c>
      <c r="AD92" s="11">
        <v>2.5000000000000001E-3</v>
      </c>
      <c r="AE92" s="11">
        <v>2.2000000000000001E-3</v>
      </c>
      <c r="AF92" s="11">
        <v>1.8E-3</v>
      </c>
      <c r="AG92" s="11">
        <v>1.5E-3</v>
      </c>
      <c r="AH92" s="11">
        <v>1.1000000000000001E-3</v>
      </c>
      <c r="AI92" s="11">
        <v>8.0000000000000004E-4</v>
      </c>
      <c r="AJ92" s="11">
        <v>5.0000000000000001E-4</v>
      </c>
      <c r="AK92" s="11">
        <v>2.9999999999999997E-4</v>
      </c>
      <c r="AL92" s="11">
        <v>0</v>
      </c>
      <c r="AM92" s="11">
        <v>-2.0000000000000001E-4</v>
      </c>
      <c r="AN92" s="11">
        <v>-5.0000000000000001E-4</v>
      </c>
      <c r="AO92" s="11">
        <v>-6.9999999999999999E-4</v>
      </c>
      <c r="AP92" s="11">
        <v>-1E-3</v>
      </c>
      <c r="AQ92" s="11">
        <v>-1.2999999999999999E-3</v>
      </c>
      <c r="AR92" s="11">
        <v>-1.5E-3</v>
      </c>
      <c r="AS92" s="11">
        <v>-1.6999999999999999E-3</v>
      </c>
      <c r="AT92" s="11">
        <v>-1.9E-3</v>
      </c>
      <c r="AU92" s="11">
        <v>-2E-3</v>
      </c>
      <c r="AV92" s="11">
        <v>-1.9E-3</v>
      </c>
      <c r="AW92" s="11">
        <v>-1.8E-3</v>
      </c>
      <c r="AX92" s="11">
        <v>-1.6000000000000001E-3</v>
      </c>
      <c r="AY92" s="11">
        <v>-1.1999999999999999E-3</v>
      </c>
      <c r="AZ92" s="11">
        <v>-8.0000000000000004E-4</v>
      </c>
      <c r="BA92" s="11">
        <v>-2.9999999999999997E-4</v>
      </c>
      <c r="BB92" s="11">
        <v>1E-4</v>
      </c>
      <c r="BC92" s="11">
        <v>5.9999999999999995E-4</v>
      </c>
      <c r="BD92" s="11">
        <v>1E-3</v>
      </c>
      <c r="BE92" s="11">
        <v>1.2999999999999999E-3</v>
      </c>
      <c r="BF92" s="11">
        <v>1.6000000000000001E-3</v>
      </c>
      <c r="BG92" s="11">
        <v>1.6999999999999999E-3</v>
      </c>
      <c r="BH92" s="11">
        <v>1.8E-3</v>
      </c>
      <c r="BI92" s="11">
        <v>1.8E-3</v>
      </c>
      <c r="BJ92" s="11">
        <v>1.6999999999999999E-3</v>
      </c>
      <c r="BK92" s="11">
        <v>1.5E-3</v>
      </c>
      <c r="BL92" s="11">
        <v>1.2999999999999999E-3</v>
      </c>
      <c r="BM92" s="11">
        <v>1.1000000000000001E-3</v>
      </c>
      <c r="BN92" s="11">
        <v>8.9999999999999998E-4</v>
      </c>
      <c r="BO92" s="12">
        <v>8.9999999999999998E-4</v>
      </c>
      <c r="BP92" s="12">
        <v>8.9999999999999998E-4</v>
      </c>
      <c r="BQ92" s="12">
        <v>8.9999999999999998E-4</v>
      </c>
      <c r="BR92" s="12">
        <v>8.9999999999999998E-4</v>
      </c>
      <c r="BS92" s="12">
        <v>1E-3</v>
      </c>
      <c r="BT92" s="12">
        <v>1.1000000000000001E-3</v>
      </c>
      <c r="BU92" s="12">
        <v>1.1999999999999999E-3</v>
      </c>
      <c r="BV92" s="12">
        <v>1.2999999999999999E-3</v>
      </c>
      <c r="BW92" s="12">
        <v>1.4E-3</v>
      </c>
      <c r="BX92" s="12">
        <v>1.4E-3</v>
      </c>
      <c r="BY92" s="12">
        <v>1.5E-3</v>
      </c>
      <c r="BZ92" s="12">
        <v>1.6000000000000001E-3</v>
      </c>
      <c r="CA92" s="12">
        <v>1.6000000000000001E-3</v>
      </c>
      <c r="CB92" s="12">
        <v>1.6999999999999999E-3</v>
      </c>
      <c r="CC92" s="12">
        <v>1.8E-3</v>
      </c>
      <c r="CD92" s="12">
        <v>1.9E-3</v>
      </c>
      <c r="CE92" s="12">
        <v>1.9E-3</v>
      </c>
      <c r="CF92" s="12">
        <v>2E-3</v>
      </c>
      <c r="CG92" s="12">
        <v>2.0999999999999999E-3</v>
      </c>
      <c r="CH92" s="12">
        <v>2.0999999999999999E-3</v>
      </c>
    </row>
    <row r="93" spans="1:86" x14ac:dyDescent="0.2">
      <c r="A93" s="6">
        <v>111</v>
      </c>
      <c r="B93" s="11">
        <v>-3.2000000000000002E-3</v>
      </c>
      <c r="C93" s="11">
        <v>-2.8E-3</v>
      </c>
      <c r="D93" s="11">
        <v>-2.3999999999999998E-3</v>
      </c>
      <c r="E93" s="11">
        <v>-2E-3</v>
      </c>
      <c r="F93" s="11">
        <v>-1.6000000000000001E-3</v>
      </c>
      <c r="G93" s="11">
        <v>-1.1000000000000001E-3</v>
      </c>
      <c r="H93" s="11">
        <v>-6.9999999999999999E-4</v>
      </c>
      <c r="I93" s="11">
        <v>-2.9999999999999997E-4</v>
      </c>
      <c r="J93" s="11">
        <v>1E-4</v>
      </c>
      <c r="K93" s="11">
        <v>5.0000000000000001E-4</v>
      </c>
      <c r="L93" s="11">
        <v>8.9999999999999998E-4</v>
      </c>
      <c r="M93" s="11">
        <v>1.2999999999999999E-3</v>
      </c>
      <c r="N93" s="11">
        <v>1.6999999999999999E-3</v>
      </c>
      <c r="O93" s="11">
        <v>2.0999999999999999E-3</v>
      </c>
      <c r="P93" s="11">
        <v>2.3999999999999998E-3</v>
      </c>
      <c r="Q93" s="11">
        <v>2.7000000000000001E-3</v>
      </c>
      <c r="R93" s="11">
        <v>2.8999999999999998E-3</v>
      </c>
      <c r="S93" s="11">
        <v>3.0999999999999999E-3</v>
      </c>
      <c r="T93" s="11">
        <v>3.3E-3</v>
      </c>
      <c r="U93" s="11">
        <v>3.3999999999999998E-3</v>
      </c>
      <c r="V93" s="11">
        <v>3.3999999999999998E-3</v>
      </c>
      <c r="W93" s="11">
        <v>3.3999999999999998E-3</v>
      </c>
      <c r="X93" s="11">
        <v>3.3E-3</v>
      </c>
      <c r="Y93" s="11">
        <v>3.2000000000000002E-3</v>
      </c>
      <c r="Z93" s="11">
        <v>3.0000000000000001E-3</v>
      </c>
      <c r="AA93" s="11">
        <v>2.8E-3</v>
      </c>
      <c r="AB93" s="11">
        <v>2.5000000000000001E-3</v>
      </c>
      <c r="AC93" s="11">
        <v>2.3E-3</v>
      </c>
      <c r="AD93" s="11">
        <v>2E-3</v>
      </c>
      <c r="AE93" s="11">
        <v>1.6999999999999999E-3</v>
      </c>
      <c r="AF93" s="11">
        <v>1.5E-3</v>
      </c>
      <c r="AG93" s="11">
        <v>1.1999999999999999E-3</v>
      </c>
      <c r="AH93" s="11">
        <v>8.9999999999999998E-4</v>
      </c>
      <c r="AI93" s="11">
        <v>6.9999999999999999E-4</v>
      </c>
      <c r="AJ93" s="11">
        <v>4.0000000000000002E-4</v>
      </c>
      <c r="AK93" s="11">
        <v>2.0000000000000001E-4</v>
      </c>
      <c r="AL93" s="11">
        <v>0</v>
      </c>
      <c r="AM93" s="11">
        <v>-2.0000000000000001E-4</v>
      </c>
      <c r="AN93" s="11">
        <v>-4.0000000000000002E-4</v>
      </c>
      <c r="AO93" s="11">
        <v>-5.9999999999999995E-4</v>
      </c>
      <c r="AP93" s="11">
        <v>-8.0000000000000004E-4</v>
      </c>
      <c r="AQ93" s="11">
        <v>-1E-3</v>
      </c>
      <c r="AR93" s="11">
        <v>-1.1999999999999999E-3</v>
      </c>
      <c r="AS93" s="11">
        <v>-1.4E-3</v>
      </c>
      <c r="AT93" s="11">
        <v>-1.5E-3</v>
      </c>
      <c r="AU93" s="11">
        <v>-1.6000000000000001E-3</v>
      </c>
      <c r="AV93" s="11">
        <v>-1.5E-3</v>
      </c>
      <c r="AW93" s="11">
        <v>-1.4E-3</v>
      </c>
      <c r="AX93" s="11">
        <v>-1.1999999999999999E-3</v>
      </c>
      <c r="AY93" s="11">
        <v>-1E-3</v>
      </c>
      <c r="AZ93" s="11">
        <v>-5.9999999999999995E-4</v>
      </c>
      <c r="BA93" s="11">
        <v>-2.9999999999999997E-4</v>
      </c>
      <c r="BB93" s="11">
        <v>1E-4</v>
      </c>
      <c r="BC93" s="11">
        <v>5.0000000000000001E-4</v>
      </c>
      <c r="BD93" s="11">
        <v>8.0000000000000004E-4</v>
      </c>
      <c r="BE93" s="11">
        <v>1.1000000000000001E-3</v>
      </c>
      <c r="BF93" s="11">
        <v>1.2999999999999999E-3</v>
      </c>
      <c r="BG93" s="11">
        <v>1.4E-3</v>
      </c>
      <c r="BH93" s="11">
        <v>1.4E-3</v>
      </c>
      <c r="BI93" s="11">
        <v>1.4E-3</v>
      </c>
      <c r="BJ93" s="11">
        <v>1.2999999999999999E-3</v>
      </c>
      <c r="BK93" s="11">
        <v>1.1999999999999999E-3</v>
      </c>
      <c r="BL93" s="11">
        <v>1.1000000000000001E-3</v>
      </c>
      <c r="BM93" s="11">
        <v>8.9999999999999998E-4</v>
      </c>
      <c r="BN93" s="11">
        <v>6.9999999999999999E-4</v>
      </c>
      <c r="BO93" s="12">
        <v>6.9999999999999999E-4</v>
      </c>
      <c r="BP93" s="12">
        <v>6.9999999999999999E-4</v>
      </c>
      <c r="BQ93" s="12">
        <v>6.9999999999999999E-4</v>
      </c>
      <c r="BR93" s="12">
        <v>6.9999999999999999E-4</v>
      </c>
      <c r="BS93" s="12">
        <v>8.0000000000000004E-4</v>
      </c>
      <c r="BT93" s="12">
        <v>8.9999999999999998E-4</v>
      </c>
      <c r="BU93" s="12">
        <v>1E-3</v>
      </c>
      <c r="BV93" s="12">
        <v>1E-3</v>
      </c>
      <c r="BW93" s="12">
        <v>1.1000000000000001E-3</v>
      </c>
      <c r="BX93" s="12">
        <v>1.1999999999999999E-3</v>
      </c>
      <c r="BY93" s="12">
        <v>1.1999999999999999E-3</v>
      </c>
      <c r="BZ93" s="12">
        <v>1.2999999999999999E-3</v>
      </c>
      <c r="CA93" s="12">
        <v>1.2999999999999999E-3</v>
      </c>
      <c r="CB93" s="12">
        <v>1.4E-3</v>
      </c>
      <c r="CC93" s="12">
        <v>1.4E-3</v>
      </c>
      <c r="CD93" s="12">
        <v>1.5E-3</v>
      </c>
      <c r="CE93" s="12">
        <v>1.6000000000000001E-3</v>
      </c>
      <c r="CF93" s="12">
        <v>1.6000000000000001E-3</v>
      </c>
      <c r="CG93" s="12">
        <v>1.6999999999999999E-3</v>
      </c>
      <c r="CH93" s="12">
        <v>1.6999999999999999E-3</v>
      </c>
    </row>
    <row r="94" spans="1:86" x14ac:dyDescent="0.2">
      <c r="A94" s="6">
        <v>112</v>
      </c>
      <c r="B94" s="11">
        <v>-2.3999999999999998E-3</v>
      </c>
      <c r="C94" s="11">
        <v>-2.0999999999999999E-3</v>
      </c>
      <c r="D94" s="11">
        <v>-1.8E-3</v>
      </c>
      <c r="E94" s="11">
        <v>-1.5E-3</v>
      </c>
      <c r="F94" s="11">
        <v>-1.1999999999999999E-3</v>
      </c>
      <c r="G94" s="11">
        <v>-8.9999999999999998E-4</v>
      </c>
      <c r="H94" s="11">
        <v>-5.0000000000000001E-4</v>
      </c>
      <c r="I94" s="11">
        <v>-2.0000000000000001E-4</v>
      </c>
      <c r="J94" s="11">
        <v>1E-4</v>
      </c>
      <c r="K94" s="11">
        <v>4.0000000000000002E-4</v>
      </c>
      <c r="L94" s="11">
        <v>6.9999999999999999E-4</v>
      </c>
      <c r="M94" s="11">
        <v>1E-3</v>
      </c>
      <c r="N94" s="11">
        <v>1.2999999999999999E-3</v>
      </c>
      <c r="O94" s="11">
        <v>1.5E-3</v>
      </c>
      <c r="P94" s="11">
        <v>1.8E-3</v>
      </c>
      <c r="Q94" s="11">
        <v>2E-3</v>
      </c>
      <c r="R94" s="11">
        <v>2.2000000000000001E-3</v>
      </c>
      <c r="S94" s="11">
        <v>2.3999999999999998E-3</v>
      </c>
      <c r="T94" s="11">
        <v>2.5000000000000001E-3</v>
      </c>
      <c r="U94" s="11">
        <v>2.5000000000000001E-3</v>
      </c>
      <c r="V94" s="11">
        <v>2.5999999999999999E-3</v>
      </c>
      <c r="W94" s="11">
        <v>2.5000000000000001E-3</v>
      </c>
      <c r="X94" s="11">
        <v>2.5000000000000001E-3</v>
      </c>
      <c r="Y94" s="11">
        <v>2.3999999999999998E-3</v>
      </c>
      <c r="Z94" s="11">
        <v>2.2000000000000001E-3</v>
      </c>
      <c r="AA94" s="11">
        <v>2.0999999999999999E-3</v>
      </c>
      <c r="AB94" s="11">
        <v>1.9E-3</v>
      </c>
      <c r="AC94" s="11">
        <v>1.6999999999999999E-3</v>
      </c>
      <c r="AD94" s="11">
        <v>1.5E-3</v>
      </c>
      <c r="AE94" s="11">
        <v>1.2999999999999999E-3</v>
      </c>
      <c r="AF94" s="11">
        <v>1.1000000000000001E-3</v>
      </c>
      <c r="AG94" s="11">
        <v>8.9999999999999998E-4</v>
      </c>
      <c r="AH94" s="11">
        <v>6.9999999999999999E-4</v>
      </c>
      <c r="AI94" s="11">
        <v>5.0000000000000001E-4</v>
      </c>
      <c r="AJ94" s="11">
        <v>2.9999999999999997E-4</v>
      </c>
      <c r="AK94" s="11">
        <v>2.0000000000000001E-4</v>
      </c>
      <c r="AL94" s="11">
        <v>0</v>
      </c>
      <c r="AM94" s="11">
        <v>-1E-4</v>
      </c>
      <c r="AN94" s="11">
        <v>-2.9999999999999997E-4</v>
      </c>
      <c r="AO94" s="11">
        <v>-4.0000000000000002E-4</v>
      </c>
      <c r="AP94" s="11">
        <v>-5.9999999999999995E-4</v>
      </c>
      <c r="AQ94" s="11">
        <v>-8.0000000000000004E-4</v>
      </c>
      <c r="AR94" s="11">
        <v>-8.9999999999999998E-4</v>
      </c>
      <c r="AS94" s="11">
        <v>-1E-3</v>
      </c>
      <c r="AT94" s="11">
        <v>-1.1000000000000001E-3</v>
      </c>
      <c r="AU94" s="11">
        <v>-1.1999999999999999E-3</v>
      </c>
      <c r="AV94" s="11">
        <v>-1.1999999999999999E-3</v>
      </c>
      <c r="AW94" s="11">
        <v>-1.1000000000000001E-3</v>
      </c>
      <c r="AX94" s="11">
        <v>-8.9999999999999998E-4</v>
      </c>
      <c r="AY94" s="11">
        <v>-6.9999999999999999E-4</v>
      </c>
      <c r="AZ94" s="11">
        <v>-5.0000000000000001E-4</v>
      </c>
      <c r="BA94" s="11">
        <v>-2.0000000000000001E-4</v>
      </c>
      <c r="BB94" s="11">
        <v>1E-4</v>
      </c>
      <c r="BC94" s="11">
        <v>2.9999999999999997E-4</v>
      </c>
      <c r="BD94" s="11">
        <v>5.9999999999999995E-4</v>
      </c>
      <c r="BE94" s="11">
        <v>8.0000000000000004E-4</v>
      </c>
      <c r="BF94" s="11">
        <v>8.9999999999999998E-4</v>
      </c>
      <c r="BG94" s="11">
        <v>1E-3</v>
      </c>
      <c r="BH94" s="11">
        <v>1.1000000000000001E-3</v>
      </c>
      <c r="BI94" s="11">
        <v>1.1000000000000001E-3</v>
      </c>
      <c r="BJ94" s="11">
        <v>1E-3</v>
      </c>
      <c r="BK94" s="11">
        <v>8.9999999999999998E-4</v>
      </c>
      <c r="BL94" s="11">
        <v>8.0000000000000004E-4</v>
      </c>
      <c r="BM94" s="11">
        <v>6.9999999999999999E-4</v>
      </c>
      <c r="BN94" s="11">
        <v>5.0000000000000001E-4</v>
      </c>
      <c r="BO94" s="12">
        <v>5.0000000000000001E-4</v>
      </c>
      <c r="BP94" s="12">
        <v>5.0000000000000001E-4</v>
      </c>
      <c r="BQ94" s="12">
        <v>5.0000000000000001E-4</v>
      </c>
      <c r="BR94" s="12">
        <v>5.9999999999999995E-4</v>
      </c>
      <c r="BS94" s="12">
        <v>5.9999999999999995E-4</v>
      </c>
      <c r="BT94" s="12">
        <v>6.9999999999999999E-4</v>
      </c>
      <c r="BU94" s="12">
        <v>6.9999999999999999E-4</v>
      </c>
      <c r="BV94" s="12">
        <v>8.0000000000000004E-4</v>
      </c>
      <c r="BW94" s="12">
        <v>8.0000000000000004E-4</v>
      </c>
      <c r="BX94" s="12">
        <v>8.9999999999999998E-4</v>
      </c>
      <c r="BY94" s="12">
        <v>8.9999999999999998E-4</v>
      </c>
      <c r="BZ94" s="12">
        <v>8.9999999999999998E-4</v>
      </c>
      <c r="CA94" s="12">
        <v>1E-3</v>
      </c>
      <c r="CB94" s="12">
        <v>1E-3</v>
      </c>
      <c r="CC94" s="12">
        <v>1.1000000000000001E-3</v>
      </c>
      <c r="CD94" s="12">
        <v>1.1000000000000001E-3</v>
      </c>
      <c r="CE94" s="12">
        <v>1.1999999999999999E-3</v>
      </c>
      <c r="CF94" s="12">
        <v>1.1999999999999999E-3</v>
      </c>
      <c r="CG94" s="12">
        <v>1.1999999999999999E-3</v>
      </c>
      <c r="CH94" s="12">
        <v>1.2999999999999999E-3</v>
      </c>
    </row>
    <row r="95" spans="1:86" x14ac:dyDescent="0.2">
      <c r="A95" s="6">
        <v>113</v>
      </c>
      <c r="B95" s="11">
        <v>-1.6000000000000001E-3</v>
      </c>
      <c r="C95" s="11">
        <v>-1.4E-3</v>
      </c>
      <c r="D95" s="11">
        <v>-1.1999999999999999E-3</v>
      </c>
      <c r="E95" s="11">
        <v>-1E-3</v>
      </c>
      <c r="F95" s="11">
        <v>-8.0000000000000004E-4</v>
      </c>
      <c r="G95" s="11">
        <v>-5.9999999999999995E-4</v>
      </c>
      <c r="H95" s="11">
        <v>-4.0000000000000002E-4</v>
      </c>
      <c r="I95" s="11">
        <v>-2.0000000000000001E-4</v>
      </c>
      <c r="J95" s="11">
        <v>0</v>
      </c>
      <c r="K95" s="11">
        <v>2.9999999999999997E-4</v>
      </c>
      <c r="L95" s="11">
        <v>5.0000000000000001E-4</v>
      </c>
      <c r="M95" s="11">
        <v>6.9999999999999999E-4</v>
      </c>
      <c r="N95" s="11">
        <v>8.0000000000000004E-4</v>
      </c>
      <c r="O95" s="11">
        <v>1E-3</v>
      </c>
      <c r="P95" s="11">
        <v>1.1999999999999999E-3</v>
      </c>
      <c r="Q95" s="11">
        <v>1.2999999999999999E-3</v>
      </c>
      <c r="R95" s="11">
        <v>1.5E-3</v>
      </c>
      <c r="S95" s="11">
        <v>1.6000000000000001E-3</v>
      </c>
      <c r="T95" s="11">
        <v>1.6000000000000001E-3</v>
      </c>
      <c r="U95" s="11">
        <v>1.6999999999999999E-3</v>
      </c>
      <c r="V95" s="11">
        <v>1.6999999999999999E-3</v>
      </c>
      <c r="W95" s="11">
        <v>1.6999999999999999E-3</v>
      </c>
      <c r="X95" s="11">
        <v>1.6000000000000001E-3</v>
      </c>
      <c r="Y95" s="11">
        <v>1.6000000000000001E-3</v>
      </c>
      <c r="Z95" s="11">
        <v>1.5E-3</v>
      </c>
      <c r="AA95" s="11">
        <v>1.4E-3</v>
      </c>
      <c r="AB95" s="11">
        <v>1.2999999999999999E-3</v>
      </c>
      <c r="AC95" s="11">
        <v>1.1000000000000001E-3</v>
      </c>
      <c r="AD95" s="11">
        <v>1E-3</v>
      </c>
      <c r="AE95" s="11">
        <v>8.9999999999999998E-4</v>
      </c>
      <c r="AF95" s="11">
        <v>6.9999999999999999E-4</v>
      </c>
      <c r="AG95" s="11">
        <v>5.9999999999999995E-4</v>
      </c>
      <c r="AH95" s="11">
        <v>5.0000000000000001E-4</v>
      </c>
      <c r="AI95" s="11">
        <v>2.9999999999999997E-4</v>
      </c>
      <c r="AJ95" s="11">
        <v>2.0000000000000001E-4</v>
      </c>
      <c r="AK95" s="11">
        <v>1E-4</v>
      </c>
      <c r="AL95" s="11">
        <v>0</v>
      </c>
      <c r="AM95" s="11">
        <v>-1E-4</v>
      </c>
      <c r="AN95" s="11">
        <v>-2.0000000000000001E-4</v>
      </c>
      <c r="AO95" s="11">
        <v>-2.9999999999999997E-4</v>
      </c>
      <c r="AP95" s="11">
        <v>-4.0000000000000002E-4</v>
      </c>
      <c r="AQ95" s="11">
        <v>-5.0000000000000001E-4</v>
      </c>
      <c r="AR95" s="11">
        <v>-5.9999999999999995E-4</v>
      </c>
      <c r="AS95" s="11">
        <v>-6.9999999999999999E-4</v>
      </c>
      <c r="AT95" s="11">
        <v>-8.0000000000000004E-4</v>
      </c>
      <c r="AU95" s="11">
        <v>-8.0000000000000004E-4</v>
      </c>
      <c r="AV95" s="11">
        <v>-8.0000000000000004E-4</v>
      </c>
      <c r="AW95" s="11">
        <v>-6.9999999999999999E-4</v>
      </c>
      <c r="AX95" s="11">
        <v>-5.9999999999999995E-4</v>
      </c>
      <c r="AY95" s="11">
        <v>-5.0000000000000001E-4</v>
      </c>
      <c r="AZ95" s="11">
        <v>-2.9999999999999997E-4</v>
      </c>
      <c r="BA95" s="11">
        <v>-1E-4</v>
      </c>
      <c r="BB95" s="11">
        <v>1E-4</v>
      </c>
      <c r="BC95" s="11">
        <v>2.0000000000000001E-4</v>
      </c>
      <c r="BD95" s="11">
        <v>4.0000000000000002E-4</v>
      </c>
      <c r="BE95" s="11">
        <v>5.0000000000000001E-4</v>
      </c>
      <c r="BF95" s="11">
        <v>5.9999999999999995E-4</v>
      </c>
      <c r="BG95" s="11">
        <v>6.9999999999999999E-4</v>
      </c>
      <c r="BH95" s="11">
        <v>6.9999999999999999E-4</v>
      </c>
      <c r="BI95" s="11">
        <v>6.9999999999999999E-4</v>
      </c>
      <c r="BJ95" s="11">
        <v>6.9999999999999999E-4</v>
      </c>
      <c r="BK95" s="11">
        <v>5.9999999999999995E-4</v>
      </c>
      <c r="BL95" s="11">
        <v>5.0000000000000001E-4</v>
      </c>
      <c r="BM95" s="11">
        <v>4.0000000000000002E-4</v>
      </c>
      <c r="BN95" s="11">
        <v>4.0000000000000002E-4</v>
      </c>
      <c r="BO95" s="12">
        <v>2.9999999999999997E-4</v>
      </c>
      <c r="BP95" s="12">
        <v>2.9999999999999997E-4</v>
      </c>
      <c r="BQ95" s="12">
        <v>4.0000000000000002E-4</v>
      </c>
      <c r="BR95" s="12">
        <v>4.0000000000000002E-4</v>
      </c>
      <c r="BS95" s="12">
        <v>4.0000000000000002E-4</v>
      </c>
      <c r="BT95" s="12">
        <v>4.0000000000000002E-4</v>
      </c>
      <c r="BU95" s="12">
        <v>5.0000000000000001E-4</v>
      </c>
      <c r="BV95" s="12">
        <v>5.0000000000000001E-4</v>
      </c>
      <c r="BW95" s="12">
        <v>5.0000000000000001E-4</v>
      </c>
      <c r="BX95" s="12">
        <v>5.9999999999999995E-4</v>
      </c>
      <c r="BY95" s="12">
        <v>5.9999999999999995E-4</v>
      </c>
      <c r="BZ95" s="12">
        <v>5.9999999999999995E-4</v>
      </c>
      <c r="CA95" s="12">
        <v>6.9999999999999999E-4</v>
      </c>
      <c r="CB95" s="12">
        <v>6.9999999999999999E-4</v>
      </c>
      <c r="CC95" s="12">
        <v>6.9999999999999999E-4</v>
      </c>
      <c r="CD95" s="12">
        <v>6.9999999999999999E-4</v>
      </c>
      <c r="CE95" s="12">
        <v>8.0000000000000004E-4</v>
      </c>
      <c r="CF95" s="12">
        <v>8.0000000000000004E-4</v>
      </c>
      <c r="CG95" s="12">
        <v>8.0000000000000004E-4</v>
      </c>
      <c r="CH95" s="12">
        <v>8.9999999999999998E-4</v>
      </c>
    </row>
    <row r="96" spans="1:86" x14ac:dyDescent="0.2">
      <c r="A96" s="6">
        <v>114</v>
      </c>
      <c r="B96" s="11">
        <v>-8.0000000000000004E-4</v>
      </c>
      <c r="C96" s="11">
        <v>-6.9999999999999999E-4</v>
      </c>
      <c r="D96" s="11">
        <v>-5.9999999999999995E-4</v>
      </c>
      <c r="E96" s="11">
        <v>-5.0000000000000001E-4</v>
      </c>
      <c r="F96" s="11">
        <v>-4.0000000000000002E-4</v>
      </c>
      <c r="G96" s="11">
        <v>-2.9999999999999997E-4</v>
      </c>
      <c r="H96" s="11">
        <v>-2.0000000000000001E-4</v>
      </c>
      <c r="I96" s="11">
        <v>-1E-4</v>
      </c>
      <c r="J96" s="11">
        <v>0</v>
      </c>
      <c r="K96" s="11">
        <v>1E-4</v>
      </c>
      <c r="L96" s="11">
        <v>2.0000000000000001E-4</v>
      </c>
      <c r="M96" s="11">
        <v>2.9999999999999997E-4</v>
      </c>
      <c r="N96" s="11">
        <v>4.0000000000000002E-4</v>
      </c>
      <c r="O96" s="11">
        <v>5.0000000000000001E-4</v>
      </c>
      <c r="P96" s="11">
        <v>5.9999999999999995E-4</v>
      </c>
      <c r="Q96" s="11">
        <v>6.9999999999999999E-4</v>
      </c>
      <c r="R96" s="11">
        <v>6.9999999999999999E-4</v>
      </c>
      <c r="S96" s="11">
        <v>8.0000000000000004E-4</v>
      </c>
      <c r="T96" s="11">
        <v>8.0000000000000004E-4</v>
      </c>
      <c r="U96" s="11">
        <v>8.0000000000000004E-4</v>
      </c>
      <c r="V96" s="11">
        <v>8.9999999999999998E-4</v>
      </c>
      <c r="W96" s="11">
        <v>8.0000000000000004E-4</v>
      </c>
      <c r="X96" s="11">
        <v>8.0000000000000004E-4</v>
      </c>
      <c r="Y96" s="11">
        <v>8.0000000000000004E-4</v>
      </c>
      <c r="Z96" s="11">
        <v>6.9999999999999999E-4</v>
      </c>
      <c r="AA96" s="11">
        <v>6.9999999999999999E-4</v>
      </c>
      <c r="AB96" s="11">
        <v>5.9999999999999995E-4</v>
      </c>
      <c r="AC96" s="11">
        <v>5.9999999999999995E-4</v>
      </c>
      <c r="AD96" s="11">
        <v>5.0000000000000001E-4</v>
      </c>
      <c r="AE96" s="11">
        <v>4.0000000000000002E-4</v>
      </c>
      <c r="AF96" s="11">
        <v>4.0000000000000002E-4</v>
      </c>
      <c r="AG96" s="11">
        <v>2.9999999999999997E-4</v>
      </c>
      <c r="AH96" s="11">
        <v>2.0000000000000001E-4</v>
      </c>
      <c r="AI96" s="11">
        <v>2.0000000000000001E-4</v>
      </c>
      <c r="AJ96" s="11">
        <v>1E-4</v>
      </c>
      <c r="AK96" s="11">
        <v>1E-4</v>
      </c>
      <c r="AL96" s="11">
        <v>0</v>
      </c>
      <c r="AM96" s="11">
        <v>0</v>
      </c>
      <c r="AN96" s="11">
        <v>-1E-4</v>
      </c>
      <c r="AO96" s="11">
        <v>-1E-4</v>
      </c>
      <c r="AP96" s="11">
        <v>-2.0000000000000001E-4</v>
      </c>
      <c r="AQ96" s="11">
        <v>-2.9999999999999997E-4</v>
      </c>
      <c r="AR96" s="11">
        <v>-2.9999999999999997E-4</v>
      </c>
      <c r="AS96" s="11">
        <v>-2.9999999999999997E-4</v>
      </c>
      <c r="AT96" s="11">
        <v>-4.0000000000000002E-4</v>
      </c>
      <c r="AU96" s="11">
        <v>-4.0000000000000002E-4</v>
      </c>
      <c r="AV96" s="11">
        <v>-4.0000000000000002E-4</v>
      </c>
      <c r="AW96" s="11">
        <v>-4.0000000000000002E-4</v>
      </c>
      <c r="AX96" s="11">
        <v>-2.9999999999999997E-4</v>
      </c>
      <c r="AY96" s="11">
        <v>-2.0000000000000001E-4</v>
      </c>
      <c r="AZ96" s="11">
        <v>-2.0000000000000001E-4</v>
      </c>
      <c r="BA96" s="11">
        <v>-1E-4</v>
      </c>
      <c r="BB96" s="11">
        <v>0</v>
      </c>
      <c r="BC96" s="11">
        <v>1E-4</v>
      </c>
      <c r="BD96" s="11">
        <v>2.0000000000000001E-4</v>
      </c>
      <c r="BE96" s="11">
        <v>2.9999999999999997E-4</v>
      </c>
      <c r="BF96" s="11">
        <v>2.9999999999999997E-4</v>
      </c>
      <c r="BG96" s="11">
        <v>2.9999999999999997E-4</v>
      </c>
      <c r="BH96" s="11">
        <v>4.0000000000000002E-4</v>
      </c>
      <c r="BI96" s="11">
        <v>4.0000000000000002E-4</v>
      </c>
      <c r="BJ96" s="11">
        <v>2.9999999999999997E-4</v>
      </c>
      <c r="BK96" s="11">
        <v>2.9999999999999997E-4</v>
      </c>
      <c r="BL96" s="11">
        <v>2.9999999999999997E-4</v>
      </c>
      <c r="BM96" s="11">
        <v>2.0000000000000001E-4</v>
      </c>
      <c r="BN96" s="11">
        <v>2.0000000000000001E-4</v>
      </c>
      <c r="BO96" s="12">
        <v>2.0000000000000001E-4</v>
      </c>
      <c r="BP96" s="12">
        <v>2.0000000000000001E-4</v>
      </c>
      <c r="BQ96" s="12">
        <v>2.0000000000000001E-4</v>
      </c>
      <c r="BR96" s="12">
        <v>2.0000000000000001E-4</v>
      </c>
      <c r="BS96" s="12">
        <v>2.0000000000000001E-4</v>
      </c>
      <c r="BT96" s="12">
        <v>2.0000000000000001E-4</v>
      </c>
      <c r="BU96" s="12">
        <v>2.0000000000000001E-4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2.9999999999999997E-4</v>
      </c>
      <c r="CB96" s="12">
        <v>2.9999999999999997E-4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12">
        <v>4.0000000000000002E-4</v>
      </c>
    </row>
    <row r="97" spans="1:86" x14ac:dyDescent="0.2">
      <c r="A97" s="6">
        <v>115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</row>
    <row r="98" spans="1:86" x14ac:dyDescent="0.2">
      <c r="A98" s="6">
        <v>116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</row>
    <row r="99" spans="1:86" x14ac:dyDescent="0.2">
      <c r="A99" s="6">
        <v>117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</row>
    <row r="100" spans="1:86" x14ac:dyDescent="0.2">
      <c r="A100" s="6">
        <v>118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</row>
    <row r="101" spans="1:86" x14ac:dyDescent="0.2">
      <c r="A101" s="6">
        <v>119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</row>
    <row r="102" spans="1:86" x14ac:dyDescent="0.2">
      <c r="A102" s="6">
        <v>120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Salary and Headcount</vt:lpstr>
      <vt:lpstr>Salary Growth YOS</vt:lpstr>
      <vt:lpstr>Mortality Rates</vt:lpstr>
      <vt:lpstr>Termination Rates after 10</vt:lpstr>
      <vt:lpstr>Termination Rates before 10</vt:lpstr>
      <vt:lpstr>Retirement Rates</vt:lpstr>
      <vt:lpstr>MP-2019_Male</vt:lpstr>
      <vt:lpstr>MP-2019_Female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 Niraula</cp:lastModifiedBy>
  <dcterms:created xsi:type="dcterms:W3CDTF">2018-01-15T17:42:00Z</dcterms:created>
  <dcterms:modified xsi:type="dcterms:W3CDTF">2022-01-31T20:54:19Z</dcterms:modified>
</cp:coreProperties>
</file>