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waro\Desktop\South Carolina\South Carolina Model\"/>
    </mc:Choice>
  </mc:AlternateContent>
  <xr:revisionPtr revIDLastSave="0" documentId="13_ncr:1_{2CFB39C7-3E86-4580-9BB1-CBAD3F9409C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Numeric Inputs" sheetId="1" r:id="rId1"/>
    <sheet name="Character Inputs" sheetId="7" r:id="rId2"/>
    <sheet name="List Box" sheetId="5" r:id="rId3"/>
    <sheet name="Historical Data" sheetId="2" r:id="rId4"/>
    <sheet name="Inv_Returns" sheetId="3" r:id="rId5"/>
    <sheet name="Amortization_CurrentHires" sheetId="10" r:id="rId6"/>
    <sheet name="Amortization_NewHires" sheetId="8" r:id="rId7"/>
    <sheet name="Benefit Payments" sheetId="11" r:id="rId8"/>
    <sheet name="Payroll" sheetId="12" r:id="rId9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2" i="11" l="1"/>
  <c r="B2" i="11"/>
  <c r="C30" i="1" l="1"/>
  <c r="C38" i="1" l="1"/>
  <c r="C37" i="1" l="1"/>
  <c r="C39" i="1"/>
</calcChain>
</file>

<file path=xl/sharedStrings.xml><?xml version="1.0" encoding="utf-8"?>
<sst xmlns="http://schemas.openxmlformats.org/spreadsheetml/2006/main" count="312" uniqueCount="269">
  <si>
    <t>Economic Inputs</t>
  </si>
  <si>
    <t>COLA Scenario</t>
  </si>
  <si>
    <t>Expected COLA</t>
  </si>
  <si>
    <t>Plan Design</t>
  </si>
  <si>
    <t>Payroll Growth Rate</t>
  </si>
  <si>
    <t>COLA Assumption</t>
  </si>
  <si>
    <t>Funding Policy (FY 2021+)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</si>
  <si>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</si>
  <si>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</si>
  <si>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</si>
  <si>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</si>
  <si>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</si>
  <si>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</si>
  <si>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</si>
  <si>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</si>
  <si>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</si>
  <si>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</si>
  <si>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</si>
  <si>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</si>
  <si>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</si>
  <si>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</si>
  <si>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</si>
  <si>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</si>
  <si>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</si>
  <si>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</si>
  <si>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</si>
  <si>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</si>
  <si>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</si>
  <si>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</si>
  <si>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</si>
  <si>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</si>
  <si>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</si>
  <si>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</si>
  <si>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</si>
  <si>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</si>
  <si>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</si>
  <si>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</si>
  <si>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</si>
  <si>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</si>
  <si>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</si>
  <si>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</si>
  <si>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</si>
  <si>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</si>
  <si>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</si>
  <si>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</si>
  <si>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</si>
  <si>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</si>
  <si>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</si>
  <si>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</si>
  <si>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</si>
  <si>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</si>
  <si>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</si>
  <si>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</si>
  <si>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COLA_scen</t>
  </si>
  <si>
    <t>COLA_assum</t>
  </si>
  <si>
    <t>NC_StaryYear</t>
  </si>
  <si>
    <t>Payroll_growth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</si>
  <si>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</si>
  <si>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</si>
  <si>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</si>
  <si>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</si>
  <si>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</si>
  <si>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</si>
  <si>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</si>
  <si>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</si>
  <si>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</si>
  <si>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</si>
  <si>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</si>
  <si>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</si>
  <si>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</si>
  <si>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</si>
  <si>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</si>
  <si>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</si>
  <si>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</si>
  <si>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</si>
  <si>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</si>
  <si>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</si>
  <si>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</si>
  <si>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</si>
  <si>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</si>
  <si>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</si>
  <si>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</si>
  <si>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</si>
  <si>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</si>
  <si>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</si>
  <si>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</si>
  <si>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</si>
  <si>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</si>
  <si>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</si>
  <si>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</si>
  <si>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</si>
  <si>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</si>
  <si>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</si>
  <si>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</si>
  <si>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Adjusted Normal Cost for excess salary growth under City Plan</t>
  </si>
  <si>
    <t>NC_ExcessSalary_City</t>
  </si>
  <si>
    <t>Choice DC Employer Contributon</t>
  </si>
  <si>
    <t>Actual Inflation 2021+</t>
  </si>
  <si>
    <t>actual_infl</t>
  </si>
  <si>
    <t>Administrative Expenses (as % of payroll)</t>
  </si>
  <si>
    <t>Admin_Exp_Pct</t>
  </si>
  <si>
    <t>Open</t>
  </si>
  <si>
    <t>Closed</t>
  </si>
  <si>
    <t>Fresh Start</t>
  </si>
  <si>
    <t>DB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</si>
  <si>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</si>
  <si>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</si>
  <si>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</si>
  <si>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</si>
  <si>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</si>
  <si>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</si>
  <si>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</si>
  <si>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</si>
  <si>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</si>
  <si>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</si>
  <si>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</si>
  <si>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</si>
  <si>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</si>
  <si>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</si>
  <si>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</si>
  <si>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</si>
  <si>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</si>
  <si>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</si>
  <si>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</si>
  <si>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</si>
  <si>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</si>
  <si>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</si>
  <si>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</si>
  <si>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</si>
  <si>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</si>
  <si>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</si>
  <si>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</si>
  <si>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</si>
  <si>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</si>
  <si>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</si>
  <si>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</si>
  <si>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</si>
  <si>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</si>
  <si>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</si>
  <si>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</si>
  <si>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</si>
  <si>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</si>
  <si>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</si>
  <si>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</si>
  <si>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</si>
  <si>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</si>
  <si>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</si>
  <si>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</si>
  <si>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</si>
  <si>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</si>
  <si>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</si>
  <si>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</si>
  <si>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</si>
  <si>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</si>
  <si>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</si>
  <si>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</si>
  <si>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</si>
  <si>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</si>
  <si>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MOYNCNewHiresOrigDR</t>
  </si>
  <si>
    <t>MOYNCNewHiresNewDR</t>
  </si>
  <si>
    <t>ER_NC_CurrentHires</t>
  </si>
  <si>
    <t>ER_NC_NewHires</t>
  </si>
  <si>
    <t>ER_Amo_CurrentHires</t>
  </si>
  <si>
    <t>AVA_CurrentHires</t>
  </si>
  <si>
    <t>AVA_NewHires</t>
  </si>
  <si>
    <t>MVA_CurrentHires</t>
  </si>
  <si>
    <t>MVA_NewHires</t>
  </si>
  <si>
    <t>dis_r_currentHires</t>
  </si>
  <si>
    <t>dis_r_proj_currentHires</t>
  </si>
  <si>
    <t>dis_r_newHires</t>
  </si>
  <si>
    <t>dis_r_proj_newHires</t>
  </si>
  <si>
    <t>NC_Tier2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</si>
  <si>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</si>
  <si>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</si>
  <si>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</si>
  <si>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</si>
  <si>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</si>
  <si>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</si>
  <si>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</si>
  <si>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DC_Contrib</t>
  </si>
  <si>
    <t>Segal</t>
  </si>
  <si>
    <t>ER_Percentage</t>
  </si>
  <si>
    <t>ER_InflAdj</t>
  </si>
  <si>
    <t>Reason</t>
  </si>
  <si>
    <t>AllInCost</t>
  </si>
  <si>
    <t>Choice</t>
  </si>
  <si>
    <t>DC % (New Hires)</t>
  </si>
  <si>
    <t>DC % (Legacy Hires)</t>
  </si>
  <si>
    <t>DC_NewHires</t>
  </si>
  <si>
    <t>DC_OldHires</t>
  </si>
  <si>
    <t>Multiplier for New Hire</t>
  </si>
  <si>
    <t>Mult_NewHire</t>
  </si>
  <si>
    <t>Tier II Gross Normal Cost (pre-7/1/2012 hires)</t>
  </si>
  <si>
    <t>Tier III Gross Normal Cost (post-7/1/2012 hires)</t>
  </si>
  <si>
    <t>Tier IV Gross Normal Cost (post-7/1/2021 hires)</t>
  </si>
  <si>
    <t>NC_Tier3</t>
  </si>
  <si>
    <t>NC_Tier4</t>
  </si>
  <si>
    <t>DBNewHirePayroll</t>
  </si>
  <si>
    <t>ORPCurrentPayroll</t>
  </si>
  <si>
    <t>ORPNewPayroll</t>
  </si>
  <si>
    <t>RehPayroll</t>
  </si>
  <si>
    <t>AccrLiabOrigDR_CurrentHires</t>
  </si>
  <si>
    <t>AccrLiabNewDR_CurrentHires</t>
  </si>
  <si>
    <t>ER_AmoRate_CurrentHires</t>
  </si>
  <si>
    <t>EE_AmoRate_NewHires</t>
  </si>
  <si>
    <t>Refunds_CurrentHires</t>
  </si>
  <si>
    <t>Refunds_NewHires</t>
  </si>
  <si>
    <t>EE_OtherHires</t>
  </si>
  <si>
    <t>BP_CurrentHires</t>
  </si>
  <si>
    <t>BP_NewHires</t>
  </si>
  <si>
    <t>Maximum employee contribution rate</t>
  </si>
  <si>
    <t xml:space="preserve">Maximum annual adjustment to contributions </t>
  </si>
  <si>
    <t>Threshold for contribution floor</t>
  </si>
  <si>
    <t>ORP Offset</t>
  </si>
  <si>
    <t>MaxEEContrib</t>
  </si>
  <si>
    <t>MaxAdjContrib</t>
  </si>
  <si>
    <t>ContFloor</t>
  </si>
  <si>
    <t>ORPOffset</t>
  </si>
  <si>
    <t>Ratio for DC Vesting</t>
  </si>
  <si>
    <t>DCRatio</t>
  </si>
  <si>
    <t>Benefit Payment Percent</t>
  </si>
  <si>
    <t>Benefit Payment Turnover</t>
  </si>
  <si>
    <t>BenPercent</t>
  </si>
  <si>
    <t>BenTurnover</t>
  </si>
  <si>
    <t>DBLegacyPayroll</t>
  </si>
  <si>
    <t>TERIPayroll</t>
  </si>
  <si>
    <t>Tier2Payroll</t>
  </si>
  <si>
    <t>ProjectedPayroll</t>
  </si>
  <si>
    <t>PayrollLegacyPct</t>
  </si>
  <si>
    <t>PayrollNewPct</t>
  </si>
  <si>
    <t>ProjectedTier23Payroll</t>
  </si>
  <si>
    <t>ProjectedTier4Payroll</t>
  </si>
  <si>
    <t>AllCurrentHires</t>
  </si>
  <si>
    <t>AllNewHires</t>
  </si>
  <si>
    <t>Tier3Payroll</t>
  </si>
  <si>
    <t>Projected Payroll Ratio</t>
  </si>
  <si>
    <t>Payroll_ratio</t>
  </si>
  <si>
    <t>TotalContPre</t>
  </si>
  <si>
    <t>TotalContPost</t>
  </si>
  <si>
    <t>AmoRate_CurrentHires</t>
  </si>
  <si>
    <t>AmoRate_NewHires</t>
  </si>
  <si>
    <t>Employer Contribution Policy - Current Hires</t>
  </si>
  <si>
    <t>Employer Contribution Policy - New Hires</t>
  </si>
  <si>
    <t>ER_Policy_CurrentHires</t>
  </si>
  <si>
    <t>ER_Policy_NewHires</t>
  </si>
  <si>
    <t>Trigger ADEC funding for Statutory Rate after Full Funding</t>
  </si>
  <si>
    <t>ADECTrigger</t>
  </si>
  <si>
    <t>ER_Amo_Stat_NewHires</t>
  </si>
  <si>
    <t>ER_Amo_ADC_NewHires</t>
  </si>
  <si>
    <t>ER_Amo_ORP_CurrentHires</t>
  </si>
  <si>
    <t>ER_Amo_ORP_NewHires</t>
  </si>
  <si>
    <t>ER_Amo_RehRet</t>
  </si>
  <si>
    <t>ER_AmoRate_NewHires</t>
  </si>
  <si>
    <t>ER_AmoRate_ORP</t>
  </si>
  <si>
    <t>ER_AmoRate_Rehire</t>
  </si>
  <si>
    <t>AnnuityFactor</t>
  </si>
  <si>
    <t>Solv_Contrib_Total</t>
  </si>
  <si>
    <t>ActualReturnMVA_CurrentHires</t>
  </si>
  <si>
    <t>ActualReturnMVA_NewHires</t>
  </si>
  <si>
    <t>ImplFundPeriodPre</t>
  </si>
  <si>
    <t>ImplFundPeriodPost</t>
  </si>
  <si>
    <t>MaxFundPeriod</t>
  </si>
  <si>
    <t>BlendedDR</t>
  </si>
  <si>
    <t>ORP Offset using DB NC</t>
  </si>
  <si>
    <t>ORPOffset_DBNC</t>
  </si>
  <si>
    <t>UAL_AVA_InflAdj</t>
  </si>
  <si>
    <t>UAL_MVA_InflAdj</t>
  </si>
  <si>
    <t>DCForfeitures</t>
  </si>
  <si>
    <t>Contribute DC Forfeitures into DB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</si>
</sst>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#,##0.0_);\(#,##0.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Border="1"/>
    <xf numFmtId="0" fontId="3" fillId="0" borderId="0" xfId="0" applyFont="1" applyBorder="1"/>
    <xf numFmtId="165" fontId="3" fillId="0" borderId="0" xfId="2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horizontal="left"/>
    </xf>
    <xf numFmtId="165" fontId="4" fillId="8" borderId="0" xfId="1" applyNumberFormat="1" applyFont="1" applyFill="1" applyBorder="1" applyAlignment="1">
      <alignment horizontal="center"/>
    </xf>
    <xf numFmtId="10" fontId="4" fillId="0" borderId="5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>
      <selection activeCell="B20" sqref="B20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41" t="s">
        <v>0</v>
      </c>
    </row>
    <row r="2" spans="1:3" x14ac:dyDescent="0.3">
      <c r="A2" t="s">
        <v>86</v>
      </c>
      <c r="B2" t="s">
        <v>167</v>
      </c>
      <c r="C2" s="42">
        <v>7.2499999999999995E-2</v>
      </c>
    </row>
    <row r="3" spans="1:3" x14ac:dyDescent="0.3">
      <c r="A3" t="s">
        <v>87</v>
      </c>
      <c r="B3" t="s">
        <v>168</v>
      </c>
      <c r="C3" s="42">
        <v>7.0000000000000007E-2</v>
      </c>
    </row>
    <row r="4" spans="1:3" x14ac:dyDescent="0.3">
      <c r="A4" t="s">
        <v>88</v>
      </c>
      <c r="B4" t="s">
        <v>169</v>
      </c>
      <c r="C4" s="42">
        <v>7.2499999999999995E-2</v>
      </c>
    </row>
    <row r="5" spans="1:3" x14ac:dyDescent="0.3">
      <c r="A5" t="s">
        <v>89</v>
      </c>
      <c r="B5" t="s">
        <v>170</v>
      </c>
      <c r="C5" s="42">
        <v>7.0000000000000007E-2</v>
      </c>
    </row>
    <row r="6" spans="1:3" x14ac:dyDescent="0.3">
      <c r="A6" t="s">
        <v>13</v>
      </c>
      <c r="B6" t="s">
        <v>52</v>
      </c>
      <c r="C6" s="42">
        <v>2.2499999999999999E-2</v>
      </c>
    </row>
    <row r="7" spans="1:3" x14ac:dyDescent="0.3">
      <c r="A7" s="41" t="s">
        <v>3</v>
      </c>
    </row>
    <row r="8" spans="1:3" x14ac:dyDescent="0.3">
      <c r="A8" s="50" t="s">
        <v>186</v>
      </c>
      <c r="B8" t="s">
        <v>188</v>
      </c>
      <c r="C8" s="42">
        <v>0.15</v>
      </c>
    </row>
    <row r="9" spans="1:3" x14ac:dyDescent="0.3">
      <c r="A9" s="50" t="s">
        <v>187</v>
      </c>
      <c r="B9" t="s">
        <v>189</v>
      </c>
      <c r="C9" s="42">
        <v>0.15</v>
      </c>
    </row>
    <row r="10" spans="1:3" x14ac:dyDescent="0.3">
      <c r="A10" s="51" t="s">
        <v>190</v>
      </c>
      <c r="B10" t="s">
        <v>191</v>
      </c>
      <c r="C10" s="42">
        <v>2.1399999999999999E-2</v>
      </c>
    </row>
    <row r="11" spans="1:3" x14ac:dyDescent="0.3">
      <c r="A11" t="s">
        <v>92</v>
      </c>
      <c r="B11" t="s">
        <v>93</v>
      </c>
      <c r="C11" s="43">
        <v>0.5</v>
      </c>
    </row>
    <row r="12" spans="1:3" x14ac:dyDescent="0.3">
      <c r="A12" t="s">
        <v>51</v>
      </c>
      <c r="B12" t="s">
        <v>55</v>
      </c>
      <c r="C12">
        <v>2021</v>
      </c>
    </row>
    <row r="13" spans="1:3" x14ac:dyDescent="0.3">
      <c r="A13" s="53" t="s">
        <v>192</v>
      </c>
      <c r="B13" t="s">
        <v>171</v>
      </c>
      <c r="C13" s="42">
        <v>0.11691702481432163</v>
      </c>
    </row>
    <row r="14" spans="1:3" x14ac:dyDescent="0.3">
      <c r="A14" s="53" t="s">
        <v>193</v>
      </c>
      <c r="B14" t="s">
        <v>195</v>
      </c>
      <c r="C14" s="42">
        <v>9.3299999999999994E-2</v>
      </c>
    </row>
    <row r="15" spans="1:3" x14ac:dyDescent="0.3">
      <c r="A15" s="53" t="s">
        <v>194</v>
      </c>
      <c r="B15" t="s">
        <v>196</v>
      </c>
      <c r="C15" s="42">
        <v>9.3299999999999994E-2</v>
      </c>
    </row>
    <row r="16" spans="1:3" x14ac:dyDescent="0.3">
      <c r="A16" t="s">
        <v>99</v>
      </c>
      <c r="B16" t="s">
        <v>100</v>
      </c>
      <c r="C16" s="42">
        <v>1.1999999999999999E-3</v>
      </c>
    </row>
    <row r="17" spans="1:3" x14ac:dyDescent="0.3">
      <c r="A17" s="50" t="s">
        <v>210</v>
      </c>
      <c r="B17" t="s">
        <v>214</v>
      </c>
      <c r="C17" s="42">
        <v>0.09</v>
      </c>
    </row>
    <row r="18" spans="1:3" x14ac:dyDescent="0.3">
      <c r="A18" s="53" t="s">
        <v>211</v>
      </c>
      <c r="B18" t="s">
        <v>215</v>
      </c>
      <c r="C18" s="42">
        <v>0.01</v>
      </c>
    </row>
    <row r="19" spans="1:3" x14ac:dyDescent="0.3">
      <c r="A19" s="53" t="s">
        <v>212</v>
      </c>
      <c r="B19" t="s">
        <v>216</v>
      </c>
      <c r="C19" s="42">
        <v>0.85</v>
      </c>
    </row>
    <row r="20" spans="1:3" x14ac:dyDescent="0.3">
      <c r="A20" s="53" t="s">
        <v>213</v>
      </c>
      <c r="B20" t="s">
        <v>217</v>
      </c>
      <c r="C20" s="42">
        <v>0.05</v>
      </c>
    </row>
    <row r="21" spans="1:3" x14ac:dyDescent="0.3">
      <c r="A21" t="s">
        <v>96</v>
      </c>
      <c r="B21" t="s">
        <v>179</v>
      </c>
      <c r="C21" s="43">
        <v>0.05</v>
      </c>
    </row>
    <row r="22" spans="1:3" x14ac:dyDescent="0.3">
      <c r="A22" s="53" t="s">
        <v>218</v>
      </c>
      <c r="B22" t="s">
        <v>219</v>
      </c>
      <c r="C22" s="15">
        <v>1</v>
      </c>
    </row>
    <row r="23" spans="1:3" x14ac:dyDescent="0.3">
      <c r="A23" t="s">
        <v>97</v>
      </c>
      <c r="B23" t="s">
        <v>98</v>
      </c>
      <c r="C23" s="42">
        <v>2.5000000000000001E-2</v>
      </c>
    </row>
    <row r="24" spans="1:3" x14ac:dyDescent="0.3">
      <c r="A24" t="s">
        <v>5</v>
      </c>
      <c r="B24" t="s">
        <v>54</v>
      </c>
      <c r="C24" s="42">
        <v>0.01</v>
      </c>
    </row>
    <row r="25" spans="1:3" x14ac:dyDescent="0.3">
      <c r="A25" t="s">
        <v>220</v>
      </c>
      <c r="B25" t="s">
        <v>222</v>
      </c>
      <c r="C25" s="43">
        <v>0.03</v>
      </c>
    </row>
    <row r="26" spans="1:3" x14ac:dyDescent="0.3">
      <c r="A26" t="s">
        <v>221</v>
      </c>
      <c r="B26" t="s">
        <v>223</v>
      </c>
      <c r="C26" s="15">
        <v>8.9999999999999993E-3</v>
      </c>
    </row>
    <row r="27" spans="1:3" x14ac:dyDescent="0.3">
      <c r="A27" t="s">
        <v>4</v>
      </c>
      <c r="B27" t="s">
        <v>56</v>
      </c>
      <c r="C27" s="42">
        <v>0.03</v>
      </c>
    </row>
    <row r="28" spans="1:3" x14ac:dyDescent="0.3">
      <c r="A28" t="s">
        <v>235</v>
      </c>
      <c r="B28" t="s">
        <v>236</v>
      </c>
      <c r="C28" s="55">
        <v>1.1386456406995427E-2</v>
      </c>
    </row>
    <row r="29" spans="1:3" x14ac:dyDescent="0.3">
      <c r="A29" s="41" t="s">
        <v>6</v>
      </c>
      <c r="C29" s="42"/>
    </row>
    <row r="30" spans="1:3" x14ac:dyDescent="0.3">
      <c r="A30" t="s">
        <v>10</v>
      </c>
      <c r="B30" t="s">
        <v>58</v>
      </c>
      <c r="C30" s="42">
        <f>C27</f>
        <v>0.03</v>
      </c>
    </row>
    <row r="31" spans="1:3" x14ac:dyDescent="0.3">
      <c r="A31" t="s">
        <v>111</v>
      </c>
      <c r="B31" t="s">
        <v>112</v>
      </c>
      <c r="C31" s="42">
        <v>99.99</v>
      </c>
    </row>
    <row r="32" spans="1:3" x14ac:dyDescent="0.3">
      <c r="A32" t="s">
        <v>11</v>
      </c>
      <c r="B32" t="s">
        <v>59</v>
      </c>
      <c r="C32">
        <v>0.8</v>
      </c>
    </row>
    <row r="33" spans="1:3" x14ac:dyDescent="0.3">
      <c r="A33" t="s">
        <v>12</v>
      </c>
      <c r="B33" t="s">
        <v>60</v>
      </c>
      <c r="C33">
        <v>1.2</v>
      </c>
    </row>
    <row r="34" spans="1:3" x14ac:dyDescent="0.3">
      <c r="A34" t="s">
        <v>17</v>
      </c>
      <c r="B34" t="s">
        <v>61</v>
      </c>
      <c r="C34" s="44">
        <v>11.362052951411172</v>
      </c>
    </row>
    <row r="35" spans="1:3" x14ac:dyDescent="0.3">
      <c r="A35" t="s">
        <v>18</v>
      </c>
      <c r="B35" t="s">
        <v>18</v>
      </c>
      <c r="C35" s="44">
        <v>0.78425225741758364</v>
      </c>
    </row>
    <row r="36" spans="1:3" x14ac:dyDescent="0.3">
      <c r="A36" t="s">
        <v>19</v>
      </c>
      <c r="B36" t="s">
        <v>62</v>
      </c>
      <c r="C36" s="44">
        <f>C34*2</f>
        <v>22.724105902822345</v>
      </c>
    </row>
    <row r="37" spans="1:3" x14ac:dyDescent="0.3">
      <c r="A37" t="s">
        <v>172</v>
      </c>
      <c r="B37" t="s">
        <v>175</v>
      </c>
      <c r="C37" s="44">
        <f>C36</f>
        <v>22.724105902822345</v>
      </c>
    </row>
    <row r="38" spans="1:3" x14ac:dyDescent="0.3">
      <c r="A38" t="s">
        <v>173</v>
      </c>
      <c r="B38" t="s">
        <v>176</v>
      </c>
      <c r="C38" s="44">
        <f>C34</f>
        <v>11.362052951411172</v>
      </c>
    </row>
    <row r="39" spans="1:3" x14ac:dyDescent="0.3">
      <c r="A39" t="s">
        <v>174</v>
      </c>
      <c r="B39" t="s">
        <v>177</v>
      </c>
      <c r="C39" s="44">
        <f>(C36-C38)/45</f>
        <v>0.25249006558691495</v>
      </c>
    </row>
    <row r="40" spans="1:3" x14ac:dyDescent="0.3">
      <c r="A40" t="s">
        <v>79</v>
      </c>
      <c r="B40" t="s">
        <v>84</v>
      </c>
      <c r="C40" s="44">
        <v>7.609863E-2</v>
      </c>
    </row>
    <row r="41" spans="1:3" x14ac:dyDescent="0.3">
      <c r="A41" t="s">
        <v>80</v>
      </c>
      <c r="B41" t="s">
        <v>83</v>
      </c>
      <c r="C41" s="44">
        <v>6.7256999999999997E-2</v>
      </c>
    </row>
    <row r="42" spans="1:3" x14ac:dyDescent="0.3">
      <c r="A42" t="s">
        <v>81</v>
      </c>
      <c r="B42" t="s">
        <v>82</v>
      </c>
      <c r="C42" s="44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D10" sqref="D10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41" t="s">
        <v>3</v>
      </c>
    </row>
    <row r="2" spans="1:3" x14ac:dyDescent="0.3">
      <c r="A2" t="s">
        <v>90</v>
      </c>
      <c r="B2" t="s">
        <v>107</v>
      </c>
      <c r="C2" t="s">
        <v>185</v>
      </c>
    </row>
    <row r="3" spans="1:3" x14ac:dyDescent="0.3">
      <c r="A3" t="s">
        <v>108</v>
      </c>
      <c r="B3" t="s">
        <v>109</v>
      </c>
      <c r="C3" t="s">
        <v>8</v>
      </c>
    </row>
    <row r="4" spans="1:3" x14ac:dyDescent="0.3">
      <c r="A4" t="s">
        <v>91</v>
      </c>
      <c r="B4" t="s">
        <v>110</v>
      </c>
      <c r="C4" t="s">
        <v>8</v>
      </c>
    </row>
    <row r="5" spans="1:3" x14ac:dyDescent="0.3">
      <c r="A5" t="s">
        <v>94</v>
      </c>
      <c r="B5" t="s">
        <v>95</v>
      </c>
      <c r="C5" t="s">
        <v>8</v>
      </c>
    </row>
    <row r="6" spans="1:3" x14ac:dyDescent="0.3">
      <c r="A6" t="s">
        <v>1</v>
      </c>
      <c r="B6" t="s">
        <v>53</v>
      </c>
      <c r="C6" t="s">
        <v>2</v>
      </c>
    </row>
    <row r="7" spans="1:3" x14ac:dyDescent="0.3">
      <c r="A7" t="s">
        <v>263</v>
      </c>
      <c r="B7" t="s">
        <v>264</v>
      </c>
      <c r="C7" t="s">
        <v>8</v>
      </c>
    </row>
    <row r="8" spans="1:3" x14ac:dyDescent="0.3">
      <c r="A8" s="41" t="s">
        <v>6</v>
      </c>
    </row>
    <row r="9" spans="1:3" x14ac:dyDescent="0.3">
      <c r="A9" t="s">
        <v>241</v>
      </c>
      <c r="B9" t="s">
        <v>243</v>
      </c>
      <c r="C9" t="s">
        <v>41</v>
      </c>
    </row>
    <row r="10" spans="1:3" x14ac:dyDescent="0.3">
      <c r="A10" t="s">
        <v>242</v>
      </c>
      <c r="B10" t="s">
        <v>244</v>
      </c>
      <c r="C10" t="s">
        <v>41</v>
      </c>
    </row>
    <row r="11" spans="1:3" x14ac:dyDescent="0.3">
      <c r="A11" t="s">
        <v>245</v>
      </c>
      <c r="B11" t="s">
        <v>246</v>
      </c>
      <c r="C11" t="s">
        <v>8</v>
      </c>
    </row>
    <row r="12" spans="1:3" x14ac:dyDescent="0.3">
      <c r="A12" t="s">
        <v>113</v>
      </c>
      <c r="B12" t="s">
        <v>57</v>
      </c>
      <c r="C12" t="s">
        <v>105</v>
      </c>
    </row>
    <row r="13" spans="1:3" x14ac:dyDescent="0.3">
      <c r="A13" t="s">
        <v>268</v>
      </c>
      <c r="B13" t="s">
        <v>267</v>
      </c>
      <c r="C13" t="s">
        <v>8</v>
      </c>
    </row>
    <row r="14" spans="1:3" x14ac:dyDescent="0.3">
      <c r="A14" s="41" t="s">
        <v>29</v>
      </c>
    </row>
    <row r="15" spans="1:3" x14ac:dyDescent="0.3">
      <c r="A15" t="s">
        <v>31</v>
      </c>
      <c r="B15" t="s">
        <v>63</v>
      </c>
      <c r="C15" t="s">
        <v>33</v>
      </c>
    </row>
    <row r="16" spans="1:3" x14ac:dyDescent="0.3">
      <c r="A16" t="s">
        <v>30</v>
      </c>
      <c r="B16" t="s">
        <v>64</v>
      </c>
      <c r="C16" t="s">
        <v>34</v>
      </c>
    </row>
    <row r="17" spans="1:3" x14ac:dyDescent="0.3">
      <c r="A17" t="s">
        <v>32</v>
      </c>
      <c r="B17" t="s">
        <v>67</v>
      </c>
      <c r="C17" t="s">
        <v>23</v>
      </c>
    </row>
    <row r="18" spans="1:3" x14ac:dyDescent="0.3">
      <c r="A18" t="s">
        <v>38</v>
      </c>
      <c r="B18" t="s">
        <v>65</v>
      </c>
      <c r="C18" t="s">
        <v>39</v>
      </c>
    </row>
    <row r="19" spans="1:3" x14ac:dyDescent="0.3">
      <c r="A19" t="s">
        <v>36</v>
      </c>
      <c r="B19" t="s">
        <v>66</v>
      </c>
      <c r="C19" t="s">
        <v>35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C9:C10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Box'!$G$11:$G$12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Box'!$E$11:$E$12</xm:f>
          </x14:formula1>
          <xm:sqref>C3:C5 C11 C7 C13</xm:sqref>
        </x14:dataValidation>
        <x14:dataValidation type="list" allowBlank="1" showInputMessage="1" showErrorMessage="1" xr:uid="{00000000-0002-0000-0100-000009000000}">
          <x14:formula1>
            <xm:f>'List Box'!$C$14:$C$15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7" sqref="C7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22</v>
      </c>
      <c r="B2" s="26"/>
      <c r="C2" t="s">
        <v>2</v>
      </c>
      <c r="E2" t="s">
        <v>43</v>
      </c>
      <c r="G2" t="s">
        <v>35</v>
      </c>
      <c r="I2" t="s">
        <v>44</v>
      </c>
      <c r="K2" s="11" t="s">
        <v>45</v>
      </c>
      <c r="M2" s="26" t="s">
        <v>33</v>
      </c>
    </row>
    <row r="3" spans="1:13" x14ac:dyDescent="0.3">
      <c r="A3" s="26" t="s">
        <v>23</v>
      </c>
      <c r="B3" s="26"/>
      <c r="C3" t="s">
        <v>40</v>
      </c>
      <c r="E3" t="s">
        <v>8</v>
      </c>
      <c r="G3" t="s">
        <v>39</v>
      </c>
      <c r="I3" t="s">
        <v>39</v>
      </c>
      <c r="K3" s="11" t="s">
        <v>46</v>
      </c>
      <c r="M3" s="27" t="s">
        <v>47</v>
      </c>
    </row>
    <row r="4" spans="1:13" x14ac:dyDescent="0.3">
      <c r="A4" s="26" t="s">
        <v>20</v>
      </c>
      <c r="B4" s="26"/>
      <c r="G4" s="26"/>
      <c r="I4" s="26"/>
      <c r="K4" s="26"/>
      <c r="L4" s="26"/>
    </row>
    <row r="5" spans="1:13" x14ac:dyDescent="0.3">
      <c r="A5" s="26" t="s">
        <v>21</v>
      </c>
      <c r="B5" s="26"/>
      <c r="C5" s="25" t="s">
        <v>41</v>
      </c>
      <c r="D5" s="24"/>
      <c r="E5" s="24" t="s">
        <v>42</v>
      </c>
      <c r="G5" s="26"/>
      <c r="I5" s="26"/>
      <c r="K5" s="11" t="s">
        <v>45</v>
      </c>
      <c r="L5" s="26"/>
    </row>
    <row r="6" spans="1:13" x14ac:dyDescent="0.3">
      <c r="A6" s="26" t="s">
        <v>24</v>
      </c>
      <c r="B6" s="26"/>
      <c r="C6" s="25" t="s">
        <v>7</v>
      </c>
      <c r="D6" s="24"/>
      <c r="E6" s="24" t="s">
        <v>9</v>
      </c>
      <c r="G6" s="26"/>
      <c r="I6" s="26"/>
      <c r="K6" s="11" t="s">
        <v>48</v>
      </c>
      <c r="L6" s="26"/>
    </row>
    <row r="7" spans="1:13" x14ac:dyDescent="0.3">
      <c r="A7" s="26" t="s">
        <v>25</v>
      </c>
      <c r="B7" s="26"/>
      <c r="C7" s="25"/>
      <c r="D7" s="24"/>
      <c r="E7" s="24"/>
      <c r="G7" s="26" t="s">
        <v>43</v>
      </c>
      <c r="I7" s="26" t="s">
        <v>34</v>
      </c>
      <c r="K7" s="26"/>
      <c r="L7" s="26"/>
    </row>
    <row r="8" spans="1:13" x14ac:dyDescent="0.3">
      <c r="A8" s="26" t="s">
        <v>49</v>
      </c>
      <c r="B8" s="26"/>
      <c r="C8" s="2" t="s">
        <v>101</v>
      </c>
      <c r="D8" s="24"/>
      <c r="E8" s="46" t="s">
        <v>103</v>
      </c>
      <c r="G8" s="26" t="s">
        <v>8</v>
      </c>
      <c r="I8" s="26" t="s">
        <v>50</v>
      </c>
      <c r="K8" s="26"/>
      <c r="L8" s="26"/>
    </row>
    <row r="9" spans="1:13" x14ac:dyDescent="0.3">
      <c r="A9" s="26" t="s">
        <v>26</v>
      </c>
      <c r="B9" s="26"/>
      <c r="C9" s="45" t="s">
        <v>102</v>
      </c>
      <c r="D9" s="24"/>
      <c r="E9" s="45" t="s">
        <v>9</v>
      </c>
      <c r="I9" s="26"/>
      <c r="K9" s="26"/>
      <c r="L9" s="26"/>
    </row>
    <row r="10" spans="1:13" x14ac:dyDescent="0.3">
      <c r="A10" s="26" t="s">
        <v>27</v>
      </c>
      <c r="B10" s="26"/>
      <c r="I10" s="26"/>
      <c r="K10" s="26"/>
      <c r="L10" s="26"/>
    </row>
    <row r="11" spans="1:13" x14ac:dyDescent="0.3">
      <c r="A11" s="26" t="s">
        <v>28</v>
      </c>
      <c r="B11" s="26"/>
      <c r="C11" s="45" t="s">
        <v>180</v>
      </c>
      <c r="E11" s="45" t="s">
        <v>43</v>
      </c>
      <c r="G11" s="45" t="s">
        <v>104</v>
      </c>
      <c r="I11" s="26"/>
      <c r="K11" s="26"/>
      <c r="L11" s="26"/>
    </row>
    <row r="12" spans="1:13" x14ac:dyDescent="0.3">
      <c r="C12" s="45" t="s">
        <v>183</v>
      </c>
      <c r="E12" s="45" t="s">
        <v>8</v>
      </c>
      <c r="G12" s="45" t="s">
        <v>185</v>
      </c>
      <c r="I12" s="26"/>
      <c r="K12" s="26"/>
      <c r="L12" s="26"/>
    </row>
    <row r="13" spans="1:13" x14ac:dyDescent="0.3">
      <c r="G13" s="45"/>
      <c r="I13" s="26"/>
      <c r="K13" s="26"/>
      <c r="L13" s="26"/>
    </row>
    <row r="14" spans="1:13" x14ac:dyDescent="0.3">
      <c r="C14" s="45" t="s">
        <v>105</v>
      </c>
      <c r="I14" s="26"/>
      <c r="K14" s="26"/>
      <c r="L14" s="26"/>
    </row>
    <row r="15" spans="1:13" x14ac:dyDescent="0.3">
      <c r="C15" s="45" t="s">
        <v>106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I3"/>
  <sheetViews>
    <sheetView topLeftCell="CI1" workbookViewId="0">
      <selection activeCell="CJ10" sqref="CJ10"/>
    </sheetView>
  </sheetViews>
  <sheetFormatPr defaultRowHeight="14.4" x14ac:dyDescent="0.3"/>
  <cols>
    <col min="1" max="1" width="5" bestFit="1" customWidth="1"/>
    <col min="2" max="2" width="10.33203125" bestFit="1" customWidth="1"/>
    <col min="3" max="12" width="8.33203125" customWidth="1"/>
    <col min="13" max="13" width="16.33203125" bestFit="1" customWidth="1"/>
    <col min="14" max="14" width="12" bestFit="1" customWidth="1"/>
    <col min="15" max="15" width="11.44140625" bestFit="1" customWidth="1"/>
    <col min="16" max="16" width="19.33203125" bestFit="1" customWidth="1"/>
    <col min="17" max="17" width="16.5546875" bestFit="1" customWidth="1"/>
    <col min="18" max="18" width="16.6640625" bestFit="1" customWidth="1"/>
    <col min="19" max="19" width="14.109375" bestFit="1" customWidth="1"/>
    <col min="20" max="20" width="16.6640625" bestFit="1" customWidth="1"/>
    <col min="21" max="21" width="29.6640625" bestFit="1" customWidth="1"/>
    <col min="22" max="22" width="16.6640625" bestFit="1" customWidth="1"/>
    <col min="23" max="23" width="16" bestFit="1" customWidth="1"/>
    <col min="24" max="24" width="19.33203125" bestFit="1" customWidth="1"/>
    <col min="25" max="25" width="16.6640625" bestFit="1" customWidth="1"/>
    <col min="26" max="26" width="29.6640625" bestFit="1" customWidth="1"/>
    <col min="27" max="27" width="16.6640625" bestFit="1" customWidth="1"/>
    <col min="28" max="28" width="16.33203125" bestFit="1" customWidth="1"/>
    <col min="29" max="29" width="19.44140625" bestFit="1" customWidth="1"/>
    <col min="30" max="30" width="7.5546875" bestFit="1" customWidth="1"/>
    <col min="31" max="32" width="7.5546875" customWidth="1"/>
    <col min="33" max="33" width="7.5546875" bestFit="1" customWidth="1"/>
    <col min="34" max="35" width="7.5546875" customWidth="1"/>
    <col min="36" max="36" width="9.109375" bestFit="1" customWidth="1"/>
    <col min="37" max="38" width="8.33203125" bestFit="1" customWidth="1"/>
    <col min="39" max="40" width="8.33203125" customWidth="1"/>
    <col min="45" max="45" width="7.109375" bestFit="1" customWidth="1"/>
    <col min="46" max="46" width="7.6640625" bestFit="1" customWidth="1"/>
    <col min="47" max="66" width="14.33203125" customWidth="1"/>
    <col min="67" max="67" width="11.5546875" bestFit="1" customWidth="1"/>
    <col min="68" max="70" width="11.5546875" customWidth="1"/>
    <col min="71" max="71" width="8.6640625" bestFit="1" customWidth="1"/>
    <col min="72" max="72" width="8.6640625" customWidth="1"/>
    <col min="73" max="73" width="9.44140625" bestFit="1" customWidth="1"/>
    <col min="74" max="76" width="9.44140625" customWidth="1"/>
    <col min="77" max="77" width="6" bestFit="1" customWidth="1"/>
    <col min="78" max="78" width="14.44140625" bestFit="1" customWidth="1"/>
    <col min="79" max="79" width="18.44140625" bestFit="1" customWidth="1"/>
    <col min="80" max="80" width="18.44140625" customWidth="1"/>
    <col min="81" max="81" width="15.88671875" bestFit="1" customWidth="1"/>
    <col min="82" max="82" width="15.88671875" customWidth="1"/>
    <col min="83" max="85" width="11.88671875" customWidth="1"/>
    <col min="86" max="86" width="22" bestFit="1" customWidth="1"/>
    <col min="87" max="87" width="10.88671875" bestFit="1" customWidth="1"/>
    <col min="88" max="88" width="11.5546875" bestFit="1" customWidth="1"/>
    <col min="89" max="90" width="11.5546875" customWidth="1"/>
    <col min="91" max="91" width="12" bestFit="1" customWidth="1"/>
    <col min="92" max="92" width="12" customWidth="1"/>
    <col min="93" max="93" width="7.6640625" bestFit="1" customWidth="1"/>
    <col min="94" max="94" width="11.6640625" bestFit="1" customWidth="1"/>
    <col min="95" max="95" width="21.44140625" bestFit="1" customWidth="1"/>
    <col min="96" max="96" width="11.6640625" bestFit="1" customWidth="1"/>
    <col min="97" max="97" width="12" bestFit="1" customWidth="1"/>
    <col min="98" max="98" width="12.33203125" bestFit="1" customWidth="1"/>
    <col min="99" max="99" width="12.6640625" bestFit="1" customWidth="1"/>
    <col min="100" max="100" width="14.109375" bestFit="1" customWidth="1"/>
    <col min="101" max="101" width="12" bestFit="1" customWidth="1"/>
    <col min="102" max="102" width="12.6640625" bestFit="1" customWidth="1"/>
    <col min="103" max="103" width="11.6640625" bestFit="1" customWidth="1"/>
    <col min="104" max="104" width="12.6640625" bestFit="1" customWidth="1"/>
  </cols>
  <sheetData>
    <row r="1" spans="1:113" x14ac:dyDescent="0.3">
      <c r="A1" s="1" t="s">
        <v>14</v>
      </c>
      <c r="B1" s="6" t="s">
        <v>227</v>
      </c>
      <c r="C1" s="7" t="s">
        <v>230</v>
      </c>
      <c r="D1" s="7" t="s">
        <v>231</v>
      </c>
      <c r="E1" s="7" t="s">
        <v>68</v>
      </c>
      <c r="F1" s="7" t="s">
        <v>232</v>
      </c>
      <c r="G1" s="7" t="s">
        <v>233</v>
      </c>
      <c r="H1" s="7" t="s">
        <v>224</v>
      </c>
      <c r="I1" s="7" t="s">
        <v>197</v>
      </c>
      <c r="J1" s="7" t="s">
        <v>226</v>
      </c>
      <c r="K1" s="7" t="s">
        <v>234</v>
      </c>
      <c r="L1" s="7" t="s">
        <v>225</v>
      </c>
      <c r="M1" s="7" t="s">
        <v>198</v>
      </c>
      <c r="N1" s="7" t="s">
        <v>199</v>
      </c>
      <c r="O1" s="6" t="s">
        <v>200</v>
      </c>
      <c r="P1" s="6" t="s">
        <v>150</v>
      </c>
      <c r="Q1" s="8" t="s">
        <v>151</v>
      </c>
      <c r="R1" s="6" t="s">
        <v>152</v>
      </c>
      <c r="S1" s="8" t="s">
        <v>153</v>
      </c>
      <c r="T1" s="4" t="s">
        <v>154</v>
      </c>
      <c r="U1" s="4" t="s">
        <v>201</v>
      </c>
      <c r="V1" s="4" t="s">
        <v>155</v>
      </c>
      <c r="W1" s="1" t="s">
        <v>69</v>
      </c>
      <c r="X1" s="3" t="s">
        <v>158</v>
      </c>
      <c r="Y1" s="4" t="s">
        <v>156</v>
      </c>
      <c r="Z1" s="4" t="s">
        <v>202</v>
      </c>
      <c r="AA1" s="4" t="s">
        <v>157</v>
      </c>
      <c r="AB1" s="1" t="s">
        <v>70</v>
      </c>
      <c r="AC1" s="3" t="s">
        <v>159</v>
      </c>
      <c r="AD1" s="1" t="s">
        <v>16</v>
      </c>
      <c r="AE1" s="1" t="s">
        <v>163</v>
      </c>
      <c r="AF1" s="1" t="s">
        <v>164</v>
      </c>
      <c r="AG1" s="1" t="s">
        <v>15</v>
      </c>
      <c r="AH1" s="1" t="s">
        <v>165</v>
      </c>
      <c r="AI1" s="1" t="s">
        <v>166</v>
      </c>
      <c r="AJ1" s="1" t="s">
        <v>71</v>
      </c>
      <c r="AK1" s="1" t="s">
        <v>72</v>
      </c>
      <c r="AL1" s="1" t="s">
        <v>265</v>
      </c>
      <c r="AM1" s="1" t="s">
        <v>114</v>
      </c>
      <c r="AN1" s="1" t="s">
        <v>115</v>
      </c>
      <c r="AO1" s="1" t="s">
        <v>73</v>
      </c>
      <c r="AP1" s="1" t="s">
        <v>266</v>
      </c>
      <c r="AQ1" s="1" t="s">
        <v>116</v>
      </c>
      <c r="AR1" s="1" t="s">
        <v>117</v>
      </c>
      <c r="AS1" s="1" t="s">
        <v>74</v>
      </c>
      <c r="AT1" s="1" t="s">
        <v>75</v>
      </c>
      <c r="AU1" s="1" t="s">
        <v>118</v>
      </c>
      <c r="AV1" s="1" t="s">
        <v>119</v>
      </c>
      <c r="AW1" s="1" t="s">
        <v>239</v>
      </c>
      <c r="AX1" s="1" t="s">
        <v>240</v>
      </c>
      <c r="AY1" s="1" t="s">
        <v>120</v>
      </c>
      <c r="AZ1" s="1" t="s">
        <v>121</v>
      </c>
      <c r="BA1" s="1" t="s">
        <v>122</v>
      </c>
      <c r="BB1" s="1" t="s">
        <v>123</v>
      </c>
      <c r="BC1" s="1" t="s">
        <v>203</v>
      </c>
      <c r="BD1" s="1" t="s">
        <v>252</v>
      </c>
      <c r="BE1" s="1" t="s">
        <v>253</v>
      </c>
      <c r="BF1" s="1" t="s">
        <v>254</v>
      </c>
      <c r="BG1" s="1" t="s">
        <v>204</v>
      </c>
      <c r="BH1" s="1" t="s">
        <v>262</v>
      </c>
      <c r="BI1" s="1" t="s">
        <v>255</v>
      </c>
      <c r="BJ1" s="1" t="s">
        <v>259</v>
      </c>
      <c r="BK1" s="1" t="s">
        <v>260</v>
      </c>
      <c r="BL1" s="1" t="s">
        <v>261</v>
      </c>
      <c r="BM1" s="1" t="s">
        <v>237</v>
      </c>
      <c r="BN1" s="1" t="s">
        <v>238</v>
      </c>
      <c r="BO1" s="4" t="s">
        <v>124</v>
      </c>
      <c r="BP1" s="4" t="s">
        <v>125</v>
      </c>
      <c r="BQ1" s="1" t="s">
        <v>205</v>
      </c>
      <c r="BR1" s="1" t="s">
        <v>206</v>
      </c>
      <c r="BS1" s="1" t="s">
        <v>126</v>
      </c>
      <c r="BT1" s="1" t="s">
        <v>127</v>
      </c>
      <c r="BU1" s="1" t="s">
        <v>128</v>
      </c>
      <c r="BV1" s="1" t="s">
        <v>129</v>
      </c>
      <c r="BW1" s="1" t="s">
        <v>178</v>
      </c>
      <c r="BX1" s="1" t="s">
        <v>207</v>
      </c>
      <c r="BY1" s="1" t="s">
        <v>160</v>
      </c>
      <c r="BZ1" s="1" t="s">
        <v>161</v>
      </c>
      <c r="CA1" s="1" t="s">
        <v>162</v>
      </c>
      <c r="CB1" s="1" t="s">
        <v>247</v>
      </c>
      <c r="CC1" s="1" t="s">
        <v>248</v>
      </c>
      <c r="CD1" s="1" t="s">
        <v>249</v>
      </c>
      <c r="CE1" s="1" t="s">
        <v>250</v>
      </c>
      <c r="CF1" s="1" t="s">
        <v>251</v>
      </c>
      <c r="CG1" s="1" t="s">
        <v>256</v>
      </c>
      <c r="CH1" s="1" t="s">
        <v>130</v>
      </c>
      <c r="CI1" s="1" t="s">
        <v>131</v>
      </c>
      <c r="CJ1" s="3" t="s">
        <v>132</v>
      </c>
      <c r="CK1" s="3" t="s">
        <v>133</v>
      </c>
      <c r="CL1" s="3" t="s">
        <v>76</v>
      </c>
      <c r="CM1" s="5" t="s">
        <v>77</v>
      </c>
      <c r="CN1" s="5" t="s">
        <v>184</v>
      </c>
      <c r="CO1" s="4" t="s">
        <v>182</v>
      </c>
      <c r="CP1" s="1" t="s">
        <v>78</v>
      </c>
      <c r="CQ1" s="1" t="s">
        <v>181</v>
      </c>
      <c r="CR1" t="s">
        <v>134</v>
      </c>
      <c r="CS1" t="s">
        <v>135</v>
      </c>
      <c r="CT1" t="s">
        <v>257</v>
      </c>
      <c r="CU1" t="s">
        <v>136</v>
      </c>
      <c r="CV1" t="s">
        <v>137</v>
      </c>
      <c r="CW1" t="s">
        <v>138</v>
      </c>
      <c r="CX1" t="s">
        <v>139</v>
      </c>
      <c r="CY1" t="s">
        <v>140</v>
      </c>
      <c r="CZ1" t="s">
        <v>141</v>
      </c>
      <c r="DA1" t="s">
        <v>142</v>
      </c>
      <c r="DB1" t="s">
        <v>143</v>
      </c>
      <c r="DC1" t="s">
        <v>258</v>
      </c>
      <c r="DD1" t="s">
        <v>144</v>
      </c>
      <c r="DE1" t="s">
        <v>145</v>
      </c>
      <c r="DF1" t="s">
        <v>146</v>
      </c>
      <c r="DG1" t="s">
        <v>147</v>
      </c>
      <c r="DH1" t="s">
        <v>148</v>
      </c>
      <c r="DI1" t="s">
        <v>149</v>
      </c>
    </row>
    <row r="2" spans="1:113" s="29" customFormat="1" x14ac:dyDescent="0.3">
      <c r="A2" s="6">
        <v>2019</v>
      </c>
      <c r="B2" s="47">
        <v>9272.01</v>
      </c>
      <c r="C2" s="40">
        <v>9272.01</v>
      </c>
      <c r="D2" s="40">
        <v>0</v>
      </c>
      <c r="E2" s="40">
        <v>10614.167333333333</v>
      </c>
      <c r="F2" s="40">
        <v>10614.167333333333</v>
      </c>
      <c r="G2" s="54">
        <v>0</v>
      </c>
      <c r="H2" s="40">
        <v>8889.1440000000002</v>
      </c>
      <c r="I2" s="40"/>
      <c r="J2" s="40">
        <v>5783.4160449999999</v>
      </c>
      <c r="K2" s="40">
        <v>3105.7279550000003</v>
      </c>
      <c r="L2" s="40">
        <v>164.35733333333334</v>
      </c>
      <c r="M2" s="30">
        <v>1560.6659999999999</v>
      </c>
      <c r="N2" s="30"/>
      <c r="O2" s="30">
        <v>524.43499999999995</v>
      </c>
      <c r="P2" s="31">
        <v>7.2499999999999995E-2</v>
      </c>
      <c r="Q2" s="31">
        <v>7.2499999999999995E-2</v>
      </c>
      <c r="R2" s="31">
        <v>7.0000000000000007E-2</v>
      </c>
      <c r="S2" s="31">
        <v>7.0000000000000007E-2</v>
      </c>
      <c r="T2" s="32">
        <v>50438.807000000001</v>
      </c>
      <c r="U2" s="30">
        <v>50438.807000000001</v>
      </c>
      <c r="V2" s="30">
        <v>0</v>
      </c>
      <c r="W2" s="30">
        <v>952.91623680000009</v>
      </c>
      <c r="X2" s="33"/>
      <c r="Y2" s="32">
        <v>50438.807000000001</v>
      </c>
      <c r="Z2" s="30">
        <v>50438.807000000001</v>
      </c>
      <c r="AA2" s="30"/>
      <c r="AB2" s="30">
        <v>952.91623680000009</v>
      </c>
      <c r="AC2" s="33"/>
      <c r="AD2" s="30">
        <v>27443.804</v>
      </c>
      <c r="AE2" s="30">
        <v>27443.804</v>
      </c>
      <c r="AF2" s="28">
        <v>0</v>
      </c>
      <c r="AG2" s="30">
        <v>27238.916000000001</v>
      </c>
      <c r="AH2" s="30">
        <v>27238.916000000001</v>
      </c>
      <c r="AI2" s="28">
        <v>0</v>
      </c>
      <c r="AJ2" s="34">
        <v>5.8400000000000001E-2</v>
      </c>
      <c r="AK2" s="30">
        <v>22995.003000000001</v>
      </c>
      <c r="AL2" s="30">
        <v>22995.003000000001</v>
      </c>
      <c r="AM2" s="30">
        <v>22995.003000000001</v>
      </c>
      <c r="AN2" s="28">
        <v>0</v>
      </c>
      <c r="AO2" s="37">
        <v>23199.891</v>
      </c>
      <c r="AP2" s="37">
        <v>23199.891</v>
      </c>
      <c r="AQ2" s="37">
        <v>23199.891</v>
      </c>
      <c r="AR2" s="28">
        <v>0</v>
      </c>
      <c r="AS2" s="35">
        <v>0.54410097368084065</v>
      </c>
      <c r="AT2" s="36">
        <v>0.5400388633299753</v>
      </c>
      <c r="AU2" s="48">
        <v>0.10639999999999999</v>
      </c>
      <c r="AV2" s="48">
        <v>0</v>
      </c>
      <c r="AW2" s="48"/>
      <c r="AX2" s="48"/>
      <c r="AY2" s="48">
        <v>0.09</v>
      </c>
      <c r="AZ2" s="48"/>
      <c r="BA2" s="48">
        <v>1.6399999999999998E-2</v>
      </c>
      <c r="BB2" s="48"/>
      <c r="BC2" s="48">
        <v>0.13920000000000002</v>
      </c>
      <c r="BD2" s="48"/>
      <c r="BE2" s="48">
        <v>0.10560000000000001</v>
      </c>
      <c r="BF2" s="48">
        <v>0.15560000000000002</v>
      </c>
      <c r="BG2" s="48">
        <v>0</v>
      </c>
      <c r="BH2" s="48">
        <v>4.1262135922329968E-2</v>
      </c>
      <c r="BI2" s="48">
        <v>16.232215599149065</v>
      </c>
      <c r="BJ2" s="48">
        <v>25.490625961486884</v>
      </c>
      <c r="BK2" s="48">
        <v>23.696071799236226</v>
      </c>
      <c r="BL2" s="48">
        <v>27</v>
      </c>
      <c r="BM2" s="48">
        <v>0.15560000000000002</v>
      </c>
      <c r="BN2" s="48">
        <v>0.15560000000000002</v>
      </c>
      <c r="BO2" s="32">
        <v>-2961.7860000000001</v>
      </c>
      <c r="BP2" s="30"/>
      <c r="BQ2" s="30">
        <v>-118.06699999999999</v>
      </c>
      <c r="BR2" s="30"/>
      <c r="BS2" s="30">
        <v>-15.536</v>
      </c>
      <c r="BT2" s="30"/>
      <c r="BU2" s="38">
        <v>880.66399999999999</v>
      </c>
      <c r="BV2" s="38"/>
      <c r="BW2" s="38"/>
      <c r="BX2" s="38"/>
      <c r="BY2" s="30">
        <v>72.252236800000105</v>
      </c>
      <c r="BZ2" s="30"/>
      <c r="CA2" s="30">
        <v>1378.3757631999997</v>
      </c>
      <c r="CB2" s="30"/>
      <c r="CC2" s="30"/>
      <c r="CD2" s="30"/>
      <c r="CE2" s="30"/>
      <c r="CF2" s="30"/>
      <c r="CG2" s="30"/>
      <c r="CH2" s="30"/>
      <c r="CI2" s="30"/>
      <c r="CJ2" s="33"/>
      <c r="CK2" s="28"/>
      <c r="CL2" s="28"/>
      <c r="CM2" s="39"/>
      <c r="CN2" s="52"/>
      <c r="CO2" s="32"/>
      <c r="CP2" s="9"/>
      <c r="CQ2" s="10"/>
      <c r="CS2" s="29">
        <v>1890.59848625</v>
      </c>
      <c r="CT2" s="29">
        <v>1499.3910000000005</v>
      </c>
      <c r="CU2" s="29">
        <v>-391.20748624999942</v>
      </c>
      <c r="CV2" s="29">
        <v>-312.96598899999952</v>
      </c>
      <c r="CW2" s="29">
        <v>101.17146524999993</v>
      </c>
      <c r="CX2" s="29">
        <v>412.41677500000026</v>
      </c>
      <c r="CY2" s="29">
        <v>-405.50900000000001</v>
      </c>
      <c r="CZ2" s="29">
        <v>-204.88674874999936</v>
      </c>
      <c r="DA2" s="49"/>
      <c r="DB2" s="49"/>
      <c r="DC2" s="49"/>
      <c r="DD2" s="49"/>
      <c r="DE2" s="49"/>
      <c r="DF2" s="49"/>
      <c r="DG2" s="49"/>
      <c r="DH2" s="49"/>
      <c r="DI2" s="49"/>
    </row>
    <row r="3" spans="1:113" x14ac:dyDescent="0.3">
      <c r="A3">
        <v>2020</v>
      </c>
      <c r="B3">
        <v>9788.61</v>
      </c>
      <c r="C3">
        <v>9788.61</v>
      </c>
      <c r="D3">
        <v>0</v>
      </c>
      <c r="E3" s="40">
        <v>11042.34</v>
      </c>
      <c r="F3" s="40">
        <v>11042.34</v>
      </c>
      <c r="G3" s="54">
        <v>0</v>
      </c>
      <c r="H3" s="40">
        <v>9358.5110000000004</v>
      </c>
      <c r="I3" s="40"/>
      <c r="J3">
        <v>5504.944563</v>
      </c>
      <c r="K3">
        <v>3853.5664370000004</v>
      </c>
      <c r="L3" s="40">
        <v>0</v>
      </c>
      <c r="M3" s="30">
        <v>1683.829</v>
      </c>
      <c r="N3" s="30"/>
      <c r="O3" s="30">
        <v>478.86799999999999</v>
      </c>
      <c r="P3" s="31">
        <v>7.2499999999999995E-2</v>
      </c>
      <c r="Q3" s="31">
        <v>7.2499999999999995E-2</v>
      </c>
      <c r="R3" s="31">
        <v>7.0000000000000007E-2</v>
      </c>
      <c r="S3" s="31">
        <v>7.0000000000000007E-2</v>
      </c>
      <c r="T3">
        <v>52061.245000000003</v>
      </c>
      <c r="U3">
        <v>52061.245000000003</v>
      </c>
      <c r="V3" s="30">
        <v>0</v>
      </c>
      <c r="W3">
        <v>997.61727260000009</v>
      </c>
      <c r="Y3">
        <v>52061.245000000003</v>
      </c>
      <c r="Z3">
        <v>52061.245000000003</v>
      </c>
      <c r="AB3">
        <v>997.61727260000009</v>
      </c>
      <c r="AD3">
        <v>28171.964</v>
      </c>
      <c r="AE3">
        <v>28171.964</v>
      </c>
      <c r="AF3">
        <v>0</v>
      </c>
      <c r="AG3">
        <v>26292.418000000001</v>
      </c>
      <c r="AH3">
        <v>26292.418000000001</v>
      </c>
      <c r="AI3">
        <v>0</v>
      </c>
      <c r="AJ3">
        <v>-1.5800000000000002E-2</v>
      </c>
      <c r="AK3">
        <v>23889.281000000003</v>
      </c>
      <c r="AL3">
        <v>23889.281000000003</v>
      </c>
      <c r="AM3">
        <v>23889.281000000003</v>
      </c>
      <c r="AN3">
        <v>0</v>
      </c>
      <c r="AO3">
        <v>25768.827000000001</v>
      </c>
      <c r="AP3">
        <v>25768.827000000001</v>
      </c>
      <c r="AQ3">
        <v>25768.827000000001</v>
      </c>
      <c r="AR3">
        <v>0</v>
      </c>
      <c r="AS3">
        <v>0.54113120037755524</v>
      </c>
      <c r="AT3">
        <v>0.50502860621178003</v>
      </c>
      <c r="AU3">
        <v>0.11182038998662473</v>
      </c>
      <c r="AV3">
        <v>0</v>
      </c>
      <c r="AW3">
        <v>0.13196836700546152</v>
      </c>
      <c r="AY3">
        <v>0.09</v>
      </c>
      <c r="BA3">
        <v>2.1820389986624736E-2</v>
      </c>
      <c r="BC3">
        <v>0.1437796100133753</v>
      </c>
      <c r="BE3">
        <v>0.11560000000000002</v>
      </c>
      <c r="BF3">
        <v>0.16560000000000002</v>
      </c>
      <c r="BG3">
        <v>0</v>
      </c>
      <c r="BH3">
        <v>4.1262135922329968E-2</v>
      </c>
      <c r="BI3">
        <v>14.888654545225148</v>
      </c>
      <c r="BJ3">
        <v>22.050533657246117</v>
      </c>
      <c r="BK3">
        <v>20.733412664422517</v>
      </c>
      <c r="BL3">
        <v>26</v>
      </c>
      <c r="BM3">
        <v>0.16560000000000002</v>
      </c>
      <c r="BN3">
        <v>0.16560000000000002</v>
      </c>
      <c r="BO3">
        <v>-3032.1329999999998</v>
      </c>
      <c r="BQ3">
        <v>-117.86</v>
      </c>
      <c r="BS3">
        <v>-14.218</v>
      </c>
      <c r="BU3">
        <v>922.53899999999999</v>
      </c>
      <c r="BY3">
        <v>75.078272600000105</v>
      </c>
      <c r="CA3">
        <v>1572.9697274</v>
      </c>
      <c r="CS3">
        <v>1956.5181325000001</v>
      </c>
      <c r="CT3">
        <v>-441.58000000000027</v>
      </c>
      <c r="CU3">
        <v>-2398.0981325000002</v>
      </c>
      <c r="CV3">
        <v>-1918.4785060000002</v>
      </c>
      <c r="CW3">
        <v>-234.72449174999963</v>
      </c>
      <c r="CX3">
        <v>67.447643499999941</v>
      </c>
      <c r="CY3">
        <v>206.20838750000013</v>
      </c>
      <c r="CZ3">
        <v>-1879.5469667499995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workbookViewId="0">
      <selection activeCell="F6" sqref="F6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37</v>
      </c>
      <c r="B1" s="11" t="s">
        <v>20</v>
      </c>
      <c r="C1" s="11" t="s">
        <v>21</v>
      </c>
      <c r="D1" s="12" t="s">
        <v>22</v>
      </c>
      <c r="E1" s="12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x14ac:dyDescent="0.3">
      <c r="A2">
        <v>2019</v>
      </c>
      <c r="B2" s="15">
        <v>6.25E-2</v>
      </c>
      <c r="C2" s="15">
        <v>6.25E-2</v>
      </c>
      <c r="D2" s="15">
        <v>6.25E-2</v>
      </c>
      <c r="E2" s="15">
        <v>6.25E-2</v>
      </c>
      <c r="F2" s="15">
        <v>6.25E-2</v>
      </c>
      <c r="G2" s="15">
        <v>6.25E-2</v>
      </c>
      <c r="H2" s="15">
        <v>6.25E-2</v>
      </c>
      <c r="I2" s="15">
        <v>6.25E-2</v>
      </c>
      <c r="J2" s="15">
        <v>6.25E-2</v>
      </c>
    </row>
    <row r="3" spans="1:10" x14ac:dyDescent="0.3">
      <c r="A3">
        <v>2020</v>
      </c>
      <c r="B3" s="15">
        <v>-0.06</v>
      </c>
      <c r="C3" s="15">
        <v>-0.06</v>
      </c>
      <c r="D3" s="15">
        <v>-0.06</v>
      </c>
      <c r="E3" s="15">
        <v>-0.06</v>
      </c>
      <c r="F3" s="15">
        <v>-0.06</v>
      </c>
      <c r="G3" s="15">
        <v>-0.06</v>
      </c>
      <c r="H3" s="15">
        <v>-0.06</v>
      </c>
      <c r="I3" s="15">
        <v>-0.06</v>
      </c>
      <c r="J3" s="15">
        <v>-0.06</v>
      </c>
    </row>
    <row r="4" spans="1:10" x14ac:dyDescent="0.3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6">
        <v>-0.24</v>
      </c>
      <c r="G4" s="16">
        <v>-0.24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7.0000000000000007E-2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2024</v>
      </c>
      <c r="B7">
        <v>4.0000000000000001E-3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2025</v>
      </c>
      <c r="B8">
        <v>0.19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2026</v>
      </c>
      <c r="B9">
        <v>0.16700000000000001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2027</v>
      </c>
      <c r="B10">
        <v>0.19309999999999999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2028</v>
      </c>
      <c r="B11">
        <v>0.19009999999999999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2029</v>
      </c>
      <c r="B12">
        <v>0.1482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3">
      <c r="A13">
        <v>2030</v>
      </c>
      <c r="B13">
        <v>0.114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3">
      <c r="A14">
        <v>2031</v>
      </c>
      <c r="B14">
        <v>-0.111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2032</v>
      </c>
      <c r="B15">
        <v>-8.7999999999999995E-2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2033</v>
      </c>
      <c r="B16">
        <v>2.7E-2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2034</v>
      </c>
      <c r="B17">
        <v>0.153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2035</v>
      </c>
      <c r="B18">
        <v>9.6000000000000002E-2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2036</v>
      </c>
      <c r="B19" s="21">
        <v>0.12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-0.24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2037</v>
      </c>
      <c r="B20" s="21">
        <v>0.16700000000000001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2038</v>
      </c>
      <c r="B21" s="21">
        <v>-0.06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2039</v>
      </c>
      <c r="B22" s="21">
        <v>-0.17699999999999999</v>
      </c>
      <c r="C22" s="22">
        <v>9.2999999999999999E-2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2040</v>
      </c>
      <c r="B23" s="21">
        <v>0.17699999999999999</v>
      </c>
      <c r="C23" s="22">
        <v>2.1999999999999999E-2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2041</v>
      </c>
      <c r="B24" s="23">
        <v>0.19</v>
      </c>
      <c r="C24" s="22">
        <v>0.02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2042</v>
      </c>
      <c r="B25" s="23">
        <v>1.6E-2</v>
      </c>
      <c r="C25" s="22">
        <v>4.2000000000000003E-2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2043</v>
      </c>
      <c r="B26" s="23">
        <v>0.108</v>
      </c>
      <c r="C26" s="22">
        <v>2.1999999999999999E-2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2044</v>
      </c>
      <c r="B27" s="23">
        <v>0.14199999999999999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2045</v>
      </c>
      <c r="B28" s="23">
        <v>3.6999999999999998E-2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2046</v>
      </c>
      <c r="B29" s="23">
        <v>3.1E-2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2047</v>
      </c>
      <c r="B30" s="23">
        <v>0.11799999999999999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2048</v>
      </c>
      <c r="B31" s="23">
        <v>7.1999999999999995E-2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2049</v>
      </c>
      <c r="B32" s="23">
        <v>6.2799999999999995E-2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2050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7.0000000000000007E-2</v>
      </c>
      <c r="G34" s="19">
        <v>7.0000000000000007E-2</v>
      </c>
      <c r="H34" s="20">
        <v>8.0142406836996249E-2</v>
      </c>
      <c r="I34" s="20">
        <v>6.0138038441437391E-2</v>
      </c>
      <c r="J34" s="17">
        <v>0.06</v>
      </c>
    </row>
    <row r="35" spans="1:10" x14ac:dyDescent="0.3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7.0000000000000007E-2</v>
      </c>
      <c r="G35" s="19">
        <v>7.0000000000000007E-2</v>
      </c>
      <c r="H35" s="20">
        <v>8.0142406836996249E-2</v>
      </c>
      <c r="I35" s="20">
        <v>6.0138038441437391E-2</v>
      </c>
      <c r="J35" s="17">
        <v>0.06</v>
      </c>
    </row>
    <row r="36" spans="1:10" x14ac:dyDescent="0.3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7.0000000000000007E-2</v>
      </c>
      <c r="G36" s="19">
        <v>7.0000000000000007E-2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7.0000000000000007E-2</v>
      </c>
      <c r="G37" s="19">
        <v>7.0000000000000007E-2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7.0000000000000007E-2</v>
      </c>
      <c r="G38" s="19">
        <v>7.0000000000000007E-2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7.0000000000000007E-2</v>
      </c>
      <c r="G39" s="19">
        <v>7.0000000000000007E-2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7.0000000000000007E-2</v>
      </c>
      <c r="G40" s="19">
        <v>7.0000000000000007E-2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7.0000000000000007E-2</v>
      </c>
      <c r="G41" s="19">
        <v>7.0000000000000007E-2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7.0000000000000007E-2</v>
      </c>
      <c r="G42" s="19">
        <v>7.0000000000000007E-2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7.0000000000000007E-2</v>
      </c>
      <c r="G43" s="19">
        <v>7.0000000000000007E-2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7.0000000000000007E-2</v>
      </c>
      <c r="G44" s="19">
        <v>7.0000000000000007E-2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7.0000000000000007E-2</v>
      </c>
      <c r="G45" s="19">
        <v>7.0000000000000007E-2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7.0000000000000007E-2</v>
      </c>
      <c r="G46" s="19">
        <v>7.0000000000000007E-2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7.0000000000000007E-2</v>
      </c>
      <c r="G47" s="19">
        <v>7.0000000000000007E-2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7.0000000000000007E-2</v>
      </c>
      <c r="G48" s="19">
        <v>7.0000000000000007E-2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7.0000000000000007E-2</v>
      </c>
      <c r="G49" s="19">
        <v>7.0000000000000007E-2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7.0000000000000007E-2</v>
      </c>
      <c r="G50" s="19">
        <v>7.0000000000000007E-2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7.0000000000000007E-2</v>
      </c>
      <c r="G51" s="19">
        <v>7.0000000000000007E-2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7.0000000000000007E-2</v>
      </c>
      <c r="G52" s="19">
        <v>7.0000000000000007E-2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7.0000000000000007E-2</v>
      </c>
      <c r="G53" s="19">
        <v>7.0000000000000007E-2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7.0000000000000007E-2</v>
      </c>
      <c r="G54" s="19">
        <v>7.0000000000000007E-2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7.0000000000000007E-2</v>
      </c>
      <c r="G55" s="19">
        <v>7.0000000000000007E-2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7.0000000000000007E-2</v>
      </c>
      <c r="G56" s="19">
        <v>7.0000000000000007E-2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7.0000000000000007E-2</v>
      </c>
      <c r="G57" s="19">
        <v>7.0000000000000007E-2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7.0000000000000007E-2</v>
      </c>
      <c r="G58" s="19">
        <v>7.0000000000000007E-2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7.0000000000000007E-2</v>
      </c>
      <c r="G59" s="19">
        <v>7.0000000000000007E-2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7.0000000000000007E-2</v>
      </c>
      <c r="G60" s="19">
        <v>7.0000000000000007E-2</v>
      </c>
      <c r="H60" s="20">
        <v>8.0142406836996194E-2</v>
      </c>
      <c r="I60" s="20">
        <v>6.0138038441437398E-2</v>
      </c>
      <c r="J60" s="17">
        <v>0.06</v>
      </c>
    </row>
    <row r="61" spans="1:10" x14ac:dyDescent="0.3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7.0000000000000007E-2</v>
      </c>
      <c r="G61" s="19">
        <v>7.0000000000000007E-2</v>
      </c>
      <c r="H61" s="20">
        <v>8.0142406836996194E-2</v>
      </c>
      <c r="I61" s="20">
        <v>6.0138038441437398E-2</v>
      </c>
      <c r="J61" s="17">
        <v>0.06</v>
      </c>
    </row>
    <row r="62" spans="1:10" x14ac:dyDescent="0.3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7.0000000000000007E-2</v>
      </c>
      <c r="G62" s="19">
        <v>7.0000000000000007E-2</v>
      </c>
      <c r="H62" s="20">
        <v>8.0142406836996194E-2</v>
      </c>
      <c r="I62" s="20">
        <v>6.0138038441437398E-2</v>
      </c>
      <c r="J62" s="17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>
      <selection activeCell="J13" sqref="J13"/>
    </sheetView>
  </sheetViews>
  <sheetFormatPr defaultRowHeight="14.4" x14ac:dyDescent="0.3"/>
  <sheetData>
    <row r="1" spans="1:2" x14ac:dyDescent="0.3">
      <c r="A1" t="s">
        <v>14</v>
      </c>
      <c r="B1" t="s">
        <v>85</v>
      </c>
    </row>
    <row r="2" spans="1:2" x14ac:dyDescent="0.3">
      <c r="A2">
        <v>2020</v>
      </c>
      <c r="B2">
        <v>26</v>
      </c>
    </row>
    <row r="3" spans="1:2" x14ac:dyDescent="0.3">
      <c r="A3">
        <v>2021</v>
      </c>
      <c r="B3">
        <v>25</v>
      </c>
    </row>
    <row r="4" spans="1:2" x14ac:dyDescent="0.3">
      <c r="A4">
        <v>2022</v>
      </c>
      <c r="B4">
        <v>24</v>
      </c>
    </row>
    <row r="5" spans="1:2" x14ac:dyDescent="0.3">
      <c r="A5">
        <v>2023</v>
      </c>
      <c r="B5">
        <v>23</v>
      </c>
    </row>
    <row r="6" spans="1:2" x14ac:dyDescent="0.3">
      <c r="A6">
        <v>2024</v>
      </c>
      <c r="B6">
        <v>22</v>
      </c>
    </row>
    <row r="7" spans="1:2" x14ac:dyDescent="0.3">
      <c r="A7">
        <v>2025</v>
      </c>
      <c r="B7">
        <v>21</v>
      </c>
    </row>
    <row r="8" spans="1:2" x14ac:dyDescent="0.3">
      <c r="A8">
        <v>2026</v>
      </c>
      <c r="B8">
        <v>20</v>
      </c>
    </row>
    <row r="9" spans="1:2" x14ac:dyDescent="0.3">
      <c r="A9">
        <v>2027</v>
      </c>
      <c r="B9">
        <v>20</v>
      </c>
    </row>
    <row r="10" spans="1:2" x14ac:dyDescent="0.3">
      <c r="A10">
        <v>2028</v>
      </c>
      <c r="B10">
        <v>20</v>
      </c>
    </row>
    <row r="11" spans="1:2" x14ac:dyDescent="0.3">
      <c r="A11">
        <v>2029</v>
      </c>
      <c r="B11">
        <v>20</v>
      </c>
    </row>
    <row r="12" spans="1:2" x14ac:dyDescent="0.3">
      <c r="A12">
        <v>2030</v>
      </c>
      <c r="B12">
        <v>20</v>
      </c>
    </row>
    <row r="13" spans="1:2" x14ac:dyDescent="0.3">
      <c r="A13">
        <v>2031</v>
      </c>
      <c r="B13">
        <v>20</v>
      </c>
    </row>
    <row r="14" spans="1:2" x14ac:dyDescent="0.3">
      <c r="A14">
        <v>2032</v>
      </c>
      <c r="B14">
        <v>20</v>
      </c>
    </row>
    <row r="15" spans="1:2" x14ac:dyDescent="0.3">
      <c r="A15">
        <v>2033</v>
      </c>
      <c r="B15">
        <v>20</v>
      </c>
    </row>
    <row r="16" spans="1:2" x14ac:dyDescent="0.3">
      <c r="A16">
        <v>2034</v>
      </c>
      <c r="B16">
        <v>20</v>
      </c>
    </row>
    <row r="17" spans="1:2" x14ac:dyDescent="0.3">
      <c r="A17">
        <v>2035</v>
      </c>
      <c r="B17">
        <v>20</v>
      </c>
    </row>
    <row r="18" spans="1:2" x14ac:dyDescent="0.3">
      <c r="A18">
        <v>2036</v>
      </c>
      <c r="B18">
        <v>20</v>
      </c>
    </row>
    <row r="19" spans="1:2" x14ac:dyDescent="0.3">
      <c r="A19">
        <v>2037</v>
      </c>
      <c r="B19">
        <v>20</v>
      </c>
    </row>
    <row r="20" spans="1:2" x14ac:dyDescent="0.3">
      <c r="A20">
        <v>2038</v>
      </c>
      <c r="B20">
        <v>20</v>
      </c>
    </row>
    <row r="21" spans="1:2" x14ac:dyDescent="0.3">
      <c r="A21">
        <v>2039</v>
      </c>
      <c r="B21">
        <v>20</v>
      </c>
    </row>
    <row r="22" spans="1:2" x14ac:dyDescent="0.3">
      <c r="A22">
        <v>2040</v>
      </c>
      <c r="B22">
        <v>20</v>
      </c>
    </row>
    <row r="23" spans="1:2" x14ac:dyDescent="0.3">
      <c r="A23">
        <v>2041</v>
      </c>
      <c r="B23">
        <v>20</v>
      </c>
    </row>
    <row r="24" spans="1:2" x14ac:dyDescent="0.3">
      <c r="A24">
        <v>2042</v>
      </c>
      <c r="B24">
        <v>20</v>
      </c>
    </row>
    <row r="25" spans="1:2" x14ac:dyDescent="0.3">
      <c r="A25">
        <v>2043</v>
      </c>
      <c r="B25">
        <v>20</v>
      </c>
    </row>
    <row r="26" spans="1:2" x14ac:dyDescent="0.3">
      <c r="A26">
        <v>2044</v>
      </c>
      <c r="B26">
        <v>20</v>
      </c>
    </row>
    <row r="27" spans="1:2" x14ac:dyDescent="0.3">
      <c r="A27">
        <v>2045</v>
      </c>
      <c r="B27">
        <v>20</v>
      </c>
    </row>
    <row r="28" spans="1:2" x14ac:dyDescent="0.3">
      <c r="A28">
        <v>2046</v>
      </c>
      <c r="B28">
        <v>20</v>
      </c>
    </row>
    <row r="29" spans="1:2" x14ac:dyDescent="0.3">
      <c r="A29">
        <v>2047</v>
      </c>
      <c r="B29">
        <v>20</v>
      </c>
    </row>
    <row r="30" spans="1:2" x14ac:dyDescent="0.3">
      <c r="A30">
        <v>2048</v>
      </c>
      <c r="B30">
        <v>20</v>
      </c>
    </row>
    <row r="31" spans="1:2" x14ac:dyDescent="0.3">
      <c r="A31">
        <v>2049</v>
      </c>
      <c r="B31">
        <v>20</v>
      </c>
    </row>
    <row r="32" spans="1:2" x14ac:dyDescent="0.3">
      <c r="A32">
        <v>2050</v>
      </c>
      <c r="B32">
        <v>20</v>
      </c>
    </row>
    <row r="33" spans="1:2" x14ac:dyDescent="0.3">
      <c r="A33">
        <v>2051</v>
      </c>
      <c r="B33">
        <v>20</v>
      </c>
    </row>
    <row r="34" spans="1:2" x14ac:dyDescent="0.3">
      <c r="A34">
        <v>2052</v>
      </c>
      <c r="B34">
        <v>20</v>
      </c>
    </row>
    <row r="35" spans="1:2" x14ac:dyDescent="0.3">
      <c r="A35">
        <v>2053</v>
      </c>
      <c r="B35">
        <v>20</v>
      </c>
    </row>
    <row r="36" spans="1:2" x14ac:dyDescent="0.3">
      <c r="A36">
        <v>2054</v>
      </c>
      <c r="B36">
        <v>20</v>
      </c>
    </row>
    <row r="37" spans="1:2" x14ac:dyDescent="0.3">
      <c r="A37">
        <v>2055</v>
      </c>
      <c r="B37">
        <v>20</v>
      </c>
    </row>
    <row r="38" spans="1:2" x14ac:dyDescent="0.3">
      <c r="A38">
        <v>2056</v>
      </c>
      <c r="B38">
        <v>20</v>
      </c>
    </row>
    <row r="39" spans="1:2" x14ac:dyDescent="0.3">
      <c r="A39">
        <v>2057</v>
      </c>
      <c r="B39">
        <v>20</v>
      </c>
    </row>
    <row r="40" spans="1:2" x14ac:dyDescent="0.3">
      <c r="A40">
        <v>2058</v>
      </c>
      <c r="B40">
        <v>20</v>
      </c>
    </row>
    <row r="41" spans="1:2" x14ac:dyDescent="0.3">
      <c r="A41">
        <v>2059</v>
      </c>
      <c r="B41">
        <v>20</v>
      </c>
    </row>
    <row r="42" spans="1:2" x14ac:dyDescent="0.3">
      <c r="A42">
        <v>2060</v>
      </c>
      <c r="B42">
        <v>20</v>
      </c>
    </row>
    <row r="43" spans="1:2" x14ac:dyDescent="0.3">
      <c r="A43">
        <v>2061</v>
      </c>
      <c r="B43">
        <v>20</v>
      </c>
    </row>
    <row r="44" spans="1:2" x14ac:dyDescent="0.3">
      <c r="A44">
        <v>2062</v>
      </c>
      <c r="B44">
        <v>20</v>
      </c>
    </row>
    <row r="45" spans="1:2" x14ac:dyDescent="0.3">
      <c r="A45">
        <v>2063</v>
      </c>
      <c r="B45">
        <v>20</v>
      </c>
    </row>
    <row r="46" spans="1:2" x14ac:dyDescent="0.3">
      <c r="A46">
        <v>2064</v>
      </c>
      <c r="B46">
        <v>20</v>
      </c>
    </row>
    <row r="47" spans="1:2" x14ac:dyDescent="0.3">
      <c r="A47">
        <v>2065</v>
      </c>
      <c r="B47">
        <v>20</v>
      </c>
    </row>
    <row r="48" spans="1:2" x14ac:dyDescent="0.3">
      <c r="A48">
        <v>2066</v>
      </c>
      <c r="B48">
        <v>20</v>
      </c>
    </row>
    <row r="49" spans="1:2" x14ac:dyDescent="0.3">
      <c r="A49">
        <v>2067</v>
      </c>
      <c r="B49">
        <v>20</v>
      </c>
    </row>
    <row r="50" spans="1:2" x14ac:dyDescent="0.3">
      <c r="A50">
        <v>2068</v>
      </c>
      <c r="B50">
        <v>20</v>
      </c>
    </row>
    <row r="51" spans="1:2" x14ac:dyDescent="0.3">
      <c r="A51">
        <v>2069</v>
      </c>
      <c r="B51">
        <v>20</v>
      </c>
    </row>
    <row r="52" spans="1:2" x14ac:dyDescent="0.3">
      <c r="A52">
        <v>2070</v>
      </c>
      <c r="B52">
        <v>20</v>
      </c>
    </row>
    <row r="53" spans="1:2" x14ac:dyDescent="0.3">
      <c r="A53">
        <v>2071</v>
      </c>
      <c r="B53">
        <v>20</v>
      </c>
    </row>
    <row r="54" spans="1:2" x14ac:dyDescent="0.3">
      <c r="A54">
        <v>2072</v>
      </c>
      <c r="B54">
        <v>20</v>
      </c>
    </row>
    <row r="55" spans="1:2" x14ac:dyDescent="0.3">
      <c r="A55">
        <v>2073</v>
      </c>
      <c r="B55">
        <v>20</v>
      </c>
    </row>
    <row r="56" spans="1:2" x14ac:dyDescent="0.3">
      <c r="A56">
        <v>2074</v>
      </c>
      <c r="B56">
        <v>20</v>
      </c>
    </row>
    <row r="57" spans="1:2" x14ac:dyDescent="0.3">
      <c r="A57">
        <v>2075</v>
      </c>
      <c r="B57">
        <v>20</v>
      </c>
    </row>
    <row r="58" spans="1:2" x14ac:dyDescent="0.3">
      <c r="A58">
        <v>2076</v>
      </c>
      <c r="B58">
        <v>20</v>
      </c>
    </row>
    <row r="59" spans="1:2" x14ac:dyDescent="0.3">
      <c r="A59">
        <v>2077</v>
      </c>
      <c r="B59">
        <v>20</v>
      </c>
    </row>
    <row r="60" spans="1:2" x14ac:dyDescent="0.3">
      <c r="A60">
        <v>2078</v>
      </c>
      <c r="B60">
        <v>20</v>
      </c>
    </row>
    <row r="61" spans="1:2" x14ac:dyDescent="0.3">
      <c r="A61">
        <v>2079</v>
      </c>
      <c r="B61">
        <v>20</v>
      </c>
    </row>
    <row r="62" spans="1:2" x14ac:dyDescent="0.3">
      <c r="A62">
        <v>2080</v>
      </c>
      <c r="B6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2"/>
  <sheetViews>
    <sheetView workbookViewId="0">
      <selection activeCell="B2" sqref="B2:B7"/>
    </sheetView>
  </sheetViews>
  <sheetFormatPr defaultRowHeight="14.4" x14ac:dyDescent="0.3"/>
  <sheetData>
    <row r="1" spans="1:2" x14ac:dyDescent="0.3">
      <c r="A1" t="s">
        <v>14</v>
      </c>
      <c r="B1" t="s">
        <v>85</v>
      </c>
    </row>
    <row r="2" spans="1:2" x14ac:dyDescent="0.3">
      <c r="A2">
        <v>2020</v>
      </c>
      <c r="B2">
        <v>26</v>
      </c>
    </row>
    <row r="3" spans="1:2" x14ac:dyDescent="0.3">
      <c r="A3">
        <v>2021</v>
      </c>
      <c r="B3">
        <v>25</v>
      </c>
    </row>
    <row r="4" spans="1:2" x14ac:dyDescent="0.3">
      <c r="A4">
        <v>2022</v>
      </c>
      <c r="B4">
        <v>24</v>
      </c>
    </row>
    <row r="5" spans="1:2" x14ac:dyDescent="0.3">
      <c r="A5">
        <v>2023</v>
      </c>
      <c r="B5">
        <v>23</v>
      </c>
    </row>
    <row r="6" spans="1:2" x14ac:dyDescent="0.3">
      <c r="A6">
        <v>2024</v>
      </c>
      <c r="B6">
        <v>22</v>
      </c>
    </row>
    <row r="7" spans="1:2" x14ac:dyDescent="0.3">
      <c r="A7">
        <v>2025</v>
      </c>
      <c r="B7">
        <v>21</v>
      </c>
    </row>
    <row r="8" spans="1:2" x14ac:dyDescent="0.3">
      <c r="A8">
        <v>2026</v>
      </c>
      <c r="B8">
        <v>20</v>
      </c>
    </row>
    <row r="9" spans="1:2" x14ac:dyDescent="0.3">
      <c r="A9">
        <v>2027</v>
      </c>
      <c r="B9">
        <v>20</v>
      </c>
    </row>
    <row r="10" spans="1:2" x14ac:dyDescent="0.3">
      <c r="A10">
        <v>2028</v>
      </c>
      <c r="B10">
        <v>20</v>
      </c>
    </row>
    <row r="11" spans="1:2" x14ac:dyDescent="0.3">
      <c r="A11">
        <v>2029</v>
      </c>
      <c r="B11">
        <v>20</v>
      </c>
    </row>
    <row r="12" spans="1:2" x14ac:dyDescent="0.3">
      <c r="A12">
        <v>2030</v>
      </c>
      <c r="B12">
        <v>20</v>
      </c>
    </row>
    <row r="13" spans="1:2" x14ac:dyDescent="0.3">
      <c r="A13">
        <v>2031</v>
      </c>
      <c r="B13">
        <v>20</v>
      </c>
    </row>
    <row r="14" spans="1:2" x14ac:dyDescent="0.3">
      <c r="A14">
        <v>2032</v>
      </c>
      <c r="B14">
        <v>20</v>
      </c>
    </row>
    <row r="15" spans="1:2" x14ac:dyDescent="0.3">
      <c r="A15">
        <v>2033</v>
      </c>
      <c r="B15">
        <v>20</v>
      </c>
    </row>
    <row r="16" spans="1:2" x14ac:dyDescent="0.3">
      <c r="A16">
        <v>2034</v>
      </c>
      <c r="B16">
        <v>20</v>
      </c>
    </row>
    <row r="17" spans="1:2" x14ac:dyDescent="0.3">
      <c r="A17">
        <v>2035</v>
      </c>
      <c r="B17">
        <v>20</v>
      </c>
    </row>
    <row r="18" spans="1:2" x14ac:dyDescent="0.3">
      <c r="A18">
        <v>2036</v>
      </c>
      <c r="B18">
        <v>20</v>
      </c>
    </row>
    <row r="19" spans="1:2" x14ac:dyDescent="0.3">
      <c r="A19">
        <v>2037</v>
      </c>
      <c r="B19">
        <v>20</v>
      </c>
    </row>
    <row r="20" spans="1:2" x14ac:dyDescent="0.3">
      <c r="A20">
        <v>2038</v>
      </c>
      <c r="B20">
        <v>20</v>
      </c>
    </row>
    <row r="21" spans="1:2" x14ac:dyDescent="0.3">
      <c r="A21">
        <v>2039</v>
      </c>
      <c r="B21">
        <v>20</v>
      </c>
    </row>
    <row r="22" spans="1:2" x14ac:dyDescent="0.3">
      <c r="A22">
        <v>2040</v>
      </c>
      <c r="B22">
        <v>20</v>
      </c>
    </row>
    <row r="23" spans="1:2" x14ac:dyDescent="0.3">
      <c r="A23">
        <v>2041</v>
      </c>
      <c r="B23">
        <v>20</v>
      </c>
    </row>
    <row r="24" spans="1:2" x14ac:dyDescent="0.3">
      <c r="A24">
        <v>2042</v>
      </c>
      <c r="B24">
        <v>20</v>
      </c>
    </row>
    <row r="25" spans="1:2" x14ac:dyDescent="0.3">
      <c r="A25">
        <v>2043</v>
      </c>
      <c r="B25">
        <v>20</v>
      </c>
    </row>
    <row r="26" spans="1:2" x14ac:dyDescent="0.3">
      <c r="A26">
        <v>2044</v>
      </c>
      <c r="B26">
        <v>20</v>
      </c>
    </row>
    <row r="27" spans="1:2" x14ac:dyDescent="0.3">
      <c r="A27">
        <v>2045</v>
      </c>
      <c r="B27">
        <v>20</v>
      </c>
    </row>
    <row r="28" spans="1:2" x14ac:dyDescent="0.3">
      <c r="A28">
        <v>2046</v>
      </c>
      <c r="B28">
        <v>20</v>
      </c>
    </row>
    <row r="29" spans="1:2" x14ac:dyDescent="0.3">
      <c r="A29">
        <v>2047</v>
      </c>
      <c r="B29">
        <v>20</v>
      </c>
    </row>
    <row r="30" spans="1:2" x14ac:dyDescent="0.3">
      <c r="A30">
        <v>2048</v>
      </c>
      <c r="B30">
        <v>20</v>
      </c>
    </row>
    <row r="31" spans="1:2" x14ac:dyDescent="0.3">
      <c r="A31">
        <v>2049</v>
      </c>
      <c r="B31">
        <v>20</v>
      </c>
    </row>
    <row r="32" spans="1:2" x14ac:dyDescent="0.3">
      <c r="A32">
        <v>2050</v>
      </c>
      <c r="B32">
        <v>20</v>
      </c>
    </row>
    <row r="33" spans="1:2" x14ac:dyDescent="0.3">
      <c r="A33">
        <v>2051</v>
      </c>
      <c r="B33">
        <v>20</v>
      </c>
    </row>
    <row r="34" spans="1:2" x14ac:dyDescent="0.3">
      <c r="A34">
        <v>2052</v>
      </c>
      <c r="B34">
        <v>20</v>
      </c>
    </row>
    <row r="35" spans="1:2" x14ac:dyDescent="0.3">
      <c r="A35">
        <v>2053</v>
      </c>
      <c r="B35">
        <v>20</v>
      </c>
    </row>
    <row r="36" spans="1:2" x14ac:dyDescent="0.3">
      <c r="A36">
        <v>2054</v>
      </c>
      <c r="B36">
        <v>20</v>
      </c>
    </row>
    <row r="37" spans="1:2" x14ac:dyDescent="0.3">
      <c r="A37">
        <v>2055</v>
      </c>
      <c r="B37">
        <v>20</v>
      </c>
    </row>
    <row r="38" spans="1:2" x14ac:dyDescent="0.3">
      <c r="A38">
        <v>2056</v>
      </c>
      <c r="B38">
        <v>20</v>
      </c>
    </row>
    <row r="39" spans="1:2" x14ac:dyDescent="0.3">
      <c r="A39">
        <v>2057</v>
      </c>
      <c r="B39">
        <v>20</v>
      </c>
    </row>
    <row r="40" spans="1:2" x14ac:dyDescent="0.3">
      <c r="A40">
        <v>2058</v>
      </c>
      <c r="B40">
        <v>20</v>
      </c>
    </row>
    <row r="41" spans="1:2" x14ac:dyDescent="0.3">
      <c r="A41">
        <v>2059</v>
      </c>
      <c r="B41">
        <v>20</v>
      </c>
    </row>
    <row r="42" spans="1:2" x14ac:dyDescent="0.3">
      <c r="A42">
        <v>2060</v>
      </c>
      <c r="B42">
        <v>20</v>
      </c>
    </row>
    <row r="43" spans="1:2" x14ac:dyDescent="0.3">
      <c r="A43">
        <v>2061</v>
      </c>
      <c r="B43">
        <v>20</v>
      </c>
    </row>
    <row r="44" spans="1:2" x14ac:dyDescent="0.3">
      <c r="A44">
        <v>2062</v>
      </c>
      <c r="B44">
        <v>20</v>
      </c>
    </row>
    <row r="45" spans="1:2" x14ac:dyDescent="0.3">
      <c r="A45">
        <v>2063</v>
      </c>
      <c r="B45">
        <v>20</v>
      </c>
    </row>
    <row r="46" spans="1:2" x14ac:dyDescent="0.3">
      <c r="A46">
        <v>2064</v>
      </c>
      <c r="B46">
        <v>20</v>
      </c>
    </row>
    <row r="47" spans="1:2" x14ac:dyDescent="0.3">
      <c r="A47">
        <v>2065</v>
      </c>
      <c r="B47">
        <v>20</v>
      </c>
    </row>
    <row r="48" spans="1:2" x14ac:dyDescent="0.3">
      <c r="A48">
        <v>2066</v>
      </c>
      <c r="B48">
        <v>20</v>
      </c>
    </row>
    <row r="49" spans="1:2" x14ac:dyDescent="0.3">
      <c r="A49">
        <v>2067</v>
      </c>
      <c r="B49">
        <v>20</v>
      </c>
    </row>
    <row r="50" spans="1:2" x14ac:dyDescent="0.3">
      <c r="A50">
        <v>2068</v>
      </c>
      <c r="B50">
        <v>20</v>
      </c>
    </row>
    <row r="51" spans="1:2" x14ac:dyDescent="0.3">
      <c r="A51">
        <v>2069</v>
      </c>
      <c r="B51">
        <v>20</v>
      </c>
    </row>
    <row r="52" spans="1:2" x14ac:dyDescent="0.3">
      <c r="A52">
        <v>2070</v>
      </c>
      <c r="B52">
        <v>20</v>
      </c>
    </row>
    <row r="53" spans="1:2" x14ac:dyDescent="0.3">
      <c r="A53">
        <v>2071</v>
      </c>
      <c r="B53">
        <v>20</v>
      </c>
    </row>
    <row r="54" spans="1:2" x14ac:dyDescent="0.3">
      <c r="A54">
        <v>2072</v>
      </c>
      <c r="B54">
        <v>20</v>
      </c>
    </row>
    <row r="55" spans="1:2" x14ac:dyDescent="0.3">
      <c r="A55">
        <v>2073</v>
      </c>
      <c r="B55">
        <v>20</v>
      </c>
    </row>
    <row r="56" spans="1:2" x14ac:dyDescent="0.3">
      <c r="A56">
        <v>2074</v>
      </c>
      <c r="B56">
        <v>20</v>
      </c>
    </row>
    <row r="57" spans="1:2" x14ac:dyDescent="0.3">
      <c r="A57">
        <v>2075</v>
      </c>
      <c r="B57">
        <v>20</v>
      </c>
    </row>
    <row r="58" spans="1:2" x14ac:dyDescent="0.3">
      <c r="A58">
        <v>2076</v>
      </c>
      <c r="B58">
        <v>20</v>
      </c>
    </row>
    <row r="59" spans="1:2" x14ac:dyDescent="0.3">
      <c r="A59">
        <v>2077</v>
      </c>
      <c r="B59">
        <v>20</v>
      </c>
    </row>
    <row r="60" spans="1:2" x14ac:dyDescent="0.3">
      <c r="A60">
        <v>2078</v>
      </c>
      <c r="B60">
        <v>20</v>
      </c>
    </row>
    <row r="61" spans="1:2" x14ac:dyDescent="0.3">
      <c r="A61">
        <v>2079</v>
      </c>
      <c r="B61">
        <v>20</v>
      </c>
    </row>
    <row r="62" spans="1:2" x14ac:dyDescent="0.3">
      <c r="A62">
        <v>2080</v>
      </c>
      <c r="B6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activeCell="D8" sqref="D8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14</v>
      </c>
      <c r="B1" t="s">
        <v>208</v>
      </c>
      <c r="C1" t="s">
        <v>209</v>
      </c>
      <c r="D1" t="s">
        <v>205</v>
      </c>
      <c r="E1" t="s">
        <v>206</v>
      </c>
    </row>
    <row r="2" spans="1:5" x14ac:dyDescent="0.3">
      <c r="A2">
        <v>2019</v>
      </c>
      <c r="B2">
        <f>(-2938416-22126-1244)/1000</f>
        <v>-2961.7860000000001</v>
      </c>
      <c r="C2">
        <v>0</v>
      </c>
      <c r="D2">
        <f>-118067/1000</f>
        <v>-118.06699999999999</v>
      </c>
      <c r="E2">
        <v>0</v>
      </c>
    </row>
    <row r="3" spans="1:5" x14ac:dyDescent="0.3">
      <c r="A3">
        <v>2020</v>
      </c>
      <c r="B3">
        <v>-3032.1329999999998</v>
      </c>
      <c r="C3">
        <v>0</v>
      </c>
      <c r="D3">
        <v>-117.86</v>
      </c>
      <c r="E3">
        <v>0</v>
      </c>
    </row>
    <row r="4" spans="1:5" x14ac:dyDescent="0.3">
      <c r="A4">
        <v>2021</v>
      </c>
      <c r="B4">
        <v>-3126.7658709300003</v>
      </c>
      <c r="C4">
        <v>0</v>
      </c>
      <c r="D4">
        <v>-121.53841060000002</v>
      </c>
      <c r="E4">
        <v>0</v>
      </c>
    </row>
    <row r="5" spans="1:5" x14ac:dyDescent="0.3">
      <c r="A5">
        <v>2022</v>
      </c>
      <c r="B5">
        <v>-3224.3522337617264</v>
      </c>
      <c r="C5">
        <v>0</v>
      </c>
      <c r="D5">
        <v>-125.33162439482604</v>
      </c>
      <c r="E5">
        <v>0</v>
      </c>
    </row>
    <row r="6" spans="1:5" x14ac:dyDescent="0.3">
      <c r="A6">
        <v>2023</v>
      </c>
      <c r="B6">
        <v>-3324.0792972478416</v>
      </c>
      <c r="C6">
        <v>-0.7692242701502251</v>
      </c>
      <c r="D6">
        <v>-129.20804792323776</v>
      </c>
      <c r="E6">
        <v>-2.989999860820932E-2</v>
      </c>
    </row>
    <row r="7" spans="1:5" x14ac:dyDescent="0.3">
      <c r="A7">
        <v>2024</v>
      </c>
      <c r="B7">
        <v>-3424.4071381162412</v>
      </c>
      <c r="C7">
        <v>-3.6974046585220823</v>
      </c>
      <c r="D7">
        <v>-133.1078238647118</v>
      </c>
      <c r="E7">
        <v>-0.14371932664345946</v>
      </c>
    </row>
    <row r="8" spans="1:5" x14ac:dyDescent="0.3">
      <c r="A8">
        <v>2025</v>
      </c>
      <c r="B8">
        <v>-3526.1677088684855</v>
      </c>
      <c r="C8">
        <v>-8.1607002820237398</v>
      </c>
      <c r="D8">
        <v>-137.06329048469831</v>
      </c>
      <c r="E8">
        <v>-0.3172090852344927</v>
      </c>
    </row>
    <row r="9" spans="1:5" x14ac:dyDescent="0.3">
      <c r="A9">
        <v>2026</v>
      </c>
      <c r="B9">
        <v>-3628.9791977693139</v>
      </c>
      <c r="C9">
        <v>-14.569570236839716</v>
      </c>
      <c r="D9">
        <v>-141.05960663634855</v>
      </c>
      <c r="E9">
        <v>-0.56632395350531439</v>
      </c>
    </row>
    <row r="10" spans="1:5" x14ac:dyDescent="0.3">
      <c r="A10">
        <v>2027</v>
      </c>
      <c r="B10">
        <v>-3732.7538989780487</v>
      </c>
      <c r="C10">
        <v>-23.087165144530626</v>
      </c>
      <c r="D10">
        <v>-145.09336316499076</v>
      </c>
      <c r="E10">
        <v>-0.89740564940072887</v>
      </c>
    </row>
    <row r="11" spans="1:5" x14ac:dyDescent="0.3">
      <c r="A11">
        <v>2028</v>
      </c>
      <c r="B11">
        <v>-3837.3961233743385</v>
      </c>
      <c r="C11">
        <v>-33.88618664088483</v>
      </c>
      <c r="D11">
        <v>-149.16084060326497</v>
      </c>
      <c r="E11">
        <v>-1.3171671419079198</v>
      </c>
    </row>
    <row r="12" spans="1:5" x14ac:dyDescent="0.3">
      <c r="A12">
        <v>2029</v>
      </c>
      <c r="B12">
        <v>-3942.8017452494628</v>
      </c>
      <c r="C12">
        <v>-47.149358991027647</v>
      </c>
      <c r="D12">
        <v>-153.25799155086594</v>
      </c>
      <c r="E12">
        <v>-1.8327109828897741</v>
      </c>
    </row>
    <row r="13" spans="1:5" x14ac:dyDescent="0.3">
      <c r="A13">
        <v>2030</v>
      </c>
      <c r="B13">
        <v>-4048.8577273868391</v>
      </c>
      <c r="C13">
        <v>-63.069921767218794</v>
      </c>
      <c r="D13">
        <v>-157.3804222142673</v>
      </c>
      <c r="E13">
        <v>-2.4515484576317759</v>
      </c>
    </row>
    <row r="14" spans="1:5" x14ac:dyDescent="0.3">
      <c r="A14">
        <v>2031</v>
      </c>
      <c r="B14">
        <v>-4152.0024578611319</v>
      </c>
      <c r="C14">
        <v>-84.775435343407139</v>
      </c>
      <c r="D14">
        <v>-161.38969157471422</v>
      </c>
      <c r="E14">
        <v>-3.2952488593257501</v>
      </c>
    </row>
    <row r="15" spans="1:5" x14ac:dyDescent="0.3">
      <c r="A15">
        <v>2032</v>
      </c>
      <c r="B15">
        <v>-4258.4851236014802</v>
      </c>
      <c r="C15">
        <v>-107.05740800454787</v>
      </c>
      <c r="D15">
        <v>-165.52870756911736</v>
      </c>
      <c r="E15">
        <v>-4.1613564139224808</v>
      </c>
    </row>
    <row r="16" spans="1:5" x14ac:dyDescent="0.3">
      <c r="A16">
        <v>2033</v>
      </c>
      <c r="B16">
        <v>-4360.7343514038757</v>
      </c>
      <c r="C16">
        <v>-136.4580486777968</v>
      </c>
      <c r="D16">
        <v>-169.50316844823783</v>
      </c>
      <c r="E16">
        <v>-5.3041689190959387</v>
      </c>
    </row>
    <row r="17" spans="1:5" x14ac:dyDescent="0.3">
      <c r="A17">
        <v>2034</v>
      </c>
      <c r="B17">
        <v>-4461.9518095100066</v>
      </c>
      <c r="C17">
        <v>-170.36580622803726</v>
      </c>
      <c r="D17">
        <v>-173.43752410229015</v>
      </c>
      <c r="E17">
        <v>-6.6221745292955383</v>
      </c>
    </row>
    <row r="18" spans="1:5" x14ac:dyDescent="0.3">
      <c r="A18">
        <v>2035</v>
      </c>
      <c r="B18">
        <v>-4567.4747245227609</v>
      </c>
      <c r="C18">
        <v>-204.35733385816039</v>
      </c>
      <c r="D18">
        <v>-177.53923427245854</v>
      </c>
      <c r="E18">
        <v>-7.943436309859357</v>
      </c>
    </row>
    <row r="19" spans="1:5" x14ac:dyDescent="0.3">
      <c r="A19">
        <v>2036</v>
      </c>
      <c r="B19">
        <v>-4666.460226951097</v>
      </c>
      <c r="C19">
        <v>-247.76590241329092</v>
      </c>
      <c r="D19">
        <v>-181.38683308036167</v>
      </c>
      <c r="E19">
        <v>-9.6307415467693751</v>
      </c>
    </row>
    <row r="20" spans="1:5" x14ac:dyDescent="0.3">
      <c r="A20">
        <v>2037</v>
      </c>
      <c r="B20">
        <v>-4763.6309104075563</v>
      </c>
      <c r="C20">
        <v>-296.69778542029275</v>
      </c>
      <c r="D20">
        <v>-185.1638892821108</v>
      </c>
      <c r="E20">
        <v>-11.532739820329681</v>
      </c>
    </row>
    <row r="21" spans="1:5" x14ac:dyDescent="0.3">
      <c r="A21">
        <v>2038</v>
      </c>
      <c r="B21">
        <v>-4858.6795106631535</v>
      </c>
      <c r="C21">
        <v>-351.53839569274948</v>
      </c>
      <c r="D21">
        <v>-188.85845941677331</v>
      </c>
      <c r="E21">
        <v>-13.664412252479506</v>
      </c>
    </row>
    <row r="22" spans="1:5" x14ac:dyDescent="0.3">
      <c r="A22">
        <v>2039</v>
      </c>
      <c r="B22">
        <v>-4951.2786825939183</v>
      </c>
      <c r="C22">
        <v>-412.69409227979833</v>
      </c>
      <c r="D22">
        <v>-192.45781947247008</v>
      </c>
      <c r="E22">
        <v>-16.04155415217506</v>
      </c>
    </row>
    <row r="23" spans="1:5" x14ac:dyDescent="0.3">
      <c r="A23">
        <v>2040</v>
      </c>
      <c r="B23">
        <v>-5041.0799735219425</v>
      </c>
      <c r="C23">
        <v>-480.59317414222352</v>
      </c>
      <c r="D23">
        <v>-195.94842497980665</v>
      </c>
      <c r="E23">
        <v>-18.680813639903807</v>
      </c>
    </row>
    <row r="24" spans="1:5" x14ac:dyDescent="0.3">
      <c r="A24">
        <v>2041</v>
      </c>
      <c r="B24">
        <v>-5085.243635993038</v>
      </c>
      <c r="C24">
        <v>-555.68691711070721</v>
      </c>
      <c r="D24">
        <v>-197.66508096384271</v>
      </c>
      <c r="E24">
        <v>-21.599731954590361</v>
      </c>
    </row>
    <row r="25" spans="1:5" x14ac:dyDescent="0.3">
      <c r="A25">
        <v>2042</v>
      </c>
      <c r="B25">
        <v>-5090.6218909688077</v>
      </c>
      <c r="C25">
        <v>-629.45839314504292</v>
      </c>
      <c r="D25">
        <v>-197.87413549128073</v>
      </c>
      <c r="E25">
        <v>-24.467253321696223</v>
      </c>
    </row>
    <row r="26" spans="1:5" x14ac:dyDescent="0.3">
      <c r="A26">
        <v>2043</v>
      </c>
      <c r="B26">
        <v>-5033.980013864445</v>
      </c>
      <c r="C26">
        <v>-719.65978088272766</v>
      </c>
      <c r="D26">
        <v>-195.67244722908373</v>
      </c>
      <c r="E26">
        <v>-27.973410722695299</v>
      </c>
    </row>
    <row r="27" spans="1:5" x14ac:dyDescent="0.3">
      <c r="A27">
        <v>2044</v>
      </c>
      <c r="B27">
        <v>-4935.3678251421961</v>
      </c>
      <c r="C27">
        <v>-808.02881523796736</v>
      </c>
      <c r="D27">
        <v>-191.83935924685991</v>
      </c>
      <c r="E27">
        <v>-31.408343949274922</v>
      </c>
    </row>
    <row r="28" spans="1:5" x14ac:dyDescent="0.3">
      <c r="A28">
        <v>2045</v>
      </c>
      <c r="B28">
        <v>-4796.5243990518065</v>
      </c>
      <c r="C28">
        <v>-892.70012278985143</v>
      </c>
      <c r="D28">
        <v>-186.44246992867588</v>
      </c>
      <c r="E28">
        <v>-34.699545327336189</v>
      </c>
    </row>
    <row r="29" spans="1:5" x14ac:dyDescent="0.3">
      <c r="A29">
        <v>2046</v>
      </c>
      <c r="B29">
        <v>-4591.8623278915748</v>
      </c>
      <c r="C29">
        <v>-995.89370220139801</v>
      </c>
      <c r="D29">
        <v>-178.48718838035828</v>
      </c>
      <c r="E29">
        <v>-38.710713461928201</v>
      </c>
    </row>
    <row r="30" spans="1:5" x14ac:dyDescent="0.3">
      <c r="A30">
        <v>2047</v>
      </c>
      <c r="B30">
        <v>-4350.0391889174407</v>
      </c>
      <c r="C30">
        <v>-1094.5721940353781</v>
      </c>
      <c r="D30">
        <v>-169.08744398936636</v>
      </c>
      <c r="E30">
        <v>-42.546378667759505</v>
      </c>
    </row>
    <row r="31" spans="1:5" x14ac:dyDescent="0.3">
      <c r="A31">
        <v>2048</v>
      </c>
      <c r="B31">
        <v>-4059.8152781028466</v>
      </c>
      <c r="C31">
        <v>-1200.4225374471423</v>
      </c>
      <c r="D31">
        <v>-157.80634578931776</v>
      </c>
      <c r="E31">
        <v>-46.660816086735032</v>
      </c>
    </row>
    <row r="32" spans="1:5" x14ac:dyDescent="0.3">
      <c r="A32">
        <v>2049</v>
      </c>
      <c r="B32">
        <v>-3724.0951029003745</v>
      </c>
      <c r="C32">
        <v>-1313.850656280699</v>
      </c>
      <c r="D32">
        <v>-144.756792933502</v>
      </c>
      <c r="E32">
        <v>-51.069804111245524</v>
      </c>
    </row>
    <row r="33" spans="1:5" x14ac:dyDescent="0.3">
      <c r="A33">
        <v>2050</v>
      </c>
      <c r="B33">
        <v>-3346.5173660806286</v>
      </c>
      <c r="C33">
        <v>-1435.2823078460362</v>
      </c>
      <c r="D33">
        <v>-130.08022298700712</v>
      </c>
      <c r="E33">
        <v>-55.789892066981835</v>
      </c>
    </row>
    <row r="34" spans="1:5" x14ac:dyDescent="0.3">
      <c r="A34">
        <v>2051</v>
      </c>
      <c r="B34">
        <v>-2930.4022046549021</v>
      </c>
      <c r="C34">
        <v>-1565.9372679312091</v>
      </c>
      <c r="D34">
        <v>-113.90569075981391</v>
      </c>
      <c r="E34">
        <v>-60.868493037202633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>
      <selection activeCell="D4" sqref="D4"/>
    </sheetView>
  </sheetViews>
  <sheetFormatPr defaultRowHeight="14.4" x14ac:dyDescent="0.3"/>
  <cols>
    <col min="1" max="1" width="5" bestFit="1" customWidth="1"/>
  </cols>
  <sheetData>
    <row r="1" spans="1:4" x14ac:dyDescent="0.3">
      <c r="A1" t="s">
        <v>14</v>
      </c>
      <c r="B1" t="s">
        <v>226</v>
      </c>
      <c r="C1" t="s">
        <v>228</v>
      </c>
      <c r="D1" t="s">
        <v>229</v>
      </c>
    </row>
    <row r="2" spans="1:4" x14ac:dyDescent="0.3">
      <c r="A2">
        <v>2019</v>
      </c>
      <c r="B2">
        <v>5783.4160449999999</v>
      </c>
      <c r="C2">
        <v>1</v>
      </c>
      <c r="D2">
        <v>0</v>
      </c>
    </row>
    <row r="3" spans="1:4" x14ac:dyDescent="0.3">
      <c r="A3">
        <v>2020</v>
      </c>
      <c r="B3">
        <v>5504.944563</v>
      </c>
      <c r="C3">
        <v>1</v>
      </c>
      <c r="D3">
        <v>0</v>
      </c>
    </row>
    <row r="4" spans="1:4" x14ac:dyDescent="0.3">
      <c r="A4">
        <v>2021</v>
      </c>
      <c r="B4">
        <v>5235.5463380000001</v>
      </c>
      <c r="C4">
        <v>1</v>
      </c>
      <c r="D4">
        <v>0</v>
      </c>
    </row>
    <row r="5" spans="1:4" x14ac:dyDescent="0.3">
      <c r="A5">
        <v>2022</v>
      </c>
      <c r="B5">
        <v>4975.2087970000002</v>
      </c>
      <c r="C5">
        <v>1</v>
      </c>
      <c r="D5">
        <v>0</v>
      </c>
    </row>
    <row r="6" spans="1:4" x14ac:dyDescent="0.3">
      <c r="A6">
        <v>2023</v>
      </c>
      <c r="B6">
        <v>4723.8985620000003</v>
      </c>
      <c r="C6">
        <v>0.97</v>
      </c>
      <c r="D6">
        <v>0.03</v>
      </c>
    </row>
    <row r="7" spans="1:4" x14ac:dyDescent="0.3">
      <c r="A7">
        <v>2024</v>
      </c>
      <c r="B7">
        <v>4481.5625659999996</v>
      </c>
      <c r="C7">
        <v>0.92999999999999994</v>
      </c>
      <c r="D7">
        <v>7.0000000000000007E-2</v>
      </c>
    </row>
    <row r="8" spans="1:4" x14ac:dyDescent="0.3">
      <c r="A8">
        <v>2025</v>
      </c>
      <c r="B8">
        <v>4248.1291760000004</v>
      </c>
      <c r="C8">
        <v>0.9</v>
      </c>
      <c r="D8">
        <v>0.1</v>
      </c>
    </row>
    <row r="9" spans="1:4" x14ac:dyDescent="0.3">
      <c r="A9">
        <v>2026</v>
      </c>
      <c r="B9">
        <v>4023.5093459999998</v>
      </c>
      <c r="C9">
        <v>0.87</v>
      </c>
      <c r="D9">
        <v>0.13</v>
      </c>
    </row>
    <row r="10" spans="1:4" x14ac:dyDescent="0.3">
      <c r="A10">
        <v>2027</v>
      </c>
      <c r="B10">
        <v>3807.5977750000002</v>
      </c>
      <c r="C10">
        <v>0.84</v>
      </c>
      <c r="D10">
        <v>0.16</v>
      </c>
    </row>
    <row r="11" spans="1:4" x14ac:dyDescent="0.3">
      <c r="A11">
        <v>2028</v>
      </c>
      <c r="B11">
        <v>3600.274077</v>
      </c>
      <c r="C11">
        <v>0.81</v>
      </c>
      <c r="D11">
        <v>0.19</v>
      </c>
    </row>
    <row r="12" spans="1:4" x14ac:dyDescent="0.3">
      <c r="A12">
        <v>2029</v>
      </c>
      <c r="B12">
        <v>3401.403937</v>
      </c>
      <c r="C12">
        <v>0.78</v>
      </c>
      <c r="D12">
        <v>0.22</v>
      </c>
    </row>
    <row r="13" spans="1:4" x14ac:dyDescent="0.3">
      <c r="A13">
        <v>2030</v>
      </c>
      <c r="B13">
        <v>3210.8402820000001</v>
      </c>
      <c r="C13">
        <v>0.75</v>
      </c>
      <c r="D13">
        <v>0.25</v>
      </c>
    </row>
    <row r="14" spans="1:4" x14ac:dyDescent="0.3">
      <c r="A14">
        <v>2031</v>
      </c>
      <c r="B14">
        <v>3028.4244180000001</v>
      </c>
      <c r="C14">
        <v>0.71</v>
      </c>
      <c r="D14">
        <v>0.28999999999999998</v>
      </c>
    </row>
    <row r="15" spans="1:4" x14ac:dyDescent="0.3">
      <c r="A15">
        <v>2032</v>
      </c>
      <c r="B15">
        <v>2853.9871720000001</v>
      </c>
      <c r="C15">
        <v>0.67999999999999994</v>
      </c>
      <c r="D15">
        <v>0.32</v>
      </c>
    </row>
    <row r="16" spans="1:4" x14ac:dyDescent="0.3">
      <c r="A16">
        <v>2033</v>
      </c>
      <c r="B16">
        <v>2687.3499959999999</v>
      </c>
      <c r="C16">
        <v>0.64</v>
      </c>
      <c r="D16">
        <v>0.36</v>
      </c>
    </row>
    <row r="17" spans="1:4" x14ac:dyDescent="0.3">
      <c r="A17">
        <v>2034</v>
      </c>
      <c r="B17">
        <v>2528.3260599999999</v>
      </c>
      <c r="C17">
        <v>0.6</v>
      </c>
      <c r="D17">
        <v>0.4</v>
      </c>
    </row>
    <row r="18" spans="1:4" x14ac:dyDescent="0.3">
      <c r="A18">
        <v>2035</v>
      </c>
      <c r="B18">
        <v>2376.7213080000001</v>
      </c>
      <c r="C18">
        <v>0.57000000000000006</v>
      </c>
      <c r="D18">
        <v>0.43</v>
      </c>
    </row>
    <row r="19" spans="1:4" x14ac:dyDescent="0.3">
      <c r="A19">
        <v>2036</v>
      </c>
      <c r="B19">
        <v>2232.3354890000001</v>
      </c>
      <c r="C19">
        <v>0.53</v>
      </c>
      <c r="D19">
        <v>0.47</v>
      </c>
    </row>
    <row r="20" spans="1:4" x14ac:dyDescent="0.3">
      <c r="A20">
        <v>2037</v>
      </c>
      <c r="B20">
        <v>2094.9631439999998</v>
      </c>
      <c r="C20">
        <v>0.49</v>
      </c>
      <c r="D20">
        <v>0.51</v>
      </c>
    </row>
    <row r="21" spans="1:4" x14ac:dyDescent="0.3">
      <c r="A21">
        <v>2038</v>
      </c>
      <c r="B21">
        <v>1964.3945659999999</v>
      </c>
      <c r="C21">
        <v>0.44999999999999996</v>
      </c>
      <c r="D21">
        <v>0.55000000000000004</v>
      </c>
    </row>
    <row r="22" spans="1:4" x14ac:dyDescent="0.3">
      <c r="A22">
        <v>2039</v>
      </c>
      <c r="B22">
        <v>1840.416714</v>
      </c>
      <c r="C22">
        <v>0.41000000000000003</v>
      </c>
      <c r="D22">
        <v>0.59</v>
      </c>
    </row>
    <row r="23" spans="1:4" x14ac:dyDescent="0.3">
      <c r="A23">
        <v>2040</v>
      </c>
      <c r="B23">
        <v>1722.8140860000001</v>
      </c>
      <c r="C23">
        <v>0.37</v>
      </c>
      <c r="D23">
        <v>0.63</v>
      </c>
    </row>
    <row r="24" spans="1:4" x14ac:dyDescent="0.3">
      <c r="A24">
        <v>2041</v>
      </c>
      <c r="B24">
        <v>1611.3695499999999</v>
      </c>
      <c r="C24">
        <v>0.32999999999999996</v>
      </c>
      <c r="D24">
        <v>0.67</v>
      </c>
    </row>
    <row r="25" spans="1:4" x14ac:dyDescent="0.3">
      <c r="A25">
        <v>2042</v>
      </c>
      <c r="B25">
        <v>1505.8651279999999</v>
      </c>
      <c r="C25">
        <v>0.30000000000000004</v>
      </c>
      <c r="D25">
        <v>0.7</v>
      </c>
    </row>
    <row r="26" spans="1:4" x14ac:dyDescent="0.3">
      <c r="A26">
        <v>2043</v>
      </c>
      <c r="B26">
        <v>1406.0827400000001</v>
      </c>
      <c r="C26">
        <v>0.26</v>
      </c>
      <c r="D26">
        <v>0.74</v>
      </c>
    </row>
    <row r="27" spans="1:4" x14ac:dyDescent="0.3">
      <c r="A27">
        <v>2044</v>
      </c>
      <c r="B27">
        <v>1311.804893</v>
      </c>
      <c r="C27">
        <v>0.22999999999999998</v>
      </c>
      <c r="D27">
        <v>0.77</v>
      </c>
    </row>
    <row r="28" spans="1:4" x14ac:dyDescent="0.3">
      <c r="A28">
        <v>2045</v>
      </c>
      <c r="B28">
        <v>1222.8153279999999</v>
      </c>
      <c r="C28">
        <v>0.20999999999999996</v>
      </c>
      <c r="D28">
        <v>0.79</v>
      </c>
    </row>
    <row r="29" spans="1:4" x14ac:dyDescent="0.3">
      <c r="A29">
        <v>2046</v>
      </c>
      <c r="B29">
        <v>1138.8996259999999</v>
      </c>
      <c r="C29">
        <v>0.18000000000000005</v>
      </c>
      <c r="D29">
        <v>0.82</v>
      </c>
    </row>
    <row r="30" spans="1:4" x14ac:dyDescent="0.3">
      <c r="A30">
        <v>2047</v>
      </c>
      <c r="B30">
        <v>1060.7426390577104</v>
      </c>
      <c r="C30">
        <v>0.16000000000000003</v>
      </c>
      <c r="D30">
        <v>0.84</v>
      </c>
    </row>
    <row r="31" spans="1:4" x14ac:dyDescent="0.3">
      <c r="A31">
        <v>2048</v>
      </c>
      <c r="B31">
        <v>987.94917535174977</v>
      </c>
      <c r="C31">
        <v>0.14000000000000001</v>
      </c>
      <c r="D31">
        <v>0.86</v>
      </c>
    </row>
    <row r="32" spans="1:4" x14ac:dyDescent="0.3">
      <c r="A32">
        <v>2049</v>
      </c>
      <c r="B32">
        <v>920.15116309951611</v>
      </c>
      <c r="C32">
        <v>0.12</v>
      </c>
      <c r="D32">
        <v>0.88</v>
      </c>
    </row>
    <row r="33" spans="1:4" x14ac:dyDescent="0.3">
      <c r="A33">
        <v>2050</v>
      </c>
      <c r="B33">
        <v>857.00578944452343</v>
      </c>
      <c r="C33">
        <v>9.9999999999999978E-2</v>
      </c>
      <c r="D33">
        <v>0.9</v>
      </c>
    </row>
    <row r="34" spans="1:4" x14ac:dyDescent="0.3">
      <c r="A34">
        <v>2051</v>
      </c>
      <c r="B34">
        <v>798.19376706259482</v>
      </c>
      <c r="C34">
        <v>7.9545454545454475E-2</v>
      </c>
      <c r="D34">
        <v>0.92045454545454553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Numeric Inputs</vt:lpstr>
      <vt:lpstr>Character Inputs</vt:lpstr>
      <vt:lpstr>List Box</vt:lpstr>
      <vt:lpstr>Historical Data</vt:lpstr>
      <vt:lpstr>Inv_Returns</vt:lpstr>
      <vt:lpstr>Amortization_CurrentHires</vt:lpstr>
      <vt:lpstr>Amortization_NewHires</vt:lpstr>
      <vt:lpstr>Benefit Payments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2022-01-12T19:13:20Z</dcterms:modified>
</cp:coreProperties>
</file>