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anilniraula/SCRS_BModel/"/>
    </mc:Choice>
  </mc:AlternateContent>
  <xr:revisionPtr revIDLastSave="0" documentId="13_ncr:1_{8AD77F84-2179-C746-822F-A12147840F1B}" xr6:coauthVersionLast="47" xr6:coauthVersionMax="47" xr10:uidLastSave="{00000000-0000-0000-0000-000000000000}"/>
  <bookViews>
    <workbookView xWindow="80" yWindow="500" windowWidth="35760" windowHeight="20100" tabRatio="500" xr2:uid="{00000000-000D-0000-FFFF-FFFF00000000}"/>
  </bookViews>
  <sheets>
    <sheet name="Main" sheetId="1" r:id="rId1"/>
    <sheet name="Salary and Headcount" sheetId="12" r:id="rId2"/>
    <sheet name="Salary and Headcount 2" sheetId="20" r:id="rId3"/>
    <sheet name="Salary Growth YOS" sheetId="18" r:id="rId4"/>
    <sheet name="Mortality Rates" sheetId="10" r:id="rId5"/>
    <sheet name="Termination Rates after 10" sheetId="15" r:id="rId6"/>
    <sheet name="Termination Rates before 10" sheetId="16" r:id="rId7"/>
    <sheet name="Retirement Rates" sheetId="17" r:id="rId8"/>
    <sheet name="Retirement Rates Age" sheetId="19" r:id="rId9"/>
    <sheet name="Retirement Rates YOS" sheetId="21" r:id="rId10"/>
    <sheet name="MP-2019_Male" sheetId="7" r:id="rId11"/>
    <sheet name="MP-2019_Female" sheetId="8" r:id="rId12"/>
  </sheets>
  <externalReferences>
    <externalReference r:id="rId13"/>
    <externalReference r:id="rId14"/>
  </externalReferences>
  <definedNames>
    <definedName name="Inflation">[1]Parameters!$B$4</definedName>
    <definedName name="PctMale">[2]Parameters!$B$13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20" l="1"/>
  <c r="C11" i="20"/>
  <c r="C10" i="20"/>
  <c r="C9" i="20"/>
  <c r="C8" i="20"/>
  <c r="C7" i="20"/>
  <c r="C6" i="20"/>
  <c r="C5" i="20"/>
  <c r="C4" i="20"/>
  <c r="C3" i="20"/>
  <c r="C2" i="20"/>
  <c r="E2" i="20"/>
  <c r="D2" i="20"/>
  <c r="E12" i="12"/>
  <c r="E11" i="12"/>
  <c r="E10" i="12"/>
  <c r="E9" i="12"/>
  <c r="E8" i="12"/>
  <c r="E7" i="12"/>
  <c r="E6" i="12"/>
  <c r="E5" i="12"/>
  <c r="E4" i="12"/>
  <c r="E3" i="12"/>
  <c r="E2" i="12"/>
  <c r="D12" i="12"/>
  <c r="D11" i="12"/>
  <c r="D10" i="12"/>
  <c r="D9" i="12"/>
  <c r="D8" i="12"/>
  <c r="D7" i="12"/>
  <c r="D6" i="12"/>
  <c r="D5" i="12"/>
  <c r="D4" i="12"/>
  <c r="D3" i="12"/>
  <c r="D2" i="12"/>
  <c r="BH1" i="8" l="1"/>
  <c r="D2" i="1" l="1"/>
  <c r="D3" i="1" s="1"/>
  <c r="D4" i="1" s="1"/>
  <c r="AC2" i="1"/>
  <c r="AF2" i="1" s="1"/>
  <c r="V2" i="1"/>
  <c r="X2" i="1" s="1"/>
  <c r="P2" i="1"/>
  <c r="R2" i="1" s="1"/>
  <c r="W2" i="1"/>
  <c r="Z2" i="1" s="1"/>
  <c r="AB2" i="1"/>
  <c r="AD2" i="1" s="1"/>
  <c r="Q2" i="1"/>
  <c r="T2" i="1" s="1"/>
  <c r="AC3" i="1"/>
  <c r="P3" i="1"/>
  <c r="V3" i="1"/>
  <c r="W3" i="1"/>
  <c r="Q3" i="1"/>
  <c r="AB3" i="1"/>
  <c r="Q4" i="1"/>
  <c r="AC4" i="1"/>
  <c r="P4" i="1"/>
  <c r="V4" i="1"/>
  <c r="AB4" i="1"/>
  <c r="W4" i="1"/>
  <c r="Q5" i="1"/>
  <c r="V5" i="1"/>
  <c r="W5" i="1"/>
  <c r="P5" i="1"/>
  <c r="AC5" i="1"/>
  <c r="AB5" i="1"/>
  <c r="W6" i="1"/>
  <c r="P6" i="1"/>
  <c r="S2" i="1" l="1"/>
  <c r="U2" i="1" s="1"/>
  <c r="Y2" i="1"/>
  <c r="AA2" i="1" s="1"/>
  <c r="AE2" i="1"/>
  <c r="AG2" i="1" s="1"/>
  <c r="AF3" i="1"/>
  <c r="AF4" i="1" s="1"/>
  <c r="D5" i="1"/>
  <c r="D6" i="1" s="1"/>
  <c r="D7" i="1" s="1"/>
  <c r="D8" i="1" s="1"/>
  <c r="D9" i="1" s="1"/>
  <c r="D10" i="1" s="1"/>
  <c r="Z3" i="1"/>
  <c r="Z4" i="1" s="1"/>
  <c r="R3" i="1"/>
  <c r="R4" i="1" s="1"/>
  <c r="R5" i="1" s="1"/>
  <c r="AD3" i="1"/>
  <c r="AD4" i="1" s="1"/>
  <c r="AD5" i="1" s="1"/>
  <c r="X3" i="1"/>
  <c r="X4" i="1" s="1"/>
  <c r="X5" i="1" s="1"/>
  <c r="Y5" i="1" s="1"/>
  <c r="T3" i="1"/>
  <c r="V6" i="1"/>
  <c r="AC6" i="1"/>
  <c r="Q7" i="1"/>
  <c r="AB6" i="1"/>
  <c r="Q6" i="1"/>
  <c r="P8" i="1"/>
  <c r="W8" i="1"/>
  <c r="Q8" i="1"/>
  <c r="AC7" i="1"/>
  <c r="V7" i="1"/>
  <c r="P7" i="1"/>
  <c r="AB7" i="1"/>
  <c r="W7" i="1"/>
  <c r="S5" i="1" l="1"/>
  <c r="D11" i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AE5" i="1"/>
  <c r="S4" i="1"/>
  <c r="AE4" i="1"/>
  <c r="AG4" i="1" s="1"/>
  <c r="S3" i="1"/>
  <c r="U3" i="1" s="1"/>
  <c r="Y3" i="1"/>
  <c r="AA3" i="1" s="1"/>
  <c r="X6" i="1"/>
  <c r="Y6" i="1" s="1"/>
  <c r="Y4" i="1"/>
  <c r="AA4" i="1" s="1"/>
  <c r="AE3" i="1"/>
  <c r="AG3" i="1" s="1"/>
  <c r="AD6" i="1"/>
  <c r="AE6" i="1" s="1"/>
  <c r="R6" i="1"/>
  <c r="S6" i="1" s="1"/>
  <c r="AF5" i="1"/>
  <c r="T4" i="1"/>
  <c r="Z5" i="1"/>
  <c r="V8" i="1"/>
  <c r="AB8" i="1"/>
  <c r="AC8" i="1"/>
  <c r="AB9" i="1"/>
  <c r="P9" i="1"/>
  <c r="W9" i="1"/>
  <c r="AC9" i="1"/>
  <c r="V9" i="1"/>
  <c r="Q9" i="1"/>
  <c r="AG5" i="1" l="1"/>
  <c r="X7" i="1"/>
  <c r="Y7" i="1" s="1"/>
  <c r="AD7" i="1"/>
  <c r="AE7" i="1" s="1"/>
  <c r="R7" i="1"/>
  <c r="AF6" i="1"/>
  <c r="AA5" i="1"/>
  <c r="Z6" i="1"/>
  <c r="T5" i="1"/>
  <c r="U4" i="1"/>
  <c r="W10" i="1"/>
  <c r="P10" i="1"/>
  <c r="Q10" i="1"/>
  <c r="AB10" i="1"/>
  <c r="V10" i="1"/>
  <c r="AC10" i="1"/>
  <c r="X8" i="1" l="1"/>
  <c r="X9" i="1" s="1"/>
  <c r="X10" i="1" s="1"/>
  <c r="AD8" i="1"/>
  <c r="S7" i="1"/>
  <c r="R8" i="1"/>
  <c r="AF7" i="1"/>
  <c r="AG6" i="1"/>
  <c r="Z7" i="1"/>
  <c r="AA6" i="1"/>
  <c r="U5" i="1"/>
  <c r="T6" i="1"/>
  <c r="Y9" i="1"/>
  <c r="Q11" i="1"/>
  <c r="P11" i="1"/>
  <c r="AB11" i="1"/>
  <c r="W11" i="1"/>
  <c r="V11" i="1"/>
  <c r="AC11" i="1"/>
  <c r="Y8" i="1" l="1"/>
  <c r="AD9" i="1"/>
  <c r="AE8" i="1"/>
  <c r="S8" i="1"/>
  <c r="R9" i="1"/>
  <c r="AG7" i="1"/>
  <c r="AF8" i="1"/>
  <c r="U6" i="1"/>
  <c r="T7" i="1"/>
  <c r="Z8" i="1"/>
  <c r="AA7" i="1"/>
  <c r="P12" i="1"/>
  <c r="AC12" i="1"/>
  <c r="Q12" i="1"/>
  <c r="V12" i="1"/>
  <c r="W12" i="1"/>
  <c r="AB12" i="1"/>
  <c r="X11" i="1"/>
  <c r="Y10" i="1"/>
  <c r="AE9" i="1" l="1"/>
  <c r="AD10" i="1"/>
  <c r="R10" i="1"/>
  <c r="S9" i="1"/>
  <c r="AF9" i="1"/>
  <c r="AG8" i="1"/>
  <c r="T8" i="1"/>
  <c r="U7" i="1"/>
  <c r="Z9" i="1"/>
  <c r="AA8" i="1"/>
  <c r="Q13" i="1"/>
  <c r="AB13" i="1"/>
  <c r="V13" i="1"/>
  <c r="AC13" i="1"/>
  <c r="P13" i="1"/>
  <c r="W13" i="1"/>
  <c r="Y11" i="1"/>
  <c r="X12" i="1"/>
  <c r="AD11" i="1" l="1"/>
  <c r="AE10" i="1"/>
  <c r="S10" i="1"/>
  <c r="R11" i="1"/>
  <c r="AF10" i="1"/>
  <c r="AG9" i="1"/>
  <c r="Z10" i="1"/>
  <c r="AA9" i="1"/>
  <c r="T9" i="1"/>
  <c r="U8" i="1"/>
  <c r="W14" i="1"/>
  <c r="P14" i="1"/>
  <c r="V14" i="1"/>
  <c r="AC14" i="1"/>
  <c r="AB14" i="1"/>
  <c r="Q14" i="1"/>
  <c r="Y12" i="1"/>
  <c r="X13" i="1"/>
  <c r="AE11" i="1" l="1"/>
  <c r="AD12" i="1"/>
  <c r="S11" i="1"/>
  <c r="R12" i="1"/>
  <c r="AF11" i="1"/>
  <c r="AG10" i="1"/>
  <c r="T10" i="1"/>
  <c r="U9" i="1"/>
  <c r="Z11" i="1"/>
  <c r="AA10" i="1"/>
  <c r="X14" i="1"/>
  <c r="Y13" i="1"/>
  <c r="AC15" i="1"/>
  <c r="Q15" i="1"/>
  <c r="V15" i="1"/>
  <c r="AB15" i="1"/>
  <c r="P15" i="1"/>
  <c r="W15" i="1"/>
  <c r="AD13" i="1" l="1"/>
  <c r="AE12" i="1"/>
  <c r="S12" i="1"/>
  <c r="R13" i="1"/>
  <c r="AF12" i="1"/>
  <c r="AG11" i="1"/>
  <c r="T11" i="1"/>
  <c r="U10" i="1"/>
  <c r="Z12" i="1"/>
  <c r="AA11" i="1"/>
  <c r="P16" i="1"/>
  <c r="Q16" i="1"/>
  <c r="AC16" i="1"/>
  <c r="AB16" i="1"/>
  <c r="V16" i="1"/>
  <c r="W16" i="1"/>
  <c r="X15" i="1"/>
  <c r="Y14" i="1"/>
  <c r="AD14" i="1" l="1"/>
  <c r="AE13" i="1"/>
  <c r="S13" i="1"/>
  <c r="R14" i="1"/>
  <c r="AF13" i="1"/>
  <c r="AG12" i="1"/>
  <c r="Z13" i="1"/>
  <c r="AA12" i="1"/>
  <c r="T12" i="1"/>
  <c r="U11" i="1"/>
  <c r="X16" i="1"/>
  <c r="Y15" i="1"/>
  <c r="W17" i="1"/>
  <c r="AB17" i="1"/>
  <c r="P17" i="1"/>
  <c r="Q17" i="1"/>
  <c r="V17" i="1"/>
  <c r="AC17" i="1"/>
  <c r="AD15" i="1" l="1"/>
  <c r="AE14" i="1"/>
  <c r="S14" i="1"/>
  <c r="R15" i="1"/>
  <c r="AF14" i="1"/>
  <c r="AG13" i="1"/>
  <c r="T13" i="1"/>
  <c r="U12" i="1"/>
  <c r="Z14" i="1"/>
  <c r="AA13" i="1"/>
  <c r="X17" i="1"/>
  <c r="Y16" i="1"/>
  <c r="Q18" i="1"/>
  <c r="W18" i="1"/>
  <c r="AC18" i="1"/>
  <c r="P18" i="1"/>
  <c r="V18" i="1"/>
  <c r="AB18" i="1"/>
  <c r="AD16" i="1" l="1"/>
  <c r="AE15" i="1"/>
  <c r="R16" i="1"/>
  <c r="S15" i="1"/>
  <c r="AF15" i="1"/>
  <c r="AG14" i="1"/>
  <c r="Z15" i="1"/>
  <c r="AA14" i="1"/>
  <c r="T14" i="1"/>
  <c r="U13" i="1"/>
  <c r="P19" i="1"/>
  <c r="AC19" i="1"/>
  <c r="AB19" i="1"/>
  <c r="V19" i="1"/>
  <c r="W19" i="1"/>
  <c r="Q19" i="1"/>
  <c r="X18" i="1"/>
  <c r="Y17" i="1"/>
  <c r="AE16" i="1" l="1"/>
  <c r="AD17" i="1"/>
  <c r="R17" i="1"/>
  <c r="S16" i="1"/>
  <c r="AF16" i="1"/>
  <c r="AG15" i="1"/>
  <c r="T15" i="1"/>
  <c r="U14" i="1"/>
  <c r="Z16" i="1"/>
  <c r="AA15" i="1"/>
  <c r="Q20" i="1"/>
  <c r="AB20" i="1"/>
  <c r="AC20" i="1"/>
  <c r="P20" i="1"/>
  <c r="W20" i="1"/>
  <c r="V20" i="1"/>
  <c r="X19" i="1"/>
  <c r="Y18" i="1"/>
  <c r="AE17" i="1" l="1"/>
  <c r="AD18" i="1"/>
  <c r="S17" i="1"/>
  <c r="R18" i="1"/>
  <c r="AF17" i="1"/>
  <c r="AG16" i="1"/>
  <c r="T16" i="1"/>
  <c r="U15" i="1"/>
  <c r="Z17" i="1"/>
  <c r="AA16" i="1"/>
  <c r="X20" i="1"/>
  <c r="Y19" i="1"/>
  <c r="AB21" i="1"/>
  <c r="AC21" i="1"/>
  <c r="V21" i="1"/>
  <c r="P21" i="1"/>
  <c r="Q21" i="1"/>
  <c r="W21" i="1"/>
  <c r="AD19" i="1" l="1"/>
  <c r="AE18" i="1"/>
  <c r="S18" i="1"/>
  <c r="R19" i="1"/>
  <c r="AF18" i="1"/>
  <c r="AG17" i="1"/>
  <c r="Z18" i="1"/>
  <c r="AA17" i="1"/>
  <c r="T17" i="1"/>
  <c r="U16" i="1"/>
  <c r="Q22" i="1"/>
  <c r="P22" i="1"/>
  <c r="W22" i="1"/>
  <c r="AC22" i="1"/>
  <c r="V22" i="1"/>
  <c r="AB22" i="1"/>
  <c r="X21" i="1"/>
  <c r="Y20" i="1"/>
  <c r="AD20" i="1" l="1"/>
  <c r="AE19" i="1"/>
  <c r="S19" i="1"/>
  <c r="R20" i="1"/>
  <c r="AF19" i="1"/>
  <c r="AG18" i="1"/>
  <c r="T18" i="1"/>
  <c r="U17" i="1"/>
  <c r="Z19" i="1"/>
  <c r="AA18" i="1"/>
  <c r="AC23" i="1"/>
  <c r="AB23" i="1"/>
  <c r="W23" i="1"/>
  <c r="V23" i="1"/>
  <c r="P23" i="1"/>
  <c r="Q23" i="1"/>
  <c r="Y21" i="1"/>
  <c r="X22" i="1"/>
  <c r="AD21" i="1" l="1"/>
  <c r="AE20" i="1"/>
  <c r="S20" i="1"/>
  <c r="R21" i="1"/>
  <c r="AF20" i="1"/>
  <c r="AG19" i="1"/>
  <c r="T19" i="1"/>
  <c r="U18" i="1"/>
  <c r="Z20" i="1"/>
  <c r="AA19" i="1"/>
  <c r="Y22" i="1"/>
  <c r="X23" i="1"/>
  <c r="AB24" i="1"/>
  <c r="Q24" i="1"/>
  <c r="AC24" i="1"/>
  <c r="V24" i="1"/>
  <c r="W24" i="1"/>
  <c r="P24" i="1"/>
  <c r="AD22" i="1" l="1"/>
  <c r="AE21" i="1"/>
  <c r="S21" i="1"/>
  <c r="R22" i="1"/>
  <c r="AF21" i="1"/>
  <c r="AG20" i="1"/>
  <c r="Z21" i="1"/>
  <c r="AA20" i="1"/>
  <c r="T20" i="1"/>
  <c r="U19" i="1"/>
  <c r="P25" i="1"/>
  <c r="V25" i="1"/>
  <c r="AC25" i="1"/>
  <c r="Q25" i="1"/>
  <c r="W25" i="1"/>
  <c r="AB25" i="1"/>
  <c r="Y23" i="1"/>
  <c r="X24" i="1"/>
  <c r="AE22" i="1" l="1"/>
  <c r="AD23" i="1"/>
  <c r="R23" i="1"/>
  <c r="S22" i="1"/>
  <c r="AF22" i="1"/>
  <c r="AG21" i="1"/>
  <c r="Z22" i="1"/>
  <c r="AA21" i="1"/>
  <c r="T21" i="1"/>
  <c r="U20" i="1"/>
  <c r="Y24" i="1"/>
  <c r="X25" i="1"/>
  <c r="V26" i="1"/>
  <c r="AC26" i="1"/>
  <c r="P26" i="1"/>
  <c r="W26" i="1"/>
  <c r="Q26" i="1"/>
  <c r="AB26" i="1"/>
  <c r="AD24" i="1" l="1"/>
  <c r="AE23" i="1"/>
  <c r="R24" i="1"/>
  <c r="S23" i="1"/>
  <c r="AF23" i="1"/>
  <c r="AG22" i="1"/>
  <c r="T22" i="1"/>
  <c r="U21" i="1"/>
  <c r="Z23" i="1"/>
  <c r="AA22" i="1"/>
  <c r="X26" i="1"/>
  <c r="Y25" i="1"/>
  <c r="W27" i="1"/>
  <c r="AB27" i="1"/>
  <c r="P27" i="1"/>
  <c r="V27" i="1"/>
  <c r="Q27" i="1"/>
  <c r="AC27" i="1"/>
  <c r="AD25" i="1" l="1"/>
  <c r="AE24" i="1"/>
  <c r="S24" i="1"/>
  <c r="R25" i="1"/>
  <c r="AF24" i="1"/>
  <c r="AG23" i="1"/>
  <c r="Z24" i="1"/>
  <c r="AA23" i="1"/>
  <c r="T23" i="1"/>
  <c r="U22" i="1"/>
  <c r="AC28" i="1"/>
  <c r="P28" i="1"/>
  <c r="W28" i="1"/>
  <c r="V28" i="1"/>
  <c r="Q28" i="1"/>
  <c r="AB28" i="1"/>
  <c r="Y26" i="1"/>
  <c r="X27" i="1"/>
  <c r="AD26" i="1" l="1"/>
  <c r="AE25" i="1"/>
  <c r="R26" i="1"/>
  <c r="S25" i="1"/>
  <c r="AF25" i="1"/>
  <c r="AG24" i="1"/>
  <c r="T24" i="1"/>
  <c r="U23" i="1"/>
  <c r="Z25" i="1"/>
  <c r="AA24" i="1"/>
  <c r="P29" i="1"/>
  <c r="AC29" i="1"/>
  <c r="W29" i="1"/>
  <c r="AB29" i="1"/>
  <c r="V29" i="1"/>
  <c r="Q29" i="1"/>
  <c r="X28" i="1"/>
  <c r="Y27" i="1"/>
  <c r="AE26" i="1" l="1"/>
  <c r="AD27" i="1"/>
  <c r="S26" i="1"/>
  <c r="R27" i="1"/>
  <c r="AF26" i="1"/>
  <c r="AG25" i="1"/>
  <c r="Z26" i="1"/>
  <c r="AA25" i="1"/>
  <c r="T25" i="1"/>
  <c r="U24" i="1"/>
  <c r="V30" i="1"/>
  <c r="Q30" i="1"/>
  <c r="AC30" i="1"/>
  <c r="AB30" i="1"/>
  <c r="W30" i="1"/>
  <c r="P30" i="1"/>
  <c r="Y28" i="1"/>
  <c r="X29" i="1"/>
  <c r="AD28" i="1" l="1"/>
  <c r="AE27" i="1"/>
  <c r="R28" i="1"/>
  <c r="S27" i="1"/>
  <c r="AF27" i="1"/>
  <c r="AG26" i="1"/>
  <c r="Z27" i="1"/>
  <c r="AA26" i="1"/>
  <c r="T26" i="1"/>
  <c r="U25" i="1"/>
  <c r="Y29" i="1"/>
  <c r="X30" i="1"/>
  <c r="V31" i="1"/>
  <c r="AB31" i="1"/>
  <c r="W31" i="1"/>
  <c r="P31" i="1"/>
  <c r="AC31" i="1"/>
  <c r="Q31" i="1"/>
  <c r="AE28" i="1" l="1"/>
  <c r="AD29" i="1"/>
  <c r="R29" i="1"/>
  <c r="S28" i="1"/>
  <c r="AF28" i="1"/>
  <c r="AG27" i="1"/>
  <c r="T27" i="1"/>
  <c r="U26" i="1"/>
  <c r="Z28" i="1"/>
  <c r="AA27" i="1"/>
  <c r="X31" i="1"/>
  <c r="Y30" i="1"/>
  <c r="AB32" i="1"/>
  <c r="P32" i="1"/>
  <c r="W32" i="1"/>
  <c r="V32" i="1"/>
  <c r="Q32" i="1"/>
  <c r="AC32" i="1"/>
  <c r="AD30" i="1" l="1"/>
  <c r="AE29" i="1"/>
  <c r="S29" i="1"/>
  <c r="R30" i="1"/>
  <c r="AF29" i="1"/>
  <c r="AG28" i="1"/>
  <c r="Z29" i="1"/>
  <c r="AA28" i="1"/>
  <c r="T28" i="1"/>
  <c r="U27" i="1"/>
  <c r="Q33" i="1"/>
  <c r="AB33" i="1"/>
  <c r="AC33" i="1"/>
  <c r="P33" i="1"/>
  <c r="V33" i="1"/>
  <c r="W33" i="1"/>
  <c r="Y31" i="1"/>
  <c r="X32" i="1"/>
  <c r="AE30" i="1" l="1"/>
  <c r="AD31" i="1"/>
  <c r="S30" i="1"/>
  <c r="R31" i="1"/>
  <c r="AF30" i="1"/>
  <c r="AG29" i="1"/>
  <c r="T29" i="1"/>
  <c r="U28" i="1"/>
  <c r="Z30" i="1"/>
  <c r="AA29" i="1"/>
  <c r="W34" i="1"/>
  <c r="P34" i="1"/>
  <c r="V34" i="1"/>
  <c r="Q34" i="1"/>
  <c r="AC34" i="1"/>
  <c r="AB34" i="1"/>
  <c r="Y32" i="1"/>
  <c r="X33" i="1"/>
  <c r="AD32" i="1" l="1"/>
  <c r="AE31" i="1"/>
  <c r="R32" i="1"/>
  <c r="S31" i="1"/>
  <c r="AF31" i="1"/>
  <c r="AG30" i="1"/>
  <c r="T30" i="1"/>
  <c r="U29" i="1"/>
  <c r="Z31" i="1"/>
  <c r="AA30" i="1"/>
  <c r="Y33" i="1"/>
  <c r="X34" i="1"/>
  <c r="W35" i="1"/>
  <c r="AB35" i="1"/>
  <c r="P35" i="1"/>
  <c r="AC35" i="1"/>
  <c r="Q35" i="1"/>
  <c r="V35" i="1"/>
  <c r="AD33" i="1" l="1"/>
  <c r="AE32" i="1"/>
  <c r="S32" i="1"/>
  <c r="R33" i="1"/>
  <c r="AF32" i="1"/>
  <c r="AG31" i="1"/>
  <c r="Z32" i="1"/>
  <c r="AA31" i="1"/>
  <c r="T31" i="1"/>
  <c r="U30" i="1"/>
  <c r="V36" i="1"/>
  <c r="AC36" i="1"/>
  <c r="Q36" i="1"/>
  <c r="P36" i="1"/>
  <c r="W36" i="1"/>
  <c r="AB36" i="1"/>
  <c r="Y34" i="1"/>
  <c r="X35" i="1"/>
  <c r="AD34" i="1" l="1"/>
  <c r="AE33" i="1"/>
  <c r="R34" i="1"/>
  <c r="S33" i="1"/>
  <c r="AF33" i="1"/>
  <c r="AG32" i="1"/>
  <c r="Z33" i="1"/>
  <c r="AA32" i="1"/>
  <c r="T32" i="1"/>
  <c r="U31" i="1"/>
  <c r="W37" i="1"/>
  <c r="Q37" i="1"/>
  <c r="AB37" i="1"/>
  <c r="AC37" i="1"/>
  <c r="V37" i="1"/>
  <c r="P37" i="1"/>
  <c r="Y35" i="1"/>
  <c r="X36" i="1"/>
  <c r="AE34" i="1" l="1"/>
  <c r="AD35" i="1"/>
  <c r="S34" i="1"/>
  <c r="R35" i="1"/>
  <c r="AF34" i="1"/>
  <c r="AG33" i="1"/>
  <c r="T33" i="1"/>
  <c r="U32" i="1"/>
  <c r="Z34" i="1"/>
  <c r="AA33" i="1"/>
  <c r="Q38" i="1"/>
  <c r="P38" i="1"/>
  <c r="V38" i="1"/>
  <c r="AB38" i="1"/>
  <c r="AC38" i="1"/>
  <c r="W38" i="1"/>
  <c r="Y36" i="1"/>
  <c r="X37" i="1"/>
  <c r="AD36" i="1" l="1"/>
  <c r="AE35" i="1"/>
  <c r="R36" i="1"/>
  <c r="S35" i="1"/>
  <c r="AF35" i="1"/>
  <c r="AG34" i="1"/>
  <c r="Z35" i="1"/>
  <c r="AA34" i="1"/>
  <c r="T34" i="1"/>
  <c r="U33" i="1"/>
  <c r="X38" i="1"/>
  <c r="Y37" i="1"/>
  <c r="AC39" i="1"/>
  <c r="W39" i="1"/>
  <c r="AB39" i="1"/>
  <c r="V39" i="1"/>
  <c r="Q39" i="1"/>
  <c r="P39" i="1"/>
  <c r="AE36" i="1" l="1"/>
  <c r="AD37" i="1"/>
  <c r="S36" i="1"/>
  <c r="R37" i="1"/>
  <c r="AF36" i="1"/>
  <c r="AG35" i="1"/>
  <c r="T35" i="1"/>
  <c r="U34" i="1"/>
  <c r="Z36" i="1"/>
  <c r="AA35" i="1"/>
  <c r="V40" i="1"/>
  <c r="AB40" i="1"/>
  <c r="P40" i="1"/>
  <c r="Q40" i="1"/>
  <c r="W40" i="1"/>
  <c r="AC40" i="1"/>
  <c r="Y38" i="1"/>
  <c r="X39" i="1"/>
  <c r="AD38" i="1" l="1"/>
  <c r="AE37" i="1"/>
  <c r="S37" i="1"/>
  <c r="R38" i="1"/>
  <c r="AF37" i="1"/>
  <c r="AG36" i="1"/>
  <c r="Z37" i="1"/>
  <c r="AA36" i="1"/>
  <c r="T36" i="1"/>
  <c r="U35" i="1"/>
  <c r="V41" i="1"/>
  <c r="W41" i="1"/>
  <c r="AC41" i="1"/>
  <c r="AB41" i="1"/>
  <c r="Q41" i="1"/>
  <c r="P41" i="1"/>
  <c r="Y39" i="1"/>
  <c r="X40" i="1"/>
  <c r="AD39" i="1" l="1"/>
  <c r="AE38" i="1"/>
  <c r="R39" i="1"/>
  <c r="S38" i="1"/>
  <c r="AF38" i="1"/>
  <c r="AG37" i="1"/>
  <c r="T37" i="1"/>
  <c r="U36" i="1"/>
  <c r="Z38" i="1"/>
  <c r="AA37" i="1"/>
  <c r="X41" i="1"/>
  <c r="Y40" i="1"/>
  <c r="AB42" i="1"/>
  <c r="P42" i="1"/>
  <c r="V42" i="1"/>
  <c r="W42" i="1"/>
  <c r="Q42" i="1"/>
  <c r="AC42" i="1"/>
  <c r="AD40" i="1" l="1"/>
  <c r="AE39" i="1"/>
  <c r="S39" i="1"/>
  <c r="R40" i="1"/>
  <c r="AF39" i="1"/>
  <c r="AG38" i="1"/>
  <c r="Z39" i="1"/>
  <c r="AA38" i="1"/>
  <c r="T38" i="1"/>
  <c r="U37" i="1"/>
  <c r="V43" i="1"/>
  <c r="AC43" i="1"/>
  <c r="P43" i="1"/>
  <c r="W43" i="1"/>
  <c r="AB43" i="1"/>
  <c r="Q43" i="1"/>
  <c r="Y41" i="1"/>
  <c r="X42" i="1"/>
  <c r="AD41" i="1" l="1"/>
  <c r="AE40" i="1"/>
  <c r="S40" i="1"/>
  <c r="R41" i="1"/>
  <c r="AF40" i="1"/>
  <c r="AG39" i="1"/>
  <c r="T39" i="1"/>
  <c r="U38" i="1"/>
  <c r="Z40" i="1"/>
  <c r="AA39" i="1"/>
  <c r="P44" i="1"/>
  <c r="AB44" i="1"/>
  <c r="AC44" i="1"/>
  <c r="V44" i="1"/>
  <c r="Q44" i="1"/>
  <c r="W44" i="1"/>
  <c r="X43" i="1"/>
  <c r="Y42" i="1"/>
  <c r="AD42" i="1" l="1"/>
  <c r="AE41" i="1"/>
  <c r="S41" i="1"/>
  <c r="R42" i="1"/>
  <c r="AF41" i="1"/>
  <c r="AG40" i="1"/>
  <c r="Z41" i="1"/>
  <c r="AA40" i="1"/>
  <c r="T40" i="1"/>
  <c r="U39" i="1"/>
  <c r="Y43" i="1"/>
  <c r="X44" i="1"/>
  <c r="AC45" i="1"/>
  <c r="Q45" i="1"/>
  <c r="V45" i="1"/>
  <c r="W45" i="1"/>
  <c r="AB45" i="1"/>
  <c r="P45" i="1"/>
  <c r="AE42" i="1" l="1"/>
  <c r="AD43" i="1"/>
  <c r="S42" i="1"/>
  <c r="R43" i="1"/>
  <c r="AF42" i="1"/>
  <c r="AG41" i="1"/>
  <c r="T41" i="1"/>
  <c r="U40" i="1"/>
  <c r="Z42" i="1"/>
  <c r="AA41" i="1"/>
  <c r="Q46" i="1"/>
  <c r="V46" i="1"/>
  <c r="AC46" i="1"/>
  <c r="P46" i="1"/>
  <c r="AB46" i="1"/>
  <c r="W46" i="1"/>
  <c r="Y44" i="1"/>
  <c r="X45" i="1"/>
  <c r="AE43" i="1" l="1"/>
  <c r="AD44" i="1"/>
  <c r="S43" i="1"/>
  <c r="R44" i="1"/>
  <c r="AF43" i="1"/>
  <c r="AG42" i="1"/>
  <c r="Z43" i="1"/>
  <c r="AA42" i="1"/>
  <c r="T42" i="1"/>
  <c r="U41" i="1"/>
  <c r="X46" i="1"/>
  <c r="Y45" i="1"/>
  <c r="W47" i="1"/>
  <c r="AC47" i="1"/>
  <c r="V47" i="1"/>
  <c r="Q47" i="1"/>
  <c r="P47" i="1"/>
  <c r="AB47" i="1"/>
  <c r="AD45" i="1" l="1"/>
  <c r="AE44" i="1"/>
  <c r="S44" i="1"/>
  <c r="R45" i="1"/>
  <c r="AF44" i="1"/>
  <c r="AG43" i="1"/>
  <c r="T43" i="1"/>
  <c r="U42" i="1"/>
  <c r="Z44" i="1"/>
  <c r="AA43" i="1"/>
  <c r="AB48" i="1"/>
  <c r="AC48" i="1"/>
  <c r="V48" i="1"/>
  <c r="Q48" i="1"/>
  <c r="W48" i="1"/>
  <c r="P48" i="1"/>
  <c r="Y46" i="1"/>
  <c r="X47" i="1"/>
  <c r="AE45" i="1" l="1"/>
  <c r="AD46" i="1"/>
  <c r="R46" i="1"/>
  <c r="S45" i="1"/>
  <c r="AF45" i="1"/>
  <c r="AG44" i="1"/>
  <c r="Z45" i="1"/>
  <c r="AA44" i="1"/>
  <c r="T44" i="1"/>
  <c r="U43" i="1"/>
  <c r="V49" i="1"/>
  <c r="AB49" i="1"/>
  <c r="W49" i="1"/>
  <c r="P49" i="1"/>
  <c r="AC49" i="1"/>
  <c r="Q49" i="1"/>
  <c r="Y47" i="1"/>
  <c r="X48" i="1"/>
  <c r="AD47" i="1" l="1"/>
  <c r="AE46" i="1"/>
  <c r="S46" i="1"/>
  <c r="R47" i="1"/>
  <c r="AF46" i="1"/>
  <c r="AG45" i="1"/>
  <c r="T45" i="1"/>
  <c r="U44" i="1"/>
  <c r="Z46" i="1"/>
  <c r="AA45" i="1"/>
  <c r="X49" i="1"/>
  <c r="Y48" i="1"/>
  <c r="AC50" i="1"/>
  <c r="AB50" i="1"/>
  <c r="Q50" i="1"/>
  <c r="P50" i="1"/>
  <c r="W50" i="1"/>
  <c r="V50" i="1"/>
  <c r="AD48" i="1" l="1"/>
  <c r="AE47" i="1"/>
  <c r="R48" i="1"/>
  <c r="S47" i="1"/>
  <c r="AF47" i="1"/>
  <c r="AG46" i="1"/>
  <c r="T46" i="1"/>
  <c r="U45" i="1"/>
  <c r="Z47" i="1"/>
  <c r="AA46" i="1"/>
  <c r="X50" i="1"/>
  <c r="Y49" i="1"/>
  <c r="AB51" i="1"/>
  <c r="Q51" i="1"/>
  <c r="AC51" i="1"/>
  <c r="V51" i="1"/>
  <c r="P51" i="1"/>
  <c r="W51" i="1"/>
  <c r="AE48" i="1" l="1"/>
  <c r="AD49" i="1"/>
  <c r="S48" i="1"/>
  <c r="R49" i="1"/>
  <c r="AF48" i="1"/>
  <c r="AG47" i="1"/>
  <c r="T47" i="1"/>
  <c r="U46" i="1"/>
  <c r="Z48" i="1"/>
  <c r="AA47" i="1"/>
  <c r="P52" i="1"/>
  <c r="W52" i="1"/>
  <c r="Q52" i="1"/>
  <c r="V52" i="1"/>
  <c r="AC52" i="1"/>
  <c r="AB52" i="1"/>
  <c r="Y50" i="1"/>
  <c r="X51" i="1"/>
  <c r="AE49" i="1" l="1"/>
  <c r="AD50" i="1"/>
  <c r="R50" i="1"/>
  <c r="S49" i="1"/>
  <c r="AF49" i="1"/>
  <c r="AG48" i="1"/>
  <c r="Z49" i="1"/>
  <c r="AA48" i="1"/>
  <c r="T48" i="1"/>
  <c r="U47" i="1"/>
  <c r="V53" i="1"/>
  <c r="AC53" i="1"/>
  <c r="AB53" i="1"/>
  <c r="P53" i="1"/>
  <c r="W53" i="1"/>
  <c r="Q53" i="1"/>
  <c r="Y51" i="1"/>
  <c r="X52" i="1"/>
  <c r="AE50" i="1" l="1"/>
  <c r="AD51" i="1"/>
  <c r="S50" i="1"/>
  <c r="R51" i="1"/>
  <c r="AF50" i="1"/>
  <c r="AG49" i="1"/>
  <c r="T49" i="1"/>
  <c r="U48" i="1"/>
  <c r="Z50" i="1"/>
  <c r="AA49" i="1"/>
  <c r="Y52" i="1"/>
  <c r="X53" i="1"/>
  <c r="W54" i="1"/>
  <c r="AB54" i="1"/>
  <c r="Q54" i="1"/>
  <c r="V54" i="1"/>
  <c r="AC54" i="1"/>
  <c r="P54" i="1"/>
  <c r="AD52" i="1" l="1"/>
  <c r="AE51" i="1"/>
  <c r="S51" i="1"/>
  <c r="R52" i="1"/>
  <c r="AF51" i="1"/>
  <c r="AG50" i="1"/>
  <c r="Z51" i="1"/>
  <c r="AA50" i="1"/>
  <c r="T50" i="1"/>
  <c r="U49" i="1"/>
  <c r="Y53" i="1"/>
  <c r="X54" i="1"/>
  <c r="P55" i="1"/>
  <c r="AB55" i="1"/>
  <c r="Q55" i="1"/>
  <c r="W55" i="1"/>
  <c r="V55" i="1"/>
  <c r="AC55" i="1"/>
  <c r="AE52" i="1" l="1"/>
  <c r="AD53" i="1"/>
  <c r="S52" i="1"/>
  <c r="R53" i="1"/>
  <c r="AF52" i="1"/>
  <c r="AG51" i="1"/>
  <c r="T51" i="1"/>
  <c r="U50" i="1"/>
  <c r="Z52" i="1"/>
  <c r="AA51" i="1"/>
  <c r="AB56" i="1"/>
  <c r="P56" i="1"/>
  <c r="AC56" i="1"/>
  <c r="Q56" i="1"/>
  <c r="V56" i="1"/>
  <c r="W56" i="1"/>
  <c r="Y54" i="1"/>
  <c r="X55" i="1"/>
  <c r="AD54" i="1" l="1"/>
  <c r="AE53" i="1"/>
  <c r="R54" i="1"/>
  <c r="S53" i="1"/>
  <c r="AF53" i="1"/>
  <c r="AG52" i="1"/>
  <c r="T52" i="1"/>
  <c r="U51" i="1"/>
  <c r="Z53" i="1"/>
  <c r="AA52" i="1"/>
  <c r="Y55" i="1"/>
  <c r="X56" i="1"/>
  <c r="W57" i="1"/>
  <c r="AC57" i="1"/>
  <c r="V57" i="1"/>
  <c r="AB57" i="1"/>
  <c r="Q57" i="1"/>
  <c r="P57" i="1"/>
  <c r="AD55" i="1" l="1"/>
  <c r="AE54" i="1"/>
  <c r="S54" i="1"/>
  <c r="R55" i="1"/>
  <c r="AF54" i="1"/>
  <c r="AG53" i="1"/>
  <c r="T53" i="1"/>
  <c r="U52" i="1"/>
  <c r="Z54" i="1"/>
  <c r="AA53" i="1"/>
  <c r="Y56" i="1"/>
  <c r="X57" i="1"/>
  <c r="AB58" i="1"/>
  <c r="P58" i="1"/>
  <c r="Q58" i="1"/>
  <c r="W58" i="1"/>
  <c r="AC58" i="1"/>
  <c r="V58" i="1"/>
  <c r="AD56" i="1" l="1"/>
  <c r="AE55" i="1"/>
  <c r="R56" i="1"/>
  <c r="S55" i="1"/>
  <c r="AF55" i="1"/>
  <c r="AG54" i="1"/>
  <c r="T54" i="1"/>
  <c r="U53" i="1"/>
  <c r="Z55" i="1"/>
  <c r="AA54" i="1"/>
  <c r="AB59" i="1"/>
  <c r="P59" i="1"/>
  <c r="V59" i="1"/>
  <c r="W59" i="1"/>
  <c r="Q59" i="1"/>
  <c r="AC59" i="1"/>
  <c r="Y57" i="1"/>
  <c r="X58" i="1"/>
  <c r="AE56" i="1" l="1"/>
  <c r="AD57" i="1"/>
  <c r="R57" i="1"/>
  <c r="S56" i="1"/>
  <c r="AF56" i="1"/>
  <c r="AG55" i="1"/>
  <c r="Z56" i="1"/>
  <c r="AA55" i="1"/>
  <c r="T55" i="1"/>
  <c r="U54" i="1"/>
  <c r="V60" i="1"/>
  <c r="W60" i="1"/>
  <c r="P60" i="1"/>
  <c r="AB60" i="1"/>
  <c r="AC60" i="1"/>
  <c r="Q60" i="1"/>
  <c r="Y58" i="1"/>
  <c r="X59" i="1"/>
  <c r="AD58" i="1" l="1"/>
  <c r="AE57" i="1"/>
  <c r="S57" i="1"/>
  <c r="R58" i="1"/>
  <c r="AF57" i="1"/>
  <c r="AG56" i="1"/>
  <c r="Z57" i="1"/>
  <c r="AA56" i="1"/>
  <c r="T56" i="1"/>
  <c r="U55" i="1"/>
  <c r="X60" i="1"/>
  <c r="Y59" i="1"/>
  <c r="P61" i="1"/>
  <c r="W61" i="1"/>
  <c r="AC61" i="1"/>
  <c r="Q61" i="1"/>
  <c r="V61" i="1"/>
  <c r="AB61" i="1"/>
  <c r="AE58" i="1" l="1"/>
  <c r="AD59" i="1"/>
  <c r="S58" i="1"/>
  <c r="R59" i="1"/>
  <c r="AF58" i="1"/>
  <c r="AG57" i="1"/>
  <c r="Z58" i="1"/>
  <c r="AA57" i="1"/>
  <c r="T57" i="1"/>
  <c r="U56" i="1"/>
  <c r="P62" i="1"/>
  <c r="AC62" i="1"/>
  <c r="V62" i="1"/>
  <c r="W62" i="1"/>
  <c r="Q62" i="1"/>
  <c r="AB62" i="1"/>
  <c r="Y60" i="1"/>
  <c r="X61" i="1"/>
  <c r="AE59" i="1" l="1"/>
  <c r="AD60" i="1"/>
  <c r="R60" i="1"/>
  <c r="S59" i="1"/>
  <c r="AF59" i="1"/>
  <c r="AG58" i="1"/>
  <c r="T58" i="1"/>
  <c r="U57" i="1"/>
  <c r="Z59" i="1"/>
  <c r="AA58" i="1"/>
  <c r="AB63" i="1"/>
  <c r="V63" i="1"/>
  <c r="W63" i="1"/>
  <c r="P63" i="1"/>
  <c r="AC63" i="1"/>
  <c r="Q63" i="1"/>
  <c r="Y61" i="1"/>
  <c r="X62" i="1"/>
  <c r="AE60" i="1" l="1"/>
  <c r="AD61" i="1"/>
  <c r="R61" i="1"/>
  <c r="S60" i="1"/>
  <c r="AF60" i="1"/>
  <c r="AG59" i="1"/>
  <c r="T59" i="1"/>
  <c r="U58" i="1"/>
  <c r="Z60" i="1"/>
  <c r="AA59" i="1"/>
  <c r="X63" i="1"/>
  <c r="Y62" i="1"/>
  <c r="P64" i="1"/>
  <c r="AC64" i="1"/>
  <c r="AB64" i="1"/>
  <c r="V64" i="1"/>
  <c r="W64" i="1"/>
  <c r="Q64" i="1"/>
  <c r="AD62" i="1" l="1"/>
  <c r="AE61" i="1"/>
  <c r="S61" i="1"/>
  <c r="R62" i="1"/>
  <c r="AF61" i="1"/>
  <c r="AG60" i="1"/>
  <c r="Z61" i="1"/>
  <c r="AA60" i="1"/>
  <c r="T60" i="1"/>
  <c r="U59" i="1"/>
  <c r="Y63" i="1"/>
  <c r="X64" i="1"/>
  <c r="P65" i="1"/>
  <c r="Q65" i="1"/>
  <c r="AB65" i="1"/>
  <c r="V65" i="1"/>
  <c r="AC65" i="1"/>
  <c r="W65" i="1"/>
  <c r="AD63" i="1" l="1"/>
  <c r="AE62" i="1"/>
  <c r="S62" i="1"/>
  <c r="R63" i="1"/>
  <c r="AF62" i="1"/>
  <c r="AG61" i="1"/>
  <c r="Z62" i="1"/>
  <c r="AA61" i="1"/>
  <c r="T61" i="1"/>
  <c r="U60" i="1"/>
  <c r="AB66" i="1"/>
  <c r="Q66" i="1"/>
  <c r="V66" i="1"/>
  <c r="AC66" i="1"/>
  <c r="P66" i="1"/>
  <c r="W66" i="1"/>
  <c r="X65" i="1"/>
  <c r="Y64" i="1"/>
  <c r="AD64" i="1" l="1"/>
  <c r="AE63" i="1"/>
  <c r="R64" i="1"/>
  <c r="S63" i="1"/>
  <c r="AF63" i="1"/>
  <c r="AG62" i="1"/>
  <c r="T62" i="1"/>
  <c r="U61" i="1"/>
  <c r="Z63" i="1"/>
  <c r="AA62" i="1"/>
  <c r="Y65" i="1"/>
  <c r="X66" i="1"/>
  <c r="W67" i="1"/>
  <c r="Q67" i="1"/>
  <c r="V67" i="1"/>
  <c r="P67" i="1"/>
  <c r="AC67" i="1"/>
  <c r="AB67" i="1"/>
  <c r="AE64" i="1" l="1"/>
  <c r="AD65" i="1"/>
  <c r="S64" i="1"/>
  <c r="R65" i="1"/>
  <c r="AF64" i="1"/>
  <c r="AG63" i="1"/>
  <c r="Z64" i="1"/>
  <c r="AA63" i="1"/>
  <c r="T63" i="1"/>
  <c r="U62" i="1"/>
  <c r="Q68" i="1"/>
  <c r="W68" i="1"/>
  <c r="P68" i="1"/>
  <c r="AB68" i="1"/>
  <c r="AC68" i="1"/>
  <c r="V68" i="1"/>
  <c r="Y66" i="1"/>
  <c r="X67" i="1"/>
  <c r="AE65" i="1" l="1"/>
  <c r="AD66" i="1"/>
  <c r="R66" i="1"/>
  <c r="S65" i="1"/>
  <c r="AF65" i="1"/>
  <c r="AG64" i="1"/>
  <c r="T64" i="1"/>
  <c r="U63" i="1"/>
  <c r="Z65" i="1"/>
  <c r="AA64" i="1"/>
  <c r="V69" i="1"/>
  <c r="AC69" i="1"/>
  <c r="W69" i="1"/>
  <c r="Q69" i="1"/>
  <c r="AB69" i="1"/>
  <c r="P69" i="1"/>
  <c r="X68" i="1"/>
  <c r="Y67" i="1"/>
  <c r="AD67" i="1" l="1"/>
  <c r="AE66" i="1"/>
  <c r="S66" i="1"/>
  <c r="R67" i="1"/>
  <c r="AF66" i="1"/>
  <c r="AG65" i="1"/>
  <c r="Z66" i="1"/>
  <c r="AA65" i="1"/>
  <c r="T65" i="1"/>
  <c r="U64" i="1"/>
  <c r="W70" i="1"/>
  <c r="AC70" i="1"/>
  <c r="P70" i="1"/>
  <c r="V70" i="1"/>
  <c r="AB70" i="1"/>
  <c r="Q70" i="1"/>
  <c r="Y68" i="1"/>
  <c r="X69" i="1"/>
  <c r="AD68" i="1" l="1"/>
  <c r="AE67" i="1"/>
  <c r="S67" i="1"/>
  <c r="R68" i="1"/>
  <c r="AF67" i="1"/>
  <c r="AG66" i="1"/>
  <c r="Z67" i="1"/>
  <c r="AA66" i="1"/>
  <c r="T66" i="1"/>
  <c r="U65" i="1"/>
  <c r="X70" i="1"/>
  <c r="Y69" i="1"/>
  <c r="AC71" i="1"/>
  <c r="AB71" i="1"/>
  <c r="V71" i="1"/>
  <c r="P71" i="1"/>
  <c r="W71" i="1"/>
  <c r="Q71" i="1"/>
  <c r="AD69" i="1" l="1"/>
  <c r="AE68" i="1"/>
  <c r="R69" i="1"/>
  <c r="S68" i="1"/>
  <c r="AF68" i="1"/>
  <c r="AG67" i="1"/>
  <c r="T67" i="1"/>
  <c r="U66" i="1"/>
  <c r="Z68" i="1"/>
  <c r="AA67" i="1"/>
  <c r="W72" i="1"/>
  <c r="P72" i="1"/>
  <c r="V72" i="1"/>
  <c r="Q72" i="1"/>
  <c r="AC72" i="1"/>
  <c r="AB72" i="1"/>
  <c r="Y70" i="1"/>
  <c r="X71" i="1"/>
  <c r="AE69" i="1" l="1"/>
  <c r="AD70" i="1"/>
  <c r="S69" i="1"/>
  <c r="R70" i="1"/>
  <c r="AF69" i="1"/>
  <c r="AG68" i="1"/>
  <c r="Z69" i="1"/>
  <c r="AA68" i="1"/>
  <c r="T68" i="1"/>
  <c r="U67" i="1"/>
  <c r="V73" i="1"/>
  <c r="P73" i="1"/>
  <c r="AC73" i="1"/>
  <c r="W73" i="1"/>
  <c r="AB73" i="1"/>
  <c r="Q73" i="1"/>
  <c r="Y71" i="1"/>
  <c r="X72" i="1"/>
  <c r="AE70" i="1" l="1"/>
  <c r="AD71" i="1"/>
  <c r="S70" i="1"/>
  <c r="R71" i="1"/>
  <c r="AF70" i="1"/>
  <c r="AG69" i="1"/>
  <c r="T69" i="1"/>
  <c r="U68" i="1"/>
  <c r="Z70" i="1"/>
  <c r="AA69" i="1"/>
  <c r="Y72" i="1"/>
  <c r="X73" i="1"/>
  <c r="AB74" i="1"/>
  <c r="Q74" i="1"/>
  <c r="W74" i="1"/>
  <c r="V74" i="1"/>
  <c r="P74" i="1"/>
  <c r="AC74" i="1"/>
  <c r="AE71" i="1" l="1"/>
  <c r="AD72" i="1"/>
  <c r="S71" i="1"/>
  <c r="R72" i="1"/>
  <c r="AF71" i="1"/>
  <c r="AG70" i="1"/>
  <c r="T70" i="1"/>
  <c r="U69" i="1"/>
  <c r="Z71" i="1"/>
  <c r="AA70" i="1"/>
  <c r="AC75" i="1"/>
  <c r="P75" i="1"/>
  <c r="Q75" i="1"/>
  <c r="W75" i="1"/>
  <c r="V75" i="1"/>
  <c r="AB75" i="1"/>
  <c r="X74" i="1"/>
  <c r="Y73" i="1"/>
  <c r="AE72" i="1" l="1"/>
  <c r="AD73" i="1"/>
  <c r="R73" i="1"/>
  <c r="S72" i="1"/>
  <c r="AF72" i="1"/>
  <c r="AG71" i="1"/>
  <c r="Z72" i="1"/>
  <c r="AA71" i="1"/>
  <c r="T71" i="1"/>
  <c r="U70" i="1"/>
  <c r="X75" i="1"/>
  <c r="Y74" i="1"/>
  <c r="P76" i="1"/>
  <c r="V76" i="1"/>
  <c r="W76" i="1"/>
  <c r="AC76" i="1"/>
  <c r="Q76" i="1"/>
  <c r="AB76" i="1"/>
  <c r="AD74" i="1" l="1"/>
  <c r="AE73" i="1"/>
  <c r="R74" i="1"/>
  <c r="S73" i="1"/>
  <c r="AF73" i="1"/>
  <c r="AG72" i="1"/>
  <c r="Z73" i="1"/>
  <c r="AA72" i="1"/>
  <c r="T72" i="1"/>
  <c r="U71" i="1"/>
  <c r="P77" i="1"/>
  <c r="AB77" i="1"/>
  <c r="V77" i="1"/>
  <c r="W77" i="1"/>
  <c r="Q77" i="1"/>
  <c r="AC77" i="1"/>
  <c r="Y75" i="1"/>
  <c r="X76" i="1"/>
  <c r="AE74" i="1" l="1"/>
  <c r="AD75" i="1"/>
  <c r="R75" i="1"/>
  <c r="S74" i="1"/>
  <c r="AF74" i="1"/>
  <c r="AG73" i="1"/>
  <c r="T73" i="1"/>
  <c r="U72" i="1"/>
  <c r="Z74" i="1"/>
  <c r="AA73" i="1"/>
  <c r="AB78" i="1"/>
  <c r="W78" i="1"/>
  <c r="Q78" i="1"/>
  <c r="V78" i="1"/>
  <c r="AC78" i="1"/>
  <c r="P78" i="1"/>
  <c r="X77" i="1"/>
  <c r="Y76" i="1"/>
  <c r="AD76" i="1" l="1"/>
  <c r="AE75" i="1"/>
  <c r="R76" i="1"/>
  <c r="S75" i="1"/>
  <c r="AF75" i="1"/>
  <c r="AG74" i="1"/>
  <c r="Z75" i="1"/>
  <c r="AA74" i="1"/>
  <c r="T74" i="1"/>
  <c r="U73" i="1"/>
  <c r="W79" i="1"/>
  <c r="V79" i="1"/>
  <c r="AB79" i="1"/>
  <c r="P79" i="1"/>
  <c r="Q79" i="1"/>
  <c r="AC79" i="1"/>
  <c r="X78" i="1"/>
  <c r="Y77" i="1"/>
  <c r="AD77" i="1" l="1"/>
  <c r="AE76" i="1"/>
  <c r="R77" i="1"/>
  <c r="S76" i="1"/>
  <c r="AF76" i="1"/>
  <c r="AG75" i="1"/>
  <c r="T75" i="1"/>
  <c r="U74" i="1"/>
  <c r="Z76" i="1"/>
  <c r="AA75" i="1"/>
  <c r="Y78" i="1"/>
  <c r="X79" i="1"/>
  <c r="Q80" i="1"/>
  <c r="AC80" i="1"/>
  <c r="P80" i="1"/>
  <c r="V80" i="1"/>
  <c r="AB80" i="1"/>
  <c r="W80" i="1"/>
  <c r="AE77" i="1" l="1"/>
  <c r="AD78" i="1"/>
  <c r="R78" i="1"/>
  <c r="S77" i="1"/>
  <c r="AF77" i="1"/>
  <c r="AG76" i="1"/>
  <c r="Z77" i="1"/>
  <c r="AA76" i="1"/>
  <c r="T76" i="1"/>
  <c r="U75" i="1"/>
  <c r="Y79" i="1"/>
  <c r="X80" i="1"/>
  <c r="Y80" i="1" s="1"/>
  <c r="AD79" i="1" l="1"/>
  <c r="AE78" i="1"/>
  <c r="S78" i="1"/>
  <c r="R79" i="1"/>
  <c r="AF78" i="1"/>
  <c r="AG77" i="1"/>
  <c r="T77" i="1"/>
  <c r="U76" i="1"/>
  <c r="Z78" i="1"/>
  <c r="AA77" i="1"/>
  <c r="AE79" i="1" l="1"/>
  <c r="AD80" i="1"/>
  <c r="AE80" i="1" s="1"/>
  <c r="S79" i="1"/>
  <c r="R80" i="1"/>
  <c r="S80" i="1" s="1"/>
  <c r="AF79" i="1"/>
  <c r="AG78" i="1"/>
  <c r="T78" i="1"/>
  <c r="U77" i="1"/>
  <c r="Z79" i="1"/>
  <c r="AA78" i="1"/>
  <c r="AF80" i="1" l="1"/>
  <c r="AG80" i="1" s="1"/>
  <c r="AG79" i="1"/>
  <c r="Z80" i="1"/>
  <c r="AA80" i="1" s="1"/>
  <c r="AA79" i="1"/>
  <c r="T79" i="1"/>
  <c r="U78" i="1"/>
  <c r="T80" i="1" l="1"/>
  <c r="U80" i="1" s="1"/>
  <c r="U7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Swaroop Bhagavatula</author>
  </authors>
  <commentList>
    <comment ref="F1" authorId="0" shapeId="0" xr:uid="{00000000-0006-0000-0000-000001000000}">
      <text>
        <r>
          <rPr>
            <b/>
            <sz val="10"/>
            <color indexed="81"/>
            <rFont val="Calibri"/>
            <family val="2"/>
          </rPr>
          <t xml:space="preserve">Microsoft Office User:
Source: </t>
        </r>
        <r>
          <rPr>
            <sz val="10"/>
            <color indexed="81"/>
            <rFont val="Calibri"/>
            <family val="2"/>
          </rPr>
          <t>2017 val report, page 37.</t>
        </r>
      </text>
    </comment>
    <comment ref="C28" authorId="1" shapeId="0" xr:uid="{00000000-0006-0000-0000-000002000000}">
      <text>
        <r>
          <rPr>
            <b/>
            <sz val="9"/>
            <color rgb="FF000000"/>
            <rFont val="Tahoma"/>
            <family val="2"/>
          </rPr>
          <t>Swaroop Bhagavatula: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pg 5 of 2019 val report. Multiplier is tiered</t>
        </r>
      </text>
    </comment>
    <comment ref="C29" authorId="1" shapeId="0" xr:uid="{00000000-0006-0000-0000-000003000000}">
      <text>
        <r>
          <rPr>
            <b/>
            <sz val="9"/>
            <color rgb="FF000000"/>
            <rFont val="Tahoma"/>
            <family val="2"/>
          </rPr>
          <t>Swaroop Bhagavatula: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pg 5 of 2019 val report. Multiplier is tiered</t>
        </r>
      </text>
    </comment>
  </commentList>
</comments>
</file>

<file path=xl/sharedStrings.xml><?xml version="1.0" encoding="utf-8"?>
<sst xmlns="http://schemas.openxmlformats.org/spreadsheetml/2006/main" count="406" uniqueCount="182">
  <si>
    <t>Age</t>
  </si>
  <si>
    <t>EE Contribution Rate</t>
  </si>
  <si>
    <t>Credited Interest</t>
  </si>
  <si>
    <t>IRS Compensation Limit</t>
  </si>
  <si>
    <t>Final Average Salary (years)</t>
  </si>
  <si>
    <t>Payroll Growth Rate (Basic)</t>
  </si>
  <si>
    <t>Main Parameters</t>
  </si>
  <si>
    <t>Starting Salary</t>
  </si>
  <si>
    <t>ARR/DR</t>
  </si>
  <si>
    <t>COLA</t>
  </si>
  <si>
    <t>Hiring Age</t>
  </si>
  <si>
    <t>Benefit Tier</t>
  </si>
  <si>
    <t>Vesting (years)</t>
  </si>
  <si>
    <t>Merit &amp; Promotional Increases</t>
  </si>
  <si>
    <t>COLA Compounds (1=Yes)</t>
  </si>
  <si>
    <t>Reduced Retirement Age</t>
  </si>
  <si>
    <t>Rule of Age + YOS</t>
  </si>
  <si>
    <t>https://files.eric.ed.gov/fulltext/ED499007.pdf</t>
  </si>
  <si>
    <t>DC Plan</t>
  </si>
  <si>
    <t>EE Contribution</t>
  </si>
  <si>
    <t>ER Contribution</t>
  </si>
  <si>
    <t>Optimistic Return Scenario</t>
  </si>
  <si>
    <t>Pessimistic Return Scenario</t>
  </si>
  <si>
    <t>ER DC Contribution</t>
  </si>
  <si>
    <t>EE DC Contribution</t>
  </si>
  <si>
    <t>Total Vested DC Balance (Adjusted for Inflation)</t>
  </si>
  <si>
    <t>Vested DC Balance (Adjusted for Inflation)</t>
  </si>
  <si>
    <t>DC Balance (ER Only)</t>
  </si>
  <si>
    <t>DC Balance (EE Only)</t>
  </si>
  <si>
    <t>Reduced Retirement YOS</t>
  </si>
  <si>
    <t>Assumed Price Inflation</t>
  </si>
  <si>
    <t>Plan</t>
  </si>
  <si>
    <t>Normal Retirement Age II</t>
  </si>
  <si>
    <t>Normal Retirement YOS II</t>
  </si>
  <si>
    <t>Normal Retirement Age I</t>
  </si>
  <si>
    <t>Normal Retirement YOS I</t>
  </si>
  <si>
    <t>Normal Retirement Rule of</t>
  </si>
  <si>
    <t>Normal Retirement Rule Min Age</t>
  </si>
  <si>
    <t>Early Retirement Rule of</t>
  </si>
  <si>
    <t>Early Retirement Rule Min Age</t>
  </si>
  <si>
    <t>Value</t>
  </si>
  <si>
    <t>DC Vesting (years)</t>
  </si>
  <si>
    <t>ER Contribution Rate</t>
  </si>
  <si>
    <t>Survival Model</t>
  </si>
  <si>
    <t>Salary Increase (Wage Inflation)</t>
  </si>
  <si>
    <t>Mortality Rate Scale Multiple</t>
  </si>
  <si>
    <t>Mortality Rate Set Back (year)</t>
  </si>
  <si>
    <t>Variable</t>
  </si>
  <si>
    <t>payroll_growth</t>
  </si>
  <si>
    <t>salary_growth</t>
  </si>
  <si>
    <t>Vesting</t>
  </si>
  <si>
    <t>HiringAge</t>
  </si>
  <si>
    <t>StartingSalary</t>
  </si>
  <si>
    <t>IRSCompLimit</t>
  </si>
  <si>
    <t>Interest</t>
  </si>
  <si>
    <t>COLACompound</t>
  </si>
  <si>
    <t>ARR</t>
  </si>
  <si>
    <t>ScaleMultiple</t>
  </si>
  <si>
    <t>SetBackYear</t>
  </si>
  <si>
    <t>ReduceRetAge</t>
  </si>
  <si>
    <t>NormalRetAgeI</t>
  </si>
  <si>
    <t>NormalRetAgeII</t>
  </si>
  <si>
    <t>NormalYOSI</t>
  </si>
  <si>
    <t>NormalYOSII</t>
  </si>
  <si>
    <t>assum_infl</t>
  </si>
  <si>
    <t>ReduceRetYOS</t>
  </si>
  <si>
    <t>FinAvgSalaryYears</t>
  </si>
  <si>
    <t>YOS</t>
  </si>
  <si>
    <t>Enhanced Refund ER Match (5 YOS)</t>
  </si>
  <si>
    <t>Enhanced Refund ER Match (6-10 YOS)</t>
  </si>
  <si>
    <t>Enhanced Refund ER Match (&gt;10 YOS)</t>
  </si>
  <si>
    <t>EnhER5</t>
  </si>
  <si>
    <t>EnhER610</t>
  </si>
  <si>
    <t>EnhERGreater10</t>
  </si>
  <si>
    <t>Under 25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</si>
  <si>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</si>
  <si>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</si>
  <si>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</si>
  <si>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</si>
  <si>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</si>
  <si>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</si>
  <si>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</si>
  <si>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</si>
  <si>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Age Group</t>
  </si>
  <si>
    <t>65 - 69</t>
  </si>
  <si>
    <t>70 &amp; over</t>
  </si>
  <si>
    <t>Minimum Retirement Benefit</t>
  </si>
  <si>
    <t>Benefit Multiplier 1-25 years</t>
  </si>
  <si>
    <t>Benefit Multiplier 25+ years</t>
  </si>
  <si>
    <t>EarlyRetYOS</t>
  </si>
  <si>
    <t>EarlyRetAge</t>
  </si>
  <si>
    <t>Maximum Retirement Benefit</t>
  </si>
  <si>
    <t>Headcount Total</t>
  </si>
  <si>
    <t>entry_age</t>
  </si>
  <si>
    <t>start_sal</t>
  </si>
  <si>
    <t>count_start</t>
  </si>
  <si>
    <t>Salary Growth</t>
  </si>
  <si>
    <t>Mortality Rate Scale Multiple Male Active</t>
  </si>
  <si>
    <t>Mortality Rate Scale Multiple Male Retiree</t>
  </si>
  <si>
    <t>Mortality Rate Scale Multiple Female Active</t>
  </si>
  <si>
    <t>Mortality Rate Scale Multiple Female Retiree</t>
  </si>
  <si>
    <t>ScaleMultipleMaleAct</t>
  </si>
  <si>
    <t>ScaleMultipleMaleRet</t>
  </si>
  <si>
    <t>ScaleMultipleFemaleAct</t>
  </si>
  <si>
    <t>ScaleMultipleFemaleRet</t>
  </si>
  <si>
    <t>Reduced Retirement Rule of</t>
  </si>
  <si>
    <t>ReduceRetRule</t>
  </si>
  <si>
    <t>NormalRetRule</t>
  </si>
  <si>
    <t>NormalRetRuleAge</t>
  </si>
  <si>
    <t>Under 20</t>
  </si>
  <si>
    <t>20 - 24</t>
  </si>
  <si>
    <t>DC_EE_cont</t>
  </si>
  <si>
    <t>DC_ER_cont</t>
  </si>
  <si>
    <t>DC Investment Return</t>
  </si>
  <si>
    <t>DC_return</t>
  </si>
  <si>
    <t>DC arithmetic return</t>
  </si>
  <si>
    <t>DC return volatility</t>
  </si>
  <si>
    <t>DC_arith_return</t>
  </si>
  <si>
    <t>Benefit Multiplier</t>
  </si>
  <si>
    <t>BenMult</t>
  </si>
  <si>
    <t>DC_return_vol</t>
  </si>
  <si>
    <t>DB_EE_cont</t>
  </si>
  <si>
    <t>DB_ER_cont</t>
  </si>
  <si>
    <t>65 &amp; up</t>
  </si>
  <si>
    <t>AgeRed</t>
  </si>
  <si>
    <t>YOSRed</t>
  </si>
  <si>
    <t>Annual YOS Reduction (&lt; 28)</t>
  </si>
  <si>
    <t>Annual Age Reduction (&lt; 65)</t>
  </si>
  <si>
    <t xml:space="preserve"> salary_increase_yos_General</t>
  </si>
  <si>
    <t xml:space="preserve"> salary_increase_yos_Teacher</t>
  </si>
  <si>
    <t xml:space="preserve"> salary_increase_yos_Blend</t>
  </si>
  <si>
    <t>ScaleMultipleMaleTeacherRet</t>
  </si>
  <si>
    <t>Mortality Rate Scale Multiple Male Teacher Retiree</t>
  </si>
  <si>
    <t>ScaleMultipleFeMaleTeacherRet</t>
  </si>
  <si>
    <t>ScaleMultipleFeMaleGeneralRet</t>
  </si>
  <si>
    <t>Mortality Rate Scale Multiple Male GeneralRetiree</t>
  </si>
  <si>
    <t>Mortality Rate Scale Multiple Female General Retiree</t>
  </si>
  <si>
    <t>Mortality Rate Scale Multiple Female Teacher Retiree</t>
  </si>
  <si>
    <t>SCRS_2020_employee_male_blend</t>
  </si>
  <si>
    <t>SCRS_2020_employee_female_blend</t>
  </si>
  <si>
    <t>SCRS_2020_employee_male_teacher</t>
  </si>
  <si>
    <t>SCRS_2020_employee_female_teacher</t>
  </si>
  <si>
    <t>SCRS_2020_employee_female_general</t>
  </si>
  <si>
    <t>SCRS_2020_employee_male_general</t>
  </si>
  <si>
    <t>ScaleMultipleMaleGeneralRet</t>
  </si>
  <si>
    <t>TermBefore10GeneralMale</t>
  </si>
  <si>
    <t>TermBefore10GeneralFeMale</t>
  </si>
  <si>
    <t>TermBefore10TeacherMale</t>
  </si>
  <si>
    <t>TermBefore10TeacherFeMale</t>
  </si>
  <si>
    <t>TermBefore10BlendMale</t>
  </si>
  <si>
    <t>TermBefore10BlendFeMale</t>
  </si>
  <si>
    <t>ReducedMaleGeneral</t>
  </si>
  <si>
    <t>ReducedFeMaleGeneral</t>
  </si>
  <si>
    <t>NormalMaleGeneral</t>
  </si>
  <si>
    <t>NormalFeMaleGeneral</t>
  </si>
  <si>
    <t>ReducedMaleTeacher</t>
  </si>
  <si>
    <t>ReducedFeMaleTeacher</t>
  </si>
  <si>
    <t>NormalMaleTeacher</t>
  </si>
  <si>
    <t>NormalFeMaleTeacher</t>
  </si>
  <si>
    <t>Rule90</t>
  </si>
  <si>
    <t>ReducedMaleBlend</t>
  </si>
  <si>
    <t>ReducedFeMaleBlend</t>
  </si>
  <si>
    <t>NormalMaleBlend</t>
  </si>
  <si>
    <t>NormalFeMaleBlend</t>
  </si>
  <si>
    <t>Mortality Rate Scale Multiple Male Blend Retiree</t>
  </si>
  <si>
    <t>ScaleMultipleMaleBlendRet</t>
  </si>
  <si>
    <t>ScaleMultipleFeMaleBlendRet</t>
  </si>
  <si>
    <t>Mortality Rate Scale Multiple Female Blend Retiree</t>
  </si>
  <si>
    <t>YearsFirstRetire</t>
  </si>
  <si>
    <t>TermAfter10GeneralMale</t>
  </si>
  <si>
    <t>TermAfter10GeneralFeMale</t>
  </si>
  <si>
    <t>TermAfter10TeacherMale</t>
  </si>
  <si>
    <t>TermAfter10TeacherFeMale</t>
  </si>
  <si>
    <t>TermAfter10BlendMale</t>
  </si>
  <si>
    <t>TermAfter10BlendFeMale</t>
  </si>
  <si>
    <t>PubG_2010_employee_male_teacher</t>
  </si>
  <si>
    <t>PubG_2010_employee_female_teacher</t>
  </si>
  <si>
    <t>PubG_2010_employee_male_general</t>
  </si>
  <si>
    <t>PubG_2010_employee_female_general</t>
  </si>
  <si>
    <t>PubG_2010_employee_male_blend</t>
  </si>
  <si>
    <t>PubG_2010_employee_female_blend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</si>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</sst>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[$$-409]#,##0.000"/>
    <numFmt numFmtId="165" formatCode="[$$-409]#,##0"/>
    <numFmt numFmtId="166" formatCode="#,##0;[Red]#,##0"/>
    <numFmt numFmtId="167" formatCode="&quot;$&quot;#,##0"/>
    <numFmt numFmtId="168" formatCode="0.0000"/>
    <numFmt numFmtId="169" formatCode="0.00000"/>
    <numFmt numFmtId="170" formatCode="0.0%"/>
  </numFmts>
  <fonts count="2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u/>
      <sz val="12"/>
      <color theme="10"/>
      <name val="Calibri"/>
      <family val="2"/>
    </font>
    <font>
      <b/>
      <i/>
      <sz val="12"/>
      <color theme="1"/>
      <name val="Calibri"/>
      <family val="2"/>
    </font>
    <font>
      <u/>
      <sz val="12"/>
      <color theme="1"/>
      <name val="Calibri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7" fillId="0" borderId="0" applyNumberFormat="0" applyFill="0" applyBorder="0" applyAlignment="0" applyProtection="0"/>
    <xf numFmtId="0" fontId="6" fillId="0" borderId="0"/>
    <xf numFmtId="0" fontId="1" fillId="0" borderId="0"/>
    <xf numFmtId="43" fontId="17" fillId="0" borderId="0" applyFont="0" applyFill="0" applyBorder="0" applyAlignment="0" applyProtection="0"/>
    <xf numFmtId="9" fontId="17" fillId="0" borderId="0" applyFont="0" applyFill="0" applyBorder="0" applyAlignment="0" applyProtection="0"/>
  </cellStyleXfs>
  <cellXfs count="184">
    <xf numFmtId="0" fontId="0" fillId="0" borderId="0" xfId="0"/>
    <xf numFmtId="0" fontId="0" fillId="0" borderId="1" xfId="0" applyBorder="1"/>
    <xf numFmtId="0" fontId="2" fillId="2" borderId="7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8" fillId="2" borderId="1" xfId="0" applyFont="1" applyFill="1" applyBorder="1" applyAlignment="1">
      <alignment horizontal="left" indent="1"/>
    </xf>
    <xf numFmtId="0" fontId="9" fillId="0" borderId="0" xfId="0" applyFont="1" applyAlignment="1">
      <alignment horizontal="center"/>
    </xf>
    <xf numFmtId="0" fontId="3" fillId="3" borderId="0" xfId="0" applyFont="1" applyFill="1"/>
    <xf numFmtId="0" fontId="10" fillId="0" borderId="0" xfId="0" applyFont="1" applyAlignment="1">
      <alignment horizontal="right"/>
    </xf>
    <xf numFmtId="0" fontId="0" fillId="0" borderId="0" xfId="0" applyProtection="1">
      <protection locked="0"/>
    </xf>
    <xf numFmtId="0" fontId="2" fillId="0" borderId="0" xfId="0" applyFont="1" applyAlignment="1">
      <alignment horizontal="right"/>
    </xf>
    <xf numFmtId="168" fontId="0" fillId="5" borderId="0" xfId="0" applyNumberFormat="1" applyFill="1"/>
    <xf numFmtId="168" fontId="0" fillId="6" borderId="0" xfId="0" applyNumberFormat="1" applyFill="1"/>
    <xf numFmtId="0" fontId="0" fillId="0" borderId="0" xfId="0" applyBorder="1"/>
    <xf numFmtId="0" fontId="10" fillId="0" borderId="0" xfId="0" applyFont="1" applyAlignment="1">
      <alignment horizontal="center"/>
    </xf>
    <xf numFmtId="0" fontId="10" fillId="0" borderId="0" xfId="0" applyFont="1" applyBorder="1" applyAlignment="1">
      <alignment horizontal="right"/>
    </xf>
    <xf numFmtId="0" fontId="10" fillId="3" borderId="1" xfId="0" applyFont="1" applyFill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0" fillId="0" borderId="0" xfId="0" applyFont="1"/>
    <xf numFmtId="0" fontId="0" fillId="0" borderId="1" xfId="0" applyFont="1" applyBorder="1"/>
    <xf numFmtId="0" fontId="3" fillId="2" borderId="1" xfId="0" applyFont="1" applyFill="1" applyBorder="1" applyAlignment="1">
      <alignment horizontal="left"/>
    </xf>
    <xf numFmtId="0" fontId="3" fillId="2" borderId="5" xfId="0" applyFont="1" applyFill="1" applyBorder="1"/>
    <xf numFmtId="0" fontId="3" fillId="4" borderId="0" xfId="0" applyFont="1" applyFill="1"/>
    <xf numFmtId="0" fontId="12" fillId="2" borderId="6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2" fillId="0" borderId="0" xfId="0" applyFont="1" applyAlignment="1">
      <alignment horizontal="center" wrapText="1"/>
    </xf>
    <xf numFmtId="166" fontId="8" fillId="4" borderId="0" xfId="0" applyNumberFormat="1" applyFont="1" applyFill="1" applyAlignment="1">
      <alignment horizontal="center" wrapText="1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3" borderId="0" xfId="0" applyFont="1" applyFill="1" applyAlignment="1">
      <alignment horizontal="center" wrapText="1"/>
    </xf>
    <xf numFmtId="0" fontId="12" fillId="0" borderId="0" xfId="0" applyFont="1" applyAlignment="1">
      <alignment horizontal="center"/>
    </xf>
    <xf numFmtId="0" fontId="12" fillId="2" borderId="1" xfId="0" applyFont="1" applyFill="1" applyBorder="1" applyAlignment="1">
      <alignment horizontal="left" indent="1"/>
    </xf>
    <xf numFmtId="0" fontId="3" fillId="0" borderId="0" xfId="0" applyFont="1" applyAlignment="1">
      <alignment horizontal="center" wrapText="1"/>
    </xf>
    <xf numFmtId="165" fontId="3" fillId="4" borderId="0" xfId="0" applyNumberFormat="1" applyFont="1" applyFill="1" applyAlignment="1">
      <alignment wrapText="1"/>
    </xf>
    <xf numFmtId="0" fontId="3" fillId="4" borderId="0" xfId="0" applyFont="1" applyFill="1" applyAlignment="1">
      <alignment wrapText="1"/>
    </xf>
    <xf numFmtId="3" fontId="3" fillId="0" borderId="1" xfId="0" applyNumberFormat="1" applyFont="1" applyBorder="1" applyAlignment="1">
      <alignment horizontal="center" wrapText="1"/>
    </xf>
    <xf numFmtId="3" fontId="3" fillId="0" borderId="0" xfId="0" applyNumberFormat="1" applyFont="1" applyAlignment="1">
      <alignment horizontal="center" wrapText="1"/>
    </xf>
    <xf numFmtId="3" fontId="3" fillId="0" borderId="0" xfId="0" applyNumberFormat="1" applyFont="1"/>
    <xf numFmtId="3" fontId="3" fillId="3" borderId="0" xfId="0" applyNumberFormat="1" applyFont="1" applyFill="1" applyAlignment="1">
      <alignment wrapText="1"/>
    </xf>
    <xf numFmtId="0" fontId="3" fillId="0" borderId="0" xfId="0" applyFont="1" applyAlignment="1">
      <alignment wrapText="1"/>
    </xf>
    <xf numFmtId="0" fontId="13" fillId="4" borderId="0" xfId="1" applyFont="1" applyFill="1"/>
    <xf numFmtId="164" fontId="3" fillId="4" borderId="0" xfId="0" applyNumberFormat="1" applyFont="1" applyFill="1"/>
    <xf numFmtId="0" fontId="14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indent="1"/>
    </xf>
    <xf numFmtId="165" fontId="3" fillId="4" borderId="0" xfId="0" applyNumberFormat="1" applyFont="1" applyFill="1"/>
    <xf numFmtId="9" fontId="3" fillId="4" borderId="0" xfId="0" applyNumberFormat="1" applyFont="1" applyFill="1"/>
    <xf numFmtId="0" fontId="3" fillId="0" borderId="1" xfId="0" applyFont="1" applyBorder="1"/>
    <xf numFmtId="0" fontId="0" fillId="0" borderId="0" xfId="0" applyFont="1" applyBorder="1"/>
    <xf numFmtId="0" fontId="11" fillId="0" borderId="0" xfId="0" applyFont="1"/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0" fontId="16" fillId="5" borderId="0" xfId="0" applyNumberFormat="1" applyFont="1" applyFill="1" applyAlignment="1"/>
    <xf numFmtId="10" fontId="16" fillId="0" borderId="0" xfId="0" applyNumberFormat="1" applyFont="1" applyFill="1" applyAlignment="1"/>
    <xf numFmtId="168" fontId="0" fillId="9" borderId="0" xfId="0" applyNumberFormat="1" applyFill="1"/>
    <xf numFmtId="170" fontId="0" fillId="0" borderId="0" xfId="5" applyNumberFormat="1" applyFont="1" applyFill="1"/>
    <xf numFmtId="170" fontId="16" fillId="0" borderId="0" xfId="5" applyNumberFormat="1" applyFont="1" applyFill="1"/>
    <xf numFmtId="0" fontId="0" fillId="0" borderId="0" xfId="0" applyFill="1"/>
    <xf numFmtId="0" fontId="0" fillId="2" borderId="0" xfId="0" applyFill="1"/>
    <xf numFmtId="0" fontId="0" fillId="11" borderId="0" xfId="0" applyFill="1"/>
    <xf numFmtId="9" fontId="0" fillId="0" borderId="0" xfId="0" applyNumberFormat="1"/>
    <xf numFmtId="10" fontId="0" fillId="0" borderId="0" xfId="0" applyNumberFormat="1"/>
    <xf numFmtId="10" fontId="0" fillId="2" borderId="0" xfId="0" applyNumberFormat="1" applyFill="1"/>
    <xf numFmtId="10" fontId="0" fillId="0" borderId="0" xfId="5" applyNumberFormat="1" applyFont="1" applyFill="1"/>
    <xf numFmtId="10" fontId="0" fillId="12" borderId="0" xfId="0" applyNumberFormat="1" applyFill="1"/>
    <xf numFmtId="1" fontId="0" fillId="0" borderId="0" xfId="0" applyNumberFormat="1" applyFill="1"/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right"/>
    </xf>
    <xf numFmtId="0" fontId="3" fillId="0" borderId="0" xfId="0" applyFont="1" applyFill="1"/>
    <xf numFmtId="0" fontId="2" fillId="7" borderId="4" xfId="0" applyFont="1" applyFill="1" applyBorder="1"/>
    <xf numFmtId="0" fontId="3" fillId="7" borderId="2" xfId="0" applyFont="1" applyFill="1" applyBorder="1" applyAlignment="1">
      <alignment horizontal="center" wrapText="1"/>
    </xf>
    <xf numFmtId="0" fontId="3" fillId="7" borderId="2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0" fillId="7" borderId="5" xfId="0" applyFill="1" applyBorder="1"/>
    <xf numFmtId="0" fontId="3" fillId="8" borderId="0" xfId="0" applyFont="1" applyFill="1" applyBorder="1" applyAlignment="1">
      <alignment horizontal="center"/>
    </xf>
    <xf numFmtId="0" fontId="3" fillId="7" borderId="5" xfId="0" applyFont="1" applyFill="1" applyBorder="1"/>
    <xf numFmtId="0" fontId="3" fillId="8" borderId="0" xfId="0" applyFont="1" applyFill="1" applyBorder="1" applyAlignment="1">
      <alignment horizontal="center" wrapText="1"/>
    </xf>
    <xf numFmtId="1" fontId="3" fillId="7" borderId="10" xfId="0" applyNumberFormat="1" applyFont="1" applyFill="1" applyBorder="1"/>
    <xf numFmtId="0" fontId="3" fillId="8" borderId="11" xfId="0" applyFont="1" applyFill="1" applyBorder="1" applyAlignment="1">
      <alignment horizontal="center" wrapText="1"/>
    </xf>
    <xf numFmtId="3" fontId="0" fillId="10" borderId="0" xfId="0" applyNumberFormat="1" applyFill="1" applyBorder="1"/>
    <xf numFmtId="1" fontId="0" fillId="10" borderId="11" xfId="0" applyNumberFormat="1" applyFill="1" applyBorder="1"/>
    <xf numFmtId="0" fontId="0" fillId="13" borderId="0" xfId="0" applyFill="1" applyBorder="1"/>
    <xf numFmtId="0" fontId="0" fillId="13" borderId="8" xfId="0" applyFill="1" applyBorder="1"/>
    <xf numFmtId="0" fontId="0" fillId="13" borderId="11" xfId="0" applyFill="1" applyBorder="1"/>
    <xf numFmtId="1" fontId="0" fillId="13" borderId="12" xfId="0" applyNumberFormat="1" applyFill="1" applyBorder="1"/>
    <xf numFmtId="0" fontId="3" fillId="2" borderId="0" xfId="0" applyFont="1" applyFill="1"/>
    <xf numFmtId="0" fontId="3" fillId="2" borderId="5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0" fontId="3" fillId="2" borderId="8" xfId="0" applyFont="1" applyFill="1" applyBorder="1"/>
    <xf numFmtId="0" fontId="12" fillId="2" borderId="14" xfId="0" applyFont="1" applyFill="1" applyBorder="1" applyAlignment="1">
      <alignment horizontal="center"/>
    </xf>
    <xf numFmtId="10" fontId="3" fillId="14" borderId="8" xfId="0" applyNumberFormat="1" applyFont="1" applyFill="1" applyBorder="1" applyAlignment="1">
      <alignment horizontal="center"/>
    </xf>
    <xf numFmtId="1" fontId="3" fillId="14" borderId="8" xfId="0" applyNumberFormat="1" applyFont="1" applyFill="1" applyBorder="1" applyAlignment="1">
      <alignment horizontal="center"/>
    </xf>
    <xf numFmtId="0" fontId="3" fillId="14" borderId="8" xfId="0" applyFont="1" applyFill="1" applyBorder="1" applyAlignment="1">
      <alignment horizontal="center"/>
    </xf>
    <xf numFmtId="167" fontId="3" fillId="3" borderId="8" xfId="0" applyNumberFormat="1" applyFont="1" applyFill="1" applyBorder="1" applyAlignment="1">
      <alignment horizontal="center"/>
    </xf>
    <xf numFmtId="10" fontId="3" fillId="14" borderId="8" xfId="5" applyNumberFormat="1" applyFont="1" applyFill="1" applyBorder="1" applyAlignment="1">
      <alignment horizontal="center"/>
    </xf>
    <xf numFmtId="2" fontId="3" fillId="2" borderId="8" xfId="0" applyNumberFormat="1" applyFont="1" applyFill="1" applyBorder="1" applyAlignment="1">
      <alignment horizontal="center"/>
    </xf>
    <xf numFmtId="43" fontId="3" fillId="2" borderId="8" xfId="4" applyFont="1" applyFill="1" applyBorder="1" applyAlignment="1">
      <alignment horizontal="center"/>
    </xf>
    <xf numFmtId="167" fontId="15" fillId="2" borderId="8" xfId="1" applyNumberFormat="1" applyFont="1" applyFill="1" applyBorder="1" applyAlignment="1">
      <alignment horizontal="center"/>
    </xf>
    <xf numFmtId="10" fontId="3" fillId="2" borderId="8" xfId="0" applyNumberFormat="1" applyFont="1" applyFill="1" applyBorder="1" applyAlignment="1">
      <alignment horizontal="center"/>
    </xf>
    <xf numFmtId="9" fontId="3" fillId="14" borderId="8" xfId="0" applyNumberFormat="1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/>
    <xf numFmtId="3" fontId="16" fillId="2" borderId="8" xfId="0" applyNumberFormat="1" applyFont="1" applyFill="1" applyBorder="1" applyAlignment="1">
      <alignment horizontal="center"/>
    </xf>
    <xf numFmtId="3" fontId="3" fillId="7" borderId="8" xfId="0" applyNumberFormat="1" applyFont="1" applyFill="1" applyBorder="1" applyAlignment="1">
      <alignment horizontal="center"/>
    </xf>
    <xf numFmtId="0" fontId="12" fillId="2" borderId="5" xfId="0" applyFont="1" applyFill="1" applyBorder="1" applyAlignment="1">
      <alignment horizontal="left" indent="1"/>
    </xf>
    <xf numFmtId="0" fontId="8" fillId="2" borderId="5" xfId="0" applyFont="1" applyFill="1" applyBorder="1" applyAlignment="1">
      <alignment horizontal="left" indent="1"/>
    </xf>
    <xf numFmtId="0" fontId="14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 indent="1"/>
    </xf>
    <xf numFmtId="0" fontId="3" fillId="2" borderId="4" xfId="0" applyFont="1" applyFill="1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0" fontId="0" fillId="0" borderId="0" xfId="0" applyAlignment="1">
      <alignment horizontal="center"/>
    </xf>
    <xf numFmtId="169" fontId="0" fillId="7" borderId="2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169" fontId="0" fillId="0" borderId="2" xfId="0" applyNumberFormat="1" applyBorder="1" applyAlignment="1">
      <alignment horizontal="center"/>
    </xf>
    <xf numFmtId="169" fontId="0" fillId="12" borderId="2" xfId="0" applyNumberFormat="1" applyFill="1" applyBorder="1" applyAlignment="1">
      <alignment horizontal="center"/>
    </xf>
    <xf numFmtId="169" fontId="0" fillId="15" borderId="2" xfId="0" applyNumberFormat="1" applyFill="1" applyBorder="1" applyAlignment="1">
      <alignment horizontal="center"/>
    </xf>
    <xf numFmtId="169" fontId="0" fillId="10" borderId="2" xfId="0" applyNumberFormat="1" applyFill="1" applyBorder="1" applyAlignment="1">
      <alignment horizontal="center"/>
    </xf>
    <xf numFmtId="0" fontId="0" fillId="0" borderId="2" xfId="0" applyBorder="1"/>
    <xf numFmtId="169" fontId="0" fillId="2" borderId="2" xfId="0" applyNumberFormat="1" applyFill="1" applyBorder="1" applyAlignment="1">
      <alignment horizontal="center"/>
    </xf>
    <xf numFmtId="169" fontId="0" fillId="14" borderId="2" xfId="0" applyNumberFormat="1" applyFill="1" applyBorder="1" applyAlignment="1">
      <alignment horizontal="center"/>
    </xf>
    <xf numFmtId="0" fontId="1" fillId="0" borderId="0" xfId="0" applyFont="1" applyAlignment="1">
      <alignment wrapText="1"/>
    </xf>
    <xf numFmtId="0" fontId="21" fillId="0" borderId="0" xfId="0" applyFont="1"/>
    <xf numFmtId="0" fontId="0" fillId="12" borderId="0" xfId="0" applyFill="1"/>
    <xf numFmtId="10" fontId="0" fillId="11" borderId="0" xfId="0" applyNumberFormat="1" applyFill="1"/>
    <xf numFmtId="10" fontId="0" fillId="5" borderId="0" xfId="0" applyNumberFormat="1" applyFill="1"/>
    <xf numFmtId="10" fontId="0" fillId="5" borderId="0" xfId="0" applyNumberFormat="1" applyFont="1" applyFill="1"/>
    <xf numFmtId="10" fontId="0" fillId="10" borderId="0" xfId="0" applyNumberFormat="1" applyFill="1"/>
    <xf numFmtId="0" fontId="0" fillId="10" borderId="0" xfId="0" applyFill="1"/>
    <xf numFmtId="2" fontId="3" fillId="2" borderId="9" xfId="0" applyNumberFormat="1" applyFont="1" applyFill="1" applyBorder="1" applyAlignment="1">
      <alignment horizontal="center"/>
    </xf>
    <xf numFmtId="2" fontId="3" fillId="2" borderId="12" xfId="0" applyNumberFormat="1" applyFont="1" applyFill="1" applyBorder="1" applyAlignment="1">
      <alignment horizontal="center"/>
    </xf>
    <xf numFmtId="10" fontId="0" fillId="2" borderId="8" xfId="0" applyNumberFormat="1" applyFill="1" applyBorder="1"/>
    <xf numFmtId="10" fontId="0" fillId="2" borderId="5" xfId="0" applyNumberFormat="1" applyFill="1" applyBorder="1"/>
    <xf numFmtId="3" fontId="2" fillId="2" borderId="8" xfId="0" applyNumberFormat="1" applyFont="1" applyFill="1" applyBorder="1"/>
    <xf numFmtId="3" fontId="2" fillId="2" borderId="5" xfId="0" applyNumberFormat="1" applyFont="1" applyFill="1" applyBorder="1"/>
    <xf numFmtId="0" fontId="0" fillId="2" borderId="8" xfId="0" applyFill="1" applyBorder="1"/>
    <xf numFmtId="0" fontId="0" fillId="2" borderId="5" xfId="0" applyFill="1" applyBorder="1"/>
    <xf numFmtId="3" fontId="2" fillId="0" borderId="0" xfId="0" applyNumberFormat="1" applyFont="1"/>
    <xf numFmtId="169" fontId="0" fillId="0" borderId="16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169" fontId="0" fillId="2" borderId="16" xfId="0" applyNumberFormat="1" applyFill="1" applyBorder="1" applyAlignment="1">
      <alignment horizontal="center"/>
    </xf>
    <xf numFmtId="169" fontId="0" fillId="2" borderId="17" xfId="0" applyNumberFormat="1" applyFill="1" applyBorder="1" applyAlignment="1">
      <alignment horizontal="center"/>
    </xf>
    <xf numFmtId="0" fontId="1" fillId="0" borderId="0" xfId="0" applyFont="1" applyBorder="1" applyAlignment="1">
      <alignment wrapText="1"/>
    </xf>
    <xf numFmtId="169" fontId="0" fillId="7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wrapText="1"/>
    </xf>
    <xf numFmtId="169" fontId="0" fillId="0" borderId="0" xfId="0" applyNumberFormat="1" applyFill="1" applyBorder="1" applyAlignment="1">
      <alignment horizontal="center"/>
    </xf>
    <xf numFmtId="169" fontId="0" fillId="0" borderId="0" xfId="0" applyNumberFormat="1" applyBorder="1" applyAlignment="1">
      <alignment horizontal="center"/>
    </xf>
    <xf numFmtId="169" fontId="0" fillId="0" borderId="18" xfId="0" applyNumberFormat="1" applyBorder="1" applyAlignment="1">
      <alignment horizontal="center"/>
    </xf>
    <xf numFmtId="169" fontId="0" fillId="0" borderId="19" xfId="0" applyNumberFormat="1" applyBorder="1" applyAlignment="1">
      <alignment horizontal="center"/>
    </xf>
    <xf numFmtId="169" fontId="0" fillId="2" borderId="19" xfId="0" applyNumberFormat="1" applyFill="1" applyBorder="1" applyAlignment="1">
      <alignment horizontal="center"/>
    </xf>
    <xf numFmtId="169" fontId="0" fillId="2" borderId="20" xfId="0" applyNumberFormat="1" applyFill="1" applyBorder="1" applyAlignment="1">
      <alignment horizontal="center"/>
    </xf>
    <xf numFmtId="0" fontId="1" fillId="0" borderId="21" xfId="0" applyFont="1" applyBorder="1" applyAlignment="1">
      <alignment wrapText="1"/>
    </xf>
    <xf numFmtId="0" fontId="1" fillId="0" borderId="22" xfId="0" applyFont="1" applyBorder="1" applyAlignment="1">
      <alignment wrapText="1"/>
    </xf>
    <xf numFmtId="169" fontId="0" fillId="0" borderId="22" xfId="0" applyNumberFormat="1" applyBorder="1" applyAlignment="1">
      <alignment horizontal="center"/>
    </xf>
    <xf numFmtId="0" fontId="0" fillId="0" borderId="22" xfId="0" applyBorder="1"/>
    <xf numFmtId="169" fontId="0" fillId="0" borderId="21" xfId="0" applyNumberFormat="1" applyBorder="1" applyAlignment="1">
      <alignment horizontal="center"/>
    </xf>
    <xf numFmtId="169" fontId="0" fillId="0" borderId="23" xfId="0" applyNumberFormat="1" applyBorder="1" applyAlignment="1">
      <alignment horizontal="center"/>
    </xf>
    <xf numFmtId="0" fontId="1" fillId="0" borderId="16" xfId="0" applyFont="1" applyBorder="1" applyAlignment="1">
      <alignment wrapText="1"/>
    </xf>
    <xf numFmtId="169" fontId="0" fillId="0" borderId="24" xfId="0" applyNumberFormat="1" applyBorder="1" applyAlignment="1">
      <alignment horizontal="center"/>
    </xf>
    <xf numFmtId="169" fontId="0" fillId="0" borderId="24" xfId="0" applyNumberFormat="1" applyFill="1" applyBorder="1" applyAlignment="1">
      <alignment horizontal="center"/>
    </xf>
    <xf numFmtId="0" fontId="1" fillId="0" borderId="16" xfId="0" applyFont="1" applyFill="1" applyBorder="1" applyAlignment="1">
      <alignment wrapText="1"/>
    </xf>
    <xf numFmtId="169" fontId="0" fillId="14" borderId="25" xfId="0" applyNumberFormat="1" applyFill="1" applyBorder="1" applyAlignment="1">
      <alignment horizontal="center"/>
    </xf>
    <xf numFmtId="169" fontId="0" fillId="2" borderId="0" xfId="0" applyNumberFormat="1" applyFill="1" applyBorder="1" applyAlignment="1">
      <alignment horizontal="center"/>
    </xf>
    <xf numFmtId="169" fontId="0" fillId="14" borderId="0" xfId="0" applyNumberFormat="1" applyFill="1" applyBorder="1" applyAlignment="1">
      <alignment horizontal="center"/>
    </xf>
    <xf numFmtId="169" fontId="0" fillId="14" borderId="24" xfId="0" applyNumberFormat="1" applyFill="1" applyBorder="1" applyAlignment="1">
      <alignment horizontal="center"/>
    </xf>
    <xf numFmtId="169" fontId="0" fillId="0" borderId="26" xfId="0" applyNumberFormat="1" applyBorder="1" applyAlignment="1">
      <alignment horizontal="center"/>
    </xf>
    <xf numFmtId="169" fontId="0" fillId="10" borderId="25" xfId="0" applyNumberFormat="1" applyFill="1" applyBorder="1" applyAlignment="1">
      <alignment horizontal="center"/>
    </xf>
    <xf numFmtId="169" fontId="0" fillId="12" borderId="0" xfId="0" applyNumberFormat="1" applyFill="1" applyBorder="1" applyAlignment="1">
      <alignment horizontal="center"/>
    </xf>
    <xf numFmtId="169" fontId="0" fillId="15" borderId="0" xfId="0" applyNumberFormat="1" applyFill="1" applyBorder="1" applyAlignment="1">
      <alignment horizontal="center"/>
    </xf>
    <xf numFmtId="169" fontId="0" fillId="10" borderId="0" xfId="0" applyNumberFormat="1" applyFill="1" applyBorder="1" applyAlignment="1">
      <alignment horizontal="center"/>
    </xf>
    <xf numFmtId="169" fontId="0" fillId="10" borderId="24" xfId="0" applyNumberFormat="1" applyFill="1" applyBorder="1" applyAlignment="1">
      <alignment horizontal="center"/>
    </xf>
    <xf numFmtId="0" fontId="0" fillId="2" borderId="0" xfId="0" applyFill="1" applyBorder="1"/>
    <xf numFmtId="169" fontId="0" fillId="2" borderId="24" xfId="0" applyNumberFormat="1" applyFill="1" applyBorder="1" applyAlignment="1">
      <alignment horizontal="center"/>
    </xf>
    <xf numFmtId="169" fontId="0" fillId="2" borderId="27" xfId="0" applyNumberFormat="1" applyFill="1" applyBorder="1" applyAlignment="1">
      <alignment horizontal="center"/>
    </xf>
    <xf numFmtId="0" fontId="0" fillId="2" borderId="27" xfId="0" applyFill="1" applyBorder="1"/>
    <xf numFmtId="169" fontId="0" fillId="2" borderId="28" xfId="0" applyNumberFormat="1" applyFill="1" applyBorder="1" applyAlignment="1">
      <alignment horizontal="center"/>
    </xf>
    <xf numFmtId="0" fontId="0" fillId="0" borderId="0" xfId="0"/>
    <xf numFmtId="9" fontId="22" fillId="0" borderId="0" xfId="0" applyNumberFormat="1" applyFont="1" applyAlignment="1"/>
    <xf numFmtId="0" fontId="22" fillId="0" borderId="0" xfId="0" applyFont="1" applyAlignment="1"/>
    <xf numFmtId="3" fontId="0" fillId="0" borderId="0" xfId="0" applyNumberFormat="1"/>
    <xf numFmtId="10" fontId="0" fillId="0" borderId="0" xfId="0" applyNumberFormat="1" applyFill="1"/>
    <xf numFmtId="0" fontId="0" fillId="0" borderId="0" xfId="0"/>
  </cellXfs>
  <cellStyles count="6">
    <cellStyle name="Comma" xfId="4" builtinId="3"/>
    <cellStyle name="Hyperlink" xfId="1" builtinId="8"/>
    <cellStyle name="Normal" xfId="0" builtinId="0"/>
    <cellStyle name="Normal 2" xfId="2" xr:uid="{00000000-0005-0000-0000-000002000000}"/>
    <cellStyle name="Normal 4" xfId="3" xr:uid="{AEBDA731-1434-4FE4-B5F8-9A45EF2B8A56}"/>
    <cellStyle name="Percent" xfId="5" builtinId="5"/>
  </cellStyles>
  <dxfs count="0"/>
  <tableStyles count="0" defaultTableStyle="TableStyleMedium9" defaultPivotStyle="PivotStyleMedium7"/>
  <colors>
    <mruColors>
      <color rgb="FF7854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67147856517901"/>
          <c:y val="5.7172236503856E-2"/>
          <c:w val="0.82005747545445695"/>
          <c:h val="0.72609236646672404"/>
        </c:manualLayout>
      </c:layout>
      <c:lineChart>
        <c:grouping val="standard"/>
        <c:varyColors val="0"/>
        <c:ser>
          <c:idx val="2"/>
          <c:order val="0"/>
          <c:tx>
            <c:v>DC Accumulated Benefit (6.5% Return)</c:v>
          </c:tx>
          <c:spPr>
            <a:ln>
              <a:solidFill>
                <a:srgbClr val="785480"/>
              </a:solidFill>
            </a:ln>
          </c:spPr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Main!$U$2:$U$54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01-4F40-84DA-76E1395A2369}"/>
            </c:ext>
          </c:extLst>
        </c:ser>
        <c:ser>
          <c:idx val="17"/>
          <c:order val="1"/>
          <c:tx>
            <c:v>DB Accumulated Benefit</c:v>
          </c:tx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1-4F40-84DA-76E1395A2369}"/>
            </c:ext>
          </c:extLst>
        </c:ser>
        <c:ser>
          <c:idx val="0"/>
          <c:order val="2"/>
          <c:tx>
            <c:v>DC Accumulated Benefit (5.5% Return)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Main!$AA$2:$AA$54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E-B045-8DA6-71125DEEFD92}"/>
            </c:ext>
          </c:extLst>
        </c:ser>
        <c:ser>
          <c:idx val="1"/>
          <c:order val="3"/>
          <c:tx>
            <c:v>DC Accumulated Benefit (4.5% Return)</c:v>
          </c:tx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Main!$AG$2:$AG$54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9E-B045-8DA6-71125DEEF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518976"/>
        <c:axId val="1794911136"/>
      </c:lineChart>
      <c:catAx>
        <c:axId val="181451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>
                    <a:latin typeface="Calibri" charset="0"/>
                    <a:ea typeface="Calibri" charset="0"/>
                    <a:cs typeface="Calibri" charset="0"/>
                  </a:rPr>
                  <a:t>Age</a:t>
                </a:r>
              </a:p>
            </c:rich>
          </c:tx>
          <c:layout>
            <c:manualLayout>
              <c:xMode val="edge"/>
              <c:yMode val="edge"/>
              <c:x val="0.51601730339263197"/>
              <c:y val="0.843372072265067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+mn-lt"/>
              </a:defRPr>
            </a:pPr>
            <a:endParaRPr lang="en-US"/>
          </a:p>
        </c:txPr>
        <c:crossAx val="1794911136"/>
        <c:crosses val="autoZero"/>
        <c:auto val="1"/>
        <c:lblAlgn val="ctr"/>
        <c:lblOffset val="100"/>
        <c:tickLblSkip val="2"/>
        <c:noMultiLvlLbl val="0"/>
      </c:catAx>
      <c:valAx>
        <c:axId val="1794911136"/>
        <c:scaling>
          <c:orientation val="minMax"/>
          <c:max val="100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>
                    <a:latin typeface="Calibri" charset="0"/>
                    <a:ea typeface="Calibri" charset="0"/>
                    <a:cs typeface="Calibri" charset="0"/>
                  </a:rPr>
                  <a:t>Accumulated Benefit</a:t>
                </a:r>
              </a:p>
            </c:rich>
          </c:tx>
          <c:layout>
            <c:manualLayout>
              <c:xMode val="edge"/>
              <c:yMode val="edge"/>
              <c:x val="3.3423252648974401E-3"/>
              <c:y val="0.23711475292773501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en-US"/>
          </a:p>
        </c:txPr>
        <c:crossAx val="18145189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00308641975309"/>
          <c:y val="0.88306983718937404"/>
          <c:w val="0.81262345679012304"/>
          <c:h val="7.8336189660097102E-2"/>
        </c:manualLayout>
      </c:layout>
      <c:overlay val="0"/>
      <c:spPr>
        <a:solidFill>
          <a:schemeClr val="bg1"/>
        </a:solidFill>
        <a:ln>
          <a:solidFill>
            <a:srgbClr val="FFFFFF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>
          <a:latin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2573000" y="5232400"/>
    <xdr:ext cx="8229600" cy="56016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 editAs="oneCell">
    <xdr:from>
      <xdr:col>7</xdr:col>
      <xdr:colOff>858520</xdr:colOff>
      <xdr:row>0</xdr:row>
      <xdr:rowOff>668020</xdr:rowOff>
    </xdr:from>
    <xdr:to>
      <xdr:col>13</xdr:col>
      <xdr:colOff>981710</xdr:colOff>
      <xdr:row>14</xdr:row>
      <xdr:rowOff>35462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13160" y="668020"/>
          <a:ext cx="6615430" cy="2971702"/>
        </a:xfrm>
        <a:prstGeom prst="rect">
          <a:avLst/>
        </a:prstGeom>
      </xdr:spPr>
    </xdr:pic>
    <xdr:clientData/>
  </xdr:twoCellAnchor>
  <xdr:twoCellAnchor editAs="oneCell">
    <xdr:from>
      <xdr:col>15</xdr:col>
      <xdr:colOff>101600</xdr:colOff>
      <xdr:row>16</xdr:row>
      <xdr:rowOff>102324</xdr:rowOff>
    </xdr:from>
    <xdr:to>
      <xdr:col>25</xdr:col>
      <xdr:colOff>701326</xdr:colOff>
      <xdr:row>46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89E074-CDC0-874F-89B9-07931EB7E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412200" y="4788624"/>
          <a:ext cx="9362726" cy="6031776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0.00822</cdr:x>
      <cdr:y>0.95558</cdr:y>
    </cdr:from>
    <cdr:to>
      <cdr:x>0.62999</cdr:x>
      <cdr:y>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67617" y="5355914"/>
          <a:ext cx="5116978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000" b="0" cap="none" spc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Source: Reason</a:t>
          </a:r>
          <a:r>
            <a:rPr lang="en-US" sz="1000" b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Foundation Analysis of SCRS Actuarial Assumptions and Plan Benefit Provisions</a:t>
          </a:r>
          <a:endParaRPr lang="en-US" sz="1000" b="0" cap="none" spc="0">
            <a:ln w="12700">
              <a:noFill/>
              <a:prstDash val="solid"/>
            </a:ln>
            <a:solidFill>
              <a:schemeClr val="tx1"/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ilniraula/Downloads/Benefit%20Accruals/SCRS_BenefitModel_Teacher_Wealth_Accrual_03202017_TRS_Modefi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ilniraula/Downloads/Benefit%20Accruals/SCRS_BenefitModel_Teacher_Wealth_Accrual_03202017_TRS_Modifie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files.eric.ed.gov/fulltext/ED499007.pdf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06"/>
  <sheetViews>
    <sheetView tabSelected="1" zoomScaleNormal="70" zoomScalePageLayoutView="70" workbookViewId="0">
      <pane xSplit="5" ySplit="1" topLeftCell="F39" activePane="bottomRight" state="frozen"/>
      <selection pane="topRight" activeCell="E1" sqref="E1"/>
      <selection pane="bottomLeft" activeCell="A2" sqref="A2"/>
      <selection pane="bottomRight" activeCell="C69" sqref="C69"/>
    </sheetView>
  </sheetViews>
  <sheetFormatPr baseColWidth="10" defaultColWidth="10.83203125" defaultRowHeight="16" x14ac:dyDescent="0.2"/>
  <cols>
    <col min="1" max="1" width="45.5" style="21" customWidth="1"/>
    <col min="2" max="2" width="37.33203125" style="87" customWidth="1"/>
    <col min="3" max="3" width="13" style="89" customWidth="1"/>
    <col min="4" max="4" width="10.83203125" style="3"/>
    <col min="5" max="6" width="10.83203125" style="4" customWidth="1"/>
    <col min="7" max="7" width="17" style="23" customWidth="1"/>
    <col min="8" max="15" width="14.1640625" style="23" customWidth="1"/>
    <col min="16" max="16" width="14.1640625" style="48" customWidth="1"/>
    <col min="17" max="17" width="14.1640625" style="3" customWidth="1"/>
    <col min="18" max="20" width="10.83203125" style="3"/>
    <col min="21" max="21" width="10.83203125" style="7"/>
    <col min="22" max="22" width="10.83203125" style="48"/>
    <col min="23" max="26" width="10.83203125" style="3"/>
    <col min="27" max="27" width="10.83203125" style="7"/>
    <col min="28" max="28" width="10.83203125" style="48"/>
    <col min="29" max="32" width="10.83203125" style="3"/>
    <col min="33" max="33" width="10.83203125" style="7"/>
    <col min="34" max="16384" width="10.83203125" style="3"/>
  </cols>
  <sheetData>
    <row r="1" spans="1:53" s="32" customFormat="1" ht="80" customHeight="1" x14ac:dyDescent="0.2">
      <c r="A1" s="24" t="s">
        <v>6</v>
      </c>
      <c r="B1" s="25" t="s">
        <v>47</v>
      </c>
      <c r="C1" s="90" t="s">
        <v>40</v>
      </c>
      <c r="D1" s="26" t="s">
        <v>0</v>
      </c>
      <c r="E1" s="26" t="s">
        <v>67</v>
      </c>
      <c r="F1" s="2" t="s">
        <v>13</v>
      </c>
      <c r="G1" s="27"/>
      <c r="H1" s="28"/>
      <c r="I1" s="29"/>
      <c r="J1" s="28"/>
      <c r="K1" s="29"/>
      <c r="L1" s="28"/>
      <c r="M1" s="29"/>
      <c r="N1" s="28"/>
      <c r="O1" s="28"/>
      <c r="P1" s="30" t="s">
        <v>23</v>
      </c>
      <c r="Q1" s="26" t="s">
        <v>24</v>
      </c>
      <c r="R1" s="26" t="s">
        <v>27</v>
      </c>
      <c r="S1" s="26" t="s">
        <v>26</v>
      </c>
      <c r="T1" s="26" t="s">
        <v>28</v>
      </c>
      <c r="U1" s="31" t="s">
        <v>25</v>
      </c>
      <c r="V1" s="30" t="s">
        <v>23</v>
      </c>
      <c r="W1" s="26" t="s">
        <v>24</v>
      </c>
      <c r="X1" s="26" t="s">
        <v>27</v>
      </c>
      <c r="Y1" s="26" t="s">
        <v>26</v>
      </c>
      <c r="Z1" s="26" t="s">
        <v>28</v>
      </c>
      <c r="AA1" s="31" t="s">
        <v>25</v>
      </c>
      <c r="AB1" s="30" t="s">
        <v>23</v>
      </c>
      <c r="AC1" s="26" t="s">
        <v>24</v>
      </c>
      <c r="AD1" s="26" t="s">
        <v>27</v>
      </c>
      <c r="AE1" s="26" t="s">
        <v>26</v>
      </c>
      <c r="AF1" s="26" t="s">
        <v>28</v>
      </c>
      <c r="AG1" s="31" t="s">
        <v>25</v>
      </c>
      <c r="AZ1" s="26"/>
      <c r="BA1" s="26"/>
    </row>
    <row r="2" spans="1:53" ht="17" customHeight="1" x14ac:dyDescent="0.2">
      <c r="A2" s="33" t="s">
        <v>43</v>
      </c>
      <c r="B2" s="105"/>
      <c r="C2" s="91" t="s">
        <v>31</v>
      </c>
      <c r="D2" s="34">
        <f>$C$8</f>
        <v>22</v>
      </c>
      <c r="E2" s="34">
        <v>0</v>
      </c>
      <c r="F2" s="53">
        <v>7.7499999999999999E-2</v>
      </c>
      <c r="G2" s="35"/>
      <c r="I2" s="36"/>
      <c r="K2" s="36"/>
      <c r="M2" s="36"/>
      <c r="P2" s="37" t="e">
        <f>$C$42*#REF!</f>
        <v>#REF!</v>
      </c>
      <c r="Q2" s="38" t="e">
        <f>$C$41*#REF!</f>
        <v>#REF!</v>
      </c>
      <c r="R2" s="39" t="e">
        <f>IF($E2=0,P2,#REF!*(1+$C$44)+P2)</f>
        <v>#REF!</v>
      </c>
      <c r="S2" s="39" t="e">
        <f t="shared" ref="S2:S10" si="0">IF($E2&lt;$C$43,0,R2)/(1+$C$4)^($D2-$D$2)</f>
        <v>#REF!</v>
      </c>
      <c r="T2" s="39" t="e">
        <f>IF($E2=0,Q2,#REF!*(1+$C$44)+Q2)</f>
        <v>#REF!</v>
      </c>
      <c r="U2" s="40" t="e">
        <f t="shared" ref="U2:U33" si="1">S2+(T2/(1+$C$4)^($D2-$D$2))</f>
        <v>#REF!</v>
      </c>
      <c r="V2" s="37" t="e">
        <f>$C$42*#REF!</f>
        <v>#REF!</v>
      </c>
      <c r="W2" s="38" t="e">
        <f>$C$41*#REF!</f>
        <v>#REF!</v>
      </c>
      <c r="X2" s="39" t="e">
        <f>IF($E2=0,V2,#REF!*(1+$C$45)+V2)</f>
        <v>#REF!</v>
      </c>
      <c r="Y2" s="39" t="e">
        <f t="shared" ref="Y2:Y10" si="2">IF($E2&lt;$C$43,0,X2)/(1+$C$4)^($D2-$D$2)</f>
        <v>#REF!</v>
      </c>
      <c r="Z2" s="39" t="e">
        <f>IF($E2=0,W2,#REF!*(1+$C$45)+W2)</f>
        <v>#REF!</v>
      </c>
      <c r="AA2" s="40" t="e">
        <f t="shared" ref="AA2:AA33" si="3">Y2+(Z2/(1+$C$4)^($D2-$D$2))</f>
        <v>#REF!</v>
      </c>
      <c r="AB2" s="37" t="e">
        <f>$C$42*#REF!</f>
        <v>#REF!</v>
      </c>
      <c r="AC2" s="38" t="e">
        <f>$C$41*#REF!</f>
        <v>#REF!</v>
      </c>
      <c r="AD2" s="39" t="e">
        <f>IF($E2=0,AB2,#REF!*(1+$C$46)+AB2)</f>
        <v>#REF!</v>
      </c>
      <c r="AE2" s="39" t="e">
        <f t="shared" ref="AE2:AE10" si="4">IF($E2&lt;$C$43,0,AD2)/(1+$C$4)^($D2-$D$2)</f>
        <v>#REF!</v>
      </c>
      <c r="AF2" s="39" t="e">
        <f>IF($E2=0,AC2,#REF!*(1+$C$46)+AC2)</f>
        <v>#REF!</v>
      </c>
      <c r="AG2" s="40" t="e">
        <f t="shared" ref="AG2:AG33" si="5">AE2+(AF2/(1+$C$4)^($D2-$D$2))</f>
        <v>#REF!</v>
      </c>
      <c r="AZ2" s="41"/>
      <c r="BA2" s="41"/>
    </row>
    <row r="3" spans="1:53" x14ac:dyDescent="0.2">
      <c r="A3" s="33" t="s">
        <v>8</v>
      </c>
      <c r="B3" s="105" t="s">
        <v>56</v>
      </c>
      <c r="C3" s="91">
        <v>7.0000000000000007E-2</v>
      </c>
      <c r="D3" s="4">
        <f>D2+1</f>
        <v>23</v>
      </c>
      <c r="E3" s="4">
        <v>1</v>
      </c>
      <c r="F3" s="53">
        <v>3.5000000000000003E-2</v>
      </c>
      <c r="G3" s="35"/>
      <c r="P3" s="37" t="e">
        <f>$C$42*#REF!</f>
        <v>#REF!</v>
      </c>
      <c r="Q3" s="38" t="e">
        <f>$C$41*#REF!</f>
        <v>#REF!</v>
      </c>
      <c r="R3" s="39" t="e">
        <f t="shared" ref="R3:R10" si="6">IF($E3=0,P3,R2*(1+$C$44)+P3)</f>
        <v>#REF!</v>
      </c>
      <c r="S3" s="39" t="e">
        <f t="shared" si="0"/>
        <v>#REF!</v>
      </c>
      <c r="T3" s="39" t="e">
        <f t="shared" ref="T3:T10" si="7">IF($E3=0,Q3,T2*(1+$C$44)+Q3)</f>
        <v>#REF!</v>
      </c>
      <c r="U3" s="40" t="e">
        <f t="shared" si="1"/>
        <v>#REF!</v>
      </c>
      <c r="V3" s="37" t="e">
        <f>$C$42*#REF!</f>
        <v>#REF!</v>
      </c>
      <c r="W3" s="38" t="e">
        <f>$C$41*#REF!</f>
        <v>#REF!</v>
      </c>
      <c r="X3" s="39" t="e">
        <f t="shared" ref="X3:X10" si="8">IF($E3=0,V3,X2*(1+$C$45)+V3)</f>
        <v>#REF!</v>
      </c>
      <c r="Y3" s="39" t="e">
        <f t="shared" si="2"/>
        <v>#REF!</v>
      </c>
      <c r="Z3" s="39" t="e">
        <f t="shared" ref="Z3:Z10" si="9">IF($E3=0,W3,Z2*(1+$C$45)+W3)</f>
        <v>#REF!</v>
      </c>
      <c r="AA3" s="40" t="e">
        <f t="shared" si="3"/>
        <v>#REF!</v>
      </c>
      <c r="AB3" s="37" t="e">
        <f>$C$42*#REF!</f>
        <v>#REF!</v>
      </c>
      <c r="AC3" s="38" t="e">
        <f>$C$41*#REF!</f>
        <v>#REF!</v>
      </c>
      <c r="AD3" s="39" t="e">
        <f t="shared" ref="AD3:AD10" si="10">IF($E3=0,AB3,AD2*(1+$C$46)+AB3)</f>
        <v>#REF!</v>
      </c>
      <c r="AE3" s="39" t="e">
        <f t="shared" si="4"/>
        <v>#REF!</v>
      </c>
      <c r="AF3" s="39" t="e">
        <f t="shared" ref="AF3:AF10" si="11">IF($E3=0,AC3,AF2*(1+$C$46)+AC3)</f>
        <v>#REF!</v>
      </c>
      <c r="AG3" s="40" t="e">
        <f t="shared" si="5"/>
        <v>#REF!</v>
      </c>
    </row>
    <row r="4" spans="1:53" x14ac:dyDescent="0.2">
      <c r="A4" s="33" t="s">
        <v>30</v>
      </c>
      <c r="B4" s="105" t="s">
        <v>64</v>
      </c>
      <c r="C4" s="91">
        <v>2.2499999999999999E-2</v>
      </c>
      <c r="D4" s="4">
        <f t="shared" ref="D4:D67" si="12">D3+1</f>
        <v>24</v>
      </c>
      <c r="E4" s="4">
        <v>2</v>
      </c>
      <c r="F4" s="53">
        <v>2.75E-2</v>
      </c>
      <c r="G4" s="35"/>
      <c r="P4" s="37" t="e">
        <f>$C$42*#REF!</f>
        <v>#REF!</v>
      </c>
      <c r="Q4" s="38" t="e">
        <f>$C$41*#REF!</f>
        <v>#REF!</v>
      </c>
      <c r="R4" s="39" t="e">
        <f t="shared" si="6"/>
        <v>#REF!</v>
      </c>
      <c r="S4" s="39" t="e">
        <f t="shared" si="0"/>
        <v>#REF!</v>
      </c>
      <c r="T4" s="39" t="e">
        <f t="shared" si="7"/>
        <v>#REF!</v>
      </c>
      <c r="U4" s="40" t="e">
        <f t="shared" si="1"/>
        <v>#REF!</v>
      </c>
      <c r="V4" s="37" t="e">
        <f>$C$42*#REF!</f>
        <v>#REF!</v>
      </c>
      <c r="W4" s="38" t="e">
        <f>$C$41*#REF!</f>
        <v>#REF!</v>
      </c>
      <c r="X4" s="39" t="e">
        <f t="shared" si="8"/>
        <v>#REF!</v>
      </c>
      <c r="Y4" s="39" t="e">
        <f t="shared" si="2"/>
        <v>#REF!</v>
      </c>
      <c r="Z4" s="39" t="e">
        <f t="shared" si="9"/>
        <v>#REF!</v>
      </c>
      <c r="AA4" s="40" t="e">
        <f t="shared" si="3"/>
        <v>#REF!</v>
      </c>
      <c r="AB4" s="37" t="e">
        <f>$C$42*#REF!</f>
        <v>#REF!</v>
      </c>
      <c r="AC4" s="38" t="e">
        <f>$C$41*#REF!</f>
        <v>#REF!</v>
      </c>
      <c r="AD4" s="39" t="e">
        <f t="shared" si="10"/>
        <v>#REF!</v>
      </c>
      <c r="AE4" s="39" t="e">
        <f t="shared" si="4"/>
        <v>#REF!</v>
      </c>
      <c r="AF4" s="39" t="e">
        <f t="shared" si="11"/>
        <v>#REF!</v>
      </c>
      <c r="AG4" s="40" t="e">
        <f t="shared" si="5"/>
        <v>#REF!</v>
      </c>
      <c r="AZ4" s="41"/>
    </row>
    <row r="5" spans="1:53" x14ac:dyDescent="0.2">
      <c r="A5" s="33" t="s">
        <v>5</v>
      </c>
      <c r="B5" s="105" t="s">
        <v>48</v>
      </c>
      <c r="C5" s="91">
        <v>0.03</v>
      </c>
      <c r="D5" s="4">
        <f t="shared" si="12"/>
        <v>25</v>
      </c>
      <c r="E5" s="4">
        <v>3</v>
      </c>
      <c r="F5" s="53">
        <v>2.2499999999999999E-2</v>
      </c>
      <c r="G5" s="35"/>
      <c r="P5" s="37" t="e">
        <f>$C$42*#REF!</f>
        <v>#REF!</v>
      </c>
      <c r="Q5" s="38" t="e">
        <f>$C$41*#REF!</f>
        <v>#REF!</v>
      </c>
      <c r="R5" s="39" t="e">
        <f t="shared" si="6"/>
        <v>#REF!</v>
      </c>
      <c r="S5" s="39" t="e">
        <f t="shared" si="0"/>
        <v>#REF!</v>
      </c>
      <c r="T5" s="39" t="e">
        <f t="shared" si="7"/>
        <v>#REF!</v>
      </c>
      <c r="U5" s="40" t="e">
        <f t="shared" si="1"/>
        <v>#REF!</v>
      </c>
      <c r="V5" s="37" t="e">
        <f>$C$42*#REF!</f>
        <v>#REF!</v>
      </c>
      <c r="W5" s="38" t="e">
        <f>$C$41*#REF!</f>
        <v>#REF!</v>
      </c>
      <c r="X5" s="39" t="e">
        <f t="shared" si="8"/>
        <v>#REF!</v>
      </c>
      <c r="Y5" s="39" t="e">
        <f t="shared" si="2"/>
        <v>#REF!</v>
      </c>
      <c r="Z5" s="39" t="e">
        <f t="shared" si="9"/>
        <v>#REF!</v>
      </c>
      <c r="AA5" s="40" t="e">
        <f t="shared" si="3"/>
        <v>#REF!</v>
      </c>
      <c r="AB5" s="37" t="e">
        <f>$C$42*#REF!</f>
        <v>#REF!</v>
      </c>
      <c r="AC5" s="38" t="e">
        <f>$C$41*#REF!</f>
        <v>#REF!</v>
      </c>
      <c r="AD5" s="39" t="e">
        <f t="shared" si="10"/>
        <v>#REF!</v>
      </c>
      <c r="AE5" s="39" t="e">
        <f t="shared" si="4"/>
        <v>#REF!</v>
      </c>
      <c r="AF5" s="39" t="e">
        <f t="shared" si="11"/>
        <v>#REF!</v>
      </c>
      <c r="AG5" s="40" t="e">
        <f t="shared" si="5"/>
        <v>#REF!</v>
      </c>
    </row>
    <row r="6" spans="1:53" x14ac:dyDescent="0.2">
      <c r="A6" s="33" t="s">
        <v>44</v>
      </c>
      <c r="B6" s="105" t="s">
        <v>49</v>
      </c>
      <c r="C6" s="91">
        <v>0.03</v>
      </c>
      <c r="D6" s="4">
        <f t="shared" si="12"/>
        <v>26</v>
      </c>
      <c r="E6" s="4">
        <v>4</v>
      </c>
      <c r="F6" s="53">
        <v>1.7500000000000002E-2</v>
      </c>
      <c r="G6" s="35"/>
      <c r="P6" s="37" t="e">
        <f>$C$42*#REF!</f>
        <v>#REF!</v>
      </c>
      <c r="Q6" s="38" t="e">
        <f>$C$41*#REF!</f>
        <v>#REF!</v>
      </c>
      <c r="R6" s="39" t="e">
        <f t="shared" si="6"/>
        <v>#REF!</v>
      </c>
      <c r="S6" s="39" t="e">
        <f t="shared" si="0"/>
        <v>#REF!</v>
      </c>
      <c r="T6" s="39" t="e">
        <f t="shared" si="7"/>
        <v>#REF!</v>
      </c>
      <c r="U6" s="40" t="e">
        <f t="shared" si="1"/>
        <v>#REF!</v>
      </c>
      <c r="V6" s="37" t="e">
        <f>$C$42*#REF!</f>
        <v>#REF!</v>
      </c>
      <c r="W6" s="38" t="e">
        <f>$C$41*#REF!</f>
        <v>#REF!</v>
      </c>
      <c r="X6" s="39" t="e">
        <f t="shared" si="8"/>
        <v>#REF!</v>
      </c>
      <c r="Y6" s="39" t="e">
        <f t="shared" si="2"/>
        <v>#REF!</v>
      </c>
      <c r="Z6" s="39" t="e">
        <f t="shared" si="9"/>
        <v>#REF!</v>
      </c>
      <c r="AA6" s="40" t="e">
        <f t="shared" si="3"/>
        <v>#REF!</v>
      </c>
      <c r="AB6" s="37" t="e">
        <f>$C$42*#REF!</f>
        <v>#REF!</v>
      </c>
      <c r="AC6" s="38" t="e">
        <f>$C$41*#REF!</f>
        <v>#REF!</v>
      </c>
      <c r="AD6" s="39" t="e">
        <f t="shared" si="10"/>
        <v>#REF!</v>
      </c>
      <c r="AE6" s="39" t="e">
        <f t="shared" si="4"/>
        <v>#REF!</v>
      </c>
      <c r="AF6" s="39" t="e">
        <f t="shared" si="11"/>
        <v>#REF!</v>
      </c>
      <c r="AG6" s="40" t="e">
        <f t="shared" si="5"/>
        <v>#REF!</v>
      </c>
      <c r="AZ6" s="41"/>
    </row>
    <row r="7" spans="1:53" x14ac:dyDescent="0.2">
      <c r="A7" s="33" t="s">
        <v>12</v>
      </c>
      <c r="B7" s="105" t="s">
        <v>50</v>
      </c>
      <c r="C7" s="92">
        <v>8</v>
      </c>
      <c r="D7" s="4">
        <f t="shared" si="12"/>
        <v>27</v>
      </c>
      <c r="E7" s="4">
        <v>5</v>
      </c>
      <c r="F7" s="53">
        <v>1.7500000000000002E-2</v>
      </c>
      <c r="G7" s="35"/>
      <c r="P7" s="37" t="e">
        <f>$C$42*#REF!</f>
        <v>#REF!</v>
      </c>
      <c r="Q7" s="38" t="e">
        <f>$C$41*#REF!</f>
        <v>#REF!</v>
      </c>
      <c r="R7" s="39" t="e">
        <f t="shared" si="6"/>
        <v>#REF!</v>
      </c>
      <c r="S7" s="39" t="e">
        <f t="shared" si="0"/>
        <v>#REF!</v>
      </c>
      <c r="T7" s="39" t="e">
        <f t="shared" si="7"/>
        <v>#REF!</v>
      </c>
      <c r="U7" s="40" t="e">
        <f t="shared" si="1"/>
        <v>#REF!</v>
      </c>
      <c r="V7" s="37" t="e">
        <f>$C$42*#REF!</f>
        <v>#REF!</v>
      </c>
      <c r="W7" s="38" t="e">
        <f>$C$41*#REF!</f>
        <v>#REF!</v>
      </c>
      <c r="X7" s="39" t="e">
        <f t="shared" si="8"/>
        <v>#REF!</v>
      </c>
      <c r="Y7" s="39" t="e">
        <f t="shared" si="2"/>
        <v>#REF!</v>
      </c>
      <c r="Z7" s="39" t="e">
        <f t="shared" si="9"/>
        <v>#REF!</v>
      </c>
      <c r="AA7" s="40" t="e">
        <f t="shared" si="3"/>
        <v>#REF!</v>
      </c>
      <c r="AB7" s="37" t="e">
        <f>$C$42*#REF!</f>
        <v>#REF!</v>
      </c>
      <c r="AC7" s="38" t="e">
        <f>$C$41*#REF!</f>
        <v>#REF!</v>
      </c>
      <c r="AD7" s="39" t="e">
        <f t="shared" si="10"/>
        <v>#REF!</v>
      </c>
      <c r="AE7" s="39" t="e">
        <f t="shared" si="4"/>
        <v>#REF!</v>
      </c>
      <c r="AF7" s="39" t="e">
        <f t="shared" si="11"/>
        <v>#REF!</v>
      </c>
      <c r="AG7" s="40" t="e">
        <f t="shared" si="5"/>
        <v>#REF!</v>
      </c>
    </row>
    <row r="8" spans="1:53" x14ac:dyDescent="0.2">
      <c r="A8" s="33" t="s">
        <v>10</v>
      </c>
      <c r="B8" s="105" t="s">
        <v>51</v>
      </c>
      <c r="C8" s="93">
        <v>22</v>
      </c>
      <c r="D8" s="4">
        <f t="shared" si="12"/>
        <v>28</v>
      </c>
      <c r="E8" s="4">
        <v>6</v>
      </c>
      <c r="F8" s="54">
        <v>9.4999999999999998E-3</v>
      </c>
      <c r="G8" s="35"/>
      <c r="P8" s="37" t="e">
        <f>$C$42*#REF!</f>
        <v>#REF!</v>
      </c>
      <c r="Q8" s="38" t="e">
        <f>$C$41*#REF!</f>
        <v>#REF!</v>
      </c>
      <c r="R8" s="39" t="e">
        <f t="shared" si="6"/>
        <v>#REF!</v>
      </c>
      <c r="S8" s="39" t="e">
        <f t="shared" si="0"/>
        <v>#REF!</v>
      </c>
      <c r="T8" s="39" t="e">
        <f t="shared" si="7"/>
        <v>#REF!</v>
      </c>
      <c r="U8" s="40" t="e">
        <f t="shared" si="1"/>
        <v>#REF!</v>
      </c>
      <c r="V8" s="37" t="e">
        <f>$C$42*#REF!</f>
        <v>#REF!</v>
      </c>
      <c r="W8" s="38" t="e">
        <f>$C$41*#REF!</f>
        <v>#REF!</v>
      </c>
      <c r="X8" s="39" t="e">
        <f t="shared" si="8"/>
        <v>#REF!</v>
      </c>
      <c r="Y8" s="39" t="e">
        <f t="shared" si="2"/>
        <v>#REF!</v>
      </c>
      <c r="Z8" s="39" t="e">
        <f t="shared" si="9"/>
        <v>#REF!</v>
      </c>
      <c r="AA8" s="40" t="e">
        <f t="shared" si="3"/>
        <v>#REF!</v>
      </c>
      <c r="AB8" s="37" t="e">
        <f>$C$42*#REF!</f>
        <v>#REF!</v>
      </c>
      <c r="AC8" s="38" t="e">
        <f>$C$41*#REF!</f>
        <v>#REF!</v>
      </c>
      <c r="AD8" s="39" t="e">
        <f t="shared" si="10"/>
        <v>#REF!</v>
      </c>
      <c r="AE8" s="39" t="e">
        <f t="shared" si="4"/>
        <v>#REF!</v>
      </c>
      <c r="AF8" s="39" t="e">
        <f t="shared" si="11"/>
        <v>#REF!</v>
      </c>
      <c r="AG8" s="40" t="e">
        <f t="shared" si="5"/>
        <v>#REF!</v>
      </c>
      <c r="AZ8" s="41"/>
    </row>
    <row r="9" spans="1:53" x14ac:dyDescent="0.2">
      <c r="A9" s="33" t="s">
        <v>15</v>
      </c>
      <c r="B9" s="105" t="s">
        <v>59</v>
      </c>
      <c r="C9" s="93">
        <v>60</v>
      </c>
      <c r="D9" s="4">
        <f t="shared" si="12"/>
        <v>29</v>
      </c>
      <c r="E9" s="4">
        <v>7</v>
      </c>
      <c r="F9" s="54">
        <v>9.4999999999999998E-3</v>
      </c>
      <c r="G9" s="35"/>
      <c r="P9" s="37" t="e">
        <f>$C$42*#REF!</f>
        <v>#REF!</v>
      </c>
      <c r="Q9" s="38" t="e">
        <f>$C$41*#REF!</f>
        <v>#REF!</v>
      </c>
      <c r="R9" s="39" t="e">
        <f t="shared" si="6"/>
        <v>#REF!</v>
      </c>
      <c r="S9" s="39" t="e">
        <f t="shared" si="0"/>
        <v>#REF!</v>
      </c>
      <c r="T9" s="39" t="e">
        <f t="shared" si="7"/>
        <v>#REF!</v>
      </c>
      <c r="U9" s="40" t="e">
        <f t="shared" si="1"/>
        <v>#REF!</v>
      </c>
      <c r="V9" s="37" t="e">
        <f>$C$42*#REF!</f>
        <v>#REF!</v>
      </c>
      <c r="W9" s="38" t="e">
        <f>$C$41*#REF!</f>
        <v>#REF!</v>
      </c>
      <c r="X9" s="39" t="e">
        <f t="shared" si="8"/>
        <v>#REF!</v>
      </c>
      <c r="Y9" s="39" t="e">
        <f t="shared" si="2"/>
        <v>#REF!</v>
      </c>
      <c r="Z9" s="39" t="e">
        <f t="shared" si="9"/>
        <v>#REF!</v>
      </c>
      <c r="AA9" s="40" t="e">
        <f t="shared" si="3"/>
        <v>#REF!</v>
      </c>
      <c r="AB9" s="37" t="e">
        <f>$C$42*#REF!</f>
        <v>#REF!</v>
      </c>
      <c r="AC9" s="38" t="e">
        <f>$C$41*#REF!</f>
        <v>#REF!</v>
      </c>
      <c r="AD9" s="39" t="e">
        <f t="shared" si="10"/>
        <v>#REF!</v>
      </c>
      <c r="AE9" s="39" t="e">
        <f t="shared" si="4"/>
        <v>#REF!</v>
      </c>
      <c r="AF9" s="39" t="e">
        <f t="shared" si="11"/>
        <v>#REF!</v>
      </c>
      <c r="AG9" s="40" t="e">
        <f t="shared" si="5"/>
        <v>#REF!</v>
      </c>
    </row>
    <row r="10" spans="1:53" x14ac:dyDescent="0.2">
      <c r="A10" s="33" t="s">
        <v>29</v>
      </c>
      <c r="B10" s="105" t="s">
        <v>65</v>
      </c>
      <c r="C10" s="93">
        <v>8</v>
      </c>
      <c r="D10" s="4">
        <f t="shared" si="12"/>
        <v>30</v>
      </c>
      <c r="E10" s="4">
        <v>8</v>
      </c>
      <c r="F10" s="54">
        <v>9.4999999999999998E-3</v>
      </c>
      <c r="G10" s="35"/>
      <c r="P10" s="37" t="e">
        <f>$C$42*#REF!</f>
        <v>#REF!</v>
      </c>
      <c r="Q10" s="38" t="e">
        <f>$C$41*#REF!</f>
        <v>#REF!</v>
      </c>
      <c r="R10" s="39" t="e">
        <f t="shared" si="6"/>
        <v>#REF!</v>
      </c>
      <c r="S10" s="39" t="e">
        <f t="shared" si="0"/>
        <v>#REF!</v>
      </c>
      <c r="T10" s="39" t="e">
        <f t="shared" si="7"/>
        <v>#REF!</v>
      </c>
      <c r="U10" s="40" t="e">
        <f t="shared" si="1"/>
        <v>#REF!</v>
      </c>
      <c r="V10" s="37" t="e">
        <f>$C$42*#REF!</f>
        <v>#REF!</v>
      </c>
      <c r="W10" s="38" t="e">
        <f>$C$41*#REF!</f>
        <v>#REF!</v>
      </c>
      <c r="X10" s="39" t="e">
        <f t="shared" si="8"/>
        <v>#REF!</v>
      </c>
      <c r="Y10" s="39" t="e">
        <f t="shared" si="2"/>
        <v>#REF!</v>
      </c>
      <c r="Z10" s="39" t="e">
        <f t="shared" si="9"/>
        <v>#REF!</v>
      </c>
      <c r="AA10" s="40" t="e">
        <f t="shared" si="3"/>
        <v>#REF!</v>
      </c>
      <c r="AB10" s="37" t="e">
        <f>$C$42*#REF!</f>
        <v>#REF!</v>
      </c>
      <c r="AC10" s="38" t="e">
        <f>$C$41*#REF!</f>
        <v>#REF!</v>
      </c>
      <c r="AD10" s="39" t="e">
        <f t="shared" si="10"/>
        <v>#REF!</v>
      </c>
      <c r="AE10" s="39" t="e">
        <f t="shared" si="4"/>
        <v>#REF!</v>
      </c>
      <c r="AF10" s="39" t="e">
        <f t="shared" si="11"/>
        <v>#REF!</v>
      </c>
      <c r="AG10" s="40" t="e">
        <f t="shared" si="5"/>
        <v>#REF!</v>
      </c>
      <c r="AZ10" s="41"/>
    </row>
    <row r="11" spans="1:53" x14ac:dyDescent="0.2">
      <c r="A11" s="33" t="s">
        <v>105</v>
      </c>
      <c r="B11" s="105" t="s">
        <v>106</v>
      </c>
      <c r="C11" s="93"/>
      <c r="D11" s="4">
        <f>D10+1</f>
        <v>31</v>
      </c>
      <c r="E11" s="4">
        <v>9</v>
      </c>
      <c r="F11" s="54">
        <v>9.4999999999999998E-3</v>
      </c>
      <c r="G11" s="35"/>
      <c r="P11" s="37" t="e">
        <f>$C$42*#REF!</f>
        <v>#REF!</v>
      </c>
      <c r="Q11" s="38" t="e">
        <f>$C$41*#REF!</f>
        <v>#REF!</v>
      </c>
      <c r="R11" s="39" t="e">
        <f>IF($E11=0,P11,R10*(1+$C$44)+P11)</f>
        <v>#REF!</v>
      </c>
      <c r="S11" s="39" t="e">
        <f t="shared" ref="S11:S42" si="13">IF($E11&lt;$C$43,0,R11)/(1+$C$4)^($D11-$D$2)</f>
        <v>#REF!</v>
      </c>
      <c r="T11" s="39" t="e">
        <f>IF($E11=0,Q11,T10*(1+$C$44)+Q11)</f>
        <v>#REF!</v>
      </c>
      <c r="U11" s="40" t="e">
        <f t="shared" si="1"/>
        <v>#REF!</v>
      </c>
      <c r="V11" s="37" t="e">
        <f>$C$42*#REF!</f>
        <v>#REF!</v>
      </c>
      <c r="W11" s="38" t="e">
        <f>$C$41*#REF!</f>
        <v>#REF!</v>
      </c>
      <c r="X11" s="39" t="e">
        <f>IF($E11=0,V11,X10*(1+$C$45)+V11)</f>
        <v>#REF!</v>
      </c>
      <c r="Y11" s="39" t="e">
        <f t="shared" ref="Y11:Y42" si="14">IF($E11&lt;$C$43,0,X11)/(1+$C$4)^($D11-$D$2)</f>
        <v>#REF!</v>
      </c>
      <c r="Z11" s="39" t="e">
        <f>IF($E11=0,W11,Z10*(1+$C$45)+W11)</f>
        <v>#REF!</v>
      </c>
      <c r="AA11" s="40" t="e">
        <f t="shared" si="3"/>
        <v>#REF!</v>
      </c>
      <c r="AB11" s="37" t="e">
        <f>$C$42*#REF!</f>
        <v>#REF!</v>
      </c>
      <c r="AC11" s="38" t="e">
        <f>$C$41*#REF!</f>
        <v>#REF!</v>
      </c>
      <c r="AD11" s="39" t="e">
        <f>IF($E11=0,AB11,AD10*(1+$C$46)+AB11)</f>
        <v>#REF!</v>
      </c>
      <c r="AE11" s="39" t="e">
        <f t="shared" ref="AE11:AE42" si="15">IF($E11&lt;$C$43,0,AD11)/(1+$C$4)^($D11-$D$2)</f>
        <v>#REF!</v>
      </c>
      <c r="AF11" s="39" t="e">
        <f>IF($E11=0,AC11,AF10*(1+$C$46)+AC11)</f>
        <v>#REF!</v>
      </c>
      <c r="AG11" s="40" t="e">
        <f t="shared" si="5"/>
        <v>#REF!</v>
      </c>
    </row>
    <row r="12" spans="1:53" x14ac:dyDescent="0.2">
      <c r="A12" s="33" t="s">
        <v>38</v>
      </c>
      <c r="B12" s="105" t="s">
        <v>89</v>
      </c>
      <c r="C12" s="93"/>
      <c r="D12" s="4">
        <f t="shared" si="12"/>
        <v>32</v>
      </c>
      <c r="E12" s="4">
        <v>10</v>
      </c>
      <c r="F12" s="54">
        <v>9.4999999999999998E-3</v>
      </c>
      <c r="G12" s="35"/>
      <c r="P12" s="37" t="e">
        <f>$C$42*#REF!</f>
        <v>#REF!</v>
      </c>
      <c r="Q12" s="38" t="e">
        <f>$C$41*#REF!</f>
        <v>#REF!</v>
      </c>
      <c r="R12" s="39" t="e">
        <f t="shared" ref="R12:R34" si="16">IF($E12=0,P12,R11*(1+$C$44)+P12)</f>
        <v>#REF!</v>
      </c>
      <c r="S12" s="39" t="e">
        <f t="shared" si="13"/>
        <v>#REF!</v>
      </c>
      <c r="T12" s="39" t="e">
        <f t="shared" ref="T12:T34" si="17">IF($E12=0,Q12,T11*(1+$C$44)+Q12)</f>
        <v>#REF!</v>
      </c>
      <c r="U12" s="40" t="e">
        <f t="shared" si="1"/>
        <v>#REF!</v>
      </c>
      <c r="V12" s="37" t="e">
        <f>$C$42*#REF!</f>
        <v>#REF!</v>
      </c>
      <c r="W12" s="38" t="e">
        <f>$C$41*#REF!</f>
        <v>#REF!</v>
      </c>
      <c r="X12" s="39" t="e">
        <f t="shared" ref="X12:X34" si="18">IF($E12=0,V12,X11*(1+$C$45)+V12)</f>
        <v>#REF!</v>
      </c>
      <c r="Y12" s="39" t="e">
        <f t="shared" si="14"/>
        <v>#REF!</v>
      </c>
      <c r="Z12" s="39" t="e">
        <f t="shared" ref="Z12:Z34" si="19">IF($E12=0,W12,Z11*(1+$C$45)+W12)</f>
        <v>#REF!</v>
      </c>
      <c r="AA12" s="40" t="e">
        <f t="shared" si="3"/>
        <v>#REF!</v>
      </c>
      <c r="AB12" s="37" t="e">
        <f>$C$42*#REF!</f>
        <v>#REF!</v>
      </c>
      <c r="AC12" s="38" t="e">
        <f>$C$41*#REF!</f>
        <v>#REF!</v>
      </c>
      <c r="AD12" s="39" t="e">
        <f t="shared" ref="AD12:AD34" si="20">IF($E12=0,AB12,AD11*(1+$C$46)+AB12)</f>
        <v>#REF!</v>
      </c>
      <c r="AE12" s="39" t="e">
        <f t="shared" si="15"/>
        <v>#REF!</v>
      </c>
      <c r="AF12" s="39" t="e">
        <f t="shared" ref="AF12:AF34" si="21">IF($E12=0,AC12,AF11*(1+$C$46)+AC12)</f>
        <v>#REF!</v>
      </c>
      <c r="AG12" s="40" t="e">
        <f t="shared" si="5"/>
        <v>#REF!</v>
      </c>
      <c r="AZ12" s="41"/>
    </row>
    <row r="13" spans="1:53" x14ac:dyDescent="0.2">
      <c r="A13" s="33" t="s">
        <v>39</v>
      </c>
      <c r="B13" s="105" t="s">
        <v>90</v>
      </c>
      <c r="C13" s="93"/>
      <c r="D13" s="4">
        <f t="shared" si="12"/>
        <v>33</v>
      </c>
      <c r="E13" s="4">
        <v>11</v>
      </c>
      <c r="F13" s="54">
        <v>9.4999999999999998E-3</v>
      </c>
      <c r="G13" s="35"/>
      <c r="P13" s="37" t="e">
        <f>$C$42*#REF!</f>
        <v>#REF!</v>
      </c>
      <c r="Q13" s="38" t="e">
        <f>$C$41*#REF!</f>
        <v>#REF!</v>
      </c>
      <c r="R13" s="39" t="e">
        <f t="shared" si="16"/>
        <v>#REF!</v>
      </c>
      <c r="S13" s="39" t="e">
        <f t="shared" si="13"/>
        <v>#REF!</v>
      </c>
      <c r="T13" s="39" t="e">
        <f t="shared" si="17"/>
        <v>#REF!</v>
      </c>
      <c r="U13" s="40" t="e">
        <f t="shared" si="1"/>
        <v>#REF!</v>
      </c>
      <c r="V13" s="37" t="e">
        <f>$C$42*#REF!</f>
        <v>#REF!</v>
      </c>
      <c r="W13" s="38" t="e">
        <f>$C$41*#REF!</f>
        <v>#REF!</v>
      </c>
      <c r="X13" s="39" t="e">
        <f t="shared" si="18"/>
        <v>#REF!</v>
      </c>
      <c r="Y13" s="39" t="e">
        <f t="shared" si="14"/>
        <v>#REF!</v>
      </c>
      <c r="Z13" s="39" t="e">
        <f t="shared" si="19"/>
        <v>#REF!</v>
      </c>
      <c r="AA13" s="40" t="e">
        <f t="shared" si="3"/>
        <v>#REF!</v>
      </c>
      <c r="AB13" s="37" t="e">
        <f>$C$42*#REF!</f>
        <v>#REF!</v>
      </c>
      <c r="AC13" s="38" t="e">
        <f>$C$41*#REF!</f>
        <v>#REF!</v>
      </c>
      <c r="AD13" s="39" t="e">
        <f t="shared" si="20"/>
        <v>#REF!</v>
      </c>
      <c r="AE13" s="39" t="e">
        <f t="shared" si="15"/>
        <v>#REF!</v>
      </c>
      <c r="AF13" s="39" t="e">
        <f t="shared" si="21"/>
        <v>#REF!</v>
      </c>
      <c r="AG13" s="40" t="e">
        <f t="shared" si="5"/>
        <v>#REF!</v>
      </c>
    </row>
    <row r="14" spans="1:53" x14ac:dyDescent="0.2">
      <c r="A14" s="33" t="s">
        <v>34</v>
      </c>
      <c r="B14" s="105" t="s">
        <v>60</v>
      </c>
      <c r="C14" s="92">
        <v>65</v>
      </c>
      <c r="D14" s="4">
        <f t="shared" si="12"/>
        <v>34</v>
      </c>
      <c r="E14" s="4">
        <v>12</v>
      </c>
      <c r="F14" s="54">
        <v>9.4999999999999998E-3</v>
      </c>
      <c r="G14" s="35"/>
      <c r="P14" s="37" t="e">
        <f>$C$42*#REF!</f>
        <v>#REF!</v>
      </c>
      <c r="Q14" s="38" t="e">
        <f>$C$41*#REF!</f>
        <v>#REF!</v>
      </c>
      <c r="R14" s="39" t="e">
        <f t="shared" si="16"/>
        <v>#REF!</v>
      </c>
      <c r="S14" s="39" t="e">
        <f t="shared" si="13"/>
        <v>#REF!</v>
      </c>
      <c r="T14" s="39" t="e">
        <f t="shared" si="17"/>
        <v>#REF!</v>
      </c>
      <c r="U14" s="40" t="e">
        <f t="shared" si="1"/>
        <v>#REF!</v>
      </c>
      <c r="V14" s="37" t="e">
        <f>$C$42*#REF!</f>
        <v>#REF!</v>
      </c>
      <c r="W14" s="38" t="e">
        <f>$C$41*#REF!</f>
        <v>#REF!</v>
      </c>
      <c r="X14" s="39" t="e">
        <f t="shared" si="18"/>
        <v>#REF!</v>
      </c>
      <c r="Y14" s="39" t="e">
        <f t="shared" si="14"/>
        <v>#REF!</v>
      </c>
      <c r="Z14" s="39" t="e">
        <f t="shared" si="19"/>
        <v>#REF!</v>
      </c>
      <c r="AA14" s="40" t="e">
        <f t="shared" si="3"/>
        <v>#REF!</v>
      </c>
      <c r="AB14" s="37" t="e">
        <f>$C$42*#REF!</f>
        <v>#REF!</v>
      </c>
      <c r="AC14" s="38" t="e">
        <f>$C$41*#REF!</f>
        <v>#REF!</v>
      </c>
      <c r="AD14" s="39" t="e">
        <f t="shared" si="20"/>
        <v>#REF!</v>
      </c>
      <c r="AE14" s="39" t="e">
        <f t="shared" si="15"/>
        <v>#REF!</v>
      </c>
      <c r="AF14" s="39" t="e">
        <f t="shared" si="21"/>
        <v>#REF!</v>
      </c>
      <c r="AG14" s="40" t="e">
        <f t="shared" si="5"/>
        <v>#REF!</v>
      </c>
      <c r="AZ14" s="41"/>
    </row>
    <row r="15" spans="1:53" x14ac:dyDescent="0.2">
      <c r="A15" s="33" t="s">
        <v>35</v>
      </c>
      <c r="B15" s="105" t="s">
        <v>62</v>
      </c>
      <c r="C15" s="92">
        <v>8</v>
      </c>
      <c r="D15" s="4">
        <f t="shared" si="12"/>
        <v>35</v>
      </c>
      <c r="E15" s="4">
        <v>13</v>
      </c>
      <c r="F15" s="54">
        <v>9.4999999999999998E-3</v>
      </c>
      <c r="G15" s="35"/>
      <c r="P15" s="37" t="e">
        <f>$C$42*#REF!</f>
        <v>#REF!</v>
      </c>
      <c r="Q15" s="38" t="e">
        <f>$C$41*#REF!</f>
        <v>#REF!</v>
      </c>
      <c r="R15" s="39" t="e">
        <f t="shared" si="16"/>
        <v>#REF!</v>
      </c>
      <c r="S15" s="39" t="e">
        <f t="shared" si="13"/>
        <v>#REF!</v>
      </c>
      <c r="T15" s="39" t="e">
        <f t="shared" si="17"/>
        <v>#REF!</v>
      </c>
      <c r="U15" s="40" t="e">
        <f t="shared" si="1"/>
        <v>#REF!</v>
      </c>
      <c r="V15" s="37" t="e">
        <f>$C$42*#REF!</f>
        <v>#REF!</v>
      </c>
      <c r="W15" s="38" t="e">
        <f>$C$41*#REF!</f>
        <v>#REF!</v>
      </c>
      <c r="X15" s="39" t="e">
        <f t="shared" si="18"/>
        <v>#REF!</v>
      </c>
      <c r="Y15" s="39" t="e">
        <f t="shared" si="14"/>
        <v>#REF!</v>
      </c>
      <c r="Z15" s="39" t="e">
        <f t="shared" si="19"/>
        <v>#REF!</v>
      </c>
      <c r="AA15" s="40" t="e">
        <f t="shared" si="3"/>
        <v>#REF!</v>
      </c>
      <c r="AB15" s="37" t="e">
        <f>$C$42*#REF!</f>
        <v>#REF!</v>
      </c>
      <c r="AC15" s="38" t="e">
        <f>$C$41*#REF!</f>
        <v>#REF!</v>
      </c>
      <c r="AD15" s="39" t="e">
        <f t="shared" si="20"/>
        <v>#REF!</v>
      </c>
      <c r="AE15" s="39" t="e">
        <f t="shared" si="15"/>
        <v>#REF!</v>
      </c>
      <c r="AF15" s="39" t="e">
        <f t="shared" si="21"/>
        <v>#REF!</v>
      </c>
      <c r="AG15" s="40" t="e">
        <f t="shared" si="5"/>
        <v>#REF!</v>
      </c>
    </row>
    <row r="16" spans="1:53" x14ac:dyDescent="0.2">
      <c r="A16" s="33" t="s">
        <v>32</v>
      </c>
      <c r="B16" s="105" t="s">
        <v>61</v>
      </c>
      <c r="C16" s="92">
        <v>65</v>
      </c>
      <c r="D16" s="4">
        <f t="shared" si="12"/>
        <v>36</v>
      </c>
      <c r="E16" s="4">
        <v>14</v>
      </c>
      <c r="F16" s="54">
        <v>9.4999999999999998E-3</v>
      </c>
      <c r="G16" s="35"/>
      <c r="I16" s="42" t="s">
        <v>17</v>
      </c>
      <c r="P16" s="37" t="e">
        <f>$C$42*#REF!</f>
        <v>#REF!</v>
      </c>
      <c r="Q16" s="38" t="e">
        <f>$C$41*#REF!</f>
        <v>#REF!</v>
      </c>
      <c r="R16" s="39" t="e">
        <f t="shared" si="16"/>
        <v>#REF!</v>
      </c>
      <c r="S16" s="39" t="e">
        <f t="shared" si="13"/>
        <v>#REF!</v>
      </c>
      <c r="T16" s="39" t="e">
        <f t="shared" si="17"/>
        <v>#REF!</v>
      </c>
      <c r="U16" s="40" t="e">
        <f t="shared" si="1"/>
        <v>#REF!</v>
      </c>
      <c r="V16" s="37" t="e">
        <f>$C$42*#REF!</f>
        <v>#REF!</v>
      </c>
      <c r="W16" s="38" t="e">
        <f>$C$41*#REF!</f>
        <v>#REF!</v>
      </c>
      <c r="X16" s="39" t="e">
        <f t="shared" si="18"/>
        <v>#REF!</v>
      </c>
      <c r="Y16" s="39" t="e">
        <f t="shared" si="14"/>
        <v>#REF!</v>
      </c>
      <c r="Z16" s="39" t="e">
        <f t="shared" si="19"/>
        <v>#REF!</v>
      </c>
      <c r="AA16" s="40" t="e">
        <f t="shared" si="3"/>
        <v>#REF!</v>
      </c>
      <c r="AB16" s="37" t="e">
        <f>$C$42*#REF!</f>
        <v>#REF!</v>
      </c>
      <c r="AC16" s="38" t="e">
        <f>$C$41*#REF!</f>
        <v>#REF!</v>
      </c>
      <c r="AD16" s="39" t="e">
        <f t="shared" si="20"/>
        <v>#REF!</v>
      </c>
      <c r="AE16" s="39" t="e">
        <f t="shared" si="15"/>
        <v>#REF!</v>
      </c>
      <c r="AF16" s="39" t="e">
        <f t="shared" si="21"/>
        <v>#REF!</v>
      </c>
      <c r="AG16" s="40" t="e">
        <f t="shared" si="5"/>
        <v>#REF!</v>
      </c>
      <c r="AZ16" s="41"/>
    </row>
    <row r="17" spans="1:52" x14ac:dyDescent="0.2">
      <c r="A17" s="33" t="s">
        <v>33</v>
      </c>
      <c r="B17" s="105" t="s">
        <v>63</v>
      </c>
      <c r="C17" s="92">
        <v>28</v>
      </c>
      <c r="D17" s="4">
        <f t="shared" si="12"/>
        <v>37</v>
      </c>
      <c r="E17" s="4">
        <v>15</v>
      </c>
      <c r="F17" s="54">
        <v>9.4999999999999998E-3</v>
      </c>
      <c r="G17" s="35"/>
      <c r="P17" s="37" t="e">
        <f>$C$42*#REF!</f>
        <v>#REF!</v>
      </c>
      <c r="Q17" s="38" t="e">
        <f>$C$41*#REF!</f>
        <v>#REF!</v>
      </c>
      <c r="R17" s="39" t="e">
        <f t="shared" si="16"/>
        <v>#REF!</v>
      </c>
      <c r="S17" s="39" t="e">
        <f t="shared" si="13"/>
        <v>#REF!</v>
      </c>
      <c r="T17" s="39" t="e">
        <f t="shared" si="17"/>
        <v>#REF!</v>
      </c>
      <c r="U17" s="40" t="e">
        <f t="shared" si="1"/>
        <v>#REF!</v>
      </c>
      <c r="V17" s="37" t="e">
        <f>$C$42*#REF!</f>
        <v>#REF!</v>
      </c>
      <c r="W17" s="38" t="e">
        <f>$C$41*#REF!</f>
        <v>#REF!</v>
      </c>
      <c r="X17" s="39" t="e">
        <f t="shared" si="18"/>
        <v>#REF!</v>
      </c>
      <c r="Y17" s="39" t="e">
        <f t="shared" si="14"/>
        <v>#REF!</v>
      </c>
      <c r="Z17" s="39" t="e">
        <f t="shared" si="19"/>
        <v>#REF!</v>
      </c>
      <c r="AA17" s="40" t="e">
        <f t="shared" si="3"/>
        <v>#REF!</v>
      </c>
      <c r="AB17" s="37" t="e">
        <f>$C$42*#REF!</f>
        <v>#REF!</v>
      </c>
      <c r="AC17" s="38" t="e">
        <f>$C$41*#REF!</f>
        <v>#REF!</v>
      </c>
      <c r="AD17" s="39" t="e">
        <f t="shared" si="20"/>
        <v>#REF!</v>
      </c>
      <c r="AE17" s="39" t="e">
        <f t="shared" si="15"/>
        <v>#REF!</v>
      </c>
      <c r="AF17" s="39" t="e">
        <f t="shared" si="21"/>
        <v>#REF!</v>
      </c>
      <c r="AG17" s="40" t="e">
        <f t="shared" si="5"/>
        <v>#REF!</v>
      </c>
    </row>
    <row r="18" spans="1:52" x14ac:dyDescent="0.2">
      <c r="A18" s="33" t="s">
        <v>36</v>
      </c>
      <c r="B18" s="105" t="s">
        <v>107</v>
      </c>
      <c r="C18" s="92">
        <v>90</v>
      </c>
      <c r="D18" s="4">
        <f t="shared" si="12"/>
        <v>38</v>
      </c>
      <c r="E18" s="4">
        <v>16</v>
      </c>
      <c r="F18" s="54">
        <v>9.4999999999999998E-3</v>
      </c>
      <c r="G18" s="35"/>
      <c r="I18" s="42"/>
      <c r="P18" s="37" t="e">
        <f>$C$42*#REF!</f>
        <v>#REF!</v>
      </c>
      <c r="Q18" s="38" t="e">
        <f>$C$41*#REF!</f>
        <v>#REF!</v>
      </c>
      <c r="R18" s="39" t="e">
        <f t="shared" si="16"/>
        <v>#REF!</v>
      </c>
      <c r="S18" s="39" t="e">
        <f t="shared" si="13"/>
        <v>#REF!</v>
      </c>
      <c r="T18" s="39" t="e">
        <f t="shared" si="17"/>
        <v>#REF!</v>
      </c>
      <c r="U18" s="40" t="e">
        <f t="shared" si="1"/>
        <v>#REF!</v>
      </c>
      <c r="V18" s="37" t="e">
        <f>$C$42*#REF!</f>
        <v>#REF!</v>
      </c>
      <c r="W18" s="38" t="e">
        <f>$C$41*#REF!</f>
        <v>#REF!</v>
      </c>
      <c r="X18" s="39" t="e">
        <f t="shared" si="18"/>
        <v>#REF!</v>
      </c>
      <c r="Y18" s="39" t="e">
        <f t="shared" si="14"/>
        <v>#REF!</v>
      </c>
      <c r="Z18" s="39" t="e">
        <f t="shared" si="19"/>
        <v>#REF!</v>
      </c>
      <c r="AA18" s="40" t="e">
        <f t="shared" si="3"/>
        <v>#REF!</v>
      </c>
      <c r="AB18" s="37" t="e">
        <f>$C$42*#REF!</f>
        <v>#REF!</v>
      </c>
      <c r="AC18" s="38" t="e">
        <f>$C$41*#REF!</f>
        <v>#REF!</v>
      </c>
      <c r="AD18" s="39" t="e">
        <f t="shared" si="20"/>
        <v>#REF!</v>
      </c>
      <c r="AE18" s="39" t="e">
        <f t="shared" si="15"/>
        <v>#REF!</v>
      </c>
      <c r="AF18" s="39" t="e">
        <f t="shared" si="21"/>
        <v>#REF!</v>
      </c>
      <c r="AG18" s="40" t="e">
        <f t="shared" si="5"/>
        <v>#REF!</v>
      </c>
      <c r="AZ18" s="41"/>
    </row>
    <row r="19" spans="1:52" x14ac:dyDescent="0.2">
      <c r="A19" s="33" t="s">
        <v>37</v>
      </c>
      <c r="B19" s="105" t="s">
        <v>108</v>
      </c>
      <c r="C19" s="93"/>
      <c r="D19" s="4">
        <f t="shared" si="12"/>
        <v>39</v>
      </c>
      <c r="E19" s="4">
        <v>17</v>
      </c>
      <c r="F19" s="54">
        <v>9.4999999999999998E-3</v>
      </c>
      <c r="G19" s="35"/>
      <c r="P19" s="37" t="e">
        <f>$C$42*#REF!</f>
        <v>#REF!</v>
      </c>
      <c r="Q19" s="38" t="e">
        <f>$C$41*#REF!</f>
        <v>#REF!</v>
      </c>
      <c r="R19" s="39" t="e">
        <f t="shared" si="16"/>
        <v>#REF!</v>
      </c>
      <c r="S19" s="39" t="e">
        <f t="shared" si="13"/>
        <v>#REF!</v>
      </c>
      <c r="T19" s="39" t="e">
        <f t="shared" si="17"/>
        <v>#REF!</v>
      </c>
      <c r="U19" s="40" t="e">
        <f t="shared" si="1"/>
        <v>#REF!</v>
      </c>
      <c r="V19" s="37" t="e">
        <f>$C$42*#REF!</f>
        <v>#REF!</v>
      </c>
      <c r="W19" s="38" t="e">
        <f>$C$41*#REF!</f>
        <v>#REF!</v>
      </c>
      <c r="X19" s="39" t="e">
        <f t="shared" si="18"/>
        <v>#REF!</v>
      </c>
      <c r="Y19" s="39" t="e">
        <f t="shared" si="14"/>
        <v>#REF!</v>
      </c>
      <c r="Z19" s="39" t="e">
        <f t="shared" si="19"/>
        <v>#REF!</v>
      </c>
      <c r="AA19" s="40" t="e">
        <f t="shared" si="3"/>
        <v>#REF!</v>
      </c>
      <c r="AB19" s="37" t="e">
        <f>$C$42*#REF!</f>
        <v>#REF!</v>
      </c>
      <c r="AC19" s="38" t="e">
        <f>$C$41*#REF!</f>
        <v>#REF!</v>
      </c>
      <c r="AD19" s="39" t="e">
        <f t="shared" si="20"/>
        <v>#REF!</v>
      </c>
      <c r="AE19" s="39" t="e">
        <f t="shared" si="15"/>
        <v>#REF!</v>
      </c>
      <c r="AF19" s="39" t="e">
        <f t="shared" si="21"/>
        <v>#REF!</v>
      </c>
      <c r="AG19" s="40" t="e">
        <f t="shared" si="5"/>
        <v>#REF!</v>
      </c>
    </row>
    <row r="20" spans="1:52" x14ac:dyDescent="0.2">
      <c r="A20" s="33" t="s">
        <v>7</v>
      </c>
      <c r="B20" s="105" t="s">
        <v>52</v>
      </c>
      <c r="C20" s="94">
        <v>35000</v>
      </c>
      <c r="D20" s="4">
        <f t="shared" si="12"/>
        <v>40</v>
      </c>
      <c r="E20" s="4">
        <v>18</v>
      </c>
      <c r="F20" s="54">
        <v>9.4999999999999998E-3</v>
      </c>
      <c r="G20" s="35"/>
      <c r="P20" s="37" t="e">
        <f>$C$42*#REF!</f>
        <v>#REF!</v>
      </c>
      <c r="Q20" s="38" t="e">
        <f>$C$41*#REF!</f>
        <v>#REF!</v>
      </c>
      <c r="R20" s="39" t="e">
        <f t="shared" si="16"/>
        <v>#REF!</v>
      </c>
      <c r="S20" s="39" t="e">
        <f t="shared" si="13"/>
        <v>#REF!</v>
      </c>
      <c r="T20" s="39" t="e">
        <f t="shared" si="17"/>
        <v>#REF!</v>
      </c>
      <c r="U20" s="40" t="e">
        <f t="shared" si="1"/>
        <v>#REF!</v>
      </c>
      <c r="V20" s="37" t="e">
        <f>$C$42*#REF!</f>
        <v>#REF!</v>
      </c>
      <c r="W20" s="38" t="e">
        <f>$C$41*#REF!</f>
        <v>#REF!</v>
      </c>
      <c r="X20" s="39" t="e">
        <f t="shared" si="18"/>
        <v>#REF!</v>
      </c>
      <c r="Y20" s="39" t="e">
        <f t="shared" si="14"/>
        <v>#REF!</v>
      </c>
      <c r="Z20" s="39" t="e">
        <f t="shared" si="19"/>
        <v>#REF!</v>
      </c>
      <c r="AA20" s="40" t="e">
        <f t="shared" si="3"/>
        <v>#REF!</v>
      </c>
      <c r="AB20" s="37" t="e">
        <f>$C$42*#REF!</f>
        <v>#REF!</v>
      </c>
      <c r="AC20" s="38" t="e">
        <f>$C$41*#REF!</f>
        <v>#REF!</v>
      </c>
      <c r="AD20" s="39" t="e">
        <f t="shared" si="20"/>
        <v>#REF!</v>
      </c>
      <c r="AE20" s="39" t="e">
        <f t="shared" si="15"/>
        <v>#REF!</v>
      </c>
      <c r="AF20" s="39" t="e">
        <f t="shared" si="21"/>
        <v>#REF!</v>
      </c>
      <c r="AG20" s="40" t="e">
        <f t="shared" si="5"/>
        <v>#REF!</v>
      </c>
      <c r="AZ20" s="41"/>
    </row>
    <row r="21" spans="1:52" x14ac:dyDescent="0.2">
      <c r="A21" s="33" t="s">
        <v>4</v>
      </c>
      <c r="B21" s="105" t="s">
        <v>66</v>
      </c>
      <c r="C21" s="93">
        <v>5</v>
      </c>
      <c r="D21" s="4">
        <f t="shared" si="12"/>
        <v>41</v>
      </c>
      <c r="E21" s="4">
        <v>19</v>
      </c>
      <c r="F21" s="54">
        <v>9.4999999999999998E-3</v>
      </c>
      <c r="G21" s="35"/>
      <c r="P21" s="37" t="e">
        <f>$C$42*#REF!</f>
        <v>#REF!</v>
      </c>
      <c r="Q21" s="38" t="e">
        <f>$C$41*#REF!</f>
        <v>#REF!</v>
      </c>
      <c r="R21" s="39" t="e">
        <f t="shared" si="16"/>
        <v>#REF!</v>
      </c>
      <c r="S21" s="39" t="e">
        <f t="shared" si="13"/>
        <v>#REF!</v>
      </c>
      <c r="T21" s="39" t="e">
        <f t="shared" si="17"/>
        <v>#REF!</v>
      </c>
      <c r="U21" s="40" t="e">
        <f t="shared" si="1"/>
        <v>#REF!</v>
      </c>
      <c r="V21" s="37" t="e">
        <f>$C$42*#REF!</f>
        <v>#REF!</v>
      </c>
      <c r="W21" s="38" t="e">
        <f>$C$41*#REF!</f>
        <v>#REF!</v>
      </c>
      <c r="X21" s="39" t="e">
        <f t="shared" si="18"/>
        <v>#REF!</v>
      </c>
      <c r="Y21" s="39" t="e">
        <f t="shared" si="14"/>
        <v>#REF!</v>
      </c>
      <c r="Z21" s="39" t="e">
        <f t="shared" si="19"/>
        <v>#REF!</v>
      </c>
      <c r="AA21" s="40" t="e">
        <f t="shared" si="3"/>
        <v>#REF!</v>
      </c>
      <c r="AB21" s="37" t="e">
        <f>$C$42*#REF!</f>
        <v>#REF!</v>
      </c>
      <c r="AC21" s="38" t="e">
        <f>$C$41*#REF!</f>
        <v>#REF!</v>
      </c>
      <c r="AD21" s="39" t="e">
        <f t="shared" si="20"/>
        <v>#REF!</v>
      </c>
      <c r="AE21" s="39" t="e">
        <f t="shared" si="15"/>
        <v>#REF!</v>
      </c>
      <c r="AF21" s="39" t="e">
        <f t="shared" si="21"/>
        <v>#REF!</v>
      </c>
      <c r="AG21" s="40" t="e">
        <f t="shared" si="5"/>
        <v>#REF!</v>
      </c>
    </row>
    <row r="22" spans="1:52" x14ac:dyDescent="0.2">
      <c r="A22" s="33" t="s">
        <v>2</v>
      </c>
      <c r="B22" s="105" t="s">
        <v>54</v>
      </c>
      <c r="C22" s="91">
        <v>0.04</v>
      </c>
      <c r="D22" s="4">
        <f t="shared" si="12"/>
        <v>42</v>
      </c>
      <c r="E22" s="4">
        <v>20</v>
      </c>
      <c r="F22" s="54">
        <v>9.4999999999999998E-3</v>
      </c>
      <c r="G22" s="35"/>
      <c r="P22" s="37" t="e">
        <f>$C$42*#REF!</f>
        <v>#REF!</v>
      </c>
      <c r="Q22" s="38" t="e">
        <f>$C$41*#REF!</f>
        <v>#REF!</v>
      </c>
      <c r="R22" s="39" t="e">
        <f t="shared" si="16"/>
        <v>#REF!</v>
      </c>
      <c r="S22" s="39" t="e">
        <f t="shared" si="13"/>
        <v>#REF!</v>
      </c>
      <c r="T22" s="39" t="e">
        <f t="shared" si="17"/>
        <v>#REF!</v>
      </c>
      <c r="U22" s="40" t="e">
        <f t="shared" si="1"/>
        <v>#REF!</v>
      </c>
      <c r="V22" s="37" t="e">
        <f>$C$42*#REF!</f>
        <v>#REF!</v>
      </c>
      <c r="W22" s="38" t="e">
        <f>$C$41*#REF!</f>
        <v>#REF!</v>
      </c>
      <c r="X22" s="39" t="e">
        <f t="shared" si="18"/>
        <v>#REF!</v>
      </c>
      <c r="Y22" s="39" t="e">
        <f t="shared" si="14"/>
        <v>#REF!</v>
      </c>
      <c r="Z22" s="39" t="e">
        <f t="shared" si="19"/>
        <v>#REF!</v>
      </c>
      <c r="AA22" s="40" t="e">
        <f t="shared" si="3"/>
        <v>#REF!</v>
      </c>
      <c r="AB22" s="37" t="e">
        <f>$C$42*#REF!</f>
        <v>#REF!</v>
      </c>
      <c r="AC22" s="38" t="e">
        <f>$C$41*#REF!</f>
        <v>#REF!</v>
      </c>
      <c r="AD22" s="39" t="e">
        <f t="shared" si="20"/>
        <v>#REF!</v>
      </c>
      <c r="AE22" s="39" t="e">
        <f t="shared" si="15"/>
        <v>#REF!</v>
      </c>
      <c r="AF22" s="39" t="e">
        <f t="shared" si="21"/>
        <v>#REF!</v>
      </c>
      <c r="AG22" s="40" t="e">
        <f t="shared" si="5"/>
        <v>#REF!</v>
      </c>
      <c r="AZ22" s="41"/>
    </row>
    <row r="23" spans="1:52" x14ac:dyDescent="0.2">
      <c r="A23" s="33" t="s">
        <v>1</v>
      </c>
      <c r="B23" s="105" t="s">
        <v>121</v>
      </c>
      <c r="C23" s="91">
        <v>0.09</v>
      </c>
      <c r="D23" s="4">
        <f t="shared" si="12"/>
        <v>43</v>
      </c>
      <c r="E23" s="4">
        <v>21</v>
      </c>
      <c r="F23" s="54">
        <v>9.4999999999999998E-3</v>
      </c>
      <c r="G23" s="35"/>
      <c r="P23" s="37" t="e">
        <f>$C$42*#REF!</f>
        <v>#REF!</v>
      </c>
      <c r="Q23" s="38" t="e">
        <f>$C$41*#REF!</f>
        <v>#REF!</v>
      </c>
      <c r="R23" s="39" t="e">
        <f t="shared" si="16"/>
        <v>#REF!</v>
      </c>
      <c r="S23" s="39" t="e">
        <f t="shared" si="13"/>
        <v>#REF!</v>
      </c>
      <c r="T23" s="39" t="e">
        <f t="shared" si="17"/>
        <v>#REF!</v>
      </c>
      <c r="U23" s="40" t="e">
        <f t="shared" si="1"/>
        <v>#REF!</v>
      </c>
      <c r="V23" s="37" t="e">
        <f>$C$42*#REF!</f>
        <v>#REF!</v>
      </c>
      <c r="W23" s="38" t="e">
        <f>$C$41*#REF!</f>
        <v>#REF!</v>
      </c>
      <c r="X23" s="39" t="e">
        <f t="shared" si="18"/>
        <v>#REF!</v>
      </c>
      <c r="Y23" s="39" t="e">
        <f t="shared" si="14"/>
        <v>#REF!</v>
      </c>
      <c r="Z23" s="39" t="e">
        <f t="shared" si="19"/>
        <v>#REF!</v>
      </c>
      <c r="AA23" s="40" t="e">
        <f t="shared" si="3"/>
        <v>#REF!</v>
      </c>
      <c r="AB23" s="37" t="e">
        <f>$C$42*#REF!</f>
        <v>#REF!</v>
      </c>
      <c r="AC23" s="38" t="e">
        <f>$C$41*#REF!</f>
        <v>#REF!</v>
      </c>
      <c r="AD23" s="39" t="e">
        <f t="shared" si="20"/>
        <v>#REF!</v>
      </c>
      <c r="AE23" s="39" t="e">
        <f t="shared" si="15"/>
        <v>#REF!</v>
      </c>
      <c r="AF23" s="39" t="e">
        <f t="shared" si="21"/>
        <v>#REF!</v>
      </c>
      <c r="AG23" s="40" t="e">
        <f t="shared" si="5"/>
        <v>#REF!</v>
      </c>
      <c r="AZ23" s="41"/>
    </row>
    <row r="24" spans="1:52" x14ac:dyDescent="0.2">
      <c r="A24" s="33" t="s">
        <v>42</v>
      </c>
      <c r="B24" s="105" t="s">
        <v>122</v>
      </c>
      <c r="C24" s="91">
        <v>0.17560000000000001</v>
      </c>
      <c r="D24" s="4">
        <f t="shared" si="12"/>
        <v>44</v>
      </c>
      <c r="E24" s="4">
        <v>22</v>
      </c>
      <c r="F24" s="54">
        <v>9.4999999999999998E-3</v>
      </c>
      <c r="G24" s="35"/>
      <c r="P24" s="37" t="e">
        <f>$C$42*#REF!</f>
        <v>#REF!</v>
      </c>
      <c r="Q24" s="38" t="e">
        <f>$C$41*#REF!</f>
        <v>#REF!</v>
      </c>
      <c r="R24" s="39" t="e">
        <f t="shared" si="16"/>
        <v>#REF!</v>
      </c>
      <c r="S24" s="39" t="e">
        <f t="shared" si="13"/>
        <v>#REF!</v>
      </c>
      <c r="T24" s="39" t="e">
        <f t="shared" si="17"/>
        <v>#REF!</v>
      </c>
      <c r="U24" s="40" t="e">
        <f t="shared" si="1"/>
        <v>#REF!</v>
      </c>
      <c r="V24" s="37" t="e">
        <f>$C$42*#REF!</f>
        <v>#REF!</v>
      </c>
      <c r="W24" s="38" t="e">
        <f>$C$41*#REF!</f>
        <v>#REF!</v>
      </c>
      <c r="X24" s="39" t="e">
        <f t="shared" si="18"/>
        <v>#REF!</v>
      </c>
      <c r="Y24" s="39" t="e">
        <f t="shared" si="14"/>
        <v>#REF!</v>
      </c>
      <c r="Z24" s="39" t="e">
        <f t="shared" si="19"/>
        <v>#REF!</v>
      </c>
      <c r="AA24" s="40" t="e">
        <f t="shared" si="3"/>
        <v>#REF!</v>
      </c>
      <c r="AB24" s="37" t="e">
        <f>$C$42*#REF!</f>
        <v>#REF!</v>
      </c>
      <c r="AC24" s="38" t="e">
        <f>$C$41*#REF!</f>
        <v>#REF!</v>
      </c>
      <c r="AD24" s="39" t="e">
        <f t="shared" si="20"/>
        <v>#REF!</v>
      </c>
      <c r="AE24" s="39" t="e">
        <f t="shared" si="15"/>
        <v>#REF!</v>
      </c>
      <c r="AF24" s="39" t="e">
        <f t="shared" si="21"/>
        <v>#REF!</v>
      </c>
      <c r="AG24" s="40" t="e">
        <f t="shared" si="5"/>
        <v>#REF!</v>
      </c>
    </row>
    <row r="25" spans="1:52" x14ac:dyDescent="0.2">
      <c r="A25" s="33" t="s">
        <v>118</v>
      </c>
      <c r="B25" s="105" t="s">
        <v>119</v>
      </c>
      <c r="C25" s="95">
        <v>1.8200000000000001E-2</v>
      </c>
      <c r="D25" s="4">
        <f t="shared" si="12"/>
        <v>45</v>
      </c>
      <c r="E25" s="4">
        <v>23</v>
      </c>
      <c r="F25" s="54">
        <v>9.4999999999999998E-3</v>
      </c>
      <c r="G25" s="35"/>
      <c r="P25" s="37" t="e">
        <f>$C$42*#REF!</f>
        <v>#REF!</v>
      </c>
      <c r="Q25" s="38" t="e">
        <f>$C$41*#REF!</f>
        <v>#REF!</v>
      </c>
      <c r="R25" s="39" t="e">
        <f t="shared" si="16"/>
        <v>#REF!</v>
      </c>
      <c r="S25" s="39" t="e">
        <f t="shared" si="13"/>
        <v>#REF!</v>
      </c>
      <c r="T25" s="39" t="e">
        <f t="shared" si="17"/>
        <v>#REF!</v>
      </c>
      <c r="U25" s="40" t="e">
        <f t="shared" si="1"/>
        <v>#REF!</v>
      </c>
      <c r="V25" s="37" t="e">
        <f>$C$42*#REF!</f>
        <v>#REF!</v>
      </c>
      <c r="W25" s="38" t="e">
        <f>$C$41*#REF!</f>
        <v>#REF!</v>
      </c>
      <c r="X25" s="39" t="e">
        <f t="shared" si="18"/>
        <v>#REF!</v>
      </c>
      <c r="Y25" s="39" t="e">
        <f t="shared" si="14"/>
        <v>#REF!</v>
      </c>
      <c r="Z25" s="39" t="e">
        <f t="shared" si="19"/>
        <v>#REF!</v>
      </c>
      <c r="AA25" s="40" t="e">
        <f t="shared" si="3"/>
        <v>#REF!</v>
      </c>
      <c r="AB25" s="37" t="e">
        <f>$C$42*#REF!</f>
        <v>#REF!</v>
      </c>
      <c r="AC25" s="38" t="e">
        <f>$C$41*#REF!</f>
        <v>#REF!</v>
      </c>
      <c r="AD25" s="39" t="e">
        <f t="shared" si="20"/>
        <v>#REF!</v>
      </c>
      <c r="AE25" s="39" t="e">
        <f t="shared" si="15"/>
        <v>#REF!</v>
      </c>
      <c r="AF25" s="39" t="e">
        <f t="shared" si="21"/>
        <v>#REF!</v>
      </c>
      <c r="AG25" s="40" t="e">
        <f t="shared" si="5"/>
        <v>#REF!</v>
      </c>
      <c r="AZ25" s="41"/>
    </row>
    <row r="26" spans="1:52" x14ac:dyDescent="0.2">
      <c r="A26" s="33" t="s">
        <v>86</v>
      </c>
      <c r="B26" s="105"/>
      <c r="C26" s="96">
        <v>3600</v>
      </c>
      <c r="D26" s="4">
        <f t="shared" si="12"/>
        <v>46</v>
      </c>
      <c r="E26" s="4">
        <v>24</v>
      </c>
      <c r="F26" s="54">
        <v>9.4999999999999998E-3</v>
      </c>
      <c r="G26" s="35"/>
      <c r="P26" s="37" t="e">
        <f>$C$42*#REF!</f>
        <v>#REF!</v>
      </c>
      <c r="Q26" s="38" t="e">
        <f>$C$41*#REF!</f>
        <v>#REF!</v>
      </c>
      <c r="R26" s="39" t="e">
        <f t="shared" si="16"/>
        <v>#REF!</v>
      </c>
      <c r="S26" s="39" t="e">
        <f t="shared" si="13"/>
        <v>#REF!</v>
      </c>
      <c r="T26" s="39" t="e">
        <f t="shared" si="17"/>
        <v>#REF!</v>
      </c>
      <c r="U26" s="40" t="e">
        <f t="shared" si="1"/>
        <v>#REF!</v>
      </c>
      <c r="V26" s="37" t="e">
        <f>$C$42*#REF!</f>
        <v>#REF!</v>
      </c>
      <c r="W26" s="38" t="e">
        <f>$C$41*#REF!</f>
        <v>#REF!</v>
      </c>
      <c r="X26" s="39" t="e">
        <f t="shared" si="18"/>
        <v>#REF!</v>
      </c>
      <c r="Y26" s="39" t="e">
        <f t="shared" si="14"/>
        <v>#REF!</v>
      </c>
      <c r="Z26" s="39" t="e">
        <f t="shared" si="19"/>
        <v>#REF!</v>
      </c>
      <c r="AA26" s="40" t="e">
        <f t="shared" si="3"/>
        <v>#REF!</v>
      </c>
      <c r="AB26" s="37" t="e">
        <f>$C$42*#REF!</f>
        <v>#REF!</v>
      </c>
      <c r="AC26" s="38" t="e">
        <f>$C$41*#REF!</f>
        <v>#REF!</v>
      </c>
      <c r="AD26" s="39" t="e">
        <f t="shared" si="20"/>
        <v>#REF!</v>
      </c>
      <c r="AE26" s="39" t="e">
        <f t="shared" si="15"/>
        <v>#REF!</v>
      </c>
      <c r="AF26" s="39" t="e">
        <f t="shared" si="21"/>
        <v>#REF!</v>
      </c>
      <c r="AG26" s="40" t="e">
        <f t="shared" si="5"/>
        <v>#REF!</v>
      </c>
    </row>
    <row r="27" spans="1:52" x14ac:dyDescent="0.2">
      <c r="A27" s="33" t="s">
        <v>91</v>
      </c>
      <c r="B27" s="105"/>
      <c r="C27" s="97">
        <v>150000</v>
      </c>
      <c r="D27" s="4">
        <f t="shared" si="12"/>
        <v>47</v>
      </c>
      <c r="E27" s="4">
        <v>25</v>
      </c>
      <c r="F27" s="54">
        <v>9.4999999999999998E-3</v>
      </c>
      <c r="G27" s="35"/>
      <c r="I27" s="43"/>
      <c r="K27" s="43"/>
      <c r="M27" s="43"/>
      <c r="P27" s="37" t="e">
        <f>$C$42*#REF!</f>
        <v>#REF!</v>
      </c>
      <c r="Q27" s="38" t="e">
        <f>$C$41*#REF!</f>
        <v>#REF!</v>
      </c>
      <c r="R27" s="39" t="e">
        <f t="shared" si="16"/>
        <v>#REF!</v>
      </c>
      <c r="S27" s="39" t="e">
        <f t="shared" si="13"/>
        <v>#REF!</v>
      </c>
      <c r="T27" s="39" t="e">
        <f t="shared" si="17"/>
        <v>#REF!</v>
      </c>
      <c r="U27" s="40" t="e">
        <f t="shared" si="1"/>
        <v>#REF!</v>
      </c>
      <c r="V27" s="37" t="e">
        <f>$C$42*#REF!</f>
        <v>#REF!</v>
      </c>
      <c r="W27" s="38" t="e">
        <f>$C$41*#REF!</f>
        <v>#REF!</v>
      </c>
      <c r="X27" s="39" t="e">
        <f t="shared" si="18"/>
        <v>#REF!</v>
      </c>
      <c r="Y27" s="39" t="e">
        <f t="shared" si="14"/>
        <v>#REF!</v>
      </c>
      <c r="Z27" s="39" t="e">
        <f t="shared" si="19"/>
        <v>#REF!</v>
      </c>
      <c r="AA27" s="40" t="e">
        <f t="shared" si="3"/>
        <v>#REF!</v>
      </c>
      <c r="AB27" s="37" t="e">
        <f>$C$42*#REF!</f>
        <v>#REF!</v>
      </c>
      <c r="AC27" s="38" t="e">
        <f>$C$41*#REF!</f>
        <v>#REF!</v>
      </c>
      <c r="AD27" s="39" t="e">
        <f t="shared" si="20"/>
        <v>#REF!</v>
      </c>
      <c r="AE27" s="39" t="e">
        <f t="shared" si="15"/>
        <v>#REF!</v>
      </c>
      <c r="AF27" s="39" t="e">
        <f t="shared" si="21"/>
        <v>#REF!</v>
      </c>
      <c r="AG27" s="40" t="e">
        <f t="shared" si="5"/>
        <v>#REF!</v>
      </c>
      <c r="AZ27" s="41"/>
    </row>
    <row r="28" spans="1:52" x14ac:dyDescent="0.2">
      <c r="A28" s="33" t="s">
        <v>87</v>
      </c>
      <c r="B28" s="105"/>
      <c r="C28" s="91">
        <v>1.8200000000000001E-2</v>
      </c>
      <c r="D28" s="4">
        <f t="shared" si="12"/>
        <v>48</v>
      </c>
      <c r="E28" s="4">
        <v>26</v>
      </c>
      <c r="F28" s="54">
        <v>9.4999999999999998E-3</v>
      </c>
      <c r="G28" s="35"/>
      <c r="I28" s="43"/>
      <c r="K28" s="43"/>
      <c r="M28" s="43"/>
      <c r="P28" s="37" t="e">
        <f>$C$42*#REF!</f>
        <v>#REF!</v>
      </c>
      <c r="Q28" s="38" t="e">
        <f>$C$41*#REF!</f>
        <v>#REF!</v>
      </c>
      <c r="R28" s="39" t="e">
        <f t="shared" si="16"/>
        <v>#REF!</v>
      </c>
      <c r="S28" s="39" t="e">
        <f t="shared" si="13"/>
        <v>#REF!</v>
      </c>
      <c r="T28" s="39" t="e">
        <f t="shared" si="17"/>
        <v>#REF!</v>
      </c>
      <c r="U28" s="40" t="e">
        <f t="shared" si="1"/>
        <v>#REF!</v>
      </c>
      <c r="V28" s="37" t="e">
        <f>$C$42*#REF!</f>
        <v>#REF!</v>
      </c>
      <c r="W28" s="38" t="e">
        <f>$C$41*#REF!</f>
        <v>#REF!</v>
      </c>
      <c r="X28" s="39" t="e">
        <f t="shared" si="18"/>
        <v>#REF!</v>
      </c>
      <c r="Y28" s="39" t="e">
        <f t="shared" si="14"/>
        <v>#REF!</v>
      </c>
      <c r="Z28" s="39" t="e">
        <f t="shared" si="19"/>
        <v>#REF!</v>
      </c>
      <c r="AA28" s="40" t="e">
        <f t="shared" si="3"/>
        <v>#REF!</v>
      </c>
      <c r="AB28" s="37" t="e">
        <f>$C$42*#REF!</f>
        <v>#REF!</v>
      </c>
      <c r="AC28" s="38" t="e">
        <f>$C$41*#REF!</f>
        <v>#REF!</v>
      </c>
      <c r="AD28" s="39" t="e">
        <f t="shared" si="20"/>
        <v>#REF!</v>
      </c>
      <c r="AE28" s="39" t="e">
        <f t="shared" si="15"/>
        <v>#REF!</v>
      </c>
      <c r="AF28" s="39" t="e">
        <f t="shared" si="21"/>
        <v>#REF!</v>
      </c>
      <c r="AG28" s="40" t="e">
        <f t="shared" si="5"/>
        <v>#REF!</v>
      </c>
    </row>
    <row r="29" spans="1:52" x14ac:dyDescent="0.2">
      <c r="A29" s="33" t="s">
        <v>88</v>
      </c>
      <c r="B29" s="105"/>
      <c r="C29" s="91">
        <v>1.8200000000000001E-2</v>
      </c>
      <c r="D29" s="4">
        <f t="shared" si="12"/>
        <v>49</v>
      </c>
      <c r="E29" s="4">
        <v>27</v>
      </c>
      <c r="F29" s="54">
        <v>9.4999999999999998E-3</v>
      </c>
      <c r="G29" s="35"/>
      <c r="H29" s="46"/>
      <c r="J29" s="46"/>
      <c r="L29" s="46"/>
      <c r="N29" s="46"/>
      <c r="O29" s="46"/>
      <c r="P29" s="37" t="e">
        <f>$C$42*#REF!</f>
        <v>#REF!</v>
      </c>
      <c r="Q29" s="38" t="e">
        <f>$C$41*#REF!</f>
        <v>#REF!</v>
      </c>
      <c r="R29" s="39" t="e">
        <f t="shared" si="16"/>
        <v>#REF!</v>
      </c>
      <c r="S29" s="39" t="e">
        <f t="shared" si="13"/>
        <v>#REF!</v>
      </c>
      <c r="T29" s="39" t="e">
        <f t="shared" si="17"/>
        <v>#REF!</v>
      </c>
      <c r="U29" s="40" t="e">
        <f t="shared" si="1"/>
        <v>#REF!</v>
      </c>
      <c r="V29" s="37" t="e">
        <f>$C$42*#REF!</f>
        <v>#REF!</v>
      </c>
      <c r="W29" s="38" t="e">
        <f>$C$41*#REF!</f>
        <v>#REF!</v>
      </c>
      <c r="X29" s="39" t="e">
        <f t="shared" si="18"/>
        <v>#REF!</v>
      </c>
      <c r="Y29" s="39" t="e">
        <f t="shared" si="14"/>
        <v>#REF!</v>
      </c>
      <c r="Z29" s="39" t="e">
        <f t="shared" si="19"/>
        <v>#REF!</v>
      </c>
      <c r="AA29" s="40" t="e">
        <f t="shared" si="3"/>
        <v>#REF!</v>
      </c>
      <c r="AB29" s="37" t="e">
        <f>$C$42*#REF!</f>
        <v>#REF!</v>
      </c>
      <c r="AC29" s="38" t="e">
        <f>$C$41*#REF!</f>
        <v>#REF!</v>
      </c>
      <c r="AD29" s="39" t="e">
        <f t="shared" si="20"/>
        <v>#REF!</v>
      </c>
      <c r="AE29" s="39" t="e">
        <f t="shared" si="15"/>
        <v>#REF!</v>
      </c>
      <c r="AF29" s="39" t="e">
        <f t="shared" si="21"/>
        <v>#REF!</v>
      </c>
      <c r="AG29" s="40" t="e">
        <f t="shared" si="5"/>
        <v>#REF!</v>
      </c>
    </row>
    <row r="30" spans="1:52" x14ac:dyDescent="0.2">
      <c r="A30" s="33" t="s">
        <v>9</v>
      </c>
      <c r="B30" s="105" t="s">
        <v>9</v>
      </c>
      <c r="C30" s="91">
        <v>0.01</v>
      </c>
      <c r="D30" s="51">
        <f t="shared" si="12"/>
        <v>50</v>
      </c>
      <c r="E30" s="51">
        <v>28</v>
      </c>
      <c r="F30" s="54">
        <v>9.4999999999999998E-3</v>
      </c>
      <c r="G30" s="35"/>
      <c r="H30" s="46"/>
      <c r="J30" s="46"/>
      <c r="L30" s="46"/>
      <c r="N30" s="46"/>
      <c r="O30" s="46"/>
      <c r="P30" s="37" t="e">
        <f>$C$42*#REF!</f>
        <v>#REF!</v>
      </c>
      <c r="Q30" s="38" t="e">
        <f>$C$41*#REF!</f>
        <v>#REF!</v>
      </c>
      <c r="R30" s="39" t="e">
        <f t="shared" si="16"/>
        <v>#REF!</v>
      </c>
      <c r="S30" s="39" t="e">
        <f t="shared" si="13"/>
        <v>#REF!</v>
      </c>
      <c r="T30" s="39" t="e">
        <f t="shared" si="17"/>
        <v>#REF!</v>
      </c>
      <c r="U30" s="40" t="e">
        <f t="shared" si="1"/>
        <v>#REF!</v>
      </c>
      <c r="V30" s="37" t="e">
        <f>$C$42*#REF!</f>
        <v>#REF!</v>
      </c>
      <c r="W30" s="38" t="e">
        <f>$C$41*#REF!</f>
        <v>#REF!</v>
      </c>
      <c r="X30" s="39" t="e">
        <f t="shared" si="18"/>
        <v>#REF!</v>
      </c>
      <c r="Y30" s="39" t="e">
        <f t="shared" si="14"/>
        <v>#REF!</v>
      </c>
      <c r="Z30" s="39" t="e">
        <f t="shared" si="19"/>
        <v>#REF!</v>
      </c>
      <c r="AA30" s="40" t="e">
        <f t="shared" si="3"/>
        <v>#REF!</v>
      </c>
      <c r="AB30" s="37" t="e">
        <f>$C$42*#REF!</f>
        <v>#REF!</v>
      </c>
      <c r="AC30" s="38" t="e">
        <f>$C$41*#REF!</f>
        <v>#REF!</v>
      </c>
      <c r="AD30" s="39" t="e">
        <f t="shared" si="20"/>
        <v>#REF!</v>
      </c>
      <c r="AE30" s="39" t="e">
        <f t="shared" si="15"/>
        <v>#REF!</v>
      </c>
      <c r="AF30" s="39" t="e">
        <f t="shared" si="21"/>
        <v>#REF!</v>
      </c>
      <c r="AG30" s="40" t="e">
        <f t="shared" si="5"/>
        <v>#REF!</v>
      </c>
    </row>
    <row r="31" spans="1:52" x14ac:dyDescent="0.2">
      <c r="A31" s="33" t="s">
        <v>14</v>
      </c>
      <c r="B31" s="105" t="s">
        <v>55</v>
      </c>
      <c r="C31" s="93">
        <v>1</v>
      </c>
      <c r="D31" s="4">
        <f t="shared" si="12"/>
        <v>51</v>
      </c>
      <c r="E31" s="4">
        <v>29</v>
      </c>
      <c r="F31" s="54">
        <v>9.4999999999999998E-3</v>
      </c>
      <c r="G31" s="35"/>
      <c r="H31" s="46"/>
      <c r="J31" s="46"/>
      <c r="L31" s="46"/>
      <c r="N31" s="46"/>
      <c r="O31" s="46"/>
      <c r="P31" s="37" t="e">
        <f>$C$42*#REF!</f>
        <v>#REF!</v>
      </c>
      <c r="Q31" s="38" t="e">
        <f>$C$41*#REF!</f>
        <v>#REF!</v>
      </c>
      <c r="R31" s="39" t="e">
        <f t="shared" si="16"/>
        <v>#REF!</v>
      </c>
      <c r="S31" s="39" t="e">
        <f t="shared" si="13"/>
        <v>#REF!</v>
      </c>
      <c r="T31" s="39" t="e">
        <f t="shared" si="17"/>
        <v>#REF!</v>
      </c>
      <c r="U31" s="40" t="e">
        <f t="shared" si="1"/>
        <v>#REF!</v>
      </c>
      <c r="V31" s="37" t="e">
        <f>$C$42*#REF!</f>
        <v>#REF!</v>
      </c>
      <c r="W31" s="38" t="e">
        <f>$C$41*#REF!</f>
        <v>#REF!</v>
      </c>
      <c r="X31" s="39" t="e">
        <f t="shared" si="18"/>
        <v>#REF!</v>
      </c>
      <c r="Y31" s="39" t="e">
        <f t="shared" si="14"/>
        <v>#REF!</v>
      </c>
      <c r="Z31" s="39" t="e">
        <f t="shared" si="19"/>
        <v>#REF!</v>
      </c>
      <c r="AA31" s="40" t="e">
        <f t="shared" si="3"/>
        <v>#REF!</v>
      </c>
      <c r="AB31" s="37" t="e">
        <f>$C$42*#REF!</f>
        <v>#REF!</v>
      </c>
      <c r="AC31" s="38" t="e">
        <f>$C$41*#REF!</f>
        <v>#REF!</v>
      </c>
      <c r="AD31" s="39" t="e">
        <f t="shared" si="20"/>
        <v>#REF!</v>
      </c>
      <c r="AE31" s="39" t="e">
        <f t="shared" si="15"/>
        <v>#REF!</v>
      </c>
      <c r="AF31" s="39" t="e">
        <f t="shared" si="21"/>
        <v>#REF!</v>
      </c>
      <c r="AG31" s="40" t="e">
        <f t="shared" si="5"/>
        <v>#REF!</v>
      </c>
    </row>
    <row r="32" spans="1:52" x14ac:dyDescent="0.2">
      <c r="A32" s="33" t="s">
        <v>3</v>
      </c>
      <c r="B32" s="105" t="s">
        <v>53</v>
      </c>
      <c r="C32" s="98">
        <v>280000</v>
      </c>
      <c r="D32" s="4">
        <f t="shared" si="12"/>
        <v>52</v>
      </c>
      <c r="E32" s="4">
        <v>30</v>
      </c>
      <c r="F32" s="54">
        <v>9.4999999999999998E-3</v>
      </c>
      <c r="G32" s="35"/>
      <c r="H32" s="46"/>
      <c r="I32" s="43"/>
      <c r="J32" s="46"/>
      <c r="K32" s="43"/>
      <c r="L32" s="46"/>
      <c r="M32" s="43"/>
      <c r="N32" s="46"/>
      <c r="O32" s="46"/>
      <c r="P32" s="37" t="e">
        <f>$C$42*#REF!</f>
        <v>#REF!</v>
      </c>
      <c r="Q32" s="38" t="e">
        <f>$C$41*#REF!</f>
        <v>#REF!</v>
      </c>
      <c r="R32" s="39" t="e">
        <f t="shared" si="16"/>
        <v>#REF!</v>
      </c>
      <c r="S32" s="39" t="e">
        <f t="shared" si="13"/>
        <v>#REF!</v>
      </c>
      <c r="T32" s="39" t="e">
        <f t="shared" si="17"/>
        <v>#REF!</v>
      </c>
      <c r="U32" s="40" t="e">
        <f t="shared" si="1"/>
        <v>#REF!</v>
      </c>
      <c r="V32" s="37" t="e">
        <f>$C$42*#REF!</f>
        <v>#REF!</v>
      </c>
      <c r="W32" s="38" t="e">
        <f>$C$41*#REF!</f>
        <v>#REF!</v>
      </c>
      <c r="X32" s="39" t="e">
        <f t="shared" si="18"/>
        <v>#REF!</v>
      </c>
      <c r="Y32" s="39" t="e">
        <f t="shared" si="14"/>
        <v>#REF!</v>
      </c>
      <c r="Z32" s="39" t="e">
        <f t="shared" si="19"/>
        <v>#REF!</v>
      </c>
      <c r="AA32" s="40" t="e">
        <f t="shared" si="3"/>
        <v>#REF!</v>
      </c>
      <c r="AB32" s="37" t="e">
        <f>$C$42*#REF!</f>
        <v>#REF!</v>
      </c>
      <c r="AC32" s="38" t="e">
        <f>$C$41*#REF!</f>
        <v>#REF!</v>
      </c>
      <c r="AD32" s="39" t="e">
        <f t="shared" si="20"/>
        <v>#REF!</v>
      </c>
      <c r="AE32" s="39" t="e">
        <f t="shared" si="15"/>
        <v>#REF!</v>
      </c>
      <c r="AF32" s="39" t="e">
        <f t="shared" si="21"/>
        <v>#REF!</v>
      </c>
      <c r="AG32" s="40" t="e">
        <f t="shared" si="5"/>
        <v>#REF!</v>
      </c>
    </row>
    <row r="33" spans="1:16384" x14ac:dyDescent="0.2">
      <c r="A33" s="33" t="s">
        <v>68</v>
      </c>
      <c r="B33" s="105" t="s">
        <v>71</v>
      </c>
      <c r="C33" s="99">
        <v>0</v>
      </c>
      <c r="D33" s="4">
        <f t="shared" si="12"/>
        <v>53</v>
      </c>
      <c r="E33" s="4">
        <v>31</v>
      </c>
      <c r="F33" s="54">
        <v>9.4999999999999998E-3</v>
      </c>
      <c r="G33" s="35"/>
      <c r="H33" s="47"/>
      <c r="I33" s="43"/>
      <c r="J33" s="47"/>
      <c r="K33" s="43"/>
      <c r="L33" s="47"/>
      <c r="M33" s="43"/>
      <c r="N33" s="47"/>
      <c r="O33" s="47"/>
      <c r="P33" s="37" t="e">
        <f>$C$42*#REF!</f>
        <v>#REF!</v>
      </c>
      <c r="Q33" s="38" t="e">
        <f>$C$41*#REF!</f>
        <v>#REF!</v>
      </c>
      <c r="R33" s="39" t="e">
        <f t="shared" si="16"/>
        <v>#REF!</v>
      </c>
      <c r="S33" s="39" t="e">
        <f t="shared" si="13"/>
        <v>#REF!</v>
      </c>
      <c r="T33" s="39" t="e">
        <f t="shared" si="17"/>
        <v>#REF!</v>
      </c>
      <c r="U33" s="40" t="e">
        <f t="shared" si="1"/>
        <v>#REF!</v>
      </c>
      <c r="V33" s="37" t="e">
        <f>$C$42*#REF!</f>
        <v>#REF!</v>
      </c>
      <c r="W33" s="38" t="e">
        <f>$C$41*#REF!</f>
        <v>#REF!</v>
      </c>
      <c r="X33" s="39" t="e">
        <f t="shared" si="18"/>
        <v>#REF!</v>
      </c>
      <c r="Y33" s="39" t="e">
        <f t="shared" si="14"/>
        <v>#REF!</v>
      </c>
      <c r="Z33" s="39" t="e">
        <f t="shared" si="19"/>
        <v>#REF!</v>
      </c>
      <c r="AA33" s="40" t="e">
        <f t="shared" si="3"/>
        <v>#REF!</v>
      </c>
      <c r="AB33" s="37" t="e">
        <f>$C$42*#REF!</f>
        <v>#REF!</v>
      </c>
      <c r="AC33" s="38" t="e">
        <f>$C$41*#REF!</f>
        <v>#REF!</v>
      </c>
      <c r="AD33" s="39" t="e">
        <f t="shared" si="20"/>
        <v>#REF!</v>
      </c>
      <c r="AE33" s="39" t="e">
        <f t="shared" si="15"/>
        <v>#REF!</v>
      </c>
      <c r="AF33" s="39" t="e">
        <f t="shared" si="21"/>
        <v>#REF!</v>
      </c>
      <c r="AG33" s="40" t="e">
        <f t="shared" si="5"/>
        <v>#REF!</v>
      </c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  <c r="IW33" s="7"/>
      <c r="IX33" s="7"/>
      <c r="IY33" s="7"/>
      <c r="IZ33" s="7"/>
      <c r="JA33" s="7"/>
      <c r="JB33" s="7"/>
      <c r="JC33" s="7"/>
      <c r="JD33" s="7"/>
      <c r="JE33" s="7"/>
      <c r="JF33" s="7"/>
      <c r="JG33" s="7"/>
      <c r="JH33" s="7"/>
      <c r="JI33" s="7"/>
      <c r="JJ33" s="7"/>
      <c r="JK33" s="7"/>
      <c r="JL33" s="7"/>
      <c r="JM33" s="7"/>
      <c r="JN33" s="7"/>
      <c r="JO33" s="7"/>
      <c r="JP33" s="7"/>
      <c r="JQ33" s="7"/>
      <c r="JR33" s="7"/>
      <c r="JS33" s="7"/>
      <c r="JT33" s="7"/>
      <c r="JU33" s="7"/>
      <c r="JV33" s="7"/>
      <c r="JW33" s="7"/>
      <c r="JX33" s="7"/>
      <c r="JY33" s="7"/>
      <c r="JZ33" s="7"/>
      <c r="KA33" s="7"/>
      <c r="KB33" s="7"/>
      <c r="KC33" s="7"/>
      <c r="KD33" s="7"/>
      <c r="KE33" s="7"/>
      <c r="KF33" s="7"/>
      <c r="KG33" s="7"/>
      <c r="KH33" s="7"/>
      <c r="KI33" s="7"/>
      <c r="KJ33" s="7"/>
      <c r="KK33" s="7"/>
      <c r="KL33" s="7"/>
      <c r="KM33" s="7"/>
      <c r="KN33" s="7"/>
      <c r="KO33" s="7"/>
      <c r="KP33" s="7"/>
      <c r="KQ33" s="7"/>
      <c r="KR33" s="7"/>
      <c r="KS33" s="7"/>
      <c r="KT33" s="7"/>
      <c r="KU33" s="7"/>
      <c r="KV33" s="7"/>
      <c r="KW33" s="7"/>
      <c r="KX33" s="7"/>
      <c r="KY33" s="7"/>
      <c r="KZ33" s="7"/>
      <c r="LA33" s="7"/>
      <c r="LB33" s="7"/>
      <c r="LC33" s="7"/>
      <c r="LD33" s="7"/>
      <c r="LE33" s="7"/>
      <c r="LF33" s="7"/>
      <c r="LG33" s="7"/>
      <c r="LH33" s="7"/>
      <c r="LI33" s="7"/>
      <c r="LJ33" s="7"/>
      <c r="LK33" s="7"/>
      <c r="LL33" s="7"/>
      <c r="LM33" s="7"/>
      <c r="LN33" s="7"/>
      <c r="LO33" s="7"/>
      <c r="LP33" s="7"/>
      <c r="LQ33" s="7"/>
      <c r="LR33" s="7"/>
      <c r="LS33" s="7"/>
      <c r="LT33" s="7"/>
      <c r="LU33" s="7"/>
      <c r="LV33" s="7"/>
      <c r="LW33" s="7"/>
      <c r="LX33" s="7"/>
      <c r="LY33" s="7"/>
      <c r="LZ33" s="7"/>
      <c r="MA33" s="7"/>
      <c r="MB33" s="7"/>
      <c r="MC33" s="7"/>
      <c r="MD33" s="7"/>
      <c r="ME33" s="7"/>
      <c r="MF33" s="7"/>
      <c r="MG33" s="7"/>
      <c r="MH33" s="7"/>
      <c r="MI33" s="7"/>
      <c r="MJ33" s="7"/>
      <c r="MK33" s="7"/>
      <c r="ML33" s="7"/>
      <c r="MM33" s="7"/>
      <c r="MN33" s="7"/>
      <c r="MO33" s="7"/>
      <c r="MP33" s="7"/>
      <c r="MQ33" s="7"/>
      <c r="MR33" s="7"/>
      <c r="MS33" s="7"/>
      <c r="MT33" s="7"/>
      <c r="MU33" s="7"/>
      <c r="MV33" s="7"/>
      <c r="MW33" s="7"/>
      <c r="MX33" s="7"/>
      <c r="MY33" s="7"/>
      <c r="MZ33" s="7"/>
      <c r="NA33" s="7"/>
      <c r="NB33" s="7"/>
      <c r="NC33" s="7"/>
      <c r="ND33" s="7"/>
      <c r="NE33" s="7"/>
      <c r="NF33" s="7"/>
      <c r="NG33" s="7"/>
      <c r="NH33" s="7"/>
      <c r="NI33" s="7"/>
      <c r="NJ33" s="7"/>
      <c r="NK33" s="7"/>
      <c r="NL33" s="7"/>
      <c r="NM33" s="7"/>
      <c r="NN33" s="7"/>
      <c r="NO33" s="7"/>
      <c r="NP33" s="7"/>
      <c r="NQ33" s="7"/>
      <c r="NR33" s="7"/>
      <c r="NS33" s="7"/>
      <c r="NT33" s="7"/>
      <c r="NU33" s="7"/>
      <c r="NV33" s="7"/>
      <c r="NW33" s="7"/>
      <c r="NX33" s="7"/>
      <c r="NY33" s="7"/>
      <c r="NZ33" s="7"/>
      <c r="OA33" s="7"/>
      <c r="OB33" s="7"/>
      <c r="OC33" s="7"/>
      <c r="OD33" s="7"/>
      <c r="OE33" s="7"/>
      <c r="OF33" s="7"/>
      <c r="OG33" s="7"/>
      <c r="OH33" s="7"/>
      <c r="OI33" s="7"/>
      <c r="OJ33" s="7"/>
      <c r="OK33" s="7"/>
      <c r="OL33" s="7"/>
      <c r="OM33" s="7"/>
      <c r="ON33" s="7"/>
      <c r="OO33" s="7"/>
      <c r="OP33" s="7"/>
      <c r="OQ33" s="7"/>
      <c r="OR33" s="7"/>
      <c r="OS33" s="7"/>
      <c r="OT33" s="7"/>
      <c r="OU33" s="7"/>
      <c r="OV33" s="7"/>
      <c r="OW33" s="7"/>
      <c r="OX33" s="7"/>
      <c r="OY33" s="7"/>
      <c r="OZ33" s="7"/>
      <c r="PA33" s="7"/>
      <c r="PB33" s="7"/>
      <c r="PC33" s="7"/>
      <c r="PD33" s="7"/>
      <c r="PE33" s="7"/>
      <c r="PF33" s="7"/>
      <c r="PG33" s="7"/>
      <c r="PH33" s="7"/>
      <c r="PI33" s="7"/>
      <c r="PJ33" s="7"/>
      <c r="PK33" s="7"/>
      <c r="PL33" s="7"/>
      <c r="PM33" s="7"/>
      <c r="PN33" s="7"/>
      <c r="PO33" s="7"/>
      <c r="PP33" s="7"/>
      <c r="PQ33" s="7"/>
      <c r="PR33" s="7"/>
      <c r="PS33" s="7"/>
      <c r="PT33" s="7"/>
      <c r="PU33" s="7"/>
      <c r="PV33" s="7"/>
      <c r="PW33" s="7"/>
      <c r="PX33" s="7"/>
      <c r="PY33" s="7"/>
      <c r="PZ33" s="7"/>
      <c r="QA33" s="7"/>
      <c r="QB33" s="7"/>
      <c r="QC33" s="7"/>
      <c r="QD33" s="7"/>
      <c r="QE33" s="7"/>
      <c r="QF33" s="7"/>
      <c r="QG33" s="7"/>
      <c r="QH33" s="7"/>
      <c r="QI33" s="7"/>
      <c r="QJ33" s="7"/>
      <c r="QK33" s="7"/>
      <c r="QL33" s="7"/>
      <c r="QM33" s="7"/>
      <c r="QN33" s="7"/>
      <c r="QO33" s="7"/>
      <c r="QP33" s="7"/>
      <c r="QQ33" s="7"/>
      <c r="QR33" s="7"/>
      <c r="QS33" s="7"/>
      <c r="QT33" s="7"/>
      <c r="QU33" s="7"/>
      <c r="QV33" s="7"/>
      <c r="QW33" s="7"/>
      <c r="QX33" s="7"/>
      <c r="QY33" s="7"/>
      <c r="QZ33" s="7"/>
      <c r="RA33" s="7"/>
      <c r="RB33" s="7"/>
      <c r="RC33" s="7"/>
      <c r="RD33" s="7"/>
      <c r="RE33" s="7"/>
      <c r="RF33" s="7"/>
      <c r="RG33" s="7"/>
      <c r="RH33" s="7"/>
      <c r="RI33" s="7"/>
      <c r="RJ33" s="7"/>
      <c r="RK33" s="7"/>
      <c r="RL33" s="7"/>
      <c r="RM33" s="7"/>
      <c r="RN33" s="7"/>
      <c r="RO33" s="7"/>
      <c r="RP33" s="7"/>
      <c r="RQ33" s="7"/>
      <c r="RR33" s="7"/>
      <c r="RS33" s="7"/>
      <c r="RT33" s="7"/>
      <c r="RU33" s="7"/>
      <c r="RV33" s="7"/>
      <c r="RW33" s="7"/>
      <c r="RX33" s="7"/>
      <c r="RY33" s="7"/>
      <c r="RZ33" s="7"/>
      <c r="SA33" s="7"/>
      <c r="SB33" s="7"/>
      <c r="SC33" s="7"/>
      <c r="SD33" s="7"/>
      <c r="SE33" s="7"/>
      <c r="SF33" s="7"/>
      <c r="SG33" s="7"/>
      <c r="SH33" s="7"/>
      <c r="SI33" s="7"/>
      <c r="SJ33" s="7"/>
      <c r="SK33" s="7"/>
      <c r="SL33" s="7"/>
      <c r="SM33" s="7"/>
      <c r="SN33" s="7"/>
      <c r="SO33" s="7"/>
      <c r="SP33" s="7"/>
      <c r="SQ33" s="7"/>
      <c r="SR33" s="7"/>
      <c r="SS33" s="7"/>
      <c r="ST33" s="7"/>
      <c r="SU33" s="7"/>
      <c r="SV33" s="7"/>
      <c r="SW33" s="7"/>
      <c r="SX33" s="7"/>
      <c r="SY33" s="7"/>
      <c r="SZ33" s="7"/>
      <c r="TA33" s="7"/>
      <c r="TB33" s="7"/>
      <c r="TC33" s="7"/>
      <c r="TD33" s="7"/>
      <c r="TE33" s="7"/>
      <c r="TF33" s="7"/>
      <c r="TG33" s="7"/>
      <c r="TH33" s="7"/>
      <c r="TI33" s="7"/>
      <c r="TJ33" s="7"/>
      <c r="TK33" s="7"/>
      <c r="TL33" s="7"/>
      <c r="TM33" s="7"/>
      <c r="TN33" s="7"/>
      <c r="TO33" s="7"/>
      <c r="TP33" s="7"/>
      <c r="TQ33" s="7"/>
      <c r="TR33" s="7"/>
      <c r="TS33" s="7"/>
      <c r="TT33" s="7"/>
      <c r="TU33" s="7"/>
      <c r="TV33" s="7"/>
      <c r="TW33" s="7"/>
      <c r="TX33" s="7"/>
      <c r="TY33" s="7"/>
      <c r="TZ33" s="7"/>
      <c r="UA33" s="7"/>
      <c r="UB33" s="7"/>
      <c r="UC33" s="7"/>
      <c r="UD33" s="7"/>
      <c r="UE33" s="7"/>
      <c r="UF33" s="7"/>
      <c r="UG33" s="7"/>
      <c r="UH33" s="7"/>
      <c r="UI33" s="7"/>
      <c r="UJ33" s="7"/>
      <c r="UK33" s="7"/>
      <c r="UL33" s="7"/>
      <c r="UM33" s="7"/>
      <c r="UN33" s="7"/>
      <c r="UO33" s="7"/>
      <c r="UP33" s="7"/>
      <c r="UQ33" s="7"/>
      <c r="UR33" s="7"/>
      <c r="US33" s="7"/>
      <c r="UT33" s="7"/>
      <c r="UU33" s="7"/>
      <c r="UV33" s="7"/>
      <c r="UW33" s="7"/>
      <c r="UX33" s="7"/>
      <c r="UY33" s="7"/>
      <c r="UZ33" s="7"/>
      <c r="VA33" s="7"/>
      <c r="VB33" s="7"/>
      <c r="VC33" s="7"/>
      <c r="VD33" s="7"/>
      <c r="VE33" s="7"/>
      <c r="VF33" s="7"/>
      <c r="VG33" s="7"/>
      <c r="VH33" s="7"/>
      <c r="VI33" s="7"/>
      <c r="VJ33" s="7"/>
      <c r="VK33" s="7"/>
      <c r="VL33" s="7"/>
      <c r="VM33" s="7"/>
      <c r="VN33" s="7"/>
      <c r="VO33" s="7"/>
      <c r="VP33" s="7"/>
      <c r="VQ33" s="7"/>
      <c r="VR33" s="7"/>
      <c r="VS33" s="7"/>
      <c r="VT33" s="7"/>
      <c r="VU33" s="7"/>
      <c r="VV33" s="7"/>
      <c r="VW33" s="7"/>
      <c r="VX33" s="7"/>
      <c r="VY33" s="7"/>
      <c r="VZ33" s="7"/>
      <c r="WA33" s="7"/>
      <c r="WB33" s="7"/>
      <c r="WC33" s="7"/>
      <c r="WD33" s="7"/>
      <c r="WE33" s="7"/>
      <c r="WF33" s="7"/>
      <c r="WG33" s="7"/>
      <c r="WH33" s="7"/>
      <c r="WI33" s="7"/>
      <c r="WJ33" s="7"/>
      <c r="WK33" s="7"/>
      <c r="WL33" s="7"/>
      <c r="WM33" s="7"/>
      <c r="WN33" s="7"/>
      <c r="WO33" s="7"/>
      <c r="WP33" s="7"/>
      <c r="WQ33" s="7"/>
      <c r="WR33" s="7"/>
      <c r="WS33" s="7"/>
      <c r="WT33" s="7"/>
      <c r="WU33" s="7"/>
      <c r="WV33" s="7"/>
      <c r="WW33" s="7"/>
      <c r="WX33" s="7"/>
      <c r="WY33" s="7"/>
      <c r="WZ33" s="7"/>
      <c r="XA33" s="7"/>
      <c r="XB33" s="7"/>
      <c r="XC33" s="7"/>
      <c r="XD33" s="7"/>
      <c r="XE33" s="7"/>
      <c r="XF33" s="7"/>
      <c r="XG33" s="7"/>
      <c r="XH33" s="7"/>
      <c r="XI33" s="7"/>
      <c r="XJ33" s="7"/>
      <c r="XK33" s="7"/>
      <c r="XL33" s="7"/>
      <c r="XM33" s="7"/>
      <c r="XN33" s="7"/>
      <c r="XO33" s="7"/>
      <c r="XP33" s="7"/>
      <c r="XQ33" s="7"/>
      <c r="XR33" s="7"/>
      <c r="XS33" s="7"/>
      <c r="XT33" s="7"/>
      <c r="XU33" s="7"/>
      <c r="XV33" s="7"/>
      <c r="XW33" s="7"/>
      <c r="XX33" s="7"/>
      <c r="XY33" s="7"/>
      <c r="XZ33" s="7"/>
      <c r="YA33" s="7"/>
      <c r="YB33" s="7"/>
      <c r="YC33" s="7"/>
      <c r="YD33" s="7"/>
      <c r="YE33" s="7"/>
      <c r="YF33" s="7"/>
      <c r="YG33" s="7"/>
      <c r="YH33" s="7"/>
      <c r="YI33" s="7"/>
      <c r="YJ33" s="7"/>
      <c r="YK33" s="7"/>
      <c r="YL33" s="7"/>
      <c r="YM33" s="7"/>
      <c r="YN33" s="7"/>
      <c r="YO33" s="7"/>
      <c r="YP33" s="7"/>
      <c r="YQ33" s="7"/>
      <c r="YR33" s="7"/>
      <c r="YS33" s="7"/>
      <c r="YT33" s="7"/>
      <c r="YU33" s="7"/>
      <c r="YV33" s="7"/>
      <c r="YW33" s="7"/>
      <c r="YX33" s="7"/>
      <c r="YY33" s="7"/>
      <c r="YZ33" s="7"/>
      <c r="ZA33" s="7"/>
      <c r="ZB33" s="7"/>
      <c r="ZC33" s="7"/>
      <c r="ZD33" s="7"/>
      <c r="ZE33" s="7"/>
      <c r="ZF33" s="7"/>
      <c r="ZG33" s="7"/>
      <c r="ZH33" s="7"/>
      <c r="ZI33" s="7"/>
      <c r="ZJ33" s="7"/>
      <c r="ZK33" s="7"/>
      <c r="ZL33" s="7"/>
      <c r="ZM33" s="7"/>
      <c r="ZN33" s="7"/>
      <c r="ZO33" s="7"/>
      <c r="ZP33" s="7"/>
      <c r="ZQ33" s="7"/>
      <c r="ZR33" s="7"/>
      <c r="ZS33" s="7"/>
      <c r="ZT33" s="7"/>
      <c r="ZU33" s="7"/>
      <c r="ZV33" s="7"/>
      <c r="ZW33" s="7"/>
      <c r="ZX33" s="7"/>
      <c r="ZY33" s="7"/>
      <c r="ZZ33" s="7"/>
      <c r="AAA33" s="7"/>
      <c r="AAB33" s="7"/>
      <c r="AAC33" s="7"/>
      <c r="AAD33" s="7"/>
      <c r="AAE33" s="7"/>
      <c r="AAF33" s="7"/>
      <c r="AAG33" s="7"/>
      <c r="AAH33" s="7"/>
      <c r="AAI33" s="7"/>
      <c r="AAJ33" s="7"/>
      <c r="AAK33" s="7"/>
      <c r="AAL33" s="7"/>
      <c r="AAM33" s="7"/>
      <c r="AAN33" s="7"/>
      <c r="AAO33" s="7"/>
      <c r="AAP33" s="7"/>
      <c r="AAQ33" s="7"/>
      <c r="AAR33" s="7"/>
      <c r="AAS33" s="7"/>
      <c r="AAT33" s="7"/>
      <c r="AAU33" s="7"/>
      <c r="AAV33" s="7"/>
      <c r="AAW33" s="7"/>
      <c r="AAX33" s="7"/>
      <c r="AAY33" s="7"/>
      <c r="AAZ33" s="7"/>
      <c r="ABA33" s="7"/>
      <c r="ABB33" s="7"/>
      <c r="ABC33" s="7"/>
      <c r="ABD33" s="7"/>
      <c r="ABE33" s="7"/>
      <c r="ABF33" s="7"/>
      <c r="ABG33" s="7"/>
      <c r="ABH33" s="7"/>
      <c r="ABI33" s="7"/>
      <c r="ABJ33" s="7"/>
      <c r="ABK33" s="7"/>
      <c r="ABL33" s="7"/>
      <c r="ABM33" s="7"/>
      <c r="ABN33" s="7"/>
      <c r="ABO33" s="7"/>
      <c r="ABP33" s="7"/>
      <c r="ABQ33" s="7"/>
      <c r="ABR33" s="7"/>
      <c r="ABS33" s="7"/>
      <c r="ABT33" s="7"/>
      <c r="ABU33" s="7"/>
      <c r="ABV33" s="7"/>
      <c r="ABW33" s="7"/>
      <c r="ABX33" s="7"/>
      <c r="ABY33" s="7"/>
      <c r="ABZ33" s="7"/>
      <c r="ACA33" s="7"/>
      <c r="ACB33" s="7"/>
      <c r="ACC33" s="7"/>
      <c r="ACD33" s="7"/>
      <c r="ACE33" s="7"/>
      <c r="ACF33" s="7"/>
      <c r="ACG33" s="7"/>
      <c r="ACH33" s="7"/>
      <c r="ACI33" s="7"/>
      <c r="ACJ33" s="7"/>
      <c r="ACK33" s="7"/>
      <c r="ACL33" s="7"/>
      <c r="ACM33" s="7"/>
      <c r="ACN33" s="7"/>
      <c r="ACO33" s="7"/>
      <c r="ACP33" s="7"/>
      <c r="ACQ33" s="7"/>
      <c r="ACR33" s="7"/>
      <c r="ACS33" s="7"/>
      <c r="ACT33" s="7"/>
      <c r="ACU33" s="7"/>
      <c r="ACV33" s="7"/>
      <c r="ACW33" s="7"/>
      <c r="ACX33" s="7"/>
      <c r="ACY33" s="7"/>
      <c r="ACZ33" s="7"/>
      <c r="ADA33" s="7"/>
      <c r="ADB33" s="7"/>
      <c r="ADC33" s="7"/>
      <c r="ADD33" s="7"/>
      <c r="ADE33" s="7"/>
      <c r="ADF33" s="7"/>
      <c r="ADG33" s="7"/>
      <c r="ADH33" s="7"/>
      <c r="ADI33" s="7"/>
      <c r="ADJ33" s="7"/>
      <c r="ADK33" s="7"/>
      <c r="ADL33" s="7"/>
      <c r="ADM33" s="7"/>
      <c r="ADN33" s="7"/>
      <c r="ADO33" s="7"/>
      <c r="ADP33" s="7"/>
      <c r="ADQ33" s="7"/>
      <c r="ADR33" s="7"/>
      <c r="ADS33" s="7"/>
      <c r="ADT33" s="7"/>
      <c r="ADU33" s="7"/>
      <c r="ADV33" s="7"/>
      <c r="ADW33" s="7"/>
      <c r="ADX33" s="7"/>
      <c r="ADY33" s="7"/>
      <c r="ADZ33" s="7"/>
      <c r="AEA33" s="7"/>
      <c r="AEB33" s="7"/>
      <c r="AEC33" s="7"/>
      <c r="AED33" s="7"/>
      <c r="AEE33" s="7"/>
      <c r="AEF33" s="7"/>
      <c r="AEG33" s="7"/>
      <c r="AEH33" s="7"/>
      <c r="AEI33" s="7"/>
      <c r="AEJ33" s="7"/>
      <c r="AEK33" s="7"/>
      <c r="AEL33" s="7"/>
      <c r="AEM33" s="7"/>
      <c r="AEN33" s="7"/>
      <c r="AEO33" s="7"/>
      <c r="AEP33" s="7"/>
      <c r="AEQ33" s="7"/>
      <c r="AER33" s="7"/>
      <c r="AES33" s="7"/>
      <c r="AET33" s="7"/>
      <c r="AEU33" s="7"/>
      <c r="AEV33" s="7"/>
      <c r="AEW33" s="7"/>
      <c r="AEX33" s="7"/>
      <c r="AEY33" s="7"/>
      <c r="AEZ33" s="7"/>
      <c r="AFA33" s="7"/>
      <c r="AFB33" s="7"/>
      <c r="AFC33" s="7"/>
      <c r="AFD33" s="7"/>
      <c r="AFE33" s="7"/>
      <c r="AFF33" s="7"/>
      <c r="AFG33" s="7"/>
      <c r="AFH33" s="7"/>
      <c r="AFI33" s="7"/>
      <c r="AFJ33" s="7"/>
      <c r="AFK33" s="7"/>
      <c r="AFL33" s="7"/>
      <c r="AFM33" s="7"/>
      <c r="AFN33" s="7"/>
      <c r="AFO33" s="7"/>
      <c r="AFP33" s="7"/>
      <c r="AFQ33" s="7"/>
      <c r="AFR33" s="7"/>
      <c r="AFS33" s="7"/>
      <c r="AFT33" s="7"/>
      <c r="AFU33" s="7"/>
      <c r="AFV33" s="7"/>
      <c r="AFW33" s="7"/>
      <c r="AFX33" s="7"/>
      <c r="AFY33" s="7"/>
      <c r="AFZ33" s="7"/>
      <c r="AGA33" s="7"/>
      <c r="AGB33" s="7"/>
      <c r="AGC33" s="7"/>
      <c r="AGD33" s="7"/>
      <c r="AGE33" s="7"/>
      <c r="AGF33" s="7"/>
      <c r="AGG33" s="7"/>
      <c r="AGH33" s="7"/>
      <c r="AGI33" s="7"/>
      <c r="AGJ33" s="7"/>
      <c r="AGK33" s="7"/>
      <c r="AGL33" s="7"/>
      <c r="AGM33" s="7"/>
      <c r="AGN33" s="7"/>
      <c r="AGO33" s="7"/>
      <c r="AGP33" s="7"/>
      <c r="AGQ33" s="7"/>
      <c r="AGR33" s="7"/>
      <c r="AGS33" s="7"/>
      <c r="AGT33" s="7"/>
      <c r="AGU33" s="7"/>
      <c r="AGV33" s="7"/>
      <c r="AGW33" s="7"/>
      <c r="AGX33" s="7"/>
      <c r="AGY33" s="7"/>
      <c r="AGZ33" s="7"/>
      <c r="AHA33" s="7"/>
      <c r="AHB33" s="7"/>
      <c r="AHC33" s="7"/>
      <c r="AHD33" s="7"/>
      <c r="AHE33" s="7"/>
      <c r="AHF33" s="7"/>
      <c r="AHG33" s="7"/>
      <c r="AHH33" s="7"/>
      <c r="AHI33" s="7"/>
      <c r="AHJ33" s="7"/>
      <c r="AHK33" s="7"/>
      <c r="AHL33" s="7"/>
      <c r="AHM33" s="7"/>
      <c r="AHN33" s="7"/>
      <c r="AHO33" s="7"/>
      <c r="AHP33" s="7"/>
      <c r="AHQ33" s="7"/>
      <c r="AHR33" s="7"/>
      <c r="AHS33" s="7"/>
      <c r="AHT33" s="7"/>
      <c r="AHU33" s="7"/>
      <c r="AHV33" s="7"/>
      <c r="AHW33" s="7"/>
      <c r="AHX33" s="7"/>
      <c r="AHY33" s="7"/>
      <c r="AHZ33" s="7"/>
      <c r="AIA33" s="7"/>
      <c r="AIB33" s="7"/>
      <c r="AIC33" s="7"/>
      <c r="AID33" s="7"/>
      <c r="AIE33" s="7"/>
      <c r="AIF33" s="7"/>
      <c r="AIG33" s="7"/>
      <c r="AIH33" s="7"/>
      <c r="AII33" s="7"/>
      <c r="AIJ33" s="7"/>
      <c r="AIK33" s="7"/>
      <c r="AIL33" s="7"/>
      <c r="AIM33" s="7"/>
      <c r="AIN33" s="7"/>
      <c r="AIO33" s="7"/>
      <c r="AIP33" s="7"/>
      <c r="AIQ33" s="7"/>
      <c r="AIR33" s="7"/>
      <c r="AIS33" s="7"/>
      <c r="AIT33" s="7"/>
      <c r="AIU33" s="7"/>
      <c r="AIV33" s="7"/>
      <c r="AIW33" s="7"/>
      <c r="AIX33" s="7"/>
      <c r="AIY33" s="7"/>
      <c r="AIZ33" s="7"/>
      <c r="AJA33" s="7"/>
      <c r="AJB33" s="7"/>
      <c r="AJC33" s="7"/>
      <c r="AJD33" s="7"/>
      <c r="AJE33" s="7"/>
      <c r="AJF33" s="7"/>
      <c r="AJG33" s="7"/>
      <c r="AJH33" s="7"/>
      <c r="AJI33" s="7"/>
      <c r="AJJ33" s="7"/>
      <c r="AJK33" s="7"/>
      <c r="AJL33" s="7"/>
      <c r="AJM33" s="7"/>
      <c r="AJN33" s="7"/>
      <c r="AJO33" s="7"/>
      <c r="AJP33" s="7"/>
      <c r="AJQ33" s="7"/>
      <c r="AJR33" s="7"/>
      <c r="AJS33" s="7"/>
      <c r="AJT33" s="7"/>
      <c r="AJU33" s="7"/>
      <c r="AJV33" s="7"/>
      <c r="AJW33" s="7"/>
      <c r="AJX33" s="7"/>
      <c r="AJY33" s="7"/>
      <c r="AJZ33" s="7"/>
      <c r="AKA33" s="7"/>
      <c r="AKB33" s="7"/>
      <c r="AKC33" s="7"/>
      <c r="AKD33" s="7"/>
      <c r="AKE33" s="7"/>
      <c r="AKF33" s="7"/>
      <c r="AKG33" s="7"/>
      <c r="AKH33" s="7"/>
      <c r="AKI33" s="7"/>
      <c r="AKJ33" s="7"/>
      <c r="AKK33" s="7"/>
      <c r="AKL33" s="7"/>
      <c r="AKM33" s="7"/>
      <c r="AKN33" s="7"/>
      <c r="AKO33" s="7"/>
      <c r="AKP33" s="7"/>
      <c r="AKQ33" s="7"/>
      <c r="AKR33" s="7"/>
      <c r="AKS33" s="7"/>
      <c r="AKT33" s="7"/>
      <c r="AKU33" s="7"/>
      <c r="AKV33" s="7"/>
      <c r="AKW33" s="7"/>
      <c r="AKX33" s="7"/>
      <c r="AKY33" s="7"/>
      <c r="AKZ33" s="7"/>
      <c r="ALA33" s="7"/>
      <c r="ALB33" s="7"/>
      <c r="ALC33" s="7"/>
      <c r="ALD33" s="7"/>
      <c r="ALE33" s="7"/>
      <c r="ALF33" s="7"/>
      <c r="ALG33" s="7"/>
      <c r="ALH33" s="7"/>
      <c r="ALI33" s="7"/>
      <c r="ALJ33" s="7"/>
      <c r="ALK33" s="7"/>
      <c r="ALL33" s="7"/>
      <c r="ALM33" s="7"/>
      <c r="ALN33" s="7"/>
      <c r="ALO33" s="7"/>
      <c r="ALP33" s="7"/>
      <c r="ALQ33" s="7"/>
      <c r="ALR33" s="7"/>
      <c r="ALS33" s="7"/>
      <c r="ALT33" s="7"/>
      <c r="ALU33" s="7"/>
      <c r="ALV33" s="7"/>
      <c r="ALW33" s="7"/>
      <c r="ALX33" s="7"/>
      <c r="ALY33" s="7"/>
      <c r="ALZ33" s="7"/>
      <c r="AMA33" s="7"/>
      <c r="AMB33" s="7"/>
      <c r="AMC33" s="7"/>
      <c r="AMD33" s="7"/>
      <c r="AME33" s="7"/>
      <c r="AMF33" s="7"/>
      <c r="AMG33" s="7"/>
      <c r="AMH33" s="7"/>
      <c r="AMI33" s="7"/>
      <c r="AMJ33" s="7"/>
      <c r="AMK33" s="7"/>
      <c r="AML33" s="7"/>
      <c r="AMM33" s="7"/>
      <c r="AMN33" s="7"/>
      <c r="AMO33" s="7"/>
      <c r="AMP33" s="7"/>
      <c r="AMQ33" s="7"/>
      <c r="AMR33" s="7"/>
      <c r="AMS33" s="7"/>
      <c r="AMT33" s="7"/>
      <c r="AMU33" s="7"/>
      <c r="AMV33" s="7"/>
      <c r="AMW33" s="7"/>
      <c r="AMX33" s="7"/>
      <c r="AMY33" s="7"/>
      <c r="AMZ33" s="7"/>
      <c r="ANA33" s="7"/>
      <c r="ANB33" s="7"/>
      <c r="ANC33" s="7"/>
      <c r="AND33" s="7"/>
      <c r="ANE33" s="7"/>
      <c r="ANF33" s="7"/>
      <c r="ANG33" s="7"/>
      <c r="ANH33" s="7"/>
      <c r="ANI33" s="7"/>
      <c r="ANJ33" s="7"/>
      <c r="ANK33" s="7"/>
      <c r="ANL33" s="7"/>
      <c r="ANM33" s="7"/>
      <c r="ANN33" s="7"/>
      <c r="ANO33" s="7"/>
      <c r="ANP33" s="7"/>
      <c r="ANQ33" s="7"/>
      <c r="ANR33" s="7"/>
      <c r="ANS33" s="7"/>
      <c r="ANT33" s="7"/>
      <c r="ANU33" s="7"/>
      <c r="ANV33" s="7"/>
      <c r="ANW33" s="7"/>
      <c r="ANX33" s="7"/>
      <c r="ANY33" s="7"/>
      <c r="ANZ33" s="7"/>
      <c r="AOA33" s="7"/>
      <c r="AOB33" s="7"/>
      <c r="AOC33" s="7"/>
      <c r="AOD33" s="7"/>
      <c r="AOE33" s="7"/>
      <c r="AOF33" s="7"/>
      <c r="AOG33" s="7"/>
      <c r="AOH33" s="7"/>
      <c r="AOI33" s="7"/>
      <c r="AOJ33" s="7"/>
      <c r="AOK33" s="7"/>
      <c r="AOL33" s="7"/>
      <c r="AOM33" s="7"/>
      <c r="AON33" s="7"/>
      <c r="AOO33" s="7"/>
      <c r="AOP33" s="7"/>
      <c r="AOQ33" s="7"/>
      <c r="AOR33" s="7"/>
      <c r="AOS33" s="7"/>
      <c r="AOT33" s="7"/>
      <c r="AOU33" s="7"/>
      <c r="AOV33" s="7"/>
      <c r="AOW33" s="7"/>
      <c r="AOX33" s="7"/>
      <c r="AOY33" s="7"/>
      <c r="AOZ33" s="7"/>
      <c r="APA33" s="7"/>
      <c r="APB33" s="7"/>
      <c r="APC33" s="7"/>
      <c r="APD33" s="7"/>
      <c r="APE33" s="7"/>
      <c r="APF33" s="7"/>
      <c r="APG33" s="7"/>
      <c r="APH33" s="7"/>
      <c r="API33" s="7"/>
      <c r="APJ33" s="7"/>
      <c r="APK33" s="7"/>
      <c r="APL33" s="7"/>
      <c r="APM33" s="7"/>
      <c r="APN33" s="7"/>
      <c r="APO33" s="7"/>
      <c r="APP33" s="7"/>
      <c r="APQ33" s="7"/>
      <c r="APR33" s="7"/>
      <c r="APS33" s="7"/>
      <c r="APT33" s="7"/>
      <c r="APU33" s="7"/>
      <c r="APV33" s="7"/>
      <c r="APW33" s="7"/>
      <c r="APX33" s="7"/>
      <c r="APY33" s="7"/>
      <c r="APZ33" s="7"/>
      <c r="AQA33" s="7"/>
      <c r="AQB33" s="7"/>
      <c r="AQC33" s="7"/>
      <c r="AQD33" s="7"/>
      <c r="AQE33" s="7"/>
      <c r="AQF33" s="7"/>
      <c r="AQG33" s="7"/>
      <c r="AQH33" s="7"/>
      <c r="AQI33" s="7"/>
      <c r="AQJ33" s="7"/>
      <c r="AQK33" s="7"/>
      <c r="AQL33" s="7"/>
      <c r="AQM33" s="7"/>
      <c r="AQN33" s="7"/>
      <c r="AQO33" s="7"/>
      <c r="AQP33" s="7"/>
      <c r="AQQ33" s="7"/>
      <c r="AQR33" s="7"/>
      <c r="AQS33" s="7"/>
      <c r="AQT33" s="7"/>
      <c r="AQU33" s="7"/>
      <c r="AQV33" s="7"/>
      <c r="AQW33" s="7"/>
      <c r="AQX33" s="7"/>
      <c r="AQY33" s="7"/>
      <c r="AQZ33" s="7"/>
      <c r="ARA33" s="7"/>
      <c r="ARB33" s="7"/>
      <c r="ARC33" s="7"/>
      <c r="ARD33" s="7"/>
      <c r="ARE33" s="7"/>
      <c r="ARF33" s="7"/>
      <c r="ARG33" s="7"/>
      <c r="ARH33" s="7"/>
      <c r="ARI33" s="7"/>
      <c r="ARJ33" s="7"/>
      <c r="ARK33" s="7"/>
      <c r="ARL33" s="7"/>
      <c r="ARM33" s="7"/>
      <c r="ARN33" s="7"/>
      <c r="ARO33" s="7"/>
      <c r="ARP33" s="7"/>
      <c r="ARQ33" s="7"/>
      <c r="ARR33" s="7"/>
      <c r="ARS33" s="7"/>
      <c r="ART33" s="7"/>
      <c r="ARU33" s="7"/>
      <c r="ARV33" s="7"/>
      <c r="ARW33" s="7"/>
      <c r="ARX33" s="7"/>
      <c r="ARY33" s="7"/>
      <c r="ARZ33" s="7"/>
      <c r="ASA33" s="7"/>
      <c r="ASB33" s="7"/>
      <c r="ASC33" s="7"/>
      <c r="ASD33" s="7"/>
      <c r="ASE33" s="7"/>
      <c r="ASF33" s="7"/>
      <c r="ASG33" s="7"/>
      <c r="ASH33" s="7"/>
      <c r="ASI33" s="7"/>
      <c r="ASJ33" s="7"/>
      <c r="ASK33" s="7"/>
      <c r="ASL33" s="7"/>
      <c r="ASM33" s="7"/>
      <c r="ASN33" s="7"/>
      <c r="ASO33" s="7"/>
      <c r="ASP33" s="7"/>
      <c r="ASQ33" s="7"/>
      <c r="ASR33" s="7"/>
      <c r="ASS33" s="7"/>
      <c r="AST33" s="7"/>
      <c r="ASU33" s="7"/>
      <c r="ASV33" s="7"/>
      <c r="ASW33" s="7"/>
      <c r="ASX33" s="7"/>
      <c r="ASY33" s="7"/>
      <c r="ASZ33" s="7"/>
      <c r="ATA33" s="7"/>
      <c r="ATB33" s="7"/>
      <c r="ATC33" s="7"/>
      <c r="ATD33" s="7"/>
      <c r="ATE33" s="7"/>
      <c r="ATF33" s="7"/>
      <c r="ATG33" s="7"/>
      <c r="ATH33" s="7"/>
      <c r="ATI33" s="7"/>
      <c r="ATJ33" s="7"/>
      <c r="ATK33" s="7"/>
      <c r="ATL33" s="7"/>
      <c r="ATM33" s="7"/>
      <c r="ATN33" s="7"/>
      <c r="ATO33" s="7"/>
      <c r="ATP33" s="7"/>
      <c r="ATQ33" s="7"/>
      <c r="ATR33" s="7"/>
      <c r="ATS33" s="7"/>
      <c r="ATT33" s="7"/>
      <c r="ATU33" s="7"/>
      <c r="ATV33" s="7"/>
      <c r="ATW33" s="7"/>
      <c r="ATX33" s="7"/>
      <c r="ATY33" s="7"/>
      <c r="ATZ33" s="7"/>
      <c r="AUA33" s="7"/>
      <c r="AUB33" s="7"/>
      <c r="AUC33" s="7"/>
      <c r="AUD33" s="7"/>
      <c r="AUE33" s="7"/>
      <c r="AUF33" s="7"/>
      <c r="AUG33" s="7"/>
      <c r="AUH33" s="7"/>
      <c r="AUI33" s="7"/>
      <c r="AUJ33" s="7"/>
      <c r="AUK33" s="7"/>
      <c r="AUL33" s="7"/>
      <c r="AUM33" s="7"/>
      <c r="AUN33" s="7"/>
      <c r="AUO33" s="7"/>
      <c r="AUP33" s="7"/>
      <c r="AUQ33" s="7"/>
      <c r="AUR33" s="7"/>
      <c r="AUS33" s="7"/>
      <c r="AUT33" s="7"/>
      <c r="AUU33" s="7"/>
      <c r="AUV33" s="7"/>
      <c r="AUW33" s="7"/>
      <c r="AUX33" s="7"/>
      <c r="AUY33" s="7"/>
      <c r="AUZ33" s="7"/>
      <c r="AVA33" s="7"/>
      <c r="AVB33" s="7"/>
      <c r="AVC33" s="7"/>
      <c r="AVD33" s="7"/>
      <c r="AVE33" s="7"/>
      <c r="AVF33" s="7"/>
      <c r="AVG33" s="7"/>
      <c r="AVH33" s="7"/>
      <c r="AVI33" s="7"/>
      <c r="AVJ33" s="7"/>
      <c r="AVK33" s="7"/>
      <c r="AVL33" s="7"/>
      <c r="AVM33" s="7"/>
      <c r="AVN33" s="7"/>
      <c r="AVO33" s="7"/>
      <c r="AVP33" s="7"/>
      <c r="AVQ33" s="7"/>
      <c r="AVR33" s="7"/>
      <c r="AVS33" s="7"/>
      <c r="AVT33" s="7"/>
      <c r="AVU33" s="7"/>
      <c r="AVV33" s="7"/>
      <c r="AVW33" s="7"/>
      <c r="AVX33" s="7"/>
      <c r="AVY33" s="7"/>
      <c r="AVZ33" s="7"/>
      <c r="AWA33" s="7"/>
      <c r="AWB33" s="7"/>
      <c r="AWC33" s="7"/>
      <c r="AWD33" s="7"/>
      <c r="AWE33" s="7"/>
      <c r="AWF33" s="7"/>
      <c r="AWG33" s="7"/>
      <c r="AWH33" s="7"/>
      <c r="AWI33" s="7"/>
      <c r="AWJ33" s="7"/>
      <c r="AWK33" s="7"/>
      <c r="AWL33" s="7"/>
      <c r="AWM33" s="7"/>
      <c r="AWN33" s="7"/>
      <c r="AWO33" s="7"/>
      <c r="AWP33" s="7"/>
      <c r="AWQ33" s="7"/>
      <c r="AWR33" s="7"/>
      <c r="AWS33" s="7"/>
      <c r="AWT33" s="7"/>
      <c r="AWU33" s="7"/>
      <c r="AWV33" s="7"/>
      <c r="AWW33" s="7"/>
      <c r="AWX33" s="7"/>
      <c r="AWY33" s="7"/>
      <c r="AWZ33" s="7"/>
      <c r="AXA33" s="7"/>
      <c r="AXB33" s="7"/>
      <c r="AXC33" s="7"/>
      <c r="AXD33" s="7"/>
      <c r="AXE33" s="7"/>
      <c r="AXF33" s="7"/>
      <c r="AXG33" s="7"/>
      <c r="AXH33" s="7"/>
      <c r="AXI33" s="7"/>
      <c r="AXJ33" s="7"/>
      <c r="AXK33" s="7"/>
      <c r="AXL33" s="7"/>
      <c r="AXM33" s="7"/>
      <c r="AXN33" s="7"/>
      <c r="AXO33" s="7"/>
      <c r="AXP33" s="7"/>
      <c r="AXQ33" s="7"/>
      <c r="AXR33" s="7"/>
      <c r="AXS33" s="7"/>
      <c r="AXT33" s="7"/>
      <c r="AXU33" s="7"/>
      <c r="AXV33" s="7"/>
      <c r="AXW33" s="7"/>
      <c r="AXX33" s="7"/>
      <c r="AXY33" s="7"/>
      <c r="AXZ33" s="7"/>
      <c r="AYA33" s="7"/>
      <c r="AYB33" s="7"/>
      <c r="AYC33" s="7"/>
      <c r="AYD33" s="7"/>
      <c r="AYE33" s="7"/>
      <c r="AYF33" s="7"/>
      <c r="AYG33" s="7"/>
      <c r="AYH33" s="7"/>
      <c r="AYI33" s="7"/>
      <c r="AYJ33" s="7"/>
      <c r="AYK33" s="7"/>
      <c r="AYL33" s="7"/>
      <c r="AYM33" s="7"/>
      <c r="AYN33" s="7"/>
      <c r="AYO33" s="7"/>
      <c r="AYP33" s="7"/>
      <c r="AYQ33" s="7"/>
      <c r="AYR33" s="7"/>
      <c r="AYS33" s="7"/>
      <c r="AYT33" s="7"/>
      <c r="AYU33" s="7"/>
      <c r="AYV33" s="7"/>
      <c r="AYW33" s="7"/>
      <c r="AYX33" s="7"/>
      <c r="AYY33" s="7"/>
      <c r="AYZ33" s="7"/>
      <c r="AZA33" s="7"/>
      <c r="AZB33" s="7"/>
      <c r="AZC33" s="7"/>
      <c r="AZD33" s="7"/>
      <c r="AZE33" s="7"/>
      <c r="AZF33" s="7"/>
      <c r="AZG33" s="7"/>
      <c r="AZH33" s="7"/>
      <c r="AZI33" s="7"/>
      <c r="AZJ33" s="7"/>
      <c r="AZK33" s="7"/>
      <c r="AZL33" s="7"/>
      <c r="AZM33" s="7"/>
      <c r="AZN33" s="7"/>
      <c r="AZO33" s="7"/>
      <c r="AZP33" s="7"/>
      <c r="AZQ33" s="7"/>
      <c r="AZR33" s="7"/>
      <c r="AZS33" s="7"/>
      <c r="AZT33" s="7"/>
      <c r="AZU33" s="7"/>
      <c r="AZV33" s="7"/>
      <c r="AZW33" s="7"/>
      <c r="AZX33" s="7"/>
      <c r="AZY33" s="7"/>
      <c r="AZZ33" s="7"/>
      <c r="BAA33" s="7"/>
      <c r="BAB33" s="7"/>
      <c r="BAC33" s="7"/>
      <c r="BAD33" s="7"/>
      <c r="BAE33" s="7"/>
      <c r="BAF33" s="7"/>
      <c r="BAG33" s="7"/>
      <c r="BAH33" s="7"/>
      <c r="BAI33" s="7"/>
      <c r="BAJ33" s="7"/>
      <c r="BAK33" s="7"/>
      <c r="BAL33" s="7"/>
      <c r="BAM33" s="7"/>
      <c r="BAN33" s="7"/>
      <c r="BAO33" s="7"/>
      <c r="BAP33" s="7"/>
      <c r="BAQ33" s="7"/>
      <c r="BAR33" s="7"/>
      <c r="BAS33" s="7"/>
      <c r="BAT33" s="7"/>
      <c r="BAU33" s="7"/>
      <c r="BAV33" s="7"/>
      <c r="BAW33" s="7"/>
      <c r="BAX33" s="7"/>
      <c r="BAY33" s="7"/>
      <c r="BAZ33" s="7"/>
      <c r="BBA33" s="7"/>
      <c r="BBB33" s="7"/>
      <c r="BBC33" s="7"/>
      <c r="BBD33" s="7"/>
      <c r="BBE33" s="7"/>
      <c r="BBF33" s="7"/>
      <c r="BBG33" s="7"/>
      <c r="BBH33" s="7"/>
      <c r="BBI33" s="7"/>
      <c r="BBJ33" s="7"/>
      <c r="BBK33" s="7"/>
      <c r="BBL33" s="7"/>
      <c r="BBM33" s="7"/>
      <c r="BBN33" s="7"/>
      <c r="BBO33" s="7"/>
      <c r="BBP33" s="7"/>
      <c r="BBQ33" s="7"/>
      <c r="BBR33" s="7"/>
      <c r="BBS33" s="7"/>
      <c r="BBT33" s="7"/>
      <c r="BBU33" s="7"/>
      <c r="BBV33" s="7"/>
      <c r="BBW33" s="7"/>
      <c r="BBX33" s="7"/>
      <c r="BBY33" s="7"/>
      <c r="BBZ33" s="7"/>
      <c r="BCA33" s="7"/>
      <c r="BCB33" s="7"/>
      <c r="BCC33" s="7"/>
      <c r="BCD33" s="7"/>
      <c r="BCE33" s="7"/>
      <c r="BCF33" s="7"/>
      <c r="BCG33" s="7"/>
      <c r="BCH33" s="7"/>
      <c r="BCI33" s="7"/>
      <c r="BCJ33" s="7"/>
      <c r="BCK33" s="7"/>
      <c r="BCL33" s="7"/>
      <c r="BCM33" s="7"/>
      <c r="BCN33" s="7"/>
      <c r="BCO33" s="7"/>
      <c r="BCP33" s="7"/>
      <c r="BCQ33" s="7"/>
      <c r="BCR33" s="7"/>
      <c r="BCS33" s="7"/>
      <c r="BCT33" s="7"/>
      <c r="BCU33" s="7"/>
      <c r="BCV33" s="7"/>
      <c r="BCW33" s="7"/>
      <c r="BCX33" s="7"/>
      <c r="BCY33" s="7"/>
      <c r="BCZ33" s="7"/>
      <c r="BDA33" s="7"/>
      <c r="BDB33" s="7"/>
      <c r="BDC33" s="7"/>
      <c r="BDD33" s="7"/>
      <c r="BDE33" s="7"/>
      <c r="BDF33" s="7"/>
      <c r="BDG33" s="7"/>
      <c r="BDH33" s="7"/>
      <c r="BDI33" s="7"/>
      <c r="BDJ33" s="7"/>
      <c r="BDK33" s="7"/>
      <c r="BDL33" s="7"/>
      <c r="BDM33" s="7"/>
      <c r="BDN33" s="7"/>
      <c r="BDO33" s="7"/>
      <c r="BDP33" s="7"/>
      <c r="BDQ33" s="7"/>
      <c r="BDR33" s="7"/>
      <c r="BDS33" s="7"/>
      <c r="BDT33" s="7"/>
      <c r="BDU33" s="7"/>
      <c r="BDV33" s="7"/>
      <c r="BDW33" s="7"/>
      <c r="BDX33" s="7"/>
      <c r="BDY33" s="7"/>
      <c r="BDZ33" s="7"/>
      <c r="BEA33" s="7"/>
      <c r="BEB33" s="7"/>
      <c r="BEC33" s="7"/>
      <c r="BED33" s="7"/>
      <c r="BEE33" s="7"/>
      <c r="BEF33" s="7"/>
      <c r="BEG33" s="7"/>
      <c r="BEH33" s="7"/>
      <c r="BEI33" s="7"/>
      <c r="BEJ33" s="7"/>
      <c r="BEK33" s="7"/>
      <c r="BEL33" s="7"/>
      <c r="BEM33" s="7"/>
      <c r="BEN33" s="7"/>
      <c r="BEO33" s="7"/>
      <c r="BEP33" s="7"/>
      <c r="BEQ33" s="7"/>
      <c r="BER33" s="7"/>
      <c r="BES33" s="7"/>
      <c r="BET33" s="7"/>
      <c r="BEU33" s="7"/>
      <c r="BEV33" s="7"/>
      <c r="BEW33" s="7"/>
      <c r="BEX33" s="7"/>
      <c r="BEY33" s="7"/>
      <c r="BEZ33" s="7"/>
      <c r="BFA33" s="7"/>
      <c r="BFB33" s="7"/>
      <c r="BFC33" s="7"/>
      <c r="BFD33" s="7"/>
      <c r="BFE33" s="7"/>
      <c r="BFF33" s="7"/>
      <c r="BFG33" s="7"/>
      <c r="BFH33" s="7"/>
      <c r="BFI33" s="7"/>
      <c r="BFJ33" s="7"/>
      <c r="BFK33" s="7"/>
      <c r="BFL33" s="7"/>
      <c r="BFM33" s="7"/>
      <c r="BFN33" s="7"/>
      <c r="BFO33" s="7"/>
      <c r="BFP33" s="7"/>
      <c r="BFQ33" s="7"/>
      <c r="BFR33" s="7"/>
      <c r="BFS33" s="7"/>
      <c r="BFT33" s="7"/>
      <c r="BFU33" s="7"/>
      <c r="BFV33" s="7"/>
      <c r="BFW33" s="7"/>
      <c r="BFX33" s="7"/>
      <c r="BFY33" s="7"/>
      <c r="BFZ33" s="7"/>
      <c r="BGA33" s="7"/>
      <c r="BGB33" s="7"/>
      <c r="BGC33" s="7"/>
      <c r="BGD33" s="7"/>
      <c r="BGE33" s="7"/>
      <c r="BGF33" s="7"/>
      <c r="BGG33" s="7"/>
      <c r="BGH33" s="7"/>
      <c r="BGI33" s="7"/>
      <c r="BGJ33" s="7"/>
      <c r="BGK33" s="7"/>
      <c r="BGL33" s="7"/>
      <c r="BGM33" s="7"/>
      <c r="BGN33" s="7"/>
      <c r="BGO33" s="7"/>
      <c r="BGP33" s="7"/>
      <c r="BGQ33" s="7"/>
      <c r="BGR33" s="7"/>
      <c r="BGS33" s="7"/>
      <c r="BGT33" s="7"/>
      <c r="BGU33" s="7"/>
      <c r="BGV33" s="7"/>
      <c r="BGW33" s="7"/>
      <c r="BGX33" s="7"/>
      <c r="BGY33" s="7"/>
      <c r="BGZ33" s="7"/>
      <c r="BHA33" s="7"/>
      <c r="BHB33" s="7"/>
      <c r="BHC33" s="7"/>
      <c r="BHD33" s="7"/>
      <c r="BHE33" s="7"/>
      <c r="BHF33" s="7"/>
      <c r="BHG33" s="7"/>
      <c r="BHH33" s="7"/>
      <c r="BHI33" s="7"/>
      <c r="BHJ33" s="7"/>
      <c r="BHK33" s="7"/>
      <c r="BHL33" s="7"/>
      <c r="BHM33" s="7"/>
      <c r="BHN33" s="7"/>
      <c r="BHO33" s="7"/>
      <c r="BHP33" s="7"/>
      <c r="BHQ33" s="7"/>
      <c r="BHR33" s="7"/>
      <c r="BHS33" s="7"/>
      <c r="BHT33" s="7"/>
      <c r="BHU33" s="7"/>
      <c r="BHV33" s="7"/>
      <c r="BHW33" s="7"/>
      <c r="BHX33" s="7"/>
      <c r="BHY33" s="7"/>
      <c r="BHZ33" s="7"/>
      <c r="BIA33" s="7"/>
      <c r="BIB33" s="7"/>
      <c r="BIC33" s="7"/>
      <c r="BID33" s="7"/>
      <c r="BIE33" s="7"/>
      <c r="BIF33" s="7"/>
      <c r="BIG33" s="7"/>
      <c r="BIH33" s="7"/>
      <c r="BII33" s="7"/>
      <c r="BIJ33" s="7"/>
      <c r="BIK33" s="7"/>
      <c r="BIL33" s="7"/>
      <c r="BIM33" s="7"/>
      <c r="BIN33" s="7"/>
      <c r="BIO33" s="7"/>
      <c r="BIP33" s="7"/>
      <c r="BIQ33" s="7"/>
      <c r="BIR33" s="7"/>
      <c r="BIS33" s="7"/>
      <c r="BIT33" s="7"/>
      <c r="BIU33" s="7"/>
      <c r="BIV33" s="7"/>
      <c r="BIW33" s="7"/>
      <c r="BIX33" s="7"/>
      <c r="BIY33" s="7"/>
      <c r="BIZ33" s="7"/>
      <c r="BJA33" s="7"/>
      <c r="BJB33" s="7"/>
      <c r="BJC33" s="7"/>
      <c r="BJD33" s="7"/>
      <c r="BJE33" s="7"/>
      <c r="BJF33" s="7"/>
      <c r="BJG33" s="7"/>
      <c r="BJH33" s="7"/>
      <c r="BJI33" s="7"/>
      <c r="BJJ33" s="7"/>
      <c r="BJK33" s="7"/>
      <c r="BJL33" s="7"/>
      <c r="BJM33" s="7"/>
      <c r="BJN33" s="7"/>
      <c r="BJO33" s="7"/>
      <c r="BJP33" s="7"/>
      <c r="BJQ33" s="7"/>
      <c r="BJR33" s="7"/>
      <c r="BJS33" s="7"/>
      <c r="BJT33" s="7"/>
      <c r="BJU33" s="7"/>
      <c r="BJV33" s="7"/>
      <c r="BJW33" s="7"/>
      <c r="BJX33" s="7"/>
      <c r="BJY33" s="7"/>
      <c r="BJZ33" s="7"/>
      <c r="BKA33" s="7"/>
      <c r="BKB33" s="7"/>
      <c r="BKC33" s="7"/>
      <c r="BKD33" s="7"/>
      <c r="BKE33" s="7"/>
      <c r="BKF33" s="7"/>
      <c r="BKG33" s="7"/>
      <c r="BKH33" s="7"/>
      <c r="BKI33" s="7"/>
      <c r="BKJ33" s="7"/>
      <c r="BKK33" s="7"/>
      <c r="BKL33" s="7"/>
      <c r="BKM33" s="7"/>
      <c r="BKN33" s="7"/>
      <c r="BKO33" s="7"/>
      <c r="BKP33" s="7"/>
      <c r="BKQ33" s="7"/>
      <c r="BKR33" s="7"/>
      <c r="BKS33" s="7"/>
      <c r="BKT33" s="7"/>
      <c r="BKU33" s="7"/>
      <c r="BKV33" s="7"/>
      <c r="BKW33" s="7"/>
      <c r="BKX33" s="7"/>
      <c r="BKY33" s="7"/>
      <c r="BKZ33" s="7"/>
      <c r="BLA33" s="7"/>
      <c r="BLB33" s="7"/>
      <c r="BLC33" s="7"/>
      <c r="BLD33" s="7"/>
      <c r="BLE33" s="7"/>
      <c r="BLF33" s="7"/>
      <c r="BLG33" s="7"/>
      <c r="BLH33" s="7"/>
      <c r="BLI33" s="7"/>
      <c r="BLJ33" s="7"/>
      <c r="BLK33" s="7"/>
      <c r="BLL33" s="7"/>
      <c r="BLM33" s="7"/>
      <c r="BLN33" s="7"/>
      <c r="BLO33" s="7"/>
      <c r="BLP33" s="7"/>
      <c r="BLQ33" s="7"/>
      <c r="BLR33" s="7"/>
      <c r="BLS33" s="7"/>
      <c r="BLT33" s="7"/>
      <c r="BLU33" s="7"/>
      <c r="BLV33" s="7"/>
      <c r="BLW33" s="7"/>
      <c r="BLX33" s="7"/>
      <c r="BLY33" s="7"/>
      <c r="BLZ33" s="7"/>
      <c r="BMA33" s="7"/>
      <c r="BMB33" s="7"/>
      <c r="BMC33" s="7"/>
      <c r="BMD33" s="7"/>
      <c r="BME33" s="7"/>
      <c r="BMF33" s="7"/>
      <c r="BMG33" s="7"/>
      <c r="BMH33" s="7"/>
      <c r="BMI33" s="7"/>
      <c r="BMJ33" s="7"/>
      <c r="BMK33" s="7"/>
      <c r="BML33" s="7"/>
      <c r="BMM33" s="7"/>
      <c r="BMN33" s="7"/>
      <c r="BMO33" s="7"/>
      <c r="BMP33" s="7"/>
      <c r="BMQ33" s="7"/>
      <c r="BMR33" s="7"/>
      <c r="BMS33" s="7"/>
      <c r="BMT33" s="7"/>
      <c r="BMU33" s="7"/>
      <c r="BMV33" s="7"/>
      <c r="BMW33" s="7"/>
      <c r="BMX33" s="7"/>
      <c r="BMY33" s="7"/>
      <c r="BMZ33" s="7"/>
      <c r="BNA33" s="7"/>
      <c r="BNB33" s="7"/>
      <c r="BNC33" s="7"/>
      <c r="BND33" s="7"/>
      <c r="BNE33" s="7"/>
      <c r="BNF33" s="7"/>
      <c r="BNG33" s="7"/>
      <c r="BNH33" s="7"/>
      <c r="BNI33" s="7"/>
      <c r="BNJ33" s="7"/>
      <c r="BNK33" s="7"/>
      <c r="BNL33" s="7"/>
      <c r="BNM33" s="7"/>
      <c r="BNN33" s="7"/>
      <c r="BNO33" s="7"/>
      <c r="BNP33" s="7"/>
      <c r="BNQ33" s="7"/>
      <c r="BNR33" s="7"/>
      <c r="BNS33" s="7"/>
      <c r="BNT33" s="7"/>
      <c r="BNU33" s="7"/>
      <c r="BNV33" s="7"/>
      <c r="BNW33" s="7"/>
      <c r="BNX33" s="7"/>
      <c r="BNY33" s="7"/>
      <c r="BNZ33" s="7"/>
      <c r="BOA33" s="7"/>
      <c r="BOB33" s="7"/>
      <c r="BOC33" s="7"/>
      <c r="BOD33" s="7"/>
      <c r="BOE33" s="7"/>
      <c r="BOF33" s="7"/>
      <c r="BOG33" s="7"/>
      <c r="BOH33" s="7"/>
      <c r="BOI33" s="7"/>
      <c r="BOJ33" s="7"/>
      <c r="BOK33" s="7"/>
      <c r="BOL33" s="7"/>
      <c r="BOM33" s="7"/>
      <c r="BON33" s="7"/>
      <c r="BOO33" s="7"/>
      <c r="BOP33" s="7"/>
      <c r="BOQ33" s="7"/>
      <c r="BOR33" s="7"/>
      <c r="BOS33" s="7"/>
      <c r="BOT33" s="7"/>
      <c r="BOU33" s="7"/>
      <c r="BOV33" s="7"/>
      <c r="BOW33" s="7"/>
      <c r="BOX33" s="7"/>
      <c r="BOY33" s="7"/>
      <c r="BOZ33" s="7"/>
      <c r="BPA33" s="7"/>
      <c r="BPB33" s="7"/>
      <c r="BPC33" s="7"/>
      <c r="BPD33" s="7"/>
      <c r="BPE33" s="7"/>
      <c r="BPF33" s="7"/>
      <c r="BPG33" s="7"/>
      <c r="BPH33" s="7"/>
      <c r="BPI33" s="7"/>
      <c r="BPJ33" s="7"/>
      <c r="BPK33" s="7"/>
      <c r="BPL33" s="7"/>
      <c r="BPM33" s="7"/>
      <c r="BPN33" s="7"/>
      <c r="BPO33" s="7"/>
      <c r="BPP33" s="7"/>
      <c r="BPQ33" s="7"/>
      <c r="BPR33" s="7"/>
      <c r="BPS33" s="7"/>
      <c r="BPT33" s="7"/>
      <c r="BPU33" s="7"/>
      <c r="BPV33" s="7"/>
      <c r="BPW33" s="7"/>
      <c r="BPX33" s="7"/>
      <c r="BPY33" s="7"/>
      <c r="BPZ33" s="7"/>
      <c r="BQA33" s="7"/>
      <c r="BQB33" s="7"/>
      <c r="BQC33" s="7"/>
      <c r="BQD33" s="7"/>
      <c r="BQE33" s="7"/>
      <c r="BQF33" s="7"/>
      <c r="BQG33" s="7"/>
      <c r="BQH33" s="7"/>
      <c r="BQI33" s="7"/>
      <c r="BQJ33" s="7"/>
      <c r="BQK33" s="7"/>
      <c r="BQL33" s="7"/>
      <c r="BQM33" s="7"/>
      <c r="BQN33" s="7"/>
      <c r="BQO33" s="7"/>
      <c r="BQP33" s="7"/>
      <c r="BQQ33" s="7"/>
      <c r="BQR33" s="7"/>
      <c r="BQS33" s="7"/>
      <c r="BQT33" s="7"/>
      <c r="BQU33" s="7"/>
      <c r="BQV33" s="7"/>
      <c r="BQW33" s="7"/>
      <c r="BQX33" s="7"/>
      <c r="BQY33" s="7"/>
      <c r="BQZ33" s="7"/>
      <c r="BRA33" s="7"/>
      <c r="BRB33" s="7"/>
      <c r="BRC33" s="7"/>
      <c r="BRD33" s="7"/>
      <c r="BRE33" s="7"/>
      <c r="BRF33" s="7"/>
      <c r="BRG33" s="7"/>
      <c r="BRH33" s="7"/>
      <c r="BRI33" s="7"/>
      <c r="BRJ33" s="7"/>
      <c r="BRK33" s="7"/>
      <c r="BRL33" s="7"/>
      <c r="BRM33" s="7"/>
      <c r="BRN33" s="7"/>
      <c r="BRO33" s="7"/>
      <c r="BRP33" s="7"/>
      <c r="BRQ33" s="7"/>
      <c r="BRR33" s="7"/>
      <c r="BRS33" s="7"/>
      <c r="BRT33" s="7"/>
      <c r="BRU33" s="7"/>
      <c r="BRV33" s="7"/>
      <c r="BRW33" s="7"/>
      <c r="BRX33" s="7"/>
      <c r="BRY33" s="7"/>
      <c r="BRZ33" s="7"/>
      <c r="BSA33" s="7"/>
      <c r="BSB33" s="7"/>
      <c r="BSC33" s="7"/>
      <c r="BSD33" s="7"/>
      <c r="BSE33" s="7"/>
      <c r="BSF33" s="7"/>
      <c r="BSG33" s="7"/>
      <c r="BSH33" s="7"/>
      <c r="BSI33" s="7"/>
      <c r="BSJ33" s="7"/>
      <c r="BSK33" s="7"/>
      <c r="BSL33" s="7"/>
      <c r="BSM33" s="7"/>
      <c r="BSN33" s="7"/>
      <c r="BSO33" s="7"/>
      <c r="BSP33" s="7"/>
      <c r="BSQ33" s="7"/>
      <c r="BSR33" s="7"/>
      <c r="BSS33" s="7"/>
      <c r="BST33" s="7"/>
      <c r="BSU33" s="7"/>
      <c r="BSV33" s="7"/>
      <c r="BSW33" s="7"/>
      <c r="BSX33" s="7"/>
      <c r="BSY33" s="7"/>
      <c r="BSZ33" s="7"/>
      <c r="BTA33" s="7"/>
      <c r="BTB33" s="7"/>
      <c r="BTC33" s="7"/>
      <c r="BTD33" s="7"/>
      <c r="BTE33" s="7"/>
      <c r="BTF33" s="7"/>
      <c r="BTG33" s="7"/>
      <c r="BTH33" s="7"/>
      <c r="BTI33" s="7"/>
      <c r="BTJ33" s="7"/>
      <c r="BTK33" s="7"/>
      <c r="BTL33" s="7"/>
      <c r="BTM33" s="7"/>
      <c r="BTN33" s="7"/>
      <c r="BTO33" s="7"/>
      <c r="BTP33" s="7"/>
      <c r="BTQ33" s="7"/>
      <c r="BTR33" s="7"/>
      <c r="BTS33" s="7"/>
      <c r="BTT33" s="7"/>
      <c r="BTU33" s="7"/>
      <c r="BTV33" s="7"/>
      <c r="BTW33" s="7"/>
      <c r="BTX33" s="7"/>
      <c r="BTY33" s="7"/>
      <c r="BTZ33" s="7"/>
      <c r="BUA33" s="7"/>
      <c r="BUB33" s="7"/>
      <c r="BUC33" s="7"/>
      <c r="BUD33" s="7"/>
      <c r="BUE33" s="7"/>
      <c r="BUF33" s="7"/>
      <c r="BUG33" s="7"/>
      <c r="BUH33" s="7"/>
      <c r="BUI33" s="7"/>
      <c r="BUJ33" s="7"/>
      <c r="BUK33" s="7"/>
      <c r="BUL33" s="7"/>
      <c r="BUM33" s="7"/>
      <c r="BUN33" s="7"/>
      <c r="BUO33" s="7"/>
      <c r="BUP33" s="7"/>
      <c r="BUQ33" s="7"/>
      <c r="BUR33" s="7"/>
      <c r="BUS33" s="7"/>
      <c r="BUT33" s="7"/>
      <c r="BUU33" s="7"/>
      <c r="BUV33" s="7"/>
      <c r="BUW33" s="7"/>
      <c r="BUX33" s="7"/>
      <c r="BUY33" s="7"/>
      <c r="BUZ33" s="7"/>
      <c r="BVA33" s="7"/>
      <c r="BVB33" s="7"/>
      <c r="BVC33" s="7"/>
      <c r="BVD33" s="7"/>
      <c r="BVE33" s="7"/>
      <c r="BVF33" s="7"/>
      <c r="BVG33" s="7"/>
      <c r="BVH33" s="7"/>
      <c r="BVI33" s="7"/>
      <c r="BVJ33" s="7"/>
      <c r="BVK33" s="7"/>
      <c r="BVL33" s="7"/>
      <c r="BVM33" s="7"/>
      <c r="BVN33" s="7"/>
      <c r="BVO33" s="7"/>
      <c r="BVP33" s="7"/>
      <c r="BVQ33" s="7"/>
      <c r="BVR33" s="7"/>
      <c r="BVS33" s="7"/>
      <c r="BVT33" s="7"/>
      <c r="BVU33" s="7"/>
      <c r="BVV33" s="7"/>
      <c r="BVW33" s="7"/>
      <c r="BVX33" s="7"/>
      <c r="BVY33" s="7"/>
      <c r="BVZ33" s="7"/>
      <c r="BWA33" s="7"/>
      <c r="BWB33" s="7"/>
      <c r="BWC33" s="7"/>
      <c r="BWD33" s="7"/>
      <c r="BWE33" s="7"/>
      <c r="BWF33" s="7"/>
      <c r="BWG33" s="7"/>
      <c r="BWH33" s="7"/>
      <c r="BWI33" s="7"/>
      <c r="BWJ33" s="7"/>
      <c r="BWK33" s="7"/>
      <c r="BWL33" s="7"/>
      <c r="BWM33" s="7"/>
      <c r="BWN33" s="7"/>
      <c r="BWO33" s="7"/>
      <c r="BWP33" s="7"/>
      <c r="BWQ33" s="7"/>
      <c r="BWR33" s="7"/>
      <c r="BWS33" s="7"/>
      <c r="BWT33" s="7"/>
      <c r="BWU33" s="7"/>
      <c r="BWV33" s="7"/>
      <c r="BWW33" s="7"/>
      <c r="BWX33" s="7"/>
      <c r="BWY33" s="7"/>
      <c r="BWZ33" s="7"/>
      <c r="BXA33" s="7"/>
      <c r="BXB33" s="7"/>
      <c r="BXC33" s="7"/>
      <c r="BXD33" s="7"/>
      <c r="BXE33" s="7"/>
      <c r="BXF33" s="7"/>
      <c r="BXG33" s="7"/>
      <c r="BXH33" s="7"/>
      <c r="BXI33" s="7"/>
      <c r="BXJ33" s="7"/>
      <c r="BXK33" s="7"/>
      <c r="BXL33" s="7"/>
      <c r="BXM33" s="7"/>
      <c r="BXN33" s="7"/>
      <c r="BXO33" s="7"/>
      <c r="BXP33" s="7"/>
      <c r="BXQ33" s="7"/>
      <c r="BXR33" s="7"/>
      <c r="BXS33" s="7"/>
      <c r="BXT33" s="7"/>
      <c r="BXU33" s="7"/>
      <c r="BXV33" s="7"/>
      <c r="BXW33" s="7"/>
      <c r="BXX33" s="7"/>
      <c r="BXY33" s="7"/>
      <c r="BXZ33" s="7"/>
      <c r="BYA33" s="7"/>
      <c r="BYB33" s="7"/>
      <c r="BYC33" s="7"/>
      <c r="BYD33" s="7"/>
      <c r="BYE33" s="7"/>
      <c r="BYF33" s="7"/>
      <c r="BYG33" s="7"/>
      <c r="BYH33" s="7"/>
      <c r="BYI33" s="7"/>
      <c r="BYJ33" s="7"/>
      <c r="BYK33" s="7"/>
      <c r="BYL33" s="7"/>
      <c r="BYM33" s="7"/>
      <c r="BYN33" s="7"/>
      <c r="BYO33" s="7"/>
      <c r="BYP33" s="7"/>
      <c r="BYQ33" s="7"/>
      <c r="BYR33" s="7"/>
      <c r="BYS33" s="7"/>
      <c r="BYT33" s="7"/>
      <c r="BYU33" s="7"/>
      <c r="BYV33" s="7"/>
      <c r="BYW33" s="7"/>
      <c r="BYX33" s="7"/>
      <c r="BYY33" s="7"/>
      <c r="BYZ33" s="7"/>
      <c r="BZA33" s="7"/>
      <c r="BZB33" s="7"/>
      <c r="BZC33" s="7"/>
      <c r="BZD33" s="7"/>
      <c r="BZE33" s="7"/>
      <c r="BZF33" s="7"/>
      <c r="BZG33" s="7"/>
      <c r="BZH33" s="7"/>
      <c r="BZI33" s="7"/>
      <c r="BZJ33" s="7"/>
      <c r="BZK33" s="7"/>
      <c r="BZL33" s="7"/>
      <c r="BZM33" s="7"/>
      <c r="BZN33" s="7"/>
      <c r="BZO33" s="7"/>
      <c r="BZP33" s="7"/>
      <c r="BZQ33" s="7"/>
      <c r="BZR33" s="7"/>
      <c r="BZS33" s="7"/>
      <c r="BZT33" s="7"/>
      <c r="BZU33" s="7"/>
      <c r="BZV33" s="7"/>
      <c r="BZW33" s="7"/>
      <c r="BZX33" s="7"/>
      <c r="BZY33" s="7"/>
      <c r="BZZ33" s="7"/>
      <c r="CAA33" s="7"/>
      <c r="CAB33" s="7"/>
      <c r="CAC33" s="7"/>
      <c r="CAD33" s="7"/>
      <c r="CAE33" s="7"/>
      <c r="CAF33" s="7"/>
      <c r="CAG33" s="7"/>
      <c r="CAH33" s="7"/>
      <c r="CAI33" s="7"/>
      <c r="CAJ33" s="7"/>
      <c r="CAK33" s="7"/>
      <c r="CAL33" s="7"/>
      <c r="CAM33" s="7"/>
      <c r="CAN33" s="7"/>
      <c r="CAO33" s="7"/>
      <c r="CAP33" s="7"/>
      <c r="CAQ33" s="7"/>
      <c r="CAR33" s="7"/>
      <c r="CAS33" s="7"/>
      <c r="CAT33" s="7"/>
      <c r="CAU33" s="7"/>
      <c r="CAV33" s="7"/>
      <c r="CAW33" s="7"/>
      <c r="CAX33" s="7"/>
      <c r="CAY33" s="7"/>
      <c r="CAZ33" s="7"/>
      <c r="CBA33" s="7"/>
      <c r="CBB33" s="7"/>
      <c r="CBC33" s="7"/>
      <c r="CBD33" s="7"/>
      <c r="CBE33" s="7"/>
      <c r="CBF33" s="7"/>
      <c r="CBG33" s="7"/>
      <c r="CBH33" s="7"/>
      <c r="CBI33" s="7"/>
      <c r="CBJ33" s="7"/>
      <c r="CBK33" s="7"/>
      <c r="CBL33" s="7"/>
      <c r="CBM33" s="7"/>
      <c r="CBN33" s="7"/>
      <c r="CBO33" s="7"/>
      <c r="CBP33" s="7"/>
      <c r="CBQ33" s="7"/>
      <c r="CBR33" s="7"/>
      <c r="CBS33" s="7"/>
      <c r="CBT33" s="7"/>
      <c r="CBU33" s="7"/>
      <c r="CBV33" s="7"/>
      <c r="CBW33" s="7"/>
      <c r="CBX33" s="7"/>
      <c r="CBY33" s="7"/>
      <c r="CBZ33" s="7"/>
      <c r="CCA33" s="7"/>
      <c r="CCB33" s="7"/>
      <c r="CCC33" s="7"/>
      <c r="CCD33" s="7"/>
      <c r="CCE33" s="7"/>
      <c r="CCF33" s="7"/>
      <c r="CCG33" s="7"/>
      <c r="CCH33" s="7"/>
      <c r="CCI33" s="7"/>
      <c r="CCJ33" s="7"/>
      <c r="CCK33" s="7"/>
      <c r="CCL33" s="7"/>
      <c r="CCM33" s="7"/>
      <c r="CCN33" s="7"/>
      <c r="CCO33" s="7"/>
      <c r="CCP33" s="7"/>
      <c r="CCQ33" s="7"/>
      <c r="CCR33" s="7"/>
      <c r="CCS33" s="7"/>
      <c r="CCT33" s="7"/>
      <c r="CCU33" s="7"/>
      <c r="CCV33" s="7"/>
      <c r="CCW33" s="7"/>
      <c r="CCX33" s="7"/>
      <c r="CCY33" s="7"/>
      <c r="CCZ33" s="7"/>
      <c r="CDA33" s="7"/>
      <c r="CDB33" s="7"/>
      <c r="CDC33" s="7"/>
      <c r="CDD33" s="7"/>
      <c r="CDE33" s="7"/>
      <c r="CDF33" s="7"/>
      <c r="CDG33" s="7"/>
      <c r="CDH33" s="7"/>
      <c r="CDI33" s="7"/>
      <c r="CDJ33" s="7"/>
      <c r="CDK33" s="7"/>
      <c r="CDL33" s="7"/>
      <c r="CDM33" s="7"/>
      <c r="CDN33" s="7"/>
      <c r="CDO33" s="7"/>
      <c r="CDP33" s="7"/>
      <c r="CDQ33" s="7"/>
      <c r="CDR33" s="7"/>
      <c r="CDS33" s="7"/>
      <c r="CDT33" s="7"/>
      <c r="CDU33" s="7"/>
      <c r="CDV33" s="7"/>
      <c r="CDW33" s="7"/>
      <c r="CDX33" s="7"/>
      <c r="CDY33" s="7"/>
      <c r="CDZ33" s="7"/>
      <c r="CEA33" s="7"/>
      <c r="CEB33" s="7"/>
      <c r="CEC33" s="7"/>
      <c r="CED33" s="7"/>
      <c r="CEE33" s="7"/>
      <c r="CEF33" s="7"/>
      <c r="CEG33" s="7"/>
      <c r="CEH33" s="7"/>
      <c r="CEI33" s="7"/>
      <c r="CEJ33" s="7"/>
      <c r="CEK33" s="7"/>
      <c r="CEL33" s="7"/>
      <c r="CEM33" s="7"/>
      <c r="CEN33" s="7"/>
      <c r="CEO33" s="7"/>
      <c r="CEP33" s="7"/>
      <c r="CEQ33" s="7"/>
      <c r="CER33" s="7"/>
      <c r="CES33" s="7"/>
      <c r="CET33" s="7"/>
      <c r="CEU33" s="7"/>
      <c r="CEV33" s="7"/>
      <c r="CEW33" s="7"/>
      <c r="CEX33" s="7"/>
      <c r="CEY33" s="7"/>
      <c r="CEZ33" s="7"/>
      <c r="CFA33" s="7"/>
      <c r="CFB33" s="7"/>
      <c r="CFC33" s="7"/>
      <c r="CFD33" s="7"/>
      <c r="CFE33" s="7"/>
      <c r="CFF33" s="7"/>
      <c r="CFG33" s="7"/>
      <c r="CFH33" s="7"/>
      <c r="CFI33" s="7"/>
      <c r="CFJ33" s="7"/>
      <c r="CFK33" s="7"/>
      <c r="CFL33" s="7"/>
      <c r="CFM33" s="7"/>
      <c r="CFN33" s="7"/>
      <c r="CFO33" s="7"/>
      <c r="CFP33" s="7"/>
      <c r="CFQ33" s="7"/>
      <c r="CFR33" s="7"/>
      <c r="CFS33" s="7"/>
      <c r="CFT33" s="7"/>
      <c r="CFU33" s="7"/>
      <c r="CFV33" s="7"/>
      <c r="CFW33" s="7"/>
      <c r="CFX33" s="7"/>
      <c r="CFY33" s="7"/>
      <c r="CFZ33" s="7"/>
      <c r="CGA33" s="7"/>
      <c r="CGB33" s="7"/>
      <c r="CGC33" s="7"/>
      <c r="CGD33" s="7"/>
      <c r="CGE33" s="7"/>
      <c r="CGF33" s="7"/>
      <c r="CGG33" s="7"/>
      <c r="CGH33" s="7"/>
      <c r="CGI33" s="7"/>
      <c r="CGJ33" s="7"/>
      <c r="CGK33" s="7"/>
      <c r="CGL33" s="7"/>
      <c r="CGM33" s="7"/>
      <c r="CGN33" s="7"/>
      <c r="CGO33" s="7"/>
      <c r="CGP33" s="7"/>
      <c r="CGQ33" s="7"/>
      <c r="CGR33" s="7"/>
      <c r="CGS33" s="7"/>
      <c r="CGT33" s="7"/>
      <c r="CGU33" s="7"/>
      <c r="CGV33" s="7"/>
      <c r="CGW33" s="7"/>
      <c r="CGX33" s="7"/>
      <c r="CGY33" s="7"/>
      <c r="CGZ33" s="7"/>
      <c r="CHA33" s="7"/>
      <c r="CHB33" s="7"/>
      <c r="CHC33" s="7"/>
      <c r="CHD33" s="7"/>
      <c r="CHE33" s="7"/>
      <c r="CHF33" s="7"/>
      <c r="CHG33" s="7"/>
      <c r="CHH33" s="7"/>
      <c r="CHI33" s="7"/>
      <c r="CHJ33" s="7"/>
      <c r="CHK33" s="7"/>
      <c r="CHL33" s="7"/>
      <c r="CHM33" s="7"/>
      <c r="CHN33" s="7"/>
      <c r="CHO33" s="7"/>
      <c r="CHP33" s="7"/>
      <c r="CHQ33" s="7"/>
      <c r="CHR33" s="7"/>
      <c r="CHS33" s="7"/>
      <c r="CHT33" s="7"/>
      <c r="CHU33" s="7"/>
      <c r="CHV33" s="7"/>
      <c r="CHW33" s="7"/>
      <c r="CHX33" s="7"/>
      <c r="CHY33" s="7"/>
      <c r="CHZ33" s="7"/>
      <c r="CIA33" s="7"/>
      <c r="CIB33" s="7"/>
      <c r="CIC33" s="7"/>
      <c r="CID33" s="7"/>
      <c r="CIE33" s="7"/>
      <c r="CIF33" s="7"/>
      <c r="CIG33" s="7"/>
      <c r="CIH33" s="7"/>
      <c r="CII33" s="7"/>
      <c r="CIJ33" s="7"/>
      <c r="CIK33" s="7"/>
      <c r="CIL33" s="7"/>
      <c r="CIM33" s="7"/>
      <c r="CIN33" s="7"/>
      <c r="CIO33" s="7"/>
      <c r="CIP33" s="7"/>
      <c r="CIQ33" s="7"/>
      <c r="CIR33" s="7"/>
      <c r="CIS33" s="7"/>
      <c r="CIT33" s="7"/>
      <c r="CIU33" s="7"/>
      <c r="CIV33" s="7"/>
      <c r="CIW33" s="7"/>
      <c r="CIX33" s="7"/>
      <c r="CIY33" s="7"/>
      <c r="CIZ33" s="7"/>
      <c r="CJA33" s="7"/>
      <c r="CJB33" s="7"/>
      <c r="CJC33" s="7"/>
      <c r="CJD33" s="7"/>
      <c r="CJE33" s="7"/>
      <c r="CJF33" s="7"/>
      <c r="CJG33" s="7"/>
      <c r="CJH33" s="7"/>
      <c r="CJI33" s="7"/>
      <c r="CJJ33" s="7"/>
      <c r="CJK33" s="7"/>
      <c r="CJL33" s="7"/>
      <c r="CJM33" s="7"/>
      <c r="CJN33" s="7"/>
      <c r="CJO33" s="7"/>
      <c r="CJP33" s="7"/>
      <c r="CJQ33" s="7"/>
      <c r="CJR33" s="7"/>
      <c r="CJS33" s="7"/>
      <c r="CJT33" s="7"/>
      <c r="CJU33" s="7"/>
      <c r="CJV33" s="7"/>
      <c r="CJW33" s="7"/>
      <c r="CJX33" s="7"/>
      <c r="CJY33" s="7"/>
      <c r="CJZ33" s="7"/>
      <c r="CKA33" s="7"/>
      <c r="CKB33" s="7"/>
      <c r="CKC33" s="7"/>
      <c r="CKD33" s="7"/>
      <c r="CKE33" s="7"/>
      <c r="CKF33" s="7"/>
      <c r="CKG33" s="7"/>
      <c r="CKH33" s="7"/>
      <c r="CKI33" s="7"/>
      <c r="CKJ33" s="7"/>
      <c r="CKK33" s="7"/>
      <c r="CKL33" s="7"/>
      <c r="CKM33" s="7"/>
      <c r="CKN33" s="7"/>
      <c r="CKO33" s="7"/>
      <c r="CKP33" s="7"/>
      <c r="CKQ33" s="7"/>
      <c r="CKR33" s="7"/>
      <c r="CKS33" s="7"/>
      <c r="CKT33" s="7"/>
      <c r="CKU33" s="7"/>
      <c r="CKV33" s="7"/>
      <c r="CKW33" s="7"/>
      <c r="CKX33" s="7"/>
      <c r="CKY33" s="7"/>
      <c r="CKZ33" s="7"/>
      <c r="CLA33" s="7"/>
      <c r="CLB33" s="7"/>
      <c r="CLC33" s="7"/>
      <c r="CLD33" s="7"/>
      <c r="CLE33" s="7"/>
      <c r="CLF33" s="7"/>
      <c r="CLG33" s="7"/>
      <c r="CLH33" s="7"/>
      <c r="CLI33" s="7"/>
      <c r="CLJ33" s="7"/>
      <c r="CLK33" s="7"/>
      <c r="CLL33" s="7"/>
      <c r="CLM33" s="7"/>
      <c r="CLN33" s="7"/>
      <c r="CLO33" s="7"/>
      <c r="CLP33" s="7"/>
      <c r="CLQ33" s="7"/>
      <c r="CLR33" s="7"/>
      <c r="CLS33" s="7"/>
      <c r="CLT33" s="7"/>
      <c r="CLU33" s="7"/>
      <c r="CLV33" s="7"/>
      <c r="CLW33" s="7"/>
      <c r="CLX33" s="7"/>
      <c r="CLY33" s="7"/>
      <c r="CLZ33" s="7"/>
      <c r="CMA33" s="7"/>
      <c r="CMB33" s="7"/>
      <c r="CMC33" s="7"/>
      <c r="CMD33" s="7"/>
      <c r="CME33" s="7"/>
      <c r="CMF33" s="7"/>
      <c r="CMG33" s="7"/>
      <c r="CMH33" s="7"/>
      <c r="CMI33" s="7"/>
      <c r="CMJ33" s="7"/>
      <c r="CMK33" s="7"/>
      <c r="CML33" s="7"/>
      <c r="CMM33" s="7"/>
      <c r="CMN33" s="7"/>
      <c r="CMO33" s="7"/>
      <c r="CMP33" s="7"/>
      <c r="CMQ33" s="7"/>
      <c r="CMR33" s="7"/>
      <c r="CMS33" s="7"/>
      <c r="CMT33" s="7"/>
      <c r="CMU33" s="7"/>
      <c r="CMV33" s="7"/>
      <c r="CMW33" s="7"/>
      <c r="CMX33" s="7"/>
      <c r="CMY33" s="7"/>
      <c r="CMZ33" s="7"/>
      <c r="CNA33" s="7"/>
      <c r="CNB33" s="7"/>
      <c r="CNC33" s="7"/>
      <c r="CND33" s="7"/>
      <c r="CNE33" s="7"/>
      <c r="CNF33" s="7"/>
      <c r="CNG33" s="7"/>
      <c r="CNH33" s="7"/>
      <c r="CNI33" s="7"/>
      <c r="CNJ33" s="7"/>
      <c r="CNK33" s="7"/>
      <c r="CNL33" s="7"/>
      <c r="CNM33" s="7"/>
      <c r="CNN33" s="7"/>
      <c r="CNO33" s="7"/>
      <c r="CNP33" s="7"/>
      <c r="CNQ33" s="7"/>
      <c r="CNR33" s="7"/>
      <c r="CNS33" s="7"/>
      <c r="CNT33" s="7"/>
      <c r="CNU33" s="7"/>
      <c r="CNV33" s="7"/>
      <c r="CNW33" s="7"/>
      <c r="CNX33" s="7"/>
      <c r="CNY33" s="7"/>
      <c r="CNZ33" s="7"/>
      <c r="COA33" s="7"/>
      <c r="COB33" s="7"/>
      <c r="COC33" s="7"/>
      <c r="COD33" s="7"/>
      <c r="COE33" s="7"/>
      <c r="COF33" s="7"/>
      <c r="COG33" s="7"/>
      <c r="COH33" s="7"/>
      <c r="COI33" s="7"/>
      <c r="COJ33" s="7"/>
      <c r="COK33" s="7"/>
      <c r="COL33" s="7"/>
      <c r="COM33" s="7"/>
      <c r="CON33" s="7"/>
      <c r="COO33" s="7"/>
      <c r="COP33" s="7"/>
      <c r="COQ33" s="7"/>
      <c r="COR33" s="7"/>
      <c r="COS33" s="7"/>
      <c r="COT33" s="7"/>
      <c r="COU33" s="7"/>
      <c r="COV33" s="7"/>
      <c r="COW33" s="7"/>
      <c r="COX33" s="7"/>
      <c r="COY33" s="7"/>
      <c r="COZ33" s="7"/>
      <c r="CPA33" s="7"/>
      <c r="CPB33" s="7"/>
      <c r="CPC33" s="7"/>
      <c r="CPD33" s="7"/>
      <c r="CPE33" s="7"/>
      <c r="CPF33" s="7"/>
      <c r="CPG33" s="7"/>
      <c r="CPH33" s="7"/>
      <c r="CPI33" s="7"/>
      <c r="CPJ33" s="7"/>
      <c r="CPK33" s="7"/>
      <c r="CPL33" s="7"/>
      <c r="CPM33" s="7"/>
      <c r="CPN33" s="7"/>
      <c r="CPO33" s="7"/>
      <c r="CPP33" s="7"/>
      <c r="CPQ33" s="7"/>
      <c r="CPR33" s="7"/>
      <c r="CPS33" s="7"/>
      <c r="CPT33" s="7"/>
      <c r="CPU33" s="7"/>
      <c r="CPV33" s="7"/>
      <c r="CPW33" s="7"/>
      <c r="CPX33" s="7"/>
      <c r="CPY33" s="7"/>
      <c r="CPZ33" s="7"/>
      <c r="CQA33" s="7"/>
      <c r="CQB33" s="7"/>
      <c r="CQC33" s="7"/>
      <c r="CQD33" s="7"/>
      <c r="CQE33" s="7"/>
      <c r="CQF33" s="7"/>
      <c r="CQG33" s="7"/>
      <c r="CQH33" s="7"/>
      <c r="CQI33" s="7"/>
      <c r="CQJ33" s="7"/>
      <c r="CQK33" s="7"/>
      <c r="CQL33" s="7"/>
      <c r="CQM33" s="7"/>
      <c r="CQN33" s="7"/>
      <c r="CQO33" s="7"/>
      <c r="CQP33" s="7"/>
      <c r="CQQ33" s="7"/>
      <c r="CQR33" s="7"/>
      <c r="CQS33" s="7"/>
      <c r="CQT33" s="7"/>
      <c r="CQU33" s="7"/>
      <c r="CQV33" s="7"/>
      <c r="CQW33" s="7"/>
      <c r="CQX33" s="7"/>
      <c r="CQY33" s="7"/>
      <c r="CQZ33" s="7"/>
      <c r="CRA33" s="7"/>
      <c r="CRB33" s="7"/>
      <c r="CRC33" s="7"/>
      <c r="CRD33" s="7"/>
      <c r="CRE33" s="7"/>
      <c r="CRF33" s="7"/>
      <c r="CRG33" s="7"/>
      <c r="CRH33" s="7"/>
      <c r="CRI33" s="7"/>
      <c r="CRJ33" s="7"/>
      <c r="CRK33" s="7"/>
      <c r="CRL33" s="7"/>
      <c r="CRM33" s="7"/>
      <c r="CRN33" s="7"/>
      <c r="CRO33" s="7"/>
      <c r="CRP33" s="7"/>
      <c r="CRQ33" s="7"/>
      <c r="CRR33" s="7"/>
      <c r="CRS33" s="7"/>
      <c r="CRT33" s="7"/>
      <c r="CRU33" s="7"/>
      <c r="CRV33" s="7"/>
      <c r="CRW33" s="7"/>
      <c r="CRX33" s="7"/>
      <c r="CRY33" s="7"/>
      <c r="CRZ33" s="7"/>
      <c r="CSA33" s="7"/>
      <c r="CSB33" s="7"/>
      <c r="CSC33" s="7"/>
      <c r="CSD33" s="7"/>
      <c r="CSE33" s="7"/>
      <c r="CSF33" s="7"/>
      <c r="CSG33" s="7"/>
      <c r="CSH33" s="7"/>
      <c r="CSI33" s="7"/>
      <c r="CSJ33" s="7"/>
      <c r="CSK33" s="7"/>
      <c r="CSL33" s="7"/>
      <c r="CSM33" s="7"/>
      <c r="CSN33" s="7"/>
      <c r="CSO33" s="7"/>
      <c r="CSP33" s="7"/>
      <c r="CSQ33" s="7"/>
      <c r="CSR33" s="7"/>
      <c r="CSS33" s="7"/>
      <c r="CST33" s="7"/>
      <c r="CSU33" s="7"/>
      <c r="CSV33" s="7"/>
      <c r="CSW33" s="7"/>
      <c r="CSX33" s="7"/>
      <c r="CSY33" s="7"/>
      <c r="CSZ33" s="7"/>
      <c r="CTA33" s="7"/>
      <c r="CTB33" s="7"/>
      <c r="CTC33" s="7"/>
      <c r="CTD33" s="7"/>
      <c r="CTE33" s="7"/>
      <c r="CTF33" s="7"/>
      <c r="CTG33" s="7"/>
      <c r="CTH33" s="7"/>
      <c r="CTI33" s="7"/>
      <c r="CTJ33" s="7"/>
      <c r="CTK33" s="7"/>
      <c r="CTL33" s="7"/>
      <c r="CTM33" s="7"/>
      <c r="CTN33" s="7"/>
      <c r="CTO33" s="7"/>
      <c r="CTP33" s="7"/>
      <c r="CTQ33" s="7"/>
      <c r="CTR33" s="7"/>
      <c r="CTS33" s="7"/>
      <c r="CTT33" s="7"/>
      <c r="CTU33" s="7"/>
      <c r="CTV33" s="7"/>
      <c r="CTW33" s="7"/>
      <c r="CTX33" s="7"/>
      <c r="CTY33" s="7"/>
      <c r="CTZ33" s="7"/>
      <c r="CUA33" s="7"/>
      <c r="CUB33" s="7"/>
      <c r="CUC33" s="7"/>
      <c r="CUD33" s="7"/>
      <c r="CUE33" s="7"/>
      <c r="CUF33" s="7"/>
      <c r="CUG33" s="7"/>
      <c r="CUH33" s="7"/>
      <c r="CUI33" s="7"/>
      <c r="CUJ33" s="7"/>
      <c r="CUK33" s="7"/>
      <c r="CUL33" s="7"/>
      <c r="CUM33" s="7"/>
      <c r="CUN33" s="7"/>
      <c r="CUO33" s="7"/>
      <c r="CUP33" s="7"/>
      <c r="CUQ33" s="7"/>
      <c r="CUR33" s="7"/>
      <c r="CUS33" s="7"/>
      <c r="CUT33" s="7"/>
      <c r="CUU33" s="7"/>
      <c r="CUV33" s="7"/>
      <c r="CUW33" s="7"/>
      <c r="CUX33" s="7"/>
      <c r="CUY33" s="7"/>
      <c r="CUZ33" s="7"/>
      <c r="CVA33" s="7"/>
      <c r="CVB33" s="7"/>
      <c r="CVC33" s="7"/>
      <c r="CVD33" s="7"/>
      <c r="CVE33" s="7"/>
      <c r="CVF33" s="7"/>
      <c r="CVG33" s="7"/>
      <c r="CVH33" s="7"/>
      <c r="CVI33" s="7"/>
      <c r="CVJ33" s="7"/>
      <c r="CVK33" s="7"/>
      <c r="CVL33" s="7"/>
      <c r="CVM33" s="7"/>
      <c r="CVN33" s="7"/>
      <c r="CVO33" s="7"/>
      <c r="CVP33" s="7"/>
      <c r="CVQ33" s="7"/>
      <c r="CVR33" s="7"/>
      <c r="CVS33" s="7"/>
      <c r="CVT33" s="7"/>
      <c r="CVU33" s="7"/>
      <c r="CVV33" s="7"/>
      <c r="CVW33" s="7"/>
      <c r="CVX33" s="7"/>
      <c r="CVY33" s="7"/>
      <c r="CVZ33" s="7"/>
      <c r="CWA33" s="7"/>
      <c r="CWB33" s="7"/>
      <c r="CWC33" s="7"/>
      <c r="CWD33" s="7"/>
      <c r="CWE33" s="7"/>
      <c r="CWF33" s="7"/>
      <c r="CWG33" s="7"/>
      <c r="CWH33" s="7"/>
      <c r="CWI33" s="7"/>
      <c r="CWJ33" s="7"/>
      <c r="CWK33" s="7"/>
      <c r="CWL33" s="7"/>
      <c r="CWM33" s="7"/>
      <c r="CWN33" s="7"/>
      <c r="CWO33" s="7"/>
      <c r="CWP33" s="7"/>
      <c r="CWQ33" s="7"/>
      <c r="CWR33" s="7"/>
      <c r="CWS33" s="7"/>
      <c r="CWT33" s="7"/>
      <c r="CWU33" s="7"/>
      <c r="CWV33" s="7"/>
      <c r="CWW33" s="7"/>
      <c r="CWX33" s="7"/>
      <c r="CWY33" s="7"/>
      <c r="CWZ33" s="7"/>
      <c r="CXA33" s="7"/>
      <c r="CXB33" s="7"/>
      <c r="CXC33" s="7"/>
      <c r="CXD33" s="7"/>
      <c r="CXE33" s="7"/>
      <c r="CXF33" s="7"/>
      <c r="CXG33" s="7"/>
      <c r="CXH33" s="7"/>
      <c r="CXI33" s="7"/>
      <c r="CXJ33" s="7"/>
      <c r="CXK33" s="7"/>
      <c r="CXL33" s="7"/>
      <c r="CXM33" s="7"/>
      <c r="CXN33" s="7"/>
      <c r="CXO33" s="7"/>
      <c r="CXP33" s="7"/>
      <c r="CXQ33" s="7"/>
      <c r="CXR33" s="7"/>
      <c r="CXS33" s="7"/>
      <c r="CXT33" s="7"/>
      <c r="CXU33" s="7"/>
      <c r="CXV33" s="7"/>
      <c r="CXW33" s="7"/>
      <c r="CXX33" s="7"/>
      <c r="CXY33" s="7"/>
      <c r="CXZ33" s="7"/>
      <c r="CYA33" s="7"/>
      <c r="CYB33" s="7"/>
      <c r="CYC33" s="7"/>
      <c r="CYD33" s="7"/>
      <c r="CYE33" s="7"/>
      <c r="CYF33" s="7"/>
      <c r="CYG33" s="7"/>
      <c r="CYH33" s="7"/>
      <c r="CYI33" s="7"/>
      <c r="CYJ33" s="7"/>
      <c r="CYK33" s="7"/>
      <c r="CYL33" s="7"/>
      <c r="CYM33" s="7"/>
      <c r="CYN33" s="7"/>
      <c r="CYO33" s="7"/>
      <c r="CYP33" s="7"/>
      <c r="CYQ33" s="7"/>
      <c r="CYR33" s="7"/>
      <c r="CYS33" s="7"/>
      <c r="CYT33" s="7"/>
      <c r="CYU33" s="7"/>
      <c r="CYV33" s="7"/>
      <c r="CYW33" s="7"/>
      <c r="CYX33" s="7"/>
      <c r="CYY33" s="7"/>
      <c r="CYZ33" s="7"/>
      <c r="CZA33" s="7"/>
      <c r="CZB33" s="7"/>
      <c r="CZC33" s="7"/>
      <c r="CZD33" s="7"/>
      <c r="CZE33" s="7"/>
      <c r="CZF33" s="7"/>
      <c r="CZG33" s="7"/>
      <c r="CZH33" s="7"/>
      <c r="CZI33" s="7"/>
      <c r="CZJ33" s="7"/>
      <c r="CZK33" s="7"/>
      <c r="CZL33" s="7"/>
      <c r="CZM33" s="7"/>
      <c r="CZN33" s="7"/>
      <c r="CZO33" s="7"/>
      <c r="CZP33" s="7"/>
      <c r="CZQ33" s="7"/>
      <c r="CZR33" s="7"/>
      <c r="CZS33" s="7"/>
      <c r="CZT33" s="7"/>
      <c r="CZU33" s="7"/>
      <c r="CZV33" s="7"/>
      <c r="CZW33" s="7"/>
      <c r="CZX33" s="7"/>
      <c r="CZY33" s="7"/>
      <c r="CZZ33" s="7"/>
      <c r="DAA33" s="7"/>
      <c r="DAB33" s="7"/>
      <c r="DAC33" s="7"/>
      <c r="DAD33" s="7"/>
      <c r="DAE33" s="7"/>
      <c r="DAF33" s="7"/>
      <c r="DAG33" s="7"/>
      <c r="DAH33" s="7"/>
      <c r="DAI33" s="7"/>
      <c r="DAJ33" s="7"/>
      <c r="DAK33" s="7"/>
      <c r="DAL33" s="7"/>
      <c r="DAM33" s="7"/>
      <c r="DAN33" s="7"/>
      <c r="DAO33" s="7"/>
      <c r="DAP33" s="7"/>
      <c r="DAQ33" s="7"/>
      <c r="DAR33" s="7"/>
      <c r="DAS33" s="7"/>
      <c r="DAT33" s="7"/>
      <c r="DAU33" s="7"/>
      <c r="DAV33" s="7"/>
      <c r="DAW33" s="7"/>
      <c r="DAX33" s="7"/>
      <c r="DAY33" s="7"/>
      <c r="DAZ33" s="7"/>
      <c r="DBA33" s="7"/>
      <c r="DBB33" s="7"/>
      <c r="DBC33" s="7"/>
      <c r="DBD33" s="7"/>
      <c r="DBE33" s="7"/>
      <c r="DBF33" s="7"/>
      <c r="DBG33" s="7"/>
      <c r="DBH33" s="7"/>
      <c r="DBI33" s="7"/>
      <c r="DBJ33" s="7"/>
      <c r="DBK33" s="7"/>
      <c r="DBL33" s="7"/>
      <c r="DBM33" s="7"/>
      <c r="DBN33" s="7"/>
      <c r="DBO33" s="7"/>
      <c r="DBP33" s="7"/>
      <c r="DBQ33" s="7"/>
      <c r="DBR33" s="7"/>
      <c r="DBS33" s="7"/>
      <c r="DBT33" s="7"/>
      <c r="DBU33" s="7"/>
      <c r="DBV33" s="7"/>
      <c r="DBW33" s="7"/>
      <c r="DBX33" s="7"/>
      <c r="DBY33" s="7"/>
      <c r="DBZ33" s="7"/>
      <c r="DCA33" s="7"/>
      <c r="DCB33" s="7"/>
      <c r="DCC33" s="7"/>
      <c r="DCD33" s="7"/>
      <c r="DCE33" s="7"/>
      <c r="DCF33" s="7"/>
      <c r="DCG33" s="7"/>
      <c r="DCH33" s="7"/>
      <c r="DCI33" s="7"/>
      <c r="DCJ33" s="7"/>
      <c r="DCK33" s="7"/>
      <c r="DCL33" s="7"/>
      <c r="DCM33" s="7"/>
      <c r="DCN33" s="7"/>
      <c r="DCO33" s="7"/>
      <c r="DCP33" s="7"/>
      <c r="DCQ33" s="7"/>
      <c r="DCR33" s="7"/>
      <c r="DCS33" s="7"/>
      <c r="DCT33" s="7"/>
      <c r="DCU33" s="7"/>
      <c r="DCV33" s="7"/>
      <c r="DCW33" s="7"/>
      <c r="DCX33" s="7"/>
      <c r="DCY33" s="7"/>
      <c r="DCZ33" s="7"/>
      <c r="DDA33" s="7"/>
      <c r="DDB33" s="7"/>
      <c r="DDC33" s="7"/>
      <c r="DDD33" s="7"/>
      <c r="DDE33" s="7"/>
      <c r="DDF33" s="7"/>
      <c r="DDG33" s="7"/>
      <c r="DDH33" s="7"/>
      <c r="DDI33" s="7"/>
      <c r="DDJ33" s="7"/>
      <c r="DDK33" s="7"/>
      <c r="DDL33" s="7"/>
      <c r="DDM33" s="7"/>
      <c r="DDN33" s="7"/>
      <c r="DDO33" s="7"/>
      <c r="DDP33" s="7"/>
      <c r="DDQ33" s="7"/>
      <c r="DDR33" s="7"/>
      <c r="DDS33" s="7"/>
      <c r="DDT33" s="7"/>
      <c r="DDU33" s="7"/>
      <c r="DDV33" s="7"/>
      <c r="DDW33" s="7"/>
      <c r="DDX33" s="7"/>
      <c r="DDY33" s="7"/>
      <c r="DDZ33" s="7"/>
      <c r="DEA33" s="7"/>
      <c r="DEB33" s="7"/>
      <c r="DEC33" s="7"/>
      <c r="DED33" s="7"/>
      <c r="DEE33" s="7"/>
      <c r="DEF33" s="7"/>
      <c r="DEG33" s="7"/>
      <c r="DEH33" s="7"/>
      <c r="DEI33" s="7"/>
      <c r="DEJ33" s="7"/>
      <c r="DEK33" s="7"/>
      <c r="DEL33" s="7"/>
      <c r="DEM33" s="7"/>
      <c r="DEN33" s="7"/>
      <c r="DEO33" s="7"/>
      <c r="DEP33" s="7"/>
      <c r="DEQ33" s="7"/>
      <c r="DER33" s="7"/>
      <c r="DES33" s="7"/>
      <c r="DET33" s="7"/>
      <c r="DEU33" s="7"/>
      <c r="DEV33" s="7"/>
      <c r="DEW33" s="7"/>
      <c r="DEX33" s="7"/>
      <c r="DEY33" s="7"/>
      <c r="DEZ33" s="7"/>
      <c r="DFA33" s="7"/>
      <c r="DFB33" s="7"/>
      <c r="DFC33" s="7"/>
      <c r="DFD33" s="7"/>
      <c r="DFE33" s="7"/>
      <c r="DFF33" s="7"/>
      <c r="DFG33" s="7"/>
      <c r="DFH33" s="7"/>
      <c r="DFI33" s="7"/>
      <c r="DFJ33" s="7"/>
      <c r="DFK33" s="7"/>
      <c r="DFL33" s="7"/>
      <c r="DFM33" s="7"/>
      <c r="DFN33" s="7"/>
      <c r="DFO33" s="7"/>
      <c r="DFP33" s="7"/>
      <c r="DFQ33" s="7"/>
      <c r="DFR33" s="7"/>
      <c r="DFS33" s="7"/>
      <c r="DFT33" s="7"/>
      <c r="DFU33" s="7"/>
      <c r="DFV33" s="7"/>
      <c r="DFW33" s="7"/>
      <c r="DFX33" s="7"/>
      <c r="DFY33" s="7"/>
      <c r="DFZ33" s="7"/>
      <c r="DGA33" s="7"/>
      <c r="DGB33" s="7"/>
      <c r="DGC33" s="7"/>
      <c r="DGD33" s="7"/>
      <c r="DGE33" s="7"/>
      <c r="DGF33" s="7"/>
      <c r="DGG33" s="7"/>
      <c r="DGH33" s="7"/>
      <c r="DGI33" s="7"/>
      <c r="DGJ33" s="7"/>
      <c r="DGK33" s="7"/>
      <c r="DGL33" s="7"/>
      <c r="DGM33" s="7"/>
      <c r="DGN33" s="7"/>
      <c r="DGO33" s="7"/>
      <c r="DGP33" s="7"/>
      <c r="DGQ33" s="7"/>
      <c r="DGR33" s="7"/>
      <c r="DGS33" s="7"/>
      <c r="DGT33" s="7"/>
      <c r="DGU33" s="7"/>
      <c r="DGV33" s="7"/>
      <c r="DGW33" s="7"/>
      <c r="DGX33" s="7"/>
      <c r="DGY33" s="7"/>
      <c r="DGZ33" s="7"/>
      <c r="DHA33" s="7"/>
      <c r="DHB33" s="7"/>
      <c r="DHC33" s="7"/>
      <c r="DHD33" s="7"/>
      <c r="DHE33" s="7"/>
      <c r="DHF33" s="7"/>
      <c r="DHG33" s="7"/>
      <c r="DHH33" s="7"/>
      <c r="DHI33" s="7"/>
      <c r="DHJ33" s="7"/>
      <c r="DHK33" s="7"/>
      <c r="DHL33" s="7"/>
      <c r="DHM33" s="7"/>
      <c r="DHN33" s="7"/>
      <c r="DHO33" s="7"/>
      <c r="DHP33" s="7"/>
      <c r="DHQ33" s="7"/>
      <c r="DHR33" s="7"/>
      <c r="DHS33" s="7"/>
      <c r="DHT33" s="7"/>
      <c r="DHU33" s="7"/>
      <c r="DHV33" s="7"/>
      <c r="DHW33" s="7"/>
      <c r="DHX33" s="7"/>
      <c r="DHY33" s="7"/>
      <c r="DHZ33" s="7"/>
      <c r="DIA33" s="7"/>
      <c r="DIB33" s="7"/>
      <c r="DIC33" s="7"/>
      <c r="DID33" s="7"/>
      <c r="DIE33" s="7"/>
      <c r="DIF33" s="7"/>
      <c r="DIG33" s="7"/>
      <c r="DIH33" s="7"/>
      <c r="DII33" s="7"/>
      <c r="DIJ33" s="7"/>
      <c r="DIK33" s="7"/>
      <c r="DIL33" s="7"/>
      <c r="DIM33" s="7"/>
      <c r="DIN33" s="7"/>
      <c r="DIO33" s="7"/>
      <c r="DIP33" s="7"/>
      <c r="DIQ33" s="7"/>
      <c r="DIR33" s="7"/>
      <c r="DIS33" s="7"/>
      <c r="DIT33" s="7"/>
      <c r="DIU33" s="7"/>
      <c r="DIV33" s="7"/>
      <c r="DIW33" s="7"/>
      <c r="DIX33" s="7"/>
      <c r="DIY33" s="7"/>
      <c r="DIZ33" s="7"/>
      <c r="DJA33" s="7"/>
      <c r="DJB33" s="7"/>
      <c r="DJC33" s="7"/>
      <c r="DJD33" s="7"/>
      <c r="DJE33" s="7"/>
      <c r="DJF33" s="7"/>
      <c r="DJG33" s="7"/>
      <c r="DJH33" s="7"/>
      <c r="DJI33" s="7"/>
      <c r="DJJ33" s="7"/>
      <c r="DJK33" s="7"/>
      <c r="DJL33" s="7"/>
      <c r="DJM33" s="7"/>
      <c r="DJN33" s="7"/>
      <c r="DJO33" s="7"/>
      <c r="DJP33" s="7"/>
      <c r="DJQ33" s="7"/>
      <c r="DJR33" s="7"/>
      <c r="DJS33" s="7"/>
      <c r="DJT33" s="7"/>
      <c r="DJU33" s="7"/>
      <c r="DJV33" s="7"/>
      <c r="DJW33" s="7"/>
      <c r="DJX33" s="7"/>
      <c r="DJY33" s="7"/>
      <c r="DJZ33" s="7"/>
      <c r="DKA33" s="7"/>
      <c r="DKB33" s="7"/>
      <c r="DKC33" s="7"/>
      <c r="DKD33" s="7"/>
      <c r="DKE33" s="7"/>
      <c r="DKF33" s="7"/>
      <c r="DKG33" s="7"/>
      <c r="DKH33" s="7"/>
      <c r="DKI33" s="7"/>
      <c r="DKJ33" s="7"/>
      <c r="DKK33" s="7"/>
      <c r="DKL33" s="7"/>
      <c r="DKM33" s="7"/>
      <c r="DKN33" s="7"/>
      <c r="DKO33" s="7"/>
      <c r="DKP33" s="7"/>
      <c r="DKQ33" s="7"/>
      <c r="DKR33" s="7"/>
      <c r="DKS33" s="7"/>
      <c r="DKT33" s="7"/>
      <c r="DKU33" s="7"/>
      <c r="DKV33" s="7"/>
      <c r="DKW33" s="7"/>
      <c r="DKX33" s="7"/>
      <c r="DKY33" s="7"/>
      <c r="DKZ33" s="7"/>
      <c r="DLA33" s="7"/>
      <c r="DLB33" s="7"/>
      <c r="DLC33" s="7"/>
      <c r="DLD33" s="7"/>
      <c r="DLE33" s="7"/>
      <c r="DLF33" s="7"/>
      <c r="DLG33" s="7"/>
      <c r="DLH33" s="7"/>
      <c r="DLI33" s="7"/>
      <c r="DLJ33" s="7"/>
      <c r="DLK33" s="7"/>
      <c r="DLL33" s="7"/>
      <c r="DLM33" s="7"/>
      <c r="DLN33" s="7"/>
      <c r="DLO33" s="7"/>
      <c r="DLP33" s="7"/>
      <c r="DLQ33" s="7"/>
      <c r="DLR33" s="7"/>
      <c r="DLS33" s="7"/>
      <c r="DLT33" s="7"/>
      <c r="DLU33" s="7"/>
      <c r="DLV33" s="7"/>
      <c r="DLW33" s="7"/>
      <c r="DLX33" s="7"/>
      <c r="DLY33" s="7"/>
      <c r="DLZ33" s="7"/>
      <c r="DMA33" s="7"/>
      <c r="DMB33" s="7"/>
      <c r="DMC33" s="7"/>
      <c r="DMD33" s="7"/>
      <c r="DME33" s="7"/>
      <c r="DMF33" s="7"/>
      <c r="DMG33" s="7"/>
      <c r="DMH33" s="7"/>
      <c r="DMI33" s="7"/>
      <c r="DMJ33" s="7"/>
      <c r="DMK33" s="7"/>
      <c r="DML33" s="7"/>
      <c r="DMM33" s="7"/>
      <c r="DMN33" s="7"/>
      <c r="DMO33" s="7"/>
      <c r="DMP33" s="7"/>
      <c r="DMQ33" s="7"/>
      <c r="DMR33" s="7"/>
      <c r="DMS33" s="7"/>
      <c r="DMT33" s="7"/>
      <c r="DMU33" s="7"/>
      <c r="DMV33" s="7"/>
      <c r="DMW33" s="7"/>
      <c r="DMX33" s="7"/>
      <c r="DMY33" s="7"/>
      <c r="DMZ33" s="7"/>
      <c r="DNA33" s="7"/>
      <c r="DNB33" s="7"/>
      <c r="DNC33" s="7"/>
      <c r="DND33" s="7"/>
      <c r="DNE33" s="7"/>
      <c r="DNF33" s="7"/>
      <c r="DNG33" s="7"/>
      <c r="DNH33" s="7"/>
      <c r="DNI33" s="7"/>
      <c r="DNJ33" s="7"/>
      <c r="DNK33" s="7"/>
      <c r="DNL33" s="7"/>
      <c r="DNM33" s="7"/>
      <c r="DNN33" s="7"/>
      <c r="DNO33" s="7"/>
      <c r="DNP33" s="7"/>
      <c r="DNQ33" s="7"/>
      <c r="DNR33" s="7"/>
      <c r="DNS33" s="7"/>
      <c r="DNT33" s="7"/>
      <c r="DNU33" s="7"/>
      <c r="DNV33" s="7"/>
      <c r="DNW33" s="7"/>
      <c r="DNX33" s="7"/>
      <c r="DNY33" s="7"/>
      <c r="DNZ33" s="7"/>
      <c r="DOA33" s="7"/>
      <c r="DOB33" s="7"/>
      <c r="DOC33" s="7"/>
      <c r="DOD33" s="7"/>
      <c r="DOE33" s="7"/>
      <c r="DOF33" s="7"/>
      <c r="DOG33" s="7"/>
      <c r="DOH33" s="7"/>
      <c r="DOI33" s="7"/>
      <c r="DOJ33" s="7"/>
      <c r="DOK33" s="7"/>
      <c r="DOL33" s="7"/>
      <c r="DOM33" s="7"/>
      <c r="DON33" s="7"/>
      <c r="DOO33" s="7"/>
      <c r="DOP33" s="7"/>
      <c r="DOQ33" s="7"/>
      <c r="DOR33" s="7"/>
      <c r="DOS33" s="7"/>
      <c r="DOT33" s="7"/>
      <c r="DOU33" s="7"/>
      <c r="DOV33" s="7"/>
      <c r="DOW33" s="7"/>
      <c r="DOX33" s="7"/>
      <c r="DOY33" s="7"/>
      <c r="DOZ33" s="7"/>
      <c r="DPA33" s="7"/>
      <c r="DPB33" s="7"/>
      <c r="DPC33" s="7"/>
      <c r="DPD33" s="7"/>
      <c r="DPE33" s="7"/>
      <c r="DPF33" s="7"/>
      <c r="DPG33" s="7"/>
      <c r="DPH33" s="7"/>
      <c r="DPI33" s="7"/>
      <c r="DPJ33" s="7"/>
      <c r="DPK33" s="7"/>
      <c r="DPL33" s="7"/>
      <c r="DPM33" s="7"/>
      <c r="DPN33" s="7"/>
      <c r="DPO33" s="7"/>
      <c r="DPP33" s="7"/>
      <c r="DPQ33" s="7"/>
      <c r="DPR33" s="7"/>
      <c r="DPS33" s="7"/>
      <c r="DPT33" s="7"/>
      <c r="DPU33" s="7"/>
      <c r="DPV33" s="7"/>
      <c r="DPW33" s="7"/>
      <c r="DPX33" s="7"/>
      <c r="DPY33" s="7"/>
      <c r="DPZ33" s="7"/>
      <c r="DQA33" s="7"/>
      <c r="DQB33" s="7"/>
      <c r="DQC33" s="7"/>
      <c r="DQD33" s="7"/>
      <c r="DQE33" s="7"/>
      <c r="DQF33" s="7"/>
      <c r="DQG33" s="7"/>
      <c r="DQH33" s="7"/>
      <c r="DQI33" s="7"/>
      <c r="DQJ33" s="7"/>
      <c r="DQK33" s="7"/>
      <c r="DQL33" s="7"/>
      <c r="DQM33" s="7"/>
      <c r="DQN33" s="7"/>
      <c r="DQO33" s="7"/>
      <c r="DQP33" s="7"/>
      <c r="DQQ33" s="7"/>
      <c r="DQR33" s="7"/>
      <c r="DQS33" s="7"/>
      <c r="DQT33" s="7"/>
      <c r="DQU33" s="7"/>
      <c r="DQV33" s="7"/>
      <c r="DQW33" s="7"/>
      <c r="DQX33" s="7"/>
      <c r="DQY33" s="7"/>
      <c r="DQZ33" s="7"/>
      <c r="DRA33" s="7"/>
      <c r="DRB33" s="7"/>
      <c r="DRC33" s="7"/>
      <c r="DRD33" s="7"/>
      <c r="DRE33" s="7"/>
      <c r="DRF33" s="7"/>
      <c r="DRG33" s="7"/>
      <c r="DRH33" s="7"/>
      <c r="DRI33" s="7"/>
      <c r="DRJ33" s="7"/>
      <c r="DRK33" s="7"/>
      <c r="DRL33" s="7"/>
      <c r="DRM33" s="7"/>
      <c r="DRN33" s="7"/>
      <c r="DRO33" s="7"/>
      <c r="DRP33" s="7"/>
      <c r="DRQ33" s="7"/>
      <c r="DRR33" s="7"/>
      <c r="DRS33" s="7"/>
      <c r="DRT33" s="7"/>
      <c r="DRU33" s="7"/>
      <c r="DRV33" s="7"/>
      <c r="DRW33" s="7"/>
      <c r="DRX33" s="7"/>
      <c r="DRY33" s="7"/>
      <c r="DRZ33" s="7"/>
      <c r="DSA33" s="7"/>
      <c r="DSB33" s="7"/>
      <c r="DSC33" s="7"/>
      <c r="DSD33" s="7"/>
      <c r="DSE33" s="7"/>
      <c r="DSF33" s="7"/>
      <c r="DSG33" s="7"/>
      <c r="DSH33" s="7"/>
      <c r="DSI33" s="7"/>
      <c r="DSJ33" s="7"/>
      <c r="DSK33" s="7"/>
      <c r="DSL33" s="7"/>
      <c r="DSM33" s="7"/>
      <c r="DSN33" s="7"/>
      <c r="DSO33" s="7"/>
      <c r="DSP33" s="7"/>
      <c r="DSQ33" s="7"/>
      <c r="DSR33" s="7"/>
      <c r="DSS33" s="7"/>
      <c r="DST33" s="7"/>
      <c r="DSU33" s="7"/>
      <c r="DSV33" s="7"/>
      <c r="DSW33" s="7"/>
      <c r="DSX33" s="7"/>
      <c r="DSY33" s="7"/>
      <c r="DSZ33" s="7"/>
      <c r="DTA33" s="7"/>
      <c r="DTB33" s="7"/>
      <c r="DTC33" s="7"/>
      <c r="DTD33" s="7"/>
      <c r="DTE33" s="7"/>
      <c r="DTF33" s="7"/>
      <c r="DTG33" s="7"/>
      <c r="DTH33" s="7"/>
      <c r="DTI33" s="7"/>
      <c r="DTJ33" s="7"/>
      <c r="DTK33" s="7"/>
      <c r="DTL33" s="7"/>
      <c r="DTM33" s="7"/>
      <c r="DTN33" s="7"/>
      <c r="DTO33" s="7"/>
      <c r="DTP33" s="7"/>
      <c r="DTQ33" s="7"/>
      <c r="DTR33" s="7"/>
      <c r="DTS33" s="7"/>
      <c r="DTT33" s="7"/>
      <c r="DTU33" s="7"/>
      <c r="DTV33" s="7"/>
      <c r="DTW33" s="7"/>
      <c r="DTX33" s="7"/>
      <c r="DTY33" s="7"/>
      <c r="DTZ33" s="7"/>
      <c r="DUA33" s="7"/>
      <c r="DUB33" s="7"/>
      <c r="DUC33" s="7"/>
      <c r="DUD33" s="7"/>
      <c r="DUE33" s="7"/>
      <c r="DUF33" s="7"/>
      <c r="DUG33" s="7"/>
      <c r="DUH33" s="7"/>
      <c r="DUI33" s="7"/>
      <c r="DUJ33" s="7"/>
      <c r="DUK33" s="7"/>
      <c r="DUL33" s="7"/>
      <c r="DUM33" s="7"/>
      <c r="DUN33" s="7"/>
      <c r="DUO33" s="7"/>
      <c r="DUP33" s="7"/>
      <c r="DUQ33" s="7"/>
      <c r="DUR33" s="7"/>
      <c r="DUS33" s="7"/>
      <c r="DUT33" s="7"/>
      <c r="DUU33" s="7"/>
      <c r="DUV33" s="7"/>
      <c r="DUW33" s="7"/>
      <c r="DUX33" s="7"/>
      <c r="DUY33" s="7"/>
      <c r="DUZ33" s="7"/>
      <c r="DVA33" s="7"/>
      <c r="DVB33" s="7"/>
      <c r="DVC33" s="7"/>
      <c r="DVD33" s="7"/>
      <c r="DVE33" s="7"/>
      <c r="DVF33" s="7"/>
      <c r="DVG33" s="7"/>
      <c r="DVH33" s="7"/>
      <c r="DVI33" s="7"/>
      <c r="DVJ33" s="7"/>
      <c r="DVK33" s="7"/>
      <c r="DVL33" s="7"/>
      <c r="DVM33" s="7"/>
      <c r="DVN33" s="7"/>
      <c r="DVO33" s="7"/>
      <c r="DVP33" s="7"/>
      <c r="DVQ33" s="7"/>
      <c r="DVR33" s="7"/>
      <c r="DVS33" s="7"/>
      <c r="DVT33" s="7"/>
      <c r="DVU33" s="7"/>
      <c r="DVV33" s="7"/>
      <c r="DVW33" s="7"/>
      <c r="DVX33" s="7"/>
      <c r="DVY33" s="7"/>
      <c r="DVZ33" s="7"/>
      <c r="DWA33" s="7"/>
      <c r="DWB33" s="7"/>
      <c r="DWC33" s="7"/>
      <c r="DWD33" s="7"/>
      <c r="DWE33" s="7"/>
      <c r="DWF33" s="7"/>
      <c r="DWG33" s="7"/>
      <c r="DWH33" s="7"/>
      <c r="DWI33" s="7"/>
      <c r="DWJ33" s="7"/>
      <c r="DWK33" s="7"/>
      <c r="DWL33" s="7"/>
      <c r="DWM33" s="7"/>
      <c r="DWN33" s="7"/>
      <c r="DWO33" s="7"/>
      <c r="DWP33" s="7"/>
      <c r="DWQ33" s="7"/>
      <c r="DWR33" s="7"/>
      <c r="DWS33" s="7"/>
      <c r="DWT33" s="7"/>
      <c r="DWU33" s="7"/>
      <c r="DWV33" s="7"/>
      <c r="DWW33" s="7"/>
      <c r="DWX33" s="7"/>
      <c r="DWY33" s="7"/>
      <c r="DWZ33" s="7"/>
      <c r="DXA33" s="7"/>
      <c r="DXB33" s="7"/>
      <c r="DXC33" s="7"/>
      <c r="DXD33" s="7"/>
      <c r="DXE33" s="7"/>
      <c r="DXF33" s="7"/>
      <c r="DXG33" s="7"/>
      <c r="DXH33" s="7"/>
      <c r="DXI33" s="7"/>
      <c r="DXJ33" s="7"/>
      <c r="DXK33" s="7"/>
      <c r="DXL33" s="7"/>
      <c r="DXM33" s="7"/>
      <c r="DXN33" s="7"/>
      <c r="DXO33" s="7"/>
      <c r="DXP33" s="7"/>
      <c r="DXQ33" s="7"/>
      <c r="DXR33" s="7"/>
      <c r="DXS33" s="7"/>
      <c r="DXT33" s="7"/>
      <c r="DXU33" s="7"/>
      <c r="DXV33" s="7"/>
      <c r="DXW33" s="7"/>
      <c r="DXX33" s="7"/>
      <c r="DXY33" s="7"/>
      <c r="DXZ33" s="7"/>
      <c r="DYA33" s="7"/>
      <c r="DYB33" s="7"/>
      <c r="DYC33" s="7"/>
      <c r="DYD33" s="7"/>
      <c r="DYE33" s="7"/>
      <c r="DYF33" s="7"/>
      <c r="DYG33" s="7"/>
      <c r="DYH33" s="7"/>
      <c r="DYI33" s="7"/>
      <c r="DYJ33" s="7"/>
      <c r="DYK33" s="7"/>
      <c r="DYL33" s="7"/>
      <c r="DYM33" s="7"/>
      <c r="DYN33" s="7"/>
      <c r="DYO33" s="7"/>
      <c r="DYP33" s="7"/>
      <c r="DYQ33" s="7"/>
      <c r="DYR33" s="7"/>
      <c r="DYS33" s="7"/>
      <c r="DYT33" s="7"/>
      <c r="DYU33" s="7"/>
      <c r="DYV33" s="7"/>
      <c r="DYW33" s="7"/>
      <c r="DYX33" s="7"/>
      <c r="DYY33" s="7"/>
      <c r="DYZ33" s="7"/>
      <c r="DZA33" s="7"/>
      <c r="DZB33" s="7"/>
      <c r="DZC33" s="7"/>
      <c r="DZD33" s="7"/>
      <c r="DZE33" s="7"/>
      <c r="DZF33" s="7"/>
      <c r="DZG33" s="7"/>
      <c r="DZH33" s="7"/>
      <c r="DZI33" s="7"/>
      <c r="DZJ33" s="7"/>
      <c r="DZK33" s="7"/>
      <c r="DZL33" s="7"/>
      <c r="DZM33" s="7"/>
      <c r="DZN33" s="7"/>
      <c r="DZO33" s="7"/>
      <c r="DZP33" s="7"/>
      <c r="DZQ33" s="7"/>
      <c r="DZR33" s="7"/>
      <c r="DZS33" s="7"/>
      <c r="DZT33" s="7"/>
      <c r="DZU33" s="7"/>
      <c r="DZV33" s="7"/>
      <c r="DZW33" s="7"/>
      <c r="DZX33" s="7"/>
      <c r="DZY33" s="7"/>
      <c r="DZZ33" s="7"/>
      <c r="EAA33" s="7"/>
      <c r="EAB33" s="7"/>
      <c r="EAC33" s="7"/>
      <c r="EAD33" s="7"/>
      <c r="EAE33" s="7"/>
      <c r="EAF33" s="7"/>
      <c r="EAG33" s="7"/>
      <c r="EAH33" s="7"/>
      <c r="EAI33" s="7"/>
      <c r="EAJ33" s="7"/>
      <c r="EAK33" s="7"/>
      <c r="EAL33" s="7"/>
      <c r="EAM33" s="7"/>
      <c r="EAN33" s="7"/>
      <c r="EAO33" s="7"/>
      <c r="EAP33" s="7"/>
      <c r="EAQ33" s="7"/>
      <c r="EAR33" s="7"/>
      <c r="EAS33" s="7"/>
      <c r="EAT33" s="7"/>
      <c r="EAU33" s="7"/>
      <c r="EAV33" s="7"/>
      <c r="EAW33" s="7"/>
      <c r="EAX33" s="7"/>
      <c r="EAY33" s="7"/>
      <c r="EAZ33" s="7"/>
      <c r="EBA33" s="7"/>
      <c r="EBB33" s="7"/>
      <c r="EBC33" s="7"/>
      <c r="EBD33" s="7"/>
      <c r="EBE33" s="7"/>
      <c r="EBF33" s="7"/>
      <c r="EBG33" s="7"/>
      <c r="EBH33" s="7"/>
      <c r="EBI33" s="7"/>
      <c r="EBJ33" s="7"/>
      <c r="EBK33" s="7"/>
      <c r="EBL33" s="7"/>
      <c r="EBM33" s="7"/>
      <c r="EBN33" s="7"/>
      <c r="EBO33" s="7"/>
      <c r="EBP33" s="7"/>
      <c r="EBQ33" s="7"/>
      <c r="EBR33" s="7"/>
      <c r="EBS33" s="7"/>
      <c r="EBT33" s="7"/>
      <c r="EBU33" s="7"/>
      <c r="EBV33" s="7"/>
      <c r="EBW33" s="7"/>
      <c r="EBX33" s="7"/>
      <c r="EBY33" s="7"/>
      <c r="EBZ33" s="7"/>
      <c r="ECA33" s="7"/>
      <c r="ECB33" s="7"/>
      <c r="ECC33" s="7"/>
      <c r="ECD33" s="7"/>
      <c r="ECE33" s="7"/>
      <c r="ECF33" s="7"/>
      <c r="ECG33" s="7"/>
      <c r="ECH33" s="7"/>
      <c r="ECI33" s="7"/>
      <c r="ECJ33" s="7"/>
      <c r="ECK33" s="7"/>
      <c r="ECL33" s="7"/>
      <c r="ECM33" s="7"/>
      <c r="ECN33" s="7"/>
      <c r="ECO33" s="7"/>
      <c r="ECP33" s="7"/>
      <c r="ECQ33" s="7"/>
      <c r="ECR33" s="7"/>
      <c r="ECS33" s="7"/>
      <c r="ECT33" s="7"/>
      <c r="ECU33" s="7"/>
      <c r="ECV33" s="7"/>
      <c r="ECW33" s="7"/>
      <c r="ECX33" s="7"/>
      <c r="ECY33" s="7"/>
      <c r="ECZ33" s="7"/>
      <c r="EDA33" s="7"/>
      <c r="EDB33" s="7"/>
      <c r="EDC33" s="7"/>
      <c r="EDD33" s="7"/>
      <c r="EDE33" s="7"/>
      <c r="EDF33" s="7"/>
      <c r="EDG33" s="7"/>
      <c r="EDH33" s="7"/>
      <c r="EDI33" s="7"/>
      <c r="EDJ33" s="7"/>
      <c r="EDK33" s="7"/>
      <c r="EDL33" s="7"/>
      <c r="EDM33" s="7"/>
      <c r="EDN33" s="7"/>
      <c r="EDO33" s="7"/>
      <c r="EDP33" s="7"/>
      <c r="EDQ33" s="7"/>
      <c r="EDR33" s="7"/>
      <c r="EDS33" s="7"/>
      <c r="EDT33" s="7"/>
      <c r="EDU33" s="7"/>
      <c r="EDV33" s="7"/>
      <c r="EDW33" s="7"/>
      <c r="EDX33" s="7"/>
      <c r="EDY33" s="7"/>
      <c r="EDZ33" s="7"/>
      <c r="EEA33" s="7"/>
      <c r="EEB33" s="7"/>
      <c r="EEC33" s="7"/>
      <c r="EED33" s="7"/>
      <c r="EEE33" s="7"/>
      <c r="EEF33" s="7"/>
      <c r="EEG33" s="7"/>
      <c r="EEH33" s="7"/>
      <c r="EEI33" s="7"/>
      <c r="EEJ33" s="7"/>
      <c r="EEK33" s="7"/>
      <c r="EEL33" s="7"/>
      <c r="EEM33" s="7"/>
      <c r="EEN33" s="7"/>
      <c r="EEO33" s="7"/>
      <c r="EEP33" s="7"/>
      <c r="EEQ33" s="7"/>
      <c r="EER33" s="7"/>
      <c r="EES33" s="7"/>
      <c r="EET33" s="7"/>
      <c r="EEU33" s="7"/>
      <c r="EEV33" s="7"/>
      <c r="EEW33" s="7"/>
      <c r="EEX33" s="7"/>
      <c r="EEY33" s="7"/>
      <c r="EEZ33" s="7"/>
      <c r="EFA33" s="7"/>
      <c r="EFB33" s="7"/>
      <c r="EFC33" s="7"/>
      <c r="EFD33" s="7"/>
      <c r="EFE33" s="7"/>
      <c r="EFF33" s="7"/>
      <c r="EFG33" s="7"/>
      <c r="EFH33" s="7"/>
      <c r="EFI33" s="7"/>
      <c r="EFJ33" s="7"/>
      <c r="EFK33" s="7"/>
      <c r="EFL33" s="7"/>
      <c r="EFM33" s="7"/>
      <c r="EFN33" s="7"/>
      <c r="EFO33" s="7"/>
      <c r="EFP33" s="7"/>
      <c r="EFQ33" s="7"/>
      <c r="EFR33" s="7"/>
      <c r="EFS33" s="7"/>
      <c r="EFT33" s="7"/>
      <c r="EFU33" s="7"/>
      <c r="EFV33" s="7"/>
      <c r="EFW33" s="7"/>
      <c r="EFX33" s="7"/>
      <c r="EFY33" s="7"/>
      <c r="EFZ33" s="7"/>
      <c r="EGA33" s="7"/>
      <c r="EGB33" s="7"/>
      <c r="EGC33" s="7"/>
      <c r="EGD33" s="7"/>
      <c r="EGE33" s="7"/>
      <c r="EGF33" s="7"/>
      <c r="EGG33" s="7"/>
      <c r="EGH33" s="7"/>
      <c r="EGI33" s="7"/>
      <c r="EGJ33" s="7"/>
      <c r="EGK33" s="7"/>
      <c r="EGL33" s="7"/>
      <c r="EGM33" s="7"/>
      <c r="EGN33" s="7"/>
      <c r="EGO33" s="7"/>
      <c r="EGP33" s="7"/>
      <c r="EGQ33" s="7"/>
      <c r="EGR33" s="7"/>
      <c r="EGS33" s="7"/>
      <c r="EGT33" s="7"/>
      <c r="EGU33" s="7"/>
      <c r="EGV33" s="7"/>
      <c r="EGW33" s="7"/>
      <c r="EGX33" s="7"/>
      <c r="EGY33" s="7"/>
      <c r="EGZ33" s="7"/>
      <c r="EHA33" s="7"/>
      <c r="EHB33" s="7"/>
      <c r="EHC33" s="7"/>
      <c r="EHD33" s="7"/>
      <c r="EHE33" s="7"/>
      <c r="EHF33" s="7"/>
      <c r="EHG33" s="7"/>
      <c r="EHH33" s="7"/>
      <c r="EHI33" s="7"/>
      <c r="EHJ33" s="7"/>
      <c r="EHK33" s="7"/>
      <c r="EHL33" s="7"/>
      <c r="EHM33" s="7"/>
      <c r="EHN33" s="7"/>
      <c r="EHO33" s="7"/>
      <c r="EHP33" s="7"/>
      <c r="EHQ33" s="7"/>
      <c r="EHR33" s="7"/>
      <c r="EHS33" s="7"/>
      <c r="EHT33" s="7"/>
      <c r="EHU33" s="7"/>
      <c r="EHV33" s="7"/>
      <c r="EHW33" s="7"/>
      <c r="EHX33" s="7"/>
      <c r="EHY33" s="7"/>
      <c r="EHZ33" s="7"/>
      <c r="EIA33" s="7"/>
      <c r="EIB33" s="7"/>
      <c r="EIC33" s="7"/>
      <c r="EID33" s="7"/>
      <c r="EIE33" s="7"/>
      <c r="EIF33" s="7"/>
      <c r="EIG33" s="7"/>
      <c r="EIH33" s="7"/>
      <c r="EII33" s="7"/>
      <c r="EIJ33" s="7"/>
      <c r="EIK33" s="7"/>
      <c r="EIL33" s="7"/>
      <c r="EIM33" s="7"/>
      <c r="EIN33" s="7"/>
      <c r="EIO33" s="7"/>
      <c r="EIP33" s="7"/>
      <c r="EIQ33" s="7"/>
      <c r="EIR33" s="7"/>
      <c r="EIS33" s="7"/>
      <c r="EIT33" s="7"/>
      <c r="EIU33" s="7"/>
      <c r="EIV33" s="7"/>
      <c r="EIW33" s="7"/>
      <c r="EIX33" s="7"/>
      <c r="EIY33" s="7"/>
      <c r="EIZ33" s="7"/>
      <c r="EJA33" s="7"/>
      <c r="EJB33" s="7"/>
      <c r="EJC33" s="7"/>
      <c r="EJD33" s="7"/>
      <c r="EJE33" s="7"/>
      <c r="EJF33" s="7"/>
      <c r="EJG33" s="7"/>
      <c r="EJH33" s="7"/>
      <c r="EJI33" s="7"/>
      <c r="EJJ33" s="7"/>
      <c r="EJK33" s="7"/>
      <c r="EJL33" s="7"/>
      <c r="EJM33" s="7"/>
      <c r="EJN33" s="7"/>
      <c r="EJO33" s="7"/>
      <c r="EJP33" s="7"/>
      <c r="EJQ33" s="7"/>
      <c r="EJR33" s="7"/>
      <c r="EJS33" s="7"/>
      <c r="EJT33" s="7"/>
      <c r="EJU33" s="7"/>
      <c r="EJV33" s="7"/>
      <c r="EJW33" s="7"/>
      <c r="EJX33" s="7"/>
      <c r="EJY33" s="7"/>
      <c r="EJZ33" s="7"/>
      <c r="EKA33" s="7"/>
      <c r="EKB33" s="7"/>
      <c r="EKC33" s="7"/>
      <c r="EKD33" s="7"/>
      <c r="EKE33" s="7"/>
      <c r="EKF33" s="7"/>
      <c r="EKG33" s="7"/>
      <c r="EKH33" s="7"/>
      <c r="EKI33" s="7"/>
      <c r="EKJ33" s="7"/>
      <c r="EKK33" s="7"/>
      <c r="EKL33" s="7"/>
      <c r="EKM33" s="7"/>
      <c r="EKN33" s="7"/>
      <c r="EKO33" s="7"/>
      <c r="EKP33" s="7"/>
      <c r="EKQ33" s="7"/>
      <c r="EKR33" s="7"/>
      <c r="EKS33" s="7"/>
      <c r="EKT33" s="7"/>
      <c r="EKU33" s="7"/>
      <c r="EKV33" s="7"/>
      <c r="EKW33" s="7"/>
      <c r="EKX33" s="7"/>
      <c r="EKY33" s="7"/>
      <c r="EKZ33" s="7"/>
      <c r="ELA33" s="7"/>
      <c r="ELB33" s="7"/>
      <c r="ELC33" s="7"/>
      <c r="ELD33" s="7"/>
      <c r="ELE33" s="7"/>
      <c r="ELF33" s="7"/>
      <c r="ELG33" s="7"/>
      <c r="ELH33" s="7"/>
      <c r="ELI33" s="7"/>
      <c r="ELJ33" s="7"/>
      <c r="ELK33" s="7"/>
      <c r="ELL33" s="7"/>
      <c r="ELM33" s="7"/>
      <c r="ELN33" s="7"/>
      <c r="ELO33" s="7"/>
      <c r="ELP33" s="7"/>
      <c r="ELQ33" s="7"/>
      <c r="ELR33" s="7"/>
      <c r="ELS33" s="7"/>
      <c r="ELT33" s="7"/>
      <c r="ELU33" s="7"/>
      <c r="ELV33" s="7"/>
      <c r="ELW33" s="7"/>
      <c r="ELX33" s="7"/>
      <c r="ELY33" s="7"/>
      <c r="ELZ33" s="7"/>
      <c r="EMA33" s="7"/>
      <c r="EMB33" s="7"/>
      <c r="EMC33" s="7"/>
      <c r="EMD33" s="7"/>
      <c r="EME33" s="7"/>
      <c r="EMF33" s="7"/>
      <c r="EMG33" s="7"/>
      <c r="EMH33" s="7"/>
      <c r="EMI33" s="7"/>
      <c r="EMJ33" s="7"/>
      <c r="EMK33" s="7"/>
      <c r="EML33" s="7"/>
      <c r="EMM33" s="7"/>
      <c r="EMN33" s="7"/>
      <c r="EMO33" s="7"/>
      <c r="EMP33" s="7"/>
      <c r="EMQ33" s="7"/>
      <c r="EMR33" s="7"/>
      <c r="EMS33" s="7"/>
      <c r="EMT33" s="7"/>
      <c r="EMU33" s="7"/>
      <c r="EMV33" s="7"/>
      <c r="EMW33" s="7"/>
      <c r="EMX33" s="7"/>
      <c r="EMY33" s="7"/>
      <c r="EMZ33" s="7"/>
      <c r="ENA33" s="7"/>
      <c r="ENB33" s="7"/>
      <c r="ENC33" s="7"/>
      <c r="END33" s="7"/>
      <c r="ENE33" s="7"/>
      <c r="ENF33" s="7"/>
      <c r="ENG33" s="7"/>
      <c r="ENH33" s="7"/>
      <c r="ENI33" s="7"/>
      <c r="ENJ33" s="7"/>
      <c r="ENK33" s="7"/>
      <c r="ENL33" s="7"/>
      <c r="ENM33" s="7"/>
      <c r="ENN33" s="7"/>
      <c r="ENO33" s="7"/>
      <c r="ENP33" s="7"/>
      <c r="ENQ33" s="7"/>
      <c r="ENR33" s="7"/>
      <c r="ENS33" s="7"/>
      <c r="ENT33" s="7"/>
      <c r="ENU33" s="7"/>
      <c r="ENV33" s="7"/>
      <c r="ENW33" s="7"/>
      <c r="ENX33" s="7"/>
      <c r="ENY33" s="7"/>
      <c r="ENZ33" s="7"/>
      <c r="EOA33" s="7"/>
      <c r="EOB33" s="7"/>
      <c r="EOC33" s="7"/>
      <c r="EOD33" s="7"/>
      <c r="EOE33" s="7"/>
      <c r="EOF33" s="7"/>
      <c r="EOG33" s="7"/>
      <c r="EOH33" s="7"/>
      <c r="EOI33" s="7"/>
      <c r="EOJ33" s="7"/>
      <c r="EOK33" s="7"/>
      <c r="EOL33" s="7"/>
      <c r="EOM33" s="7"/>
      <c r="EON33" s="7"/>
      <c r="EOO33" s="7"/>
      <c r="EOP33" s="7"/>
      <c r="EOQ33" s="7"/>
      <c r="EOR33" s="7"/>
      <c r="EOS33" s="7"/>
      <c r="EOT33" s="7"/>
      <c r="EOU33" s="7"/>
      <c r="EOV33" s="7"/>
      <c r="EOW33" s="7"/>
      <c r="EOX33" s="7"/>
      <c r="EOY33" s="7"/>
      <c r="EOZ33" s="7"/>
      <c r="EPA33" s="7"/>
      <c r="EPB33" s="7"/>
      <c r="EPC33" s="7"/>
      <c r="EPD33" s="7"/>
      <c r="EPE33" s="7"/>
      <c r="EPF33" s="7"/>
      <c r="EPG33" s="7"/>
      <c r="EPH33" s="7"/>
      <c r="EPI33" s="7"/>
      <c r="EPJ33" s="7"/>
      <c r="EPK33" s="7"/>
      <c r="EPL33" s="7"/>
      <c r="EPM33" s="7"/>
      <c r="EPN33" s="7"/>
      <c r="EPO33" s="7"/>
      <c r="EPP33" s="7"/>
      <c r="EPQ33" s="7"/>
      <c r="EPR33" s="7"/>
      <c r="EPS33" s="7"/>
      <c r="EPT33" s="7"/>
      <c r="EPU33" s="7"/>
      <c r="EPV33" s="7"/>
      <c r="EPW33" s="7"/>
      <c r="EPX33" s="7"/>
      <c r="EPY33" s="7"/>
      <c r="EPZ33" s="7"/>
      <c r="EQA33" s="7"/>
      <c r="EQB33" s="7"/>
      <c r="EQC33" s="7"/>
      <c r="EQD33" s="7"/>
      <c r="EQE33" s="7"/>
      <c r="EQF33" s="7"/>
      <c r="EQG33" s="7"/>
      <c r="EQH33" s="7"/>
      <c r="EQI33" s="7"/>
      <c r="EQJ33" s="7"/>
      <c r="EQK33" s="7"/>
      <c r="EQL33" s="7"/>
      <c r="EQM33" s="7"/>
      <c r="EQN33" s="7"/>
      <c r="EQO33" s="7"/>
      <c r="EQP33" s="7"/>
      <c r="EQQ33" s="7"/>
      <c r="EQR33" s="7"/>
      <c r="EQS33" s="7"/>
      <c r="EQT33" s="7"/>
      <c r="EQU33" s="7"/>
      <c r="EQV33" s="7"/>
      <c r="EQW33" s="7"/>
      <c r="EQX33" s="7"/>
      <c r="EQY33" s="7"/>
      <c r="EQZ33" s="7"/>
      <c r="ERA33" s="7"/>
      <c r="ERB33" s="7"/>
      <c r="ERC33" s="7"/>
      <c r="ERD33" s="7"/>
      <c r="ERE33" s="7"/>
      <c r="ERF33" s="7"/>
      <c r="ERG33" s="7"/>
      <c r="ERH33" s="7"/>
      <c r="ERI33" s="7"/>
      <c r="ERJ33" s="7"/>
      <c r="ERK33" s="7"/>
      <c r="ERL33" s="7"/>
      <c r="ERM33" s="7"/>
      <c r="ERN33" s="7"/>
      <c r="ERO33" s="7"/>
      <c r="ERP33" s="7"/>
      <c r="ERQ33" s="7"/>
      <c r="ERR33" s="7"/>
      <c r="ERS33" s="7"/>
      <c r="ERT33" s="7"/>
      <c r="ERU33" s="7"/>
      <c r="ERV33" s="7"/>
      <c r="ERW33" s="7"/>
      <c r="ERX33" s="7"/>
      <c r="ERY33" s="7"/>
      <c r="ERZ33" s="7"/>
      <c r="ESA33" s="7"/>
      <c r="ESB33" s="7"/>
      <c r="ESC33" s="7"/>
      <c r="ESD33" s="7"/>
      <c r="ESE33" s="7"/>
      <c r="ESF33" s="7"/>
      <c r="ESG33" s="7"/>
      <c r="ESH33" s="7"/>
      <c r="ESI33" s="7"/>
      <c r="ESJ33" s="7"/>
      <c r="ESK33" s="7"/>
      <c r="ESL33" s="7"/>
      <c r="ESM33" s="7"/>
      <c r="ESN33" s="7"/>
      <c r="ESO33" s="7"/>
      <c r="ESP33" s="7"/>
      <c r="ESQ33" s="7"/>
      <c r="ESR33" s="7"/>
      <c r="ESS33" s="7"/>
      <c r="EST33" s="7"/>
      <c r="ESU33" s="7"/>
      <c r="ESV33" s="7"/>
      <c r="ESW33" s="7"/>
      <c r="ESX33" s="7"/>
      <c r="ESY33" s="7"/>
      <c r="ESZ33" s="7"/>
      <c r="ETA33" s="7"/>
      <c r="ETB33" s="7"/>
      <c r="ETC33" s="7"/>
      <c r="ETD33" s="7"/>
      <c r="ETE33" s="7"/>
      <c r="ETF33" s="7"/>
      <c r="ETG33" s="7"/>
      <c r="ETH33" s="7"/>
      <c r="ETI33" s="7"/>
      <c r="ETJ33" s="7"/>
      <c r="ETK33" s="7"/>
      <c r="ETL33" s="7"/>
      <c r="ETM33" s="7"/>
      <c r="ETN33" s="7"/>
      <c r="ETO33" s="7"/>
      <c r="ETP33" s="7"/>
      <c r="ETQ33" s="7"/>
      <c r="ETR33" s="7"/>
      <c r="ETS33" s="7"/>
      <c r="ETT33" s="7"/>
      <c r="ETU33" s="7"/>
      <c r="ETV33" s="7"/>
      <c r="ETW33" s="7"/>
      <c r="ETX33" s="7"/>
      <c r="ETY33" s="7"/>
      <c r="ETZ33" s="7"/>
      <c r="EUA33" s="7"/>
      <c r="EUB33" s="7"/>
      <c r="EUC33" s="7"/>
      <c r="EUD33" s="7"/>
      <c r="EUE33" s="7"/>
      <c r="EUF33" s="7"/>
      <c r="EUG33" s="7"/>
      <c r="EUH33" s="7"/>
      <c r="EUI33" s="7"/>
      <c r="EUJ33" s="7"/>
      <c r="EUK33" s="7"/>
      <c r="EUL33" s="7"/>
      <c r="EUM33" s="7"/>
      <c r="EUN33" s="7"/>
      <c r="EUO33" s="7"/>
      <c r="EUP33" s="7"/>
      <c r="EUQ33" s="7"/>
      <c r="EUR33" s="7"/>
      <c r="EUS33" s="7"/>
      <c r="EUT33" s="7"/>
      <c r="EUU33" s="7"/>
      <c r="EUV33" s="7"/>
      <c r="EUW33" s="7"/>
      <c r="EUX33" s="7"/>
      <c r="EUY33" s="7"/>
      <c r="EUZ33" s="7"/>
      <c r="EVA33" s="7"/>
      <c r="EVB33" s="7"/>
      <c r="EVC33" s="7"/>
      <c r="EVD33" s="7"/>
      <c r="EVE33" s="7"/>
      <c r="EVF33" s="7"/>
      <c r="EVG33" s="7"/>
      <c r="EVH33" s="7"/>
      <c r="EVI33" s="7"/>
      <c r="EVJ33" s="7"/>
      <c r="EVK33" s="7"/>
      <c r="EVL33" s="7"/>
      <c r="EVM33" s="7"/>
      <c r="EVN33" s="7"/>
      <c r="EVO33" s="7"/>
      <c r="EVP33" s="7"/>
      <c r="EVQ33" s="7"/>
      <c r="EVR33" s="7"/>
      <c r="EVS33" s="7"/>
      <c r="EVT33" s="7"/>
      <c r="EVU33" s="7"/>
      <c r="EVV33" s="7"/>
      <c r="EVW33" s="7"/>
      <c r="EVX33" s="7"/>
      <c r="EVY33" s="7"/>
      <c r="EVZ33" s="7"/>
      <c r="EWA33" s="7"/>
      <c r="EWB33" s="7"/>
      <c r="EWC33" s="7"/>
      <c r="EWD33" s="7"/>
      <c r="EWE33" s="7"/>
      <c r="EWF33" s="7"/>
      <c r="EWG33" s="7"/>
      <c r="EWH33" s="7"/>
      <c r="EWI33" s="7"/>
      <c r="EWJ33" s="7"/>
      <c r="EWK33" s="7"/>
      <c r="EWL33" s="7"/>
      <c r="EWM33" s="7"/>
      <c r="EWN33" s="7"/>
      <c r="EWO33" s="7"/>
      <c r="EWP33" s="7"/>
      <c r="EWQ33" s="7"/>
      <c r="EWR33" s="7"/>
      <c r="EWS33" s="7"/>
      <c r="EWT33" s="7"/>
      <c r="EWU33" s="7"/>
      <c r="EWV33" s="7"/>
      <c r="EWW33" s="7"/>
      <c r="EWX33" s="7"/>
      <c r="EWY33" s="7"/>
      <c r="EWZ33" s="7"/>
      <c r="EXA33" s="7"/>
      <c r="EXB33" s="7"/>
      <c r="EXC33" s="7"/>
      <c r="EXD33" s="7"/>
      <c r="EXE33" s="7"/>
      <c r="EXF33" s="7"/>
      <c r="EXG33" s="7"/>
      <c r="EXH33" s="7"/>
      <c r="EXI33" s="7"/>
      <c r="EXJ33" s="7"/>
      <c r="EXK33" s="7"/>
      <c r="EXL33" s="7"/>
      <c r="EXM33" s="7"/>
      <c r="EXN33" s="7"/>
      <c r="EXO33" s="7"/>
      <c r="EXP33" s="7"/>
      <c r="EXQ33" s="7"/>
      <c r="EXR33" s="7"/>
      <c r="EXS33" s="7"/>
      <c r="EXT33" s="7"/>
      <c r="EXU33" s="7"/>
      <c r="EXV33" s="7"/>
      <c r="EXW33" s="7"/>
      <c r="EXX33" s="7"/>
      <c r="EXY33" s="7"/>
      <c r="EXZ33" s="7"/>
      <c r="EYA33" s="7"/>
      <c r="EYB33" s="7"/>
      <c r="EYC33" s="7"/>
      <c r="EYD33" s="7"/>
      <c r="EYE33" s="7"/>
      <c r="EYF33" s="7"/>
      <c r="EYG33" s="7"/>
      <c r="EYH33" s="7"/>
      <c r="EYI33" s="7"/>
      <c r="EYJ33" s="7"/>
      <c r="EYK33" s="7"/>
      <c r="EYL33" s="7"/>
      <c r="EYM33" s="7"/>
      <c r="EYN33" s="7"/>
      <c r="EYO33" s="7"/>
      <c r="EYP33" s="7"/>
      <c r="EYQ33" s="7"/>
      <c r="EYR33" s="7"/>
      <c r="EYS33" s="7"/>
      <c r="EYT33" s="7"/>
      <c r="EYU33" s="7"/>
      <c r="EYV33" s="7"/>
      <c r="EYW33" s="7"/>
      <c r="EYX33" s="7"/>
      <c r="EYY33" s="7"/>
      <c r="EYZ33" s="7"/>
      <c r="EZA33" s="7"/>
      <c r="EZB33" s="7"/>
      <c r="EZC33" s="7"/>
      <c r="EZD33" s="7"/>
      <c r="EZE33" s="7"/>
      <c r="EZF33" s="7"/>
      <c r="EZG33" s="7"/>
      <c r="EZH33" s="7"/>
      <c r="EZI33" s="7"/>
      <c r="EZJ33" s="7"/>
      <c r="EZK33" s="7"/>
      <c r="EZL33" s="7"/>
      <c r="EZM33" s="7"/>
      <c r="EZN33" s="7"/>
      <c r="EZO33" s="7"/>
      <c r="EZP33" s="7"/>
      <c r="EZQ33" s="7"/>
      <c r="EZR33" s="7"/>
      <c r="EZS33" s="7"/>
      <c r="EZT33" s="7"/>
      <c r="EZU33" s="7"/>
      <c r="EZV33" s="7"/>
      <c r="EZW33" s="7"/>
      <c r="EZX33" s="7"/>
      <c r="EZY33" s="7"/>
      <c r="EZZ33" s="7"/>
      <c r="FAA33" s="7"/>
      <c r="FAB33" s="7"/>
      <c r="FAC33" s="7"/>
      <c r="FAD33" s="7"/>
      <c r="FAE33" s="7"/>
      <c r="FAF33" s="7"/>
      <c r="FAG33" s="7"/>
      <c r="FAH33" s="7"/>
      <c r="FAI33" s="7"/>
      <c r="FAJ33" s="7"/>
      <c r="FAK33" s="7"/>
      <c r="FAL33" s="7"/>
      <c r="FAM33" s="7"/>
      <c r="FAN33" s="7"/>
      <c r="FAO33" s="7"/>
      <c r="FAP33" s="7"/>
      <c r="FAQ33" s="7"/>
      <c r="FAR33" s="7"/>
      <c r="FAS33" s="7"/>
      <c r="FAT33" s="7"/>
      <c r="FAU33" s="7"/>
      <c r="FAV33" s="7"/>
      <c r="FAW33" s="7"/>
      <c r="FAX33" s="7"/>
      <c r="FAY33" s="7"/>
      <c r="FAZ33" s="7"/>
      <c r="FBA33" s="7"/>
      <c r="FBB33" s="7"/>
      <c r="FBC33" s="7"/>
      <c r="FBD33" s="7"/>
      <c r="FBE33" s="7"/>
      <c r="FBF33" s="7"/>
      <c r="FBG33" s="7"/>
      <c r="FBH33" s="7"/>
      <c r="FBI33" s="7"/>
      <c r="FBJ33" s="7"/>
      <c r="FBK33" s="7"/>
      <c r="FBL33" s="7"/>
      <c r="FBM33" s="7"/>
      <c r="FBN33" s="7"/>
      <c r="FBO33" s="7"/>
      <c r="FBP33" s="7"/>
      <c r="FBQ33" s="7"/>
      <c r="FBR33" s="7"/>
      <c r="FBS33" s="7"/>
      <c r="FBT33" s="7"/>
      <c r="FBU33" s="7"/>
      <c r="FBV33" s="7"/>
      <c r="FBW33" s="7"/>
      <c r="FBX33" s="7"/>
      <c r="FBY33" s="7"/>
      <c r="FBZ33" s="7"/>
      <c r="FCA33" s="7"/>
      <c r="FCB33" s="7"/>
      <c r="FCC33" s="7"/>
      <c r="FCD33" s="7"/>
      <c r="FCE33" s="7"/>
      <c r="FCF33" s="7"/>
      <c r="FCG33" s="7"/>
      <c r="FCH33" s="7"/>
      <c r="FCI33" s="7"/>
      <c r="FCJ33" s="7"/>
      <c r="FCK33" s="7"/>
      <c r="FCL33" s="7"/>
      <c r="FCM33" s="7"/>
      <c r="FCN33" s="7"/>
      <c r="FCO33" s="7"/>
      <c r="FCP33" s="7"/>
      <c r="FCQ33" s="7"/>
      <c r="FCR33" s="7"/>
      <c r="FCS33" s="7"/>
      <c r="FCT33" s="7"/>
      <c r="FCU33" s="7"/>
      <c r="FCV33" s="7"/>
      <c r="FCW33" s="7"/>
      <c r="FCX33" s="7"/>
      <c r="FCY33" s="7"/>
      <c r="FCZ33" s="7"/>
      <c r="FDA33" s="7"/>
      <c r="FDB33" s="7"/>
      <c r="FDC33" s="7"/>
      <c r="FDD33" s="7"/>
      <c r="FDE33" s="7"/>
      <c r="FDF33" s="7"/>
      <c r="FDG33" s="7"/>
      <c r="FDH33" s="7"/>
      <c r="FDI33" s="7"/>
      <c r="FDJ33" s="7"/>
      <c r="FDK33" s="7"/>
      <c r="FDL33" s="7"/>
      <c r="FDM33" s="7"/>
      <c r="FDN33" s="7"/>
      <c r="FDO33" s="7"/>
      <c r="FDP33" s="7"/>
      <c r="FDQ33" s="7"/>
      <c r="FDR33" s="7"/>
      <c r="FDS33" s="7"/>
      <c r="FDT33" s="7"/>
      <c r="FDU33" s="7"/>
      <c r="FDV33" s="7"/>
      <c r="FDW33" s="7"/>
      <c r="FDX33" s="7"/>
      <c r="FDY33" s="7"/>
      <c r="FDZ33" s="7"/>
      <c r="FEA33" s="7"/>
      <c r="FEB33" s="7"/>
      <c r="FEC33" s="7"/>
      <c r="FED33" s="7"/>
      <c r="FEE33" s="7"/>
      <c r="FEF33" s="7"/>
      <c r="FEG33" s="7"/>
      <c r="FEH33" s="7"/>
      <c r="FEI33" s="7"/>
      <c r="FEJ33" s="7"/>
      <c r="FEK33" s="7"/>
      <c r="FEL33" s="7"/>
      <c r="FEM33" s="7"/>
      <c r="FEN33" s="7"/>
      <c r="FEO33" s="7"/>
      <c r="FEP33" s="7"/>
      <c r="FEQ33" s="7"/>
      <c r="FER33" s="7"/>
      <c r="FES33" s="7"/>
      <c r="FET33" s="7"/>
      <c r="FEU33" s="7"/>
      <c r="FEV33" s="7"/>
      <c r="FEW33" s="7"/>
      <c r="FEX33" s="7"/>
      <c r="FEY33" s="7"/>
      <c r="FEZ33" s="7"/>
      <c r="FFA33" s="7"/>
      <c r="FFB33" s="7"/>
      <c r="FFC33" s="7"/>
      <c r="FFD33" s="7"/>
      <c r="FFE33" s="7"/>
      <c r="FFF33" s="7"/>
      <c r="FFG33" s="7"/>
      <c r="FFH33" s="7"/>
      <c r="FFI33" s="7"/>
      <c r="FFJ33" s="7"/>
      <c r="FFK33" s="7"/>
      <c r="FFL33" s="7"/>
      <c r="FFM33" s="7"/>
      <c r="FFN33" s="7"/>
      <c r="FFO33" s="7"/>
      <c r="FFP33" s="7"/>
      <c r="FFQ33" s="7"/>
      <c r="FFR33" s="7"/>
      <c r="FFS33" s="7"/>
      <c r="FFT33" s="7"/>
      <c r="FFU33" s="7"/>
      <c r="FFV33" s="7"/>
      <c r="FFW33" s="7"/>
      <c r="FFX33" s="7"/>
      <c r="FFY33" s="7"/>
      <c r="FFZ33" s="7"/>
      <c r="FGA33" s="7"/>
      <c r="FGB33" s="7"/>
      <c r="FGC33" s="7"/>
      <c r="FGD33" s="7"/>
      <c r="FGE33" s="7"/>
      <c r="FGF33" s="7"/>
      <c r="FGG33" s="7"/>
      <c r="FGH33" s="7"/>
      <c r="FGI33" s="7"/>
      <c r="FGJ33" s="7"/>
      <c r="FGK33" s="7"/>
      <c r="FGL33" s="7"/>
      <c r="FGM33" s="7"/>
      <c r="FGN33" s="7"/>
      <c r="FGO33" s="7"/>
      <c r="FGP33" s="7"/>
      <c r="FGQ33" s="7"/>
      <c r="FGR33" s="7"/>
      <c r="FGS33" s="7"/>
      <c r="FGT33" s="7"/>
      <c r="FGU33" s="7"/>
      <c r="FGV33" s="7"/>
      <c r="FGW33" s="7"/>
      <c r="FGX33" s="7"/>
      <c r="FGY33" s="7"/>
      <c r="FGZ33" s="7"/>
      <c r="FHA33" s="7"/>
      <c r="FHB33" s="7"/>
      <c r="FHC33" s="7"/>
      <c r="FHD33" s="7"/>
      <c r="FHE33" s="7"/>
      <c r="FHF33" s="7"/>
      <c r="FHG33" s="7"/>
      <c r="FHH33" s="7"/>
      <c r="FHI33" s="7"/>
      <c r="FHJ33" s="7"/>
      <c r="FHK33" s="7"/>
      <c r="FHL33" s="7"/>
      <c r="FHM33" s="7"/>
      <c r="FHN33" s="7"/>
      <c r="FHO33" s="7"/>
      <c r="FHP33" s="7"/>
      <c r="FHQ33" s="7"/>
      <c r="FHR33" s="7"/>
      <c r="FHS33" s="7"/>
      <c r="FHT33" s="7"/>
      <c r="FHU33" s="7"/>
      <c r="FHV33" s="7"/>
      <c r="FHW33" s="7"/>
      <c r="FHX33" s="7"/>
      <c r="FHY33" s="7"/>
      <c r="FHZ33" s="7"/>
      <c r="FIA33" s="7"/>
      <c r="FIB33" s="7"/>
      <c r="FIC33" s="7"/>
      <c r="FID33" s="7"/>
      <c r="FIE33" s="7"/>
      <c r="FIF33" s="7"/>
      <c r="FIG33" s="7"/>
      <c r="FIH33" s="7"/>
      <c r="FII33" s="7"/>
      <c r="FIJ33" s="7"/>
      <c r="FIK33" s="7"/>
      <c r="FIL33" s="7"/>
      <c r="FIM33" s="7"/>
      <c r="FIN33" s="7"/>
      <c r="FIO33" s="7"/>
      <c r="FIP33" s="7"/>
      <c r="FIQ33" s="7"/>
      <c r="FIR33" s="7"/>
      <c r="FIS33" s="7"/>
      <c r="FIT33" s="7"/>
      <c r="FIU33" s="7"/>
      <c r="FIV33" s="7"/>
      <c r="FIW33" s="7"/>
      <c r="FIX33" s="7"/>
      <c r="FIY33" s="7"/>
      <c r="FIZ33" s="7"/>
      <c r="FJA33" s="7"/>
      <c r="FJB33" s="7"/>
      <c r="FJC33" s="7"/>
      <c r="FJD33" s="7"/>
      <c r="FJE33" s="7"/>
      <c r="FJF33" s="7"/>
      <c r="FJG33" s="7"/>
      <c r="FJH33" s="7"/>
      <c r="FJI33" s="7"/>
      <c r="FJJ33" s="7"/>
      <c r="FJK33" s="7"/>
      <c r="FJL33" s="7"/>
      <c r="FJM33" s="7"/>
      <c r="FJN33" s="7"/>
      <c r="FJO33" s="7"/>
      <c r="FJP33" s="7"/>
      <c r="FJQ33" s="7"/>
      <c r="FJR33" s="7"/>
      <c r="FJS33" s="7"/>
      <c r="FJT33" s="7"/>
      <c r="FJU33" s="7"/>
      <c r="FJV33" s="7"/>
      <c r="FJW33" s="7"/>
      <c r="FJX33" s="7"/>
      <c r="FJY33" s="7"/>
      <c r="FJZ33" s="7"/>
      <c r="FKA33" s="7"/>
      <c r="FKB33" s="7"/>
      <c r="FKC33" s="7"/>
      <c r="FKD33" s="7"/>
      <c r="FKE33" s="7"/>
      <c r="FKF33" s="7"/>
      <c r="FKG33" s="7"/>
      <c r="FKH33" s="7"/>
      <c r="FKI33" s="7"/>
      <c r="FKJ33" s="7"/>
      <c r="FKK33" s="7"/>
      <c r="FKL33" s="7"/>
      <c r="FKM33" s="7"/>
      <c r="FKN33" s="7"/>
      <c r="FKO33" s="7"/>
      <c r="FKP33" s="7"/>
      <c r="FKQ33" s="7"/>
      <c r="FKR33" s="7"/>
      <c r="FKS33" s="7"/>
      <c r="FKT33" s="7"/>
      <c r="FKU33" s="7"/>
      <c r="FKV33" s="7"/>
      <c r="FKW33" s="7"/>
      <c r="FKX33" s="7"/>
      <c r="FKY33" s="7"/>
      <c r="FKZ33" s="7"/>
      <c r="FLA33" s="7"/>
      <c r="FLB33" s="7"/>
      <c r="FLC33" s="7"/>
      <c r="FLD33" s="7"/>
      <c r="FLE33" s="7"/>
      <c r="FLF33" s="7"/>
      <c r="FLG33" s="7"/>
      <c r="FLH33" s="7"/>
      <c r="FLI33" s="7"/>
      <c r="FLJ33" s="7"/>
      <c r="FLK33" s="7"/>
      <c r="FLL33" s="7"/>
      <c r="FLM33" s="7"/>
      <c r="FLN33" s="7"/>
      <c r="FLO33" s="7"/>
      <c r="FLP33" s="7"/>
      <c r="FLQ33" s="7"/>
      <c r="FLR33" s="7"/>
      <c r="FLS33" s="7"/>
      <c r="FLT33" s="7"/>
      <c r="FLU33" s="7"/>
      <c r="FLV33" s="7"/>
      <c r="FLW33" s="7"/>
      <c r="FLX33" s="7"/>
      <c r="FLY33" s="7"/>
      <c r="FLZ33" s="7"/>
      <c r="FMA33" s="7"/>
      <c r="FMB33" s="7"/>
      <c r="FMC33" s="7"/>
      <c r="FMD33" s="7"/>
      <c r="FME33" s="7"/>
      <c r="FMF33" s="7"/>
      <c r="FMG33" s="7"/>
      <c r="FMH33" s="7"/>
      <c r="FMI33" s="7"/>
      <c r="FMJ33" s="7"/>
      <c r="FMK33" s="7"/>
      <c r="FML33" s="7"/>
      <c r="FMM33" s="7"/>
      <c r="FMN33" s="7"/>
      <c r="FMO33" s="7"/>
      <c r="FMP33" s="7"/>
      <c r="FMQ33" s="7"/>
      <c r="FMR33" s="7"/>
      <c r="FMS33" s="7"/>
      <c r="FMT33" s="7"/>
      <c r="FMU33" s="7"/>
      <c r="FMV33" s="7"/>
      <c r="FMW33" s="7"/>
      <c r="FMX33" s="7"/>
      <c r="FMY33" s="7"/>
      <c r="FMZ33" s="7"/>
      <c r="FNA33" s="7"/>
      <c r="FNB33" s="7"/>
      <c r="FNC33" s="7"/>
      <c r="FND33" s="7"/>
      <c r="FNE33" s="7"/>
      <c r="FNF33" s="7"/>
      <c r="FNG33" s="7"/>
      <c r="FNH33" s="7"/>
      <c r="FNI33" s="7"/>
      <c r="FNJ33" s="7"/>
      <c r="FNK33" s="7"/>
      <c r="FNL33" s="7"/>
      <c r="FNM33" s="7"/>
      <c r="FNN33" s="7"/>
      <c r="FNO33" s="7"/>
      <c r="FNP33" s="7"/>
      <c r="FNQ33" s="7"/>
      <c r="FNR33" s="7"/>
      <c r="FNS33" s="7"/>
      <c r="FNT33" s="7"/>
      <c r="FNU33" s="7"/>
      <c r="FNV33" s="7"/>
      <c r="FNW33" s="7"/>
      <c r="FNX33" s="7"/>
      <c r="FNY33" s="7"/>
      <c r="FNZ33" s="7"/>
      <c r="FOA33" s="7"/>
      <c r="FOB33" s="7"/>
      <c r="FOC33" s="7"/>
      <c r="FOD33" s="7"/>
      <c r="FOE33" s="7"/>
      <c r="FOF33" s="7"/>
      <c r="FOG33" s="7"/>
      <c r="FOH33" s="7"/>
      <c r="FOI33" s="7"/>
      <c r="FOJ33" s="7"/>
      <c r="FOK33" s="7"/>
      <c r="FOL33" s="7"/>
      <c r="FOM33" s="7"/>
      <c r="FON33" s="7"/>
      <c r="FOO33" s="7"/>
      <c r="FOP33" s="7"/>
      <c r="FOQ33" s="7"/>
      <c r="FOR33" s="7"/>
      <c r="FOS33" s="7"/>
      <c r="FOT33" s="7"/>
      <c r="FOU33" s="7"/>
      <c r="FOV33" s="7"/>
      <c r="FOW33" s="7"/>
      <c r="FOX33" s="7"/>
      <c r="FOY33" s="7"/>
      <c r="FOZ33" s="7"/>
      <c r="FPA33" s="7"/>
      <c r="FPB33" s="7"/>
      <c r="FPC33" s="7"/>
      <c r="FPD33" s="7"/>
      <c r="FPE33" s="7"/>
      <c r="FPF33" s="7"/>
      <c r="FPG33" s="7"/>
      <c r="FPH33" s="7"/>
      <c r="FPI33" s="7"/>
      <c r="FPJ33" s="7"/>
      <c r="FPK33" s="7"/>
      <c r="FPL33" s="7"/>
      <c r="FPM33" s="7"/>
      <c r="FPN33" s="7"/>
      <c r="FPO33" s="7"/>
      <c r="FPP33" s="7"/>
      <c r="FPQ33" s="7"/>
      <c r="FPR33" s="7"/>
      <c r="FPS33" s="7"/>
      <c r="FPT33" s="7"/>
      <c r="FPU33" s="7"/>
      <c r="FPV33" s="7"/>
      <c r="FPW33" s="7"/>
      <c r="FPX33" s="7"/>
      <c r="FPY33" s="7"/>
      <c r="FPZ33" s="7"/>
      <c r="FQA33" s="7"/>
      <c r="FQB33" s="7"/>
      <c r="FQC33" s="7"/>
      <c r="FQD33" s="7"/>
      <c r="FQE33" s="7"/>
      <c r="FQF33" s="7"/>
      <c r="FQG33" s="7"/>
      <c r="FQH33" s="7"/>
      <c r="FQI33" s="7"/>
      <c r="FQJ33" s="7"/>
      <c r="FQK33" s="7"/>
      <c r="FQL33" s="7"/>
      <c r="FQM33" s="7"/>
      <c r="FQN33" s="7"/>
      <c r="FQO33" s="7"/>
      <c r="FQP33" s="7"/>
      <c r="FQQ33" s="7"/>
      <c r="FQR33" s="7"/>
      <c r="FQS33" s="7"/>
      <c r="FQT33" s="7"/>
      <c r="FQU33" s="7"/>
      <c r="FQV33" s="7"/>
      <c r="FQW33" s="7"/>
      <c r="FQX33" s="7"/>
      <c r="FQY33" s="7"/>
      <c r="FQZ33" s="7"/>
      <c r="FRA33" s="7"/>
      <c r="FRB33" s="7"/>
      <c r="FRC33" s="7"/>
      <c r="FRD33" s="7"/>
      <c r="FRE33" s="7"/>
      <c r="FRF33" s="7"/>
      <c r="FRG33" s="7"/>
      <c r="FRH33" s="7"/>
      <c r="FRI33" s="7"/>
      <c r="FRJ33" s="7"/>
      <c r="FRK33" s="7"/>
      <c r="FRL33" s="7"/>
      <c r="FRM33" s="7"/>
      <c r="FRN33" s="7"/>
      <c r="FRO33" s="7"/>
      <c r="FRP33" s="7"/>
      <c r="FRQ33" s="7"/>
      <c r="FRR33" s="7"/>
      <c r="FRS33" s="7"/>
      <c r="FRT33" s="7"/>
      <c r="FRU33" s="7"/>
      <c r="FRV33" s="7"/>
      <c r="FRW33" s="7"/>
      <c r="FRX33" s="7"/>
      <c r="FRY33" s="7"/>
      <c r="FRZ33" s="7"/>
      <c r="FSA33" s="7"/>
      <c r="FSB33" s="7"/>
      <c r="FSC33" s="7"/>
      <c r="FSD33" s="7"/>
      <c r="FSE33" s="7"/>
      <c r="FSF33" s="7"/>
      <c r="FSG33" s="7"/>
      <c r="FSH33" s="7"/>
      <c r="FSI33" s="7"/>
      <c r="FSJ33" s="7"/>
      <c r="FSK33" s="7"/>
      <c r="FSL33" s="7"/>
      <c r="FSM33" s="7"/>
      <c r="FSN33" s="7"/>
      <c r="FSO33" s="7"/>
      <c r="FSP33" s="7"/>
      <c r="FSQ33" s="7"/>
      <c r="FSR33" s="7"/>
      <c r="FSS33" s="7"/>
      <c r="FST33" s="7"/>
      <c r="FSU33" s="7"/>
      <c r="FSV33" s="7"/>
      <c r="FSW33" s="7"/>
      <c r="FSX33" s="7"/>
      <c r="FSY33" s="7"/>
      <c r="FSZ33" s="7"/>
      <c r="FTA33" s="7"/>
      <c r="FTB33" s="7"/>
      <c r="FTC33" s="7"/>
      <c r="FTD33" s="7"/>
      <c r="FTE33" s="7"/>
      <c r="FTF33" s="7"/>
      <c r="FTG33" s="7"/>
      <c r="FTH33" s="7"/>
      <c r="FTI33" s="7"/>
      <c r="FTJ33" s="7"/>
      <c r="FTK33" s="7"/>
      <c r="FTL33" s="7"/>
      <c r="FTM33" s="7"/>
      <c r="FTN33" s="7"/>
      <c r="FTO33" s="7"/>
      <c r="FTP33" s="7"/>
      <c r="FTQ33" s="7"/>
      <c r="FTR33" s="7"/>
      <c r="FTS33" s="7"/>
      <c r="FTT33" s="7"/>
      <c r="FTU33" s="7"/>
      <c r="FTV33" s="7"/>
      <c r="FTW33" s="7"/>
      <c r="FTX33" s="7"/>
      <c r="FTY33" s="7"/>
      <c r="FTZ33" s="7"/>
      <c r="FUA33" s="7"/>
      <c r="FUB33" s="7"/>
      <c r="FUC33" s="7"/>
      <c r="FUD33" s="7"/>
      <c r="FUE33" s="7"/>
      <c r="FUF33" s="7"/>
      <c r="FUG33" s="7"/>
      <c r="FUH33" s="7"/>
      <c r="FUI33" s="7"/>
      <c r="FUJ33" s="7"/>
      <c r="FUK33" s="7"/>
      <c r="FUL33" s="7"/>
      <c r="FUM33" s="7"/>
      <c r="FUN33" s="7"/>
      <c r="FUO33" s="7"/>
      <c r="FUP33" s="7"/>
      <c r="FUQ33" s="7"/>
      <c r="FUR33" s="7"/>
      <c r="FUS33" s="7"/>
      <c r="FUT33" s="7"/>
      <c r="FUU33" s="7"/>
      <c r="FUV33" s="7"/>
      <c r="FUW33" s="7"/>
      <c r="FUX33" s="7"/>
      <c r="FUY33" s="7"/>
      <c r="FUZ33" s="7"/>
      <c r="FVA33" s="7"/>
      <c r="FVB33" s="7"/>
      <c r="FVC33" s="7"/>
      <c r="FVD33" s="7"/>
      <c r="FVE33" s="7"/>
      <c r="FVF33" s="7"/>
      <c r="FVG33" s="7"/>
      <c r="FVH33" s="7"/>
      <c r="FVI33" s="7"/>
      <c r="FVJ33" s="7"/>
      <c r="FVK33" s="7"/>
      <c r="FVL33" s="7"/>
      <c r="FVM33" s="7"/>
      <c r="FVN33" s="7"/>
      <c r="FVO33" s="7"/>
      <c r="FVP33" s="7"/>
      <c r="FVQ33" s="7"/>
      <c r="FVR33" s="7"/>
      <c r="FVS33" s="7"/>
      <c r="FVT33" s="7"/>
      <c r="FVU33" s="7"/>
      <c r="FVV33" s="7"/>
      <c r="FVW33" s="7"/>
      <c r="FVX33" s="7"/>
      <c r="FVY33" s="7"/>
      <c r="FVZ33" s="7"/>
      <c r="FWA33" s="7"/>
      <c r="FWB33" s="7"/>
      <c r="FWC33" s="7"/>
      <c r="FWD33" s="7"/>
      <c r="FWE33" s="7"/>
      <c r="FWF33" s="7"/>
      <c r="FWG33" s="7"/>
      <c r="FWH33" s="7"/>
      <c r="FWI33" s="7"/>
      <c r="FWJ33" s="7"/>
      <c r="FWK33" s="7"/>
      <c r="FWL33" s="7"/>
      <c r="FWM33" s="7"/>
      <c r="FWN33" s="7"/>
      <c r="FWO33" s="7"/>
      <c r="FWP33" s="7"/>
      <c r="FWQ33" s="7"/>
      <c r="FWR33" s="7"/>
      <c r="FWS33" s="7"/>
      <c r="FWT33" s="7"/>
      <c r="FWU33" s="7"/>
      <c r="FWV33" s="7"/>
      <c r="FWW33" s="7"/>
      <c r="FWX33" s="7"/>
      <c r="FWY33" s="7"/>
      <c r="FWZ33" s="7"/>
      <c r="FXA33" s="7"/>
      <c r="FXB33" s="7"/>
      <c r="FXC33" s="7"/>
      <c r="FXD33" s="7"/>
      <c r="FXE33" s="7"/>
      <c r="FXF33" s="7"/>
      <c r="FXG33" s="7"/>
      <c r="FXH33" s="7"/>
      <c r="FXI33" s="7"/>
      <c r="FXJ33" s="7"/>
      <c r="FXK33" s="7"/>
      <c r="FXL33" s="7"/>
      <c r="FXM33" s="7"/>
      <c r="FXN33" s="7"/>
      <c r="FXO33" s="7"/>
      <c r="FXP33" s="7"/>
      <c r="FXQ33" s="7"/>
      <c r="FXR33" s="7"/>
      <c r="FXS33" s="7"/>
      <c r="FXT33" s="7"/>
      <c r="FXU33" s="7"/>
      <c r="FXV33" s="7"/>
      <c r="FXW33" s="7"/>
      <c r="FXX33" s="7"/>
      <c r="FXY33" s="7"/>
      <c r="FXZ33" s="7"/>
      <c r="FYA33" s="7"/>
      <c r="FYB33" s="7"/>
      <c r="FYC33" s="7"/>
      <c r="FYD33" s="7"/>
      <c r="FYE33" s="7"/>
      <c r="FYF33" s="7"/>
      <c r="FYG33" s="7"/>
      <c r="FYH33" s="7"/>
      <c r="FYI33" s="7"/>
      <c r="FYJ33" s="7"/>
      <c r="FYK33" s="7"/>
      <c r="FYL33" s="7"/>
      <c r="FYM33" s="7"/>
      <c r="FYN33" s="7"/>
      <c r="FYO33" s="7"/>
      <c r="FYP33" s="7"/>
      <c r="FYQ33" s="7"/>
      <c r="FYR33" s="7"/>
      <c r="FYS33" s="7"/>
      <c r="FYT33" s="7"/>
      <c r="FYU33" s="7"/>
      <c r="FYV33" s="7"/>
      <c r="FYW33" s="7"/>
      <c r="FYX33" s="7"/>
      <c r="FYY33" s="7"/>
      <c r="FYZ33" s="7"/>
      <c r="FZA33" s="7"/>
      <c r="FZB33" s="7"/>
      <c r="FZC33" s="7"/>
      <c r="FZD33" s="7"/>
      <c r="FZE33" s="7"/>
      <c r="FZF33" s="7"/>
      <c r="FZG33" s="7"/>
      <c r="FZH33" s="7"/>
      <c r="FZI33" s="7"/>
      <c r="FZJ33" s="7"/>
      <c r="FZK33" s="7"/>
      <c r="FZL33" s="7"/>
      <c r="FZM33" s="7"/>
      <c r="FZN33" s="7"/>
      <c r="FZO33" s="7"/>
      <c r="FZP33" s="7"/>
      <c r="FZQ33" s="7"/>
      <c r="FZR33" s="7"/>
      <c r="FZS33" s="7"/>
      <c r="FZT33" s="7"/>
      <c r="FZU33" s="7"/>
      <c r="FZV33" s="7"/>
      <c r="FZW33" s="7"/>
      <c r="FZX33" s="7"/>
      <c r="FZY33" s="7"/>
      <c r="FZZ33" s="7"/>
      <c r="GAA33" s="7"/>
      <c r="GAB33" s="7"/>
      <c r="GAC33" s="7"/>
      <c r="GAD33" s="7"/>
      <c r="GAE33" s="7"/>
      <c r="GAF33" s="7"/>
      <c r="GAG33" s="7"/>
      <c r="GAH33" s="7"/>
      <c r="GAI33" s="7"/>
      <c r="GAJ33" s="7"/>
      <c r="GAK33" s="7"/>
      <c r="GAL33" s="7"/>
      <c r="GAM33" s="7"/>
      <c r="GAN33" s="7"/>
      <c r="GAO33" s="7"/>
      <c r="GAP33" s="7"/>
      <c r="GAQ33" s="7"/>
      <c r="GAR33" s="7"/>
      <c r="GAS33" s="7"/>
      <c r="GAT33" s="7"/>
      <c r="GAU33" s="7"/>
      <c r="GAV33" s="7"/>
      <c r="GAW33" s="7"/>
      <c r="GAX33" s="7"/>
      <c r="GAY33" s="7"/>
      <c r="GAZ33" s="7"/>
      <c r="GBA33" s="7"/>
      <c r="GBB33" s="7"/>
      <c r="GBC33" s="7"/>
      <c r="GBD33" s="7"/>
      <c r="GBE33" s="7"/>
      <c r="GBF33" s="7"/>
      <c r="GBG33" s="7"/>
      <c r="GBH33" s="7"/>
      <c r="GBI33" s="7"/>
      <c r="GBJ33" s="7"/>
      <c r="GBK33" s="7"/>
      <c r="GBL33" s="7"/>
      <c r="GBM33" s="7"/>
      <c r="GBN33" s="7"/>
      <c r="GBO33" s="7"/>
      <c r="GBP33" s="7"/>
      <c r="GBQ33" s="7"/>
      <c r="GBR33" s="7"/>
      <c r="GBS33" s="7"/>
      <c r="GBT33" s="7"/>
      <c r="GBU33" s="7"/>
      <c r="GBV33" s="7"/>
      <c r="GBW33" s="7"/>
      <c r="GBX33" s="7"/>
      <c r="GBY33" s="7"/>
      <c r="GBZ33" s="7"/>
      <c r="GCA33" s="7"/>
      <c r="GCB33" s="7"/>
      <c r="GCC33" s="7"/>
      <c r="GCD33" s="7"/>
      <c r="GCE33" s="7"/>
      <c r="GCF33" s="7"/>
      <c r="GCG33" s="7"/>
      <c r="GCH33" s="7"/>
      <c r="GCI33" s="7"/>
      <c r="GCJ33" s="7"/>
      <c r="GCK33" s="7"/>
      <c r="GCL33" s="7"/>
      <c r="GCM33" s="7"/>
      <c r="GCN33" s="7"/>
      <c r="GCO33" s="7"/>
      <c r="GCP33" s="7"/>
      <c r="GCQ33" s="7"/>
      <c r="GCR33" s="7"/>
      <c r="GCS33" s="7"/>
      <c r="GCT33" s="7"/>
      <c r="GCU33" s="7"/>
      <c r="GCV33" s="7"/>
      <c r="GCW33" s="7"/>
      <c r="GCX33" s="7"/>
      <c r="GCY33" s="7"/>
      <c r="GCZ33" s="7"/>
      <c r="GDA33" s="7"/>
      <c r="GDB33" s="7"/>
      <c r="GDC33" s="7"/>
      <c r="GDD33" s="7"/>
      <c r="GDE33" s="7"/>
      <c r="GDF33" s="7"/>
      <c r="GDG33" s="7"/>
      <c r="GDH33" s="7"/>
      <c r="GDI33" s="7"/>
      <c r="GDJ33" s="7"/>
      <c r="GDK33" s="7"/>
      <c r="GDL33" s="7"/>
      <c r="GDM33" s="7"/>
      <c r="GDN33" s="7"/>
      <c r="GDO33" s="7"/>
      <c r="GDP33" s="7"/>
      <c r="GDQ33" s="7"/>
      <c r="GDR33" s="7"/>
      <c r="GDS33" s="7"/>
      <c r="GDT33" s="7"/>
      <c r="GDU33" s="7"/>
      <c r="GDV33" s="7"/>
      <c r="GDW33" s="7"/>
      <c r="GDX33" s="7"/>
      <c r="GDY33" s="7"/>
      <c r="GDZ33" s="7"/>
      <c r="GEA33" s="7"/>
      <c r="GEB33" s="7"/>
      <c r="GEC33" s="7"/>
      <c r="GED33" s="7"/>
      <c r="GEE33" s="7"/>
      <c r="GEF33" s="7"/>
      <c r="GEG33" s="7"/>
      <c r="GEH33" s="7"/>
      <c r="GEI33" s="7"/>
      <c r="GEJ33" s="7"/>
      <c r="GEK33" s="7"/>
      <c r="GEL33" s="7"/>
      <c r="GEM33" s="7"/>
      <c r="GEN33" s="7"/>
      <c r="GEO33" s="7"/>
      <c r="GEP33" s="7"/>
      <c r="GEQ33" s="7"/>
      <c r="GER33" s="7"/>
      <c r="GES33" s="7"/>
      <c r="GET33" s="7"/>
      <c r="GEU33" s="7"/>
      <c r="GEV33" s="7"/>
      <c r="GEW33" s="7"/>
      <c r="GEX33" s="7"/>
      <c r="GEY33" s="7"/>
      <c r="GEZ33" s="7"/>
      <c r="GFA33" s="7"/>
      <c r="GFB33" s="7"/>
      <c r="GFC33" s="7"/>
      <c r="GFD33" s="7"/>
      <c r="GFE33" s="7"/>
      <c r="GFF33" s="7"/>
      <c r="GFG33" s="7"/>
      <c r="GFH33" s="7"/>
      <c r="GFI33" s="7"/>
      <c r="GFJ33" s="7"/>
      <c r="GFK33" s="7"/>
      <c r="GFL33" s="7"/>
      <c r="GFM33" s="7"/>
      <c r="GFN33" s="7"/>
      <c r="GFO33" s="7"/>
      <c r="GFP33" s="7"/>
      <c r="GFQ33" s="7"/>
      <c r="GFR33" s="7"/>
      <c r="GFS33" s="7"/>
      <c r="GFT33" s="7"/>
      <c r="GFU33" s="7"/>
      <c r="GFV33" s="7"/>
      <c r="GFW33" s="7"/>
      <c r="GFX33" s="7"/>
      <c r="GFY33" s="7"/>
      <c r="GFZ33" s="7"/>
      <c r="GGA33" s="7"/>
      <c r="GGB33" s="7"/>
      <c r="GGC33" s="7"/>
      <c r="GGD33" s="7"/>
      <c r="GGE33" s="7"/>
      <c r="GGF33" s="7"/>
      <c r="GGG33" s="7"/>
      <c r="GGH33" s="7"/>
      <c r="GGI33" s="7"/>
      <c r="GGJ33" s="7"/>
      <c r="GGK33" s="7"/>
      <c r="GGL33" s="7"/>
      <c r="GGM33" s="7"/>
      <c r="GGN33" s="7"/>
      <c r="GGO33" s="7"/>
      <c r="GGP33" s="7"/>
      <c r="GGQ33" s="7"/>
      <c r="GGR33" s="7"/>
      <c r="GGS33" s="7"/>
      <c r="GGT33" s="7"/>
      <c r="GGU33" s="7"/>
      <c r="GGV33" s="7"/>
      <c r="GGW33" s="7"/>
      <c r="GGX33" s="7"/>
      <c r="GGY33" s="7"/>
      <c r="GGZ33" s="7"/>
      <c r="GHA33" s="7"/>
      <c r="GHB33" s="7"/>
      <c r="GHC33" s="7"/>
      <c r="GHD33" s="7"/>
      <c r="GHE33" s="7"/>
      <c r="GHF33" s="7"/>
      <c r="GHG33" s="7"/>
      <c r="GHH33" s="7"/>
      <c r="GHI33" s="7"/>
      <c r="GHJ33" s="7"/>
      <c r="GHK33" s="7"/>
      <c r="GHL33" s="7"/>
      <c r="GHM33" s="7"/>
      <c r="GHN33" s="7"/>
      <c r="GHO33" s="7"/>
      <c r="GHP33" s="7"/>
      <c r="GHQ33" s="7"/>
      <c r="GHR33" s="7"/>
      <c r="GHS33" s="7"/>
      <c r="GHT33" s="7"/>
      <c r="GHU33" s="7"/>
      <c r="GHV33" s="7"/>
      <c r="GHW33" s="7"/>
      <c r="GHX33" s="7"/>
      <c r="GHY33" s="7"/>
      <c r="GHZ33" s="7"/>
      <c r="GIA33" s="7"/>
      <c r="GIB33" s="7"/>
      <c r="GIC33" s="7"/>
      <c r="GID33" s="7"/>
      <c r="GIE33" s="7"/>
      <c r="GIF33" s="7"/>
      <c r="GIG33" s="7"/>
      <c r="GIH33" s="7"/>
      <c r="GII33" s="7"/>
      <c r="GIJ33" s="7"/>
      <c r="GIK33" s="7"/>
      <c r="GIL33" s="7"/>
      <c r="GIM33" s="7"/>
      <c r="GIN33" s="7"/>
      <c r="GIO33" s="7"/>
      <c r="GIP33" s="7"/>
      <c r="GIQ33" s="7"/>
      <c r="GIR33" s="7"/>
      <c r="GIS33" s="7"/>
      <c r="GIT33" s="7"/>
      <c r="GIU33" s="7"/>
      <c r="GIV33" s="7"/>
      <c r="GIW33" s="7"/>
      <c r="GIX33" s="7"/>
      <c r="GIY33" s="7"/>
      <c r="GIZ33" s="7"/>
      <c r="GJA33" s="7"/>
      <c r="GJB33" s="7"/>
      <c r="GJC33" s="7"/>
      <c r="GJD33" s="7"/>
      <c r="GJE33" s="7"/>
      <c r="GJF33" s="7"/>
      <c r="GJG33" s="7"/>
      <c r="GJH33" s="7"/>
      <c r="GJI33" s="7"/>
      <c r="GJJ33" s="7"/>
      <c r="GJK33" s="7"/>
      <c r="GJL33" s="7"/>
      <c r="GJM33" s="7"/>
      <c r="GJN33" s="7"/>
      <c r="GJO33" s="7"/>
      <c r="GJP33" s="7"/>
      <c r="GJQ33" s="7"/>
      <c r="GJR33" s="7"/>
      <c r="GJS33" s="7"/>
      <c r="GJT33" s="7"/>
      <c r="GJU33" s="7"/>
      <c r="GJV33" s="7"/>
      <c r="GJW33" s="7"/>
      <c r="GJX33" s="7"/>
      <c r="GJY33" s="7"/>
      <c r="GJZ33" s="7"/>
      <c r="GKA33" s="7"/>
      <c r="GKB33" s="7"/>
      <c r="GKC33" s="7"/>
      <c r="GKD33" s="7"/>
      <c r="GKE33" s="7"/>
      <c r="GKF33" s="7"/>
      <c r="GKG33" s="7"/>
      <c r="GKH33" s="7"/>
      <c r="GKI33" s="7"/>
      <c r="GKJ33" s="7"/>
      <c r="GKK33" s="7"/>
      <c r="GKL33" s="7"/>
      <c r="GKM33" s="7"/>
      <c r="GKN33" s="7"/>
      <c r="GKO33" s="7"/>
      <c r="GKP33" s="7"/>
      <c r="GKQ33" s="7"/>
      <c r="GKR33" s="7"/>
      <c r="GKS33" s="7"/>
      <c r="GKT33" s="7"/>
      <c r="GKU33" s="7"/>
      <c r="GKV33" s="7"/>
      <c r="GKW33" s="7"/>
      <c r="GKX33" s="7"/>
      <c r="GKY33" s="7"/>
      <c r="GKZ33" s="7"/>
      <c r="GLA33" s="7"/>
      <c r="GLB33" s="7"/>
      <c r="GLC33" s="7"/>
      <c r="GLD33" s="7"/>
      <c r="GLE33" s="7"/>
      <c r="GLF33" s="7"/>
      <c r="GLG33" s="7"/>
      <c r="GLH33" s="7"/>
      <c r="GLI33" s="7"/>
      <c r="GLJ33" s="7"/>
      <c r="GLK33" s="7"/>
      <c r="GLL33" s="7"/>
      <c r="GLM33" s="7"/>
      <c r="GLN33" s="7"/>
      <c r="GLO33" s="7"/>
      <c r="GLP33" s="7"/>
      <c r="GLQ33" s="7"/>
      <c r="GLR33" s="7"/>
      <c r="GLS33" s="7"/>
      <c r="GLT33" s="7"/>
      <c r="GLU33" s="7"/>
      <c r="GLV33" s="7"/>
      <c r="GLW33" s="7"/>
      <c r="GLX33" s="7"/>
      <c r="GLY33" s="7"/>
      <c r="GLZ33" s="7"/>
      <c r="GMA33" s="7"/>
      <c r="GMB33" s="7"/>
      <c r="GMC33" s="7"/>
      <c r="GMD33" s="7"/>
      <c r="GME33" s="7"/>
      <c r="GMF33" s="7"/>
      <c r="GMG33" s="7"/>
      <c r="GMH33" s="7"/>
      <c r="GMI33" s="7"/>
      <c r="GMJ33" s="7"/>
      <c r="GMK33" s="7"/>
      <c r="GML33" s="7"/>
      <c r="GMM33" s="7"/>
      <c r="GMN33" s="7"/>
      <c r="GMO33" s="7"/>
      <c r="GMP33" s="7"/>
      <c r="GMQ33" s="7"/>
      <c r="GMR33" s="7"/>
      <c r="GMS33" s="7"/>
      <c r="GMT33" s="7"/>
      <c r="GMU33" s="7"/>
      <c r="GMV33" s="7"/>
      <c r="GMW33" s="7"/>
      <c r="GMX33" s="7"/>
      <c r="GMY33" s="7"/>
      <c r="GMZ33" s="7"/>
      <c r="GNA33" s="7"/>
      <c r="GNB33" s="7"/>
      <c r="GNC33" s="7"/>
      <c r="GND33" s="7"/>
      <c r="GNE33" s="7"/>
      <c r="GNF33" s="7"/>
      <c r="GNG33" s="7"/>
      <c r="GNH33" s="7"/>
      <c r="GNI33" s="7"/>
      <c r="GNJ33" s="7"/>
      <c r="GNK33" s="7"/>
      <c r="GNL33" s="7"/>
      <c r="GNM33" s="7"/>
      <c r="GNN33" s="7"/>
      <c r="GNO33" s="7"/>
      <c r="GNP33" s="7"/>
      <c r="GNQ33" s="7"/>
      <c r="GNR33" s="7"/>
      <c r="GNS33" s="7"/>
      <c r="GNT33" s="7"/>
      <c r="GNU33" s="7"/>
      <c r="GNV33" s="7"/>
      <c r="GNW33" s="7"/>
      <c r="GNX33" s="7"/>
      <c r="GNY33" s="7"/>
      <c r="GNZ33" s="7"/>
      <c r="GOA33" s="7"/>
      <c r="GOB33" s="7"/>
      <c r="GOC33" s="7"/>
      <c r="GOD33" s="7"/>
      <c r="GOE33" s="7"/>
      <c r="GOF33" s="7"/>
      <c r="GOG33" s="7"/>
      <c r="GOH33" s="7"/>
      <c r="GOI33" s="7"/>
      <c r="GOJ33" s="7"/>
      <c r="GOK33" s="7"/>
      <c r="GOL33" s="7"/>
      <c r="GOM33" s="7"/>
      <c r="GON33" s="7"/>
      <c r="GOO33" s="7"/>
      <c r="GOP33" s="7"/>
      <c r="GOQ33" s="7"/>
      <c r="GOR33" s="7"/>
      <c r="GOS33" s="7"/>
      <c r="GOT33" s="7"/>
      <c r="GOU33" s="7"/>
      <c r="GOV33" s="7"/>
      <c r="GOW33" s="7"/>
      <c r="GOX33" s="7"/>
      <c r="GOY33" s="7"/>
      <c r="GOZ33" s="7"/>
      <c r="GPA33" s="7"/>
      <c r="GPB33" s="7"/>
      <c r="GPC33" s="7"/>
      <c r="GPD33" s="7"/>
      <c r="GPE33" s="7"/>
      <c r="GPF33" s="7"/>
      <c r="GPG33" s="7"/>
      <c r="GPH33" s="7"/>
      <c r="GPI33" s="7"/>
      <c r="GPJ33" s="7"/>
      <c r="GPK33" s="7"/>
      <c r="GPL33" s="7"/>
      <c r="GPM33" s="7"/>
      <c r="GPN33" s="7"/>
      <c r="GPO33" s="7"/>
      <c r="GPP33" s="7"/>
      <c r="GPQ33" s="7"/>
      <c r="GPR33" s="7"/>
      <c r="GPS33" s="7"/>
      <c r="GPT33" s="7"/>
      <c r="GPU33" s="7"/>
      <c r="GPV33" s="7"/>
      <c r="GPW33" s="7"/>
      <c r="GPX33" s="7"/>
      <c r="GPY33" s="7"/>
      <c r="GPZ33" s="7"/>
      <c r="GQA33" s="7"/>
      <c r="GQB33" s="7"/>
      <c r="GQC33" s="7"/>
      <c r="GQD33" s="7"/>
      <c r="GQE33" s="7"/>
      <c r="GQF33" s="7"/>
      <c r="GQG33" s="7"/>
      <c r="GQH33" s="7"/>
      <c r="GQI33" s="7"/>
      <c r="GQJ33" s="7"/>
      <c r="GQK33" s="7"/>
      <c r="GQL33" s="7"/>
      <c r="GQM33" s="7"/>
      <c r="GQN33" s="7"/>
      <c r="GQO33" s="7"/>
      <c r="GQP33" s="7"/>
      <c r="GQQ33" s="7"/>
      <c r="GQR33" s="7"/>
      <c r="GQS33" s="7"/>
      <c r="GQT33" s="7"/>
      <c r="GQU33" s="7"/>
      <c r="GQV33" s="7"/>
      <c r="GQW33" s="7"/>
      <c r="GQX33" s="7"/>
      <c r="GQY33" s="7"/>
      <c r="GQZ33" s="7"/>
      <c r="GRA33" s="7"/>
      <c r="GRB33" s="7"/>
      <c r="GRC33" s="7"/>
      <c r="GRD33" s="7"/>
      <c r="GRE33" s="7"/>
      <c r="GRF33" s="7"/>
      <c r="GRG33" s="7"/>
      <c r="GRH33" s="7"/>
      <c r="GRI33" s="7"/>
      <c r="GRJ33" s="7"/>
      <c r="GRK33" s="7"/>
      <c r="GRL33" s="7"/>
      <c r="GRM33" s="7"/>
      <c r="GRN33" s="7"/>
      <c r="GRO33" s="7"/>
      <c r="GRP33" s="7"/>
      <c r="GRQ33" s="7"/>
      <c r="GRR33" s="7"/>
      <c r="GRS33" s="7"/>
      <c r="GRT33" s="7"/>
      <c r="GRU33" s="7"/>
      <c r="GRV33" s="7"/>
      <c r="GRW33" s="7"/>
      <c r="GRX33" s="7"/>
      <c r="GRY33" s="7"/>
      <c r="GRZ33" s="7"/>
      <c r="GSA33" s="7"/>
      <c r="GSB33" s="7"/>
      <c r="GSC33" s="7"/>
      <c r="GSD33" s="7"/>
      <c r="GSE33" s="7"/>
      <c r="GSF33" s="7"/>
      <c r="GSG33" s="7"/>
      <c r="GSH33" s="7"/>
      <c r="GSI33" s="7"/>
      <c r="GSJ33" s="7"/>
      <c r="GSK33" s="7"/>
      <c r="GSL33" s="7"/>
      <c r="GSM33" s="7"/>
      <c r="GSN33" s="7"/>
      <c r="GSO33" s="7"/>
      <c r="GSP33" s="7"/>
      <c r="GSQ33" s="7"/>
      <c r="GSR33" s="7"/>
      <c r="GSS33" s="7"/>
      <c r="GST33" s="7"/>
      <c r="GSU33" s="7"/>
      <c r="GSV33" s="7"/>
      <c r="GSW33" s="7"/>
      <c r="GSX33" s="7"/>
      <c r="GSY33" s="7"/>
      <c r="GSZ33" s="7"/>
      <c r="GTA33" s="7"/>
      <c r="GTB33" s="7"/>
      <c r="GTC33" s="7"/>
      <c r="GTD33" s="7"/>
      <c r="GTE33" s="7"/>
      <c r="GTF33" s="7"/>
      <c r="GTG33" s="7"/>
      <c r="GTH33" s="7"/>
      <c r="GTI33" s="7"/>
      <c r="GTJ33" s="7"/>
      <c r="GTK33" s="7"/>
      <c r="GTL33" s="7"/>
      <c r="GTM33" s="7"/>
      <c r="GTN33" s="7"/>
      <c r="GTO33" s="7"/>
      <c r="GTP33" s="7"/>
      <c r="GTQ33" s="7"/>
      <c r="GTR33" s="7"/>
      <c r="GTS33" s="7"/>
      <c r="GTT33" s="7"/>
      <c r="GTU33" s="7"/>
      <c r="GTV33" s="7"/>
      <c r="GTW33" s="7"/>
      <c r="GTX33" s="7"/>
      <c r="GTY33" s="7"/>
      <c r="GTZ33" s="7"/>
      <c r="GUA33" s="7"/>
      <c r="GUB33" s="7"/>
      <c r="GUC33" s="7"/>
      <c r="GUD33" s="7"/>
      <c r="GUE33" s="7"/>
      <c r="GUF33" s="7"/>
      <c r="GUG33" s="7"/>
      <c r="GUH33" s="7"/>
      <c r="GUI33" s="7"/>
      <c r="GUJ33" s="7"/>
      <c r="GUK33" s="7"/>
      <c r="GUL33" s="7"/>
      <c r="GUM33" s="7"/>
      <c r="GUN33" s="7"/>
      <c r="GUO33" s="7"/>
      <c r="GUP33" s="7"/>
      <c r="GUQ33" s="7"/>
      <c r="GUR33" s="7"/>
      <c r="GUS33" s="7"/>
      <c r="GUT33" s="7"/>
      <c r="GUU33" s="7"/>
      <c r="GUV33" s="7"/>
      <c r="GUW33" s="7"/>
      <c r="GUX33" s="7"/>
      <c r="GUY33" s="7"/>
      <c r="GUZ33" s="7"/>
      <c r="GVA33" s="7"/>
      <c r="GVB33" s="7"/>
      <c r="GVC33" s="7"/>
      <c r="GVD33" s="7"/>
      <c r="GVE33" s="7"/>
      <c r="GVF33" s="7"/>
      <c r="GVG33" s="7"/>
      <c r="GVH33" s="7"/>
      <c r="GVI33" s="7"/>
      <c r="GVJ33" s="7"/>
      <c r="GVK33" s="7"/>
      <c r="GVL33" s="7"/>
      <c r="GVM33" s="7"/>
      <c r="GVN33" s="7"/>
      <c r="GVO33" s="7"/>
      <c r="GVP33" s="7"/>
      <c r="GVQ33" s="7"/>
      <c r="GVR33" s="7"/>
      <c r="GVS33" s="7"/>
      <c r="GVT33" s="7"/>
      <c r="GVU33" s="7"/>
      <c r="GVV33" s="7"/>
      <c r="GVW33" s="7"/>
      <c r="GVX33" s="7"/>
      <c r="GVY33" s="7"/>
      <c r="GVZ33" s="7"/>
      <c r="GWA33" s="7"/>
      <c r="GWB33" s="7"/>
      <c r="GWC33" s="7"/>
      <c r="GWD33" s="7"/>
      <c r="GWE33" s="7"/>
      <c r="GWF33" s="7"/>
      <c r="GWG33" s="7"/>
      <c r="GWH33" s="7"/>
      <c r="GWI33" s="7"/>
      <c r="GWJ33" s="7"/>
      <c r="GWK33" s="7"/>
      <c r="GWL33" s="7"/>
      <c r="GWM33" s="7"/>
      <c r="GWN33" s="7"/>
      <c r="GWO33" s="7"/>
      <c r="GWP33" s="7"/>
      <c r="GWQ33" s="7"/>
      <c r="GWR33" s="7"/>
      <c r="GWS33" s="7"/>
      <c r="GWT33" s="7"/>
      <c r="GWU33" s="7"/>
      <c r="GWV33" s="7"/>
      <c r="GWW33" s="7"/>
      <c r="GWX33" s="7"/>
      <c r="GWY33" s="7"/>
      <c r="GWZ33" s="7"/>
      <c r="GXA33" s="7"/>
      <c r="GXB33" s="7"/>
      <c r="GXC33" s="7"/>
      <c r="GXD33" s="7"/>
      <c r="GXE33" s="7"/>
      <c r="GXF33" s="7"/>
      <c r="GXG33" s="7"/>
      <c r="GXH33" s="7"/>
      <c r="GXI33" s="7"/>
      <c r="GXJ33" s="7"/>
      <c r="GXK33" s="7"/>
      <c r="GXL33" s="7"/>
      <c r="GXM33" s="7"/>
      <c r="GXN33" s="7"/>
      <c r="GXO33" s="7"/>
      <c r="GXP33" s="7"/>
      <c r="GXQ33" s="7"/>
      <c r="GXR33" s="7"/>
      <c r="GXS33" s="7"/>
      <c r="GXT33" s="7"/>
      <c r="GXU33" s="7"/>
      <c r="GXV33" s="7"/>
      <c r="GXW33" s="7"/>
      <c r="GXX33" s="7"/>
      <c r="GXY33" s="7"/>
      <c r="GXZ33" s="7"/>
      <c r="GYA33" s="7"/>
      <c r="GYB33" s="7"/>
      <c r="GYC33" s="7"/>
      <c r="GYD33" s="7"/>
      <c r="GYE33" s="7"/>
      <c r="GYF33" s="7"/>
      <c r="GYG33" s="7"/>
      <c r="GYH33" s="7"/>
      <c r="GYI33" s="7"/>
      <c r="GYJ33" s="7"/>
      <c r="GYK33" s="7"/>
      <c r="GYL33" s="7"/>
      <c r="GYM33" s="7"/>
      <c r="GYN33" s="7"/>
      <c r="GYO33" s="7"/>
      <c r="GYP33" s="7"/>
      <c r="GYQ33" s="7"/>
      <c r="GYR33" s="7"/>
      <c r="GYS33" s="7"/>
      <c r="GYT33" s="7"/>
      <c r="GYU33" s="7"/>
      <c r="GYV33" s="7"/>
      <c r="GYW33" s="7"/>
      <c r="GYX33" s="7"/>
      <c r="GYY33" s="7"/>
      <c r="GYZ33" s="7"/>
      <c r="GZA33" s="7"/>
      <c r="GZB33" s="7"/>
      <c r="GZC33" s="7"/>
      <c r="GZD33" s="7"/>
      <c r="GZE33" s="7"/>
      <c r="GZF33" s="7"/>
      <c r="GZG33" s="7"/>
      <c r="GZH33" s="7"/>
      <c r="GZI33" s="7"/>
      <c r="GZJ33" s="7"/>
      <c r="GZK33" s="7"/>
      <c r="GZL33" s="7"/>
      <c r="GZM33" s="7"/>
      <c r="GZN33" s="7"/>
      <c r="GZO33" s="7"/>
      <c r="GZP33" s="7"/>
      <c r="GZQ33" s="7"/>
      <c r="GZR33" s="7"/>
      <c r="GZS33" s="7"/>
      <c r="GZT33" s="7"/>
      <c r="GZU33" s="7"/>
      <c r="GZV33" s="7"/>
      <c r="GZW33" s="7"/>
      <c r="GZX33" s="7"/>
      <c r="GZY33" s="7"/>
      <c r="GZZ33" s="7"/>
      <c r="HAA33" s="7"/>
      <c r="HAB33" s="7"/>
      <c r="HAC33" s="7"/>
      <c r="HAD33" s="7"/>
      <c r="HAE33" s="7"/>
      <c r="HAF33" s="7"/>
      <c r="HAG33" s="7"/>
      <c r="HAH33" s="7"/>
      <c r="HAI33" s="7"/>
      <c r="HAJ33" s="7"/>
      <c r="HAK33" s="7"/>
      <c r="HAL33" s="7"/>
      <c r="HAM33" s="7"/>
      <c r="HAN33" s="7"/>
      <c r="HAO33" s="7"/>
      <c r="HAP33" s="7"/>
      <c r="HAQ33" s="7"/>
      <c r="HAR33" s="7"/>
      <c r="HAS33" s="7"/>
      <c r="HAT33" s="7"/>
      <c r="HAU33" s="7"/>
      <c r="HAV33" s="7"/>
      <c r="HAW33" s="7"/>
      <c r="HAX33" s="7"/>
      <c r="HAY33" s="7"/>
      <c r="HAZ33" s="7"/>
      <c r="HBA33" s="7"/>
      <c r="HBB33" s="7"/>
      <c r="HBC33" s="7"/>
      <c r="HBD33" s="7"/>
      <c r="HBE33" s="7"/>
      <c r="HBF33" s="7"/>
      <c r="HBG33" s="7"/>
      <c r="HBH33" s="7"/>
      <c r="HBI33" s="7"/>
      <c r="HBJ33" s="7"/>
      <c r="HBK33" s="7"/>
      <c r="HBL33" s="7"/>
      <c r="HBM33" s="7"/>
      <c r="HBN33" s="7"/>
      <c r="HBO33" s="7"/>
      <c r="HBP33" s="7"/>
      <c r="HBQ33" s="7"/>
      <c r="HBR33" s="7"/>
      <c r="HBS33" s="7"/>
      <c r="HBT33" s="7"/>
      <c r="HBU33" s="7"/>
      <c r="HBV33" s="7"/>
      <c r="HBW33" s="7"/>
      <c r="HBX33" s="7"/>
      <c r="HBY33" s="7"/>
      <c r="HBZ33" s="7"/>
      <c r="HCA33" s="7"/>
      <c r="HCB33" s="7"/>
      <c r="HCC33" s="7"/>
      <c r="HCD33" s="7"/>
      <c r="HCE33" s="7"/>
      <c r="HCF33" s="7"/>
      <c r="HCG33" s="7"/>
      <c r="HCH33" s="7"/>
      <c r="HCI33" s="7"/>
      <c r="HCJ33" s="7"/>
      <c r="HCK33" s="7"/>
      <c r="HCL33" s="7"/>
      <c r="HCM33" s="7"/>
      <c r="HCN33" s="7"/>
      <c r="HCO33" s="7"/>
      <c r="HCP33" s="7"/>
      <c r="HCQ33" s="7"/>
      <c r="HCR33" s="7"/>
      <c r="HCS33" s="7"/>
      <c r="HCT33" s="7"/>
      <c r="HCU33" s="7"/>
      <c r="HCV33" s="7"/>
      <c r="HCW33" s="7"/>
      <c r="HCX33" s="7"/>
      <c r="HCY33" s="7"/>
      <c r="HCZ33" s="7"/>
      <c r="HDA33" s="7"/>
      <c r="HDB33" s="7"/>
      <c r="HDC33" s="7"/>
      <c r="HDD33" s="7"/>
      <c r="HDE33" s="7"/>
      <c r="HDF33" s="7"/>
      <c r="HDG33" s="7"/>
      <c r="HDH33" s="7"/>
      <c r="HDI33" s="7"/>
      <c r="HDJ33" s="7"/>
      <c r="HDK33" s="7"/>
      <c r="HDL33" s="7"/>
      <c r="HDM33" s="7"/>
      <c r="HDN33" s="7"/>
      <c r="HDO33" s="7"/>
      <c r="HDP33" s="7"/>
      <c r="HDQ33" s="7"/>
      <c r="HDR33" s="7"/>
      <c r="HDS33" s="7"/>
      <c r="HDT33" s="7"/>
      <c r="HDU33" s="7"/>
      <c r="HDV33" s="7"/>
      <c r="HDW33" s="7"/>
      <c r="HDX33" s="7"/>
      <c r="HDY33" s="7"/>
      <c r="HDZ33" s="7"/>
      <c r="HEA33" s="7"/>
      <c r="HEB33" s="7"/>
      <c r="HEC33" s="7"/>
      <c r="HED33" s="7"/>
      <c r="HEE33" s="7"/>
      <c r="HEF33" s="7"/>
      <c r="HEG33" s="7"/>
      <c r="HEH33" s="7"/>
      <c r="HEI33" s="7"/>
      <c r="HEJ33" s="7"/>
      <c r="HEK33" s="7"/>
      <c r="HEL33" s="7"/>
      <c r="HEM33" s="7"/>
      <c r="HEN33" s="7"/>
      <c r="HEO33" s="7"/>
      <c r="HEP33" s="7"/>
      <c r="HEQ33" s="7"/>
      <c r="HER33" s="7"/>
      <c r="HES33" s="7"/>
      <c r="HET33" s="7"/>
      <c r="HEU33" s="7"/>
      <c r="HEV33" s="7"/>
      <c r="HEW33" s="7"/>
      <c r="HEX33" s="7"/>
      <c r="HEY33" s="7"/>
      <c r="HEZ33" s="7"/>
      <c r="HFA33" s="7"/>
      <c r="HFB33" s="7"/>
      <c r="HFC33" s="7"/>
      <c r="HFD33" s="7"/>
      <c r="HFE33" s="7"/>
      <c r="HFF33" s="7"/>
      <c r="HFG33" s="7"/>
      <c r="HFH33" s="7"/>
      <c r="HFI33" s="7"/>
      <c r="HFJ33" s="7"/>
      <c r="HFK33" s="7"/>
      <c r="HFL33" s="7"/>
      <c r="HFM33" s="7"/>
      <c r="HFN33" s="7"/>
      <c r="HFO33" s="7"/>
      <c r="HFP33" s="7"/>
      <c r="HFQ33" s="7"/>
      <c r="HFR33" s="7"/>
      <c r="HFS33" s="7"/>
      <c r="HFT33" s="7"/>
      <c r="HFU33" s="7"/>
      <c r="HFV33" s="7"/>
      <c r="HFW33" s="7"/>
      <c r="HFX33" s="7"/>
      <c r="HFY33" s="7"/>
      <c r="HFZ33" s="7"/>
      <c r="HGA33" s="7"/>
      <c r="HGB33" s="7"/>
      <c r="HGC33" s="7"/>
      <c r="HGD33" s="7"/>
      <c r="HGE33" s="7"/>
      <c r="HGF33" s="7"/>
      <c r="HGG33" s="7"/>
      <c r="HGH33" s="7"/>
      <c r="HGI33" s="7"/>
      <c r="HGJ33" s="7"/>
      <c r="HGK33" s="7"/>
      <c r="HGL33" s="7"/>
      <c r="HGM33" s="7"/>
      <c r="HGN33" s="7"/>
      <c r="HGO33" s="7"/>
      <c r="HGP33" s="7"/>
      <c r="HGQ33" s="7"/>
      <c r="HGR33" s="7"/>
      <c r="HGS33" s="7"/>
      <c r="HGT33" s="7"/>
      <c r="HGU33" s="7"/>
      <c r="HGV33" s="7"/>
      <c r="HGW33" s="7"/>
      <c r="HGX33" s="7"/>
      <c r="HGY33" s="7"/>
      <c r="HGZ33" s="7"/>
      <c r="HHA33" s="7"/>
      <c r="HHB33" s="7"/>
      <c r="HHC33" s="7"/>
      <c r="HHD33" s="7"/>
      <c r="HHE33" s="7"/>
      <c r="HHF33" s="7"/>
      <c r="HHG33" s="7"/>
      <c r="HHH33" s="7"/>
      <c r="HHI33" s="7"/>
      <c r="HHJ33" s="7"/>
      <c r="HHK33" s="7"/>
      <c r="HHL33" s="7"/>
      <c r="HHM33" s="7"/>
      <c r="HHN33" s="7"/>
      <c r="HHO33" s="7"/>
      <c r="HHP33" s="7"/>
      <c r="HHQ33" s="7"/>
      <c r="HHR33" s="7"/>
      <c r="HHS33" s="7"/>
      <c r="HHT33" s="7"/>
      <c r="HHU33" s="7"/>
      <c r="HHV33" s="7"/>
      <c r="HHW33" s="7"/>
      <c r="HHX33" s="7"/>
      <c r="HHY33" s="7"/>
      <c r="HHZ33" s="7"/>
      <c r="HIA33" s="7"/>
      <c r="HIB33" s="7"/>
      <c r="HIC33" s="7"/>
      <c r="HID33" s="7"/>
      <c r="HIE33" s="7"/>
      <c r="HIF33" s="7"/>
      <c r="HIG33" s="7"/>
      <c r="HIH33" s="7"/>
      <c r="HII33" s="7"/>
      <c r="HIJ33" s="7"/>
      <c r="HIK33" s="7"/>
      <c r="HIL33" s="7"/>
      <c r="HIM33" s="7"/>
      <c r="HIN33" s="7"/>
      <c r="HIO33" s="7"/>
      <c r="HIP33" s="7"/>
      <c r="HIQ33" s="7"/>
      <c r="HIR33" s="7"/>
      <c r="HIS33" s="7"/>
      <c r="HIT33" s="7"/>
      <c r="HIU33" s="7"/>
      <c r="HIV33" s="7"/>
      <c r="HIW33" s="7"/>
      <c r="HIX33" s="7"/>
      <c r="HIY33" s="7"/>
      <c r="HIZ33" s="7"/>
      <c r="HJA33" s="7"/>
      <c r="HJB33" s="7"/>
      <c r="HJC33" s="7"/>
      <c r="HJD33" s="7"/>
      <c r="HJE33" s="7"/>
      <c r="HJF33" s="7"/>
      <c r="HJG33" s="7"/>
      <c r="HJH33" s="7"/>
      <c r="HJI33" s="7"/>
      <c r="HJJ33" s="7"/>
      <c r="HJK33" s="7"/>
      <c r="HJL33" s="7"/>
      <c r="HJM33" s="7"/>
      <c r="HJN33" s="7"/>
      <c r="HJO33" s="7"/>
      <c r="HJP33" s="7"/>
      <c r="HJQ33" s="7"/>
      <c r="HJR33" s="7"/>
      <c r="HJS33" s="7"/>
      <c r="HJT33" s="7"/>
      <c r="HJU33" s="7"/>
      <c r="HJV33" s="7"/>
      <c r="HJW33" s="7"/>
      <c r="HJX33" s="7"/>
      <c r="HJY33" s="7"/>
      <c r="HJZ33" s="7"/>
      <c r="HKA33" s="7"/>
      <c r="HKB33" s="7"/>
      <c r="HKC33" s="7"/>
      <c r="HKD33" s="7"/>
      <c r="HKE33" s="7"/>
      <c r="HKF33" s="7"/>
      <c r="HKG33" s="7"/>
      <c r="HKH33" s="7"/>
      <c r="HKI33" s="7"/>
      <c r="HKJ33" s="7"/>
      <c r="HKK33" s="7"/>
      <c r="HKL33" s="7"/>
      <c r="HKM33" s="7"/>
      <c r="HKN33" s="7"/>
      <c r="HKO33" s="7"/>
      <c r="HKP33" s="7"/>
      <c r="HKQ33" s="7"/>
      <c r="HKR33" s="7"/>
      <c r="HKS33" s="7"/>
      <c r="HKT33" s="7"/>
      <c r="HKU33" s="7"/>
      <c r="HKV33" s="7"/>
      <c r="HKW33" s="7"/>
      <c r="HKX33" s="7"/>
      <c r="HKY33" s="7"/>
      <c r="HKZ33" s="7"/>
      <c r="HLA33" s="7"/>
      <c r="HLB33" s="7"/>
      <c r="HLC33" s="7"/>
      <c r="HLD33" s="7"/>
      <c r="HLE33" s="7"/>
      <c r="HLF33" s="7"/>
      <c r="HLG33" s="7"/>
      <c r="HLH33" s="7"/>
      <c r="HLI33" s="7"/>
      <c r="HLJ33" s="7"/>
      <c r="HLK33" s="7"/>
      <c r="HLL33" s="7"/>
      <c r="HLM33" s="7"/>
      <c r="HLN33" s="7"/>
      <c r="HLO33" s="7"/>
      <c r="HLP33" s="7"/>
      <c r="HLQ33" s="7"/>
      <c r="HLR33" s="7"/>
      <c r="HLS33" s="7"/>
      <c r="HLT33" s="7"/>
      <c r="HLU33" s="7"/>
      <c r="HLV33" s="7"/>
      <c r="HLW33" s="7"/>
      <c r="HLX33" s="7"/>
      <c r="HLY33" s="7"/>
      <c r="HLZ33" s="7"/>
      <c r="HMA33" s="7"/>
      <c r="HMB33" s="7"/>
      <c r="HMC33" s="7"/>
      <c r="HMD33" s="7"/>
      <c r="HME33" s="7"/>
      <c r="HMF33" s="7"/>
      <c r="HMG33" s="7"/>
      <c r="HMH33" s="7"/>
      <c r="HMI33" s="7"/>
      <c r="HMJ33" s="7"/>
      <c r="HMK33" s="7"/>
      <c r="HML33" s="7"/>
      <c r="HMM33" s="7"/>
      <c r="HMN33" s="7"/>
      <c r="HMO33" s="7"/>
      <c r="HMP33" s="7"/>
      <c r="HMQ33" s="7"/>
      <c r="HMR33" s="7"/>
      <c r="HMS33" s="7"/>
      <c r="HMT33" s="7"/>
      <c r="HMU33" s="7"/>
      <c r="HMV33" s="7"/>
      <c r="HMW33" s="7"/>
      <c r="HMX33" s="7"/>
      <c r="HMY33" s="7"/>
      <c r="HMZ33" s="7"/>
      <c r="HNA33" s="7"/>
      <c r="HNB33" s="7"/>
      <c r="HNC33" s="7"/>
      <c r="HND33" s="7"/>
      <c r="HNE33" s="7"/>
      <c r="HNF33" s="7"/>
      <c r="HNG33" s="7"/>
      <c r="HNH33" s="7"/>
      <c r="HNI33" s="7"/>
      <c r="HNJ33" s="7"/>
      <c r="HNK33" s="7"/>
      <c r="HNL33" s="7"/>
      <c r="HNM33" s="7"/>
      <c r="HNN33" s="7"/>
      <c r="HNO33" s="7"/>
      <c r="HNP33" s="7"/>
      <c r="HNQ33" s="7"/>
      <c r="HNR33" s="7"/>
      <c r="HNS33" s="7"/>
      <c r="HNT33" s="7"/>
      <c r="HNU33" s="7"/>
      <c r="HNV33" s="7"/>
      <c r="HNW33" s="7"/>
      <c r="HNX33" s="7"/>
      <c r="HNY33" s="7"/>
      <c r="HNZ33" s="7"/>
      <c r="HOA33" s="7"/>
      <c r="HOB33" s="7"/>
      <c r="HOC33" s="7"/>
      <c r="HOD33" s="7"/>
      <c r="HOE33" s="7"/>
      <c r="HOF33" s="7"/>
      <c r="HOG33" s="7"/>
      <c r="HOH33" s="7"/>
      <c r="HOI33" s="7"/>
      <c r="HOJ33" s="7"/>
      <c r="HOK33" s="7"/>
      <c r="HOL33" s="7"/>
      <c r="HOM33" s="7"/>
      <c r="HON33" s="7"/>
      <c r="HOO33" s="7"/>
      <c r="HOP33" s="7"/>
      <c r="HOQ33" s="7"/>
      <c r="HOR33" s="7"/>
      <c r="HOS33" s="7"/>
      <c r="HOT33" s="7"/>
      <c r="HOU33" s="7"/>
      <c r="HOV33" s="7"/>
      <c r="HOW33" s="7"/>
      <c r="HOX33" s="7"/>
      <c r="HOY33" s="7"/>
      <c r="HOZ33" s="7"/>
      <c r="HPA33" s="7"/>
      <c r="HPB33" s="7"/>
      <c r="HPC33" s="7"/>
      <c r="HPD33" s="7"/>
      <c r="HPE33" s="7"/>
      <c r="HPF33" s="7"/>
      <c r="HPG33" s="7"/>
      <c r="HPH33" s="7"/>
      <c r="HPI33" s="7"/>
      <c r="HPJ33" s="7"/>
      <c r="HPK33" s="7"/>
      <c r="HPL33" s="7"/>
      <c r="HPM33" s="7"/>
      <c r="HPN33" s="7"/>
      <c r="HPO33" s="7"/>
      <c r="HPP33" s="7"/>
      <c r="HPQ33" s="7"/>
      <c r="HPR33" s="7"/>
      <c r="HPS33" s="7"/>
      <c r="HPT33" s="7"/>
      <c r="HPU33" s="7"/>
      <c r="HPV33" s="7"/>
      <c r="HPW33" s="7"/>
      <c r="HPX33" s="7"/>
      <c r="HPY33" s="7"/>
      <c r="HPZ33" s="7"/>
      <c r="HQA33" s="7"/>
      <c r="HQB33" s="7"/>
      <c r="HQC33" s="7"/>
      <c r="HQD33" s="7"/>
      <c r="HQE33" s="7"/>
      <c r="HQF33" s="7"/>
      <c r="HQG33" s="7"/>
      <c r="HQH33" s="7"/>
      <c r="HQI33" s="7"/>
      <c r="HQJ33" s="7"/>
      <c r="HQK33" s="7"/>
      <c r="HQL33" s="7"/>
      <c r="HQM33" s="7"/>
      <c r="HQN33" s="7"/>
      <c r="HQO33" s="7"/>
      <c r="HQP33" s="7"/>
      <c r="HQQ33" s="7"/>
      <c r="HQR33" s="7"/>
      <c r="HQS33" s="7"/>
      <c r="HQT33" s="7"/>
      <c r="HQU33" s="7"/>
      <c r="HQV33" s="7"/>
      <c r="HQW33" s="7"/>
      <c r="HQX33" s="7"/>
      <c r="HQY33" s="7"/>
      <c r="HQZ33" s="7"/>
      <c r="HRA33" s="7"/>
      <c r="HRB33" s="7"/>
      <c r="HRC33" s="7"/>
      <c r="HRD33" s="7"/>
      <c r="HRE33" s="7"/>
      <c r="HRF33" s="7"/>
      <c r="HRG33" s="7"/>
      <c r="HRH33" s="7"/>
      <c r="HRI33" s="7"/>
      <c r="HRJ33" s="7"/>
      <c r="HRK33" s="7"/>
      <c r="HRL33" s="7"/>
      <c r="HRM33" s="7"/>
      <c r="HRN33" s="7"/>
      <c r="HRO33" s="7"/>
      <c r="HRP33" s="7"/>
      <c r="HRQ33" s="7"/>
      <c r="HRR33" s="7"/>
      <c r="HRS33" s="7"/>
      <c r="HRT33" s="7"/>
      <c r="HRU33" s="7"/>
      <c r="HRV33" s="7"/>
      <c r="HRW33" s="7"/>
      <c r="HRX33" s="7"/>
      <c r="HRY33" s="7"/>
      <c r="HRZ33" s="7"/>
      <c r="HSA33" s="7"/>
      <c r="HSB33" s="7"/>
      <c r="HSC33" s="7"/>
      <c r="HSD33" s="7"/>
      <c r="HSE33" s="7"/>
      <c r="HSF33" s="7"/>
      <c r="HSG33" s="7"/>
      <c r="HSH33" s="7"/>
      <c r="HSI33" s="7"/>
      <c r="HSJ33" s="7"/>
      <c r="HSK33" s="7"/>
      <c r="HSL33" s="7"/>
      <c r="HSM33" s="7"/>
      <c r="HSN33" s="7"/>
      <c r="HSO33" s="7"/>
      <c r="HSP33" s="7"/>
      <c r="HSQ33" s="7"/>
      <c r="HSR33" s="7"/>
      <c r="HSS33" s="7"/>
      <c r="HST33" s="7"/>
      <c r="HSU33" s="7"/>
      <c r="HSV33" s="7"/>
      <c r="HSW33" s="7"/>
      <c r="HSX33" s="7"/>
      <c r="HSY33" s="7"/>
      <c r="HSZ33" s="7"/>
      <c r="HTA33" s="7"/>
      <c r="HTB33" s="7"/>
      <c r="HTC33" s="7"/>
      <c r="HTD33" s="7"/>
      <c r="HTE33" s="7"/>
      <c r="HTF33" s="7"/>
      <c r="HTG33" s="7"/>
      <c r="HTH33" s="7"/>
      <c r="HTI33" s="7"/>
      <c r="HTJ33" s="7"/>
      <c r="HTK33" s="7"/>
      <c r="HTL33" s="7"/>
      <c r="HTM33" s="7"/>
      <c r="HTN33" s="7"/>
      <c r="HTO33" s="7"/>
      <c r="HTP33" s="7"/>
      <c r="HTQ33" s="7"/>
      <c r="HTR33" s="7"/>
      <c r="HTS33" s="7"/>
      <c r="HTT33" s="7"/>
      <c r="HTU33" s="7"/>
      <c r="HTV33" s="7"/>
      <c r="HTW33" s="7"/>
      <c r="HTX33" s="7"/>
      <c r="HTY33" s="7"/>
      <c r="HTZ33" s="7"/>
      <c r="HUA33" s="7"/>
      <c r="HUB33" s="7"/>
      <c r="HUC33" s="7"/>
      <c r="HUD33" s="7"/>
      <c r="HUE33" s="7"/>
      <c r="HUF33" s="7"/>
      <c r="HUG33" s="7"/>
      <c r="HUH33" s="7"/>
      <c r="HUI33" s="7"/>
      <c r="HUJ33" s="7"/>
      <c r="HUK33" s="7"/>
      <c r="HUL33" s="7"/>
      <c r="HUM33" s="7"/>
      <c r="HUN33" s="7"/>
      <c r="HUO33" s="7"/>
      <c r="HUP33" s="7"/>
      <c r="HUQ33" s="7"/>
      <c r="HUR33" s="7"/>
      <c r="HUS33" s="7"/>
      <c r="HUT33" s="7"/>
      <c r="HUU33" s="7"/>
      <c r="HUV33" s="7"/>
      <c r="HUW33" s="7"/>
      <c r="HUX33" s="7"/>
      <c r="HUY33" s="7"/>
      <c r="HUZ33" s="7"/>
      <c r="HVA33" s="7"/>
      <c r="HVB33" s="7"/>
      <c r="HVC33" s="7"/>
      <c r="HVD33" s="7"/>
      <c r="HVE33" s="7"/>
      <c r="HVF33" s="7"/>
      <c r="HVG33" s="7"/>
      <c r="HVH33" s="7"/>
      <c r="HVI33" s="7"/>
      <c r="HVJ33" s="7"/>
      <c r="HVK33" s="7"/>
      <c r="HVL33" s="7"/>
      <c r="HVM33" s="7"/>
      <c r="HVN33" s="7"/>
      <c r="HVO33" s="7"/>
      <c r="HVP33" s="7"/>
      <c r="HVQ33" s="7"/>
      <c r="HVR33" s="7"/>
      <c r="HVS33" s="7"/>
      <c r="HVT33" s="7"/>
      <c r="HVU33" s="7"/>
      <c r="HVV33" s="7"/>
      <c r="HVW33" s="7"/>
      <c r="HVX33" s="7"/>
      <c r="HVY33" s="7"/>
      <c r="HVZ33" s="7"/>
      <c r="HWA33" s="7"/>
      <c r="HWB33" s="7"/>
      <c r="HWC33" s="7"/>
      <c r="HWD33" s="7"/>
      <c r="HWE33" s="7"/>
      <c r="HWF33" s="7"/>
      <c r="HWG33" s="7"/>
      <c r="HWH33" s="7"/>
      <c r="HWI33" s="7"/>
      <c r="HWJ33" s="7"/>
      <c r="HWK33" s="7"/>
      <c r="HWL33" s="7"/>
      <c r="HWM33" s="7"/>
      <c r="HWN33" s="7"/>
      <c r="HWO33" s="7"/>
      <c r="HWP33" s="7"/>
      <c r="HWQ33" s="7"/>
      <c r="HWR33" s="7"/>
      <c r="HWS33" s="7"/>
      <c r="HWT33" s="7"/>
      <c r="HWU33" s="7"/>
      <c r="HWV33" s="7"/>
      <c r="HWW33" s="7"/>
      <c r="HWX33" s="7"/>
      <c r="HWY33" s="7"/>
      <c r="HWZ33" s="7"/>
      <c r="HXA33" s="7"/>
      <c r="HXB33" s="7"/>
      <c r="HXC33" s="7"/>
      <c r="HXD33" s="7"/>
      <c r="HXE33" s="7"/>
      <c r="HXF33" s="7"/>
      <c r="HXG33" s="7"/>
      <c r="HXH33" s="7"/>
      <c r="HXI33" s="7"/>
      <c r="HXJ33" s="7"/>
      <c r="HXK33" s="7"/>
      <c r="HXL33" s="7"/>
      <c r="HXM33" s="7"/>
      <c r="HXN33" s="7"/>
      <c r="HXO33" s="7"/>
      <c r="HXP33" s="7"/>
      <c r="HXQ33" s="7"/>
      <c r="HXR33" s="7"/>
      <c r="HXS33" s="7"/>
      <c r="HXT33" s="7"/>
      <c r="HXU33" s="7"/>
      <c r="HXV33" s="7"/>
      <c r="HXW33" s="7"/>
      <c r="HXX33" s="7"/>
      <c r="HXY33" s="7"/>
      <c r="HXZ33" s="7"/>
      <c r="HYA33" s="7"/>
      <c r="HYB33" s="7"/>
      <c r="HYC33" s="7"/>
      <c r="HYD33" s="7"/>
      <c r="HYE33" s="7"/>
      <c r="HYF33" s="7"/>
      <c r="HYG33" s="7"/>
      <c r="HYH33" s="7"/>
      <c r="HYI33" s="7"/>
      <c r="HYJ33" s="7"/>
      <c r="HYK33" s="7"/>
      <c r="HYL33" s="7"/>
      <c r="HYM33" s="7"/>
      <c r="HYN33" s="7"/>
      <c r="HYO33" s="7"/>
      <c r="HYP33" s="7"/>
      <c r="HYQ33" s="7"/>
      <c r="HYR33" s="7"/>
      <c r="HYS33" s="7"/>
      <c r="HYT33" s="7"/>
      <c r="HYU33" s="7"/>
      <c r="HYV33" s="7"/>
      <c r="HYW33" s="7"/>
      <c r="HYX33" s="7"/>
      <c r="HYY33" s="7"/>
      <c r="HYZ33" s="7"/>
      <c r="HZA33" s="7"/>
      <c r="HZB33" s="7"/>
      <c r="HZC33" s="7"/>
      <c r="HZD33" s="7"/>
      <c r="HZE33" s="7"/>
      <c r="HZF33" s="7"/>
      <c r="HZG33" s="7"/>
      <c r="HZH33" s="7"/>
      <c r="HZI33" s="7"/>
      <c r="HZJ33" s="7"/>
      <c r="HZK33" s="7"/>
      <c r="HZL33" s="7"/>
      <c r="HZM33" s="7"/>
      <c r="HZN33" s="7"/>
      <c r="HZO33" s="7"/>
      <c r="HZP33" s="7"/>
      <c r="HZQ33" s="7"/>
      <c r="HZR33" s="7"/>
      <c r="HZS33" s="7"/>
      <c r="HZT33" s="7"/>
      <c r="HZU33" s="7"/>
      <c r="HZV33" s="7"/>
      <c r="HZW33" s="7"/>
      <c r="HZX33" s="7"/>
      <c r="HZY33" s="7"/>
      <c r="HZZ33" s="7"/>
      <c r="IAA33" s="7"/>
      <c r="IAB33" s="7"/>
      <c r="IAC33" s="7"/>
      <c r="IAD33" s="7"/>
      <c r="IAE33" s="7"/>
      <c r="IAF33" s="7"/>
      <c r="IAG33" s="7"/>
      <c r="IAH33" s="7"/>
      <c r="IAI33" s="7"/>
      <c r="IAJ33" s="7"/>
      <c r="IAK33" s="7"/>
      <c r="IAL33" s="7"/>
      <c r="IAM33" s="7"/>
      <c r="IAN33" s="7"/>
      <c r="IAO33" s="7"/>
      <c r="IAP33" s="7"/>
      <c r="IAQ33" s="7"/>
      <c r="IAR33" s="7"/>
      <c r="IAS33" s="7"/>
      <c r="IAT33" s="7"/>
      <c r="IAU33" s="7"/>
      <c r="IAV33" s="7"/>
      <c r="IAW33" s="7"/>
      <c r="IAX33" s="7"/>
      <c r="IAY33" s="7"/>
      <c r="IAZ33" s="7"/>
      <c r="IBA33" s="7"/>
      <c r="IBB33" s="7"/>
      <c r="IBC33" s="7"/>
      <c r="IBD33" s="7"/>
      <c r="IBE33" s="7"/>
      <c r="IBF33" s="7"/>
      <c r="IBG33" s="7"/>
      <c r="IBH33" s="7"/>
      <c r="IBI33" s="7"/>
      <c r="IBJ33" s="7"/>
      <c r="IBK33" s="7"/>
      <c r="IBL33" s="7"/>
      <c r="IBM33" s="7"/>
      <c r="IBN33" s="7"/>
      <c r="IBO33" s="7"/>
      <c r="IBP33" s="7"/>
      <c r="IBQ33" s="7"/>
      <c r="IBR33" s="7"/>
      <c r="IBS33" s="7"/>
      <c r="IBT33" s="7"/>
      <c r="IBU33" s="7"/>
      <c r="IBV33" s="7"/>
      <c r="IBW33" s="7"/>
      <c r="IBX33" s="7"/>
      <c r="IBY33" s="7"/>
      <c r="IBZ33" s="7"/>
      <c r="ICA33" s="7"/>
      <c r="ICB33" s="7"/>
      <c r="ICC33" s="7"/>
      <c r="ICD33" s="7"/>
      <c r="ICE33" s="7"/>
      <c r="ICF33" s="7"/>
      <c r="ICG33" s="7"/>
      <c r="ICH33" s="7"/>
      <c r="ICI33" s="7"/>
      <c r="ICJ33" s="7"/>
      <c r="ICK33" s="7"/>
      <c r="ICL33" s="7"/>
      <c r="ICM33" s="7"/>
      <c r="ICN33" s="7"/>
      <c r="ICO33" s="7"/>
      <c r="ICP33" s="7"/>
      <c r="ICQ33" s="7"/>
      <c r="ICR33" s="7"/>
      <c r="ICS33" s="7"/>
      <c r="ICT33" s="7"/>
      <c r="ICU33" s="7"/>
      <c r="ICV33" s="7"/>
      <c r="ICW33" s="7"/>
      <c r="ICX33" s="7"/>
      <c r="ICY33" s="7"/>
      <c r="ICZ33" s="7"/>
      <c r="IDA33" s="7"/>
      <c r="IDB33" s="7"/>
      <c r="IDC33" s="7"/>
      <c r="IDD33" s="7"/>
      <c r="IDE33" s="7"/>
      <c r="IDF33" s="7"/>
      <c r="IDG33" s="7"/>
      <c r="IDH33" s="7"/>
      <c r="IDI33" s="7"/>
      <c r="IDJ33" s="7"/>
      <c r="IDK33" s="7"/>
      <c r="IDL33" s="7"/>
      <c r="IDM33" s="7"/>
      <c r="IDN33" s="7"/>
      <c r="IDO33" s="7"/>
      <c r="IDP33" s="7"/>
      <c r="IDQ33" s="7"/>
      <c r="IDR33" s="7"/>
      <c r="IDS33" s="7"/>
      <c r="IDT33" s="7"/>
      <c r="IDU33" s="7"/>
      <c r="IDV33" s="7"/>
      <c r="IDW33" s="7"/>
      <c r="IDX33" s="7"/>
      <c r="IDY33" s="7"/>
      <c r="IDZ33" s="7"/>
      <c r="IEA33" s="7"/>
      <c r="IEB33" s="7"/>
      <c r="IEC33" s="7"/>
      <c r="IED33" s="7"/>
      <c r="IEE33" s="7"/>
      <c r="IEF33" s="7"/>
      <c r="IEG33" s="7"/>
      <c r="IEH33" s="7"/>
      <c r="IEI33" s="7"/>
      <c r="IEJ33" s="7"/>
      <c r="IEK33" s="7"/>
      <c r="IEL33" s="7"/>
      <c r="IEM33" s="7"/>
      <c r="IEN33" s="7"/>
      <c r="IEO33" s="7"/>
      <c r="IEP33" s="7"/>
      <c r="IEQ33" s="7"/>
      <c r="IER33" s="7"/>
      <c r="IES33" s="7"/>
      <c r="IET33" s="7"/>
      <c r="IEU33" s="7"/>
      <c r="IEV33" s="7"/>
      <c r="IEW33" s="7"/>
      <c r="IEX33" s="7"/>
      <c r="IEY33" s="7"/>
      <c r="IEZ33" s="7"/>
      <c r="IFA33" s="7"/>
      <c r="IFB33" s="7"/>
      <c r="IFC33" s="7"/>
      <c r="IFD33" s="7"/>
      <c r="IFE33" s="7"/>
      <c r="IFF33" s="7"/>
      <c r="IFG33" s="7"/>
      <c r="IFH33" s="7"/>
      <c r="IFI33" s="7"/>
      <c r="IFJ33" s="7"/>
      <c r="IFK33" s="7"/>
      <c r="IFL33" s="7"/>
      <c r="IFM33" s="7"/>
      <c r="IFN33" s="7"/>
      <c r="IFO33" s="7"/>
      <c r="IFP33" s="7"/>
      <c r="IFQ33" s="7"/>
      <c r="IFR33" s="7"/>
      <c r="IFS33" s="7"/>
      <c r="IFT33" s="7"/>
      <c r="IFU33" s="7"/>
      <c r="IFV33" s="7"/>
      <c r="IFW33" s="7"/>
      <c r="IFX33" s="7"/>
      <c r="IFY33" s="7"/>
      <c r="IFZ33" s="7"/>
      <c r="IGA33" s="7"/>
      <c r="IGB33" s="7"/>
      <c r="IGC33" s="7"/>
      <c r="IGD33" s="7"/>
      <c r="IGE33" s="7"/>
      <c r="IGF33" s="7"/>
      <c r="IGG33" s="7"/>
      <c r="IGH33" s="7"/>
      <c r="IGI33" s="7"/>
      <c r="IGJ33" s="7"/>
      <c r="IGK33" s="7"/>
      <c r="IGL33" s="7"/>
      <c r="IGM33" s="7"/>
      <c r="IGN33" s="7"/>
      <c r="IGO33" s="7"/>
      <c r="IGP33" s="7"/>
      <c r="IGQ33" s="7"/>
      <c r="IGR33" s="7"/>
      <c r="IGS33" s="7"/>
      <c r="IGT33" s="7"/>
      <c r="IGU33" s="7"/>
      <c r="IGV33" s="7"/>
      <c r="IGW33" s="7"/>
      <c r="IGX33" s="7"/>
      <c r="IGY33" s="7"/>
      <c r="IGZ33" s="7"/>
      <c r="IHA33" s="7"/>
      <c r="IHB33" s="7"/>
      <c r="IHC33" s="7"/>
      <c r="IHD33" s="7"/>
      <c r="IHE33" s="7"/>
      <c r="IHF33" s="7"/>
      <c r="IHG33" s="7"/>
      <c r="IHH33" s="7"/>
      <c r="IHI33" s="7"/>
      <c r="IHJ33" s="7"/>
      <c r="IHK33" s="7"/>
      <c r="IHL33" s="7"/>
      <c r="IHM33" s="7"/>
      <c r="IHN33" s="7"/>
      <c r="IHO33" s="7"/>
      <c r="IHP33" s="7"/>
      <c r="IHQ33" s="7"/>
      <c r="IHR33" s="7"/>
      <c r="IHS33" s="7"/>
      <c r="IHT33" s="7"/>
      <c r="IHU33" s="7"/>
      <c r="IHV33" s="7"/>
      <c r="IHW33" s="7"/>
      <c r="IHX33" s="7"/>
      <c r="IHY33" s="7"/>
      <c r="IHZ33" s="7"/>
      <c r="IIA33" s="7"/>
      <c r="IIB33" s="7"/>
      <c r="IIC33" s="7"/>
      <c r="IID33" s="7"/>
      <c r="IIE33" s="7"/>
      <c r="IIF33" s="7"/>
      <c r="IIG33" s="7"/>
      <c r="IIH33" s="7"/>
      <c r="III33" s="7"/>
      <c r="IIJ33" s="7"/>
      <c r="IIK33" s="7"/>
      <c r="IIL33" s="7"/>
      <c r="IIM33" s="7"/>
      <c r="IIN33" s="7"/>
      <c r="IIO33" s="7"/>
      <c r="IIP33" s="7"/>
      <c r="IIQ33" s="7"/>
      <c r="IIR33" s="7"/>
      <c r="IIS33" s="7"/>
      <c r="IIT33" s="7"/>
      <c r="IIU33" s="7"/>
      <c r="IIV33" s="7"/>
      <c r="IIW33" s="7"/>
      <c r="IIX33" s="7"/>
      <c r="IIY33" s="7"/>
      <c r="IIZ33" s="7"/>
      <c r="IJA33" s="7"/>
      <c r="IJB33" s="7"/>
      <c r="IJC33" s="7"/>
      <c r="IJD33" s="7"/>
      <c r="IJE33" s="7"/>
      <c r="IJF33" s="7"/>
      <c r="IJG33" s="7"/>
      <c r="IJH33" s="7"/>
      <c r="IJI33" s="7"/>
      <c r="IJJ33" s="7"/>
      <c r="IJK33" s="7"/>
      <c r="IJL33" s="7"/>
      <c r="IJM33" s="7"/>
      <c r="IJN33" s="7"/>
      <c r="IJO33" s="7"/>
      <c r="IJP33" s="7"/>
      <c r="IJQ33" s="7"/>
      <c r="IJR33" s="7"/>
      <c r="IJS33" s="7"/>
      <c r="IJT33" s="7"/>
      <c r="IJU33" s="7"/>
      <c r="IJV33" s="7"/>
      <c r="IJW33" s="7"/>
      <c r="IJX33" s="7"/>
      <c r="IJY33" s="7"/>
      <c r="IJZ33" s="7"/>
      <c r="IKA33" s="7"/>
      <c r="IKB33" s="7"/>
      <c r="IKC33" s="7"/>
      <c r="IKD33" s="7"/>
      <c r="IKE33" s="7"/>
      <c r="IKF33" s="7"/>
      <c r="IKG33" s="7"/>
      <c r="IKH33" s="7"/>
      <c r="IKI33" s="7"/>
      <c r="IKJ33" s="7"/>
      <c r="IKK33" s="7"/>
      <c r="IKL33" s="7"/>
      <c r="IKM33" s="7"/>
      <c r="IKN33" s="7"/>
      <c r="IKO33" s="7"/>
      <c r="IKP33" s="7"/>
      <c r="IKQ33" s="7"/>
      <c r="IKR33" s="7"/>
      <c r="IKS33" s="7"/>
      <c r="IKT33" s="7"/>
      <c r="IKU33" s="7"/>
      <c r="IKV33" s="7"/>
      <c r="IKW33" s="7"/>
      <c r="IKX33" s="7"/>
      <c r="IKY33" s="7"/>
      <c r="IKZ33" s="7"/>
      <c r="ILA33" s="7"/>
      <c r="ILB33" s="7"/>
      <c r="ILC33" s="7"/>
      <c r="ILD33" s="7"/>
      <c r="ILE33" s="7"/>
      <c r="ILF33" s="7"/>
      <c r="ILG33" s="7"/>
      <c r="ILH33" s="7"/>
      <c r="ILI33" s="7"/>
      <c r="ILJ33" s="7"/>
      <c r="ILK33" s="7"/>
      <c r="ILL33" s="7"/>
      <c r="ILM33" s="7"/>
      <c r="ILN33" s="7"/>
      <c r="ILO33" s="7"/>
      <c r="ILP33" s="7"/>
      <c r="ILQ33" s="7"/>
      <c r="ILR33" s="7"/>
      <c r="ILS33" s="7"/>
      <c r="ILT33" s="7"/>
      <c r="ILU33" s="7"/>
      <c r="ILV33" s="7"/>
      <c r="ILW33" s="7"/>
      <c r="ILX33" s="7"/>
      <c r="ILY33" s="7"/>
      <c r="ILZ33" s="7"/>
      <c r="IMA33" s="7"/>
      <c r="IMB33" s="7"/>
      <c r="IMC33" s="7"/>
      <c r="IMD33" s="7"/>
      <c r="IME33" s="7"/>
      <c r="IMF33" s="7"/>
      <c r="IMG33" s="7"/>
      <c r="IMH33" s="7"/>
      <c r="IMI33" s="7"/>
      <c r="IMJ33" s="7"/>
      <c r="IMK33" s="7"/>
      <c r="IML33" s="7"/>
      <c r="IMM33" s="7"/>
      <c r="IMN33" s="7"/>
      <c r="IMO33" s="7"/>
      <c r="IMP33" s="7"/>
      <c r="IMQ33" s="7"/>
      <c r="IMR33" s="7"/>
      <c r="IMS33" s="7"/>
      <c r="IMT33" s="7"/>
      <c r="IMU33" s="7"/>
      <c r="IMV33" s="7"/>
      <c r="IMW33" s="7"/>
      <c r="IMX33" s="7"/>
      <c r="IMY33" s="7"/>
      <c r="IMZ33" s="7"/>
      <c r="INA33" s="7"/>
      <c r="INB33" s="7"/>
      <c r="INC33" s="7"/>
      <c r="IND33" s="7"/>
      <c r="INE33" s="7"/>
      <c r="INF33" s="7"/>
      <c r="ING33" s="7"/>
      <c r="INH33" s="7"/>
      <c r="INI33" s="7"/>
      <c r="INJ33" s="7"/>
      <c r="INK33" s="7"/>
      <c r="INL33" s="7"/>
      <c r="INM33" s="7"/>
      <c r="INN33" s="7"/>
      <c r="INO33" s="7"/>
      <c r="INP33" s="7"/>
      <c r="INQ33" s="7"/>
      <c r="INR33" s="7"/>
      <c r="INS33" s="7"/>
      <c r="INT33" s="7"/>
      <c r="INU33" s="7"/>
      <c r="INV33" s="7"/>
      <c r="INW33" s="7"/>
      <c r="INX33" s="7"/>
      <c r="INY33" s="7"/>
      <c r="INZ33" s="7"/>
      <c r="IOA33" s="7"/>
      <c r="IOB33" s="7"/>
      <c r="IOC33" s="7"/>
      <c r="IOD33" s="7"/>
      <c r="IOE33" s="7"/>
      <c r="IOF33" s="7"/>
      <c r="IOG33" s="7"/>
      <c r="IOH33" s="7"/>
      <c r="IOI33" s="7"/>
      <c r="IOJ33" s="7"/>
      <c r="IOK33" s="7"/>
      <c r="IOL33" s="7"/>
      <c r="IOM33" s="7"/>
      <c r="ION33" s="7"/>
      <c r="IOO33" s="7"/>
      <c r="IOP33" s="7"/>
      <c r="IOQ33" s="7"/>
      <c r="IOR33" s="7"/>
      <c r="IOS33" s="7"/>
      <c r="IOT33" s="7"/>
      <c r="IOU33" s="7"/>
      <c r="IOV33" s="7"/>
      <c r="IOW33" s="7"/>
      <c r="IOX33" s="7"/>
      <c r="IOY33" s="7"/>
      <c r="IOZ33" s="7"/>
      <c r="IPA33" s="7"/>
      <c r="IPB33" s="7"/>
      <c r="IPC33" s="7"/>
      <c r="IPD33" s="7"/>
      <c r="IPE33" s="7"/>
      <c r="IPF33" s="7"/>
      <c r="IPG33" s="7"/>
      <c r="IPH33" s="7"/>
      <c r="IPI33" s="7"/>
      <c r="IPJ33" s="7"/>
      <c r="IPK33" s="7"/>
      <c r="IPL33" s="7"/>
      <c r="IPM33" s="7"/>
      <c r="IPN33" s="7"/>
      <c r="IPO33" s="7"/>
      <c r="IPP33" s="7"/>
      <c r="IPQ33" s="7"/>
      <c r="IPR33" s="7"/>
      <c r="IPS33" s="7"/>
      <c r="IPT33" s="7"/>
      <c r="IPU33" s="7"/>
      <c r="IPV33" s="7"/>
      <c r="IPW33" s="7"/>
      <c r="IPX33" s="7"/>
      <c r="IPY33" s="7"/>
      <c r="IPZ33" s="7"/>
      <c r="IQA33" s="7"/>
      <c r="IQB33" s="7"/>
      <c r="IQC33" s="7"/>
      <c r="IQD33" s="7"/>
      <c r="IQE33" s="7"/>
      <c r="IQF33" s="7"/>
      <c r="IQG33" s="7"/>
      <c r="IQH33" s="7"/>
      <c r="IQI33" s="7"/>
      <c r="IQJ33" s="7"/>
      <c r="IQK33" s="7"/>
      <c r="IQL33" s="7"/>
      <c r="IQM33" s="7"/>
      <c r="IQN33" s="7"/>
      <c r="IQO33" s="7"/>
      <c r="IQP33" s="7"/>
      <c r="IQQ33" s="7"/>
      <c r="IQR33" s="7"/>
      <c r="IQS33" s="7"/>
      <c r="IQT33" s="7"/>
      <c r="IQU33" s="7"/>
      <c r="IQV33" s="7"/>
      <c r="IQW33" s="7"/>
      <c r="IQX33" s="7"/>
      <c r="IQY33" s="7"/>
      <c r="IQZ33" s="7"/>
      <c r="IRA33" s="7"/>
      <c r="IRB33" s="7"/>
      <c r="IRC33" s="7"/>
      <c r="IRD33" s="7"/>
      <c r="IRE33" s="7"/>
      <c r="IRF33" s="7"/>
      <c r="IRG33" s="7"/>
      <c r="IRH33" s="7"/>
      <c r="IRI33" s="7"/>
      <c r="IRJ33" s="7"/>
      <c r="IRK33" s="7"/>
      <c r="IRL33" s="7"/>
      <c r="IRM33" s="7"/>
      <c r="IRN33" s="7"/>
      <c r="IRO33" s="7"/>
      <c r="IRP33" s="7"/>
      <c r="IRQ33" s="7"/>
      <c r="IRR33" s="7"/>
      <c r="IRS33" s="7"/>
      <c r="IRT33" s="7"/>
      <c r="IRU33" s="7"/>
      <c r="IRV33" s="7"/>
      <c r="IRW33" s="7"/>
      <c r="IRX33" s="7"/>
      <c r="IRY33" s="7"/>
      <c r="IRZ33" s="7"/>
      <c r="ISA33" s="7"/>
      <c r="ISB33" s="7"/>
      <c r="ISC33" s="7"/>
      <c r="ISD33" s="7"/>
      <c r="ISE33" s="7"/>
      <c r="ISF33" s="7"/>
      <c r="ISG33" s="7"/>
      <c r="ISH33" s="7"/>
      <c r="ISI33" s="7"/>
      <c r="ISJ33" s="7"/>
      <c r="ISK33" s="7"/>
      <c r="ISL33" s="7"/>
      <c r="ISM33" s="7"/>
      <c r="ISN33" s="7"/>
      <c r="ISO33" s="7"/>
      <c r="ISP33" s="7"/>
      <c r="ISQ33" s="7"/>
      <c r="ISR33" s="7"/>
      <c r="ISS33" s="7"/>
      <c r="IST33" s="7"/>
      <c r="ISU33" s="7"/>
      <c r="ISV33" s="7"/>
      <c r="ISW33" s="7"/>
      <c r="ISX33" s="7"/>
      <c r="ISY33" s="7"/>
      <c r="ISZ33" s="7"/>
      <c r="ITA33" s="7"/>
      <c r="ITB33" s="7"/>
      <c r="ITC33" s="7"/>
      <c r="ITD33" s="7"/>
      <c r="ITE33" s="7"/>
      <c r="ITF33" s="7"/>
      <c r="ITG33" s="7"/>
      <c r="ITH33" s="7"/>
      <c r="ITI33" s="7"/>
      <c r="ITJ33" s="7"/>
      <c r="ITK33" s="7"/>
      <c r="ITL33" s="7"/>
      <c r="ITM33" s="7"/>
      <c r="ITN33" s="7"/>
      <c r="ITO33" s="7"/>
      <c r="ITP33" s="7"/>
      <c r="ITQ33" s="7"/>
      <c r="ITR33" s="7"/>
      <c r="ITS33" s="7"/>
      <c r="ITT33" s="7"/>
      <c r="ITU33" s="7"/>
      <c r="ITV33" s="7"/>
      <c r="ITW33" s="7"/>
      <c r="ITX33" s="7"/>
      <c r="ITY33" s="7"/>
      <c r="ITZ33" s="7"/>
      <c r="IUA33" s="7"/>
      <c r="IUB33" s="7"/>
      <c r="IUC33" s="7"/>
      <c r="IUD33" s="7"/>
      <c r="IUE33" s="7"/>
      <c r="IUF33" s="7"/>
      <c r="IUG33" s="7"/>
      <c r="IUH33" s="7"/>
      <c r="IUI33" s="7"/>
      <c r="IUJ33" s="7"/>
      <c r="IUK33" s="7"/>
      <c r="IUL33" s="7"/>
      <c r="IUM33" s="7"/>
      <c r="IUN33" s="7"/>
      <c r="IUO33" s="7"/>
      <c r="IUP33" s="7"/>
      <c r="IUQ33" s="7"/>
      <c r="IUR33" s="7"/>
      <c r="IUS33" s="7"/>
      <c r="IUT33" s="7"/>
      <c r="IUU33" s="7"/>
      <c r="IUV33" s="7"/>
      <c r="IUW33" s="7"/>
      <c r="IUX33" s="7"/>
      <c r="IUY33" s="7"/>
      <c r="IUZ33" s="7"/>
      <c r="IVA33" s="7"/>
      <c r="IVB33" s="7"/>
      <c r="IVC33" s="7"/>
      <c r="IVD33" s="7"/>
      <c r="IVE33" s="7"/>
      <c r="IVF33" s="7"/>
      <c r="IVG33" s="7"/>
      <c r="IVH33" s="7"/>
      <c r="IVI33" s="7"/>
      <c r="IVJ33" s="7"/>
      <c r="IVK33" s="7"/>
      <c r="IVL33" s="7"/>
      <c r="IVM33" s="7"/>
      <c r="IVN33" s="7"/>
      <c r="IVO33" s="7"/>
      <c r="IVP33" s="7"/>
      <c r="IVQ33" s="7"/>
      <c r="IVR33" s="7"/>
      <c r="IVS33" s="7"/>
      <c r="IVT33" s="7"/>
      <c r="IVU33" s="7"/>
      <c r="IVV33" s="7"/>
      <c r="IVW33" s="7"/>
      <c r="IVX33" s="7"/>
      <c r="IVY33" s="7"/>
      <c r="IVZ33" s="7"/>
      <c r="IWA33" s="7"/>
      <c r="IWB33" s="7"/>
      <c r="IWC33" s="7"/>
      <c r="IWD33" s="7"/>
      <c r="IWE33" s="7"/>
      <c r="IWF33" s="7"/>
      <c r="IWG33" s="7"/>
      <c r="IWH33" s="7"/>
      <c r="IWI33" s="7"/>
      <c r="IWJ33" s="7"/>
      <c r="IWK33" s="7"/>
      <c r="IWL33" s="7"/>
      <c r="IWM33" s="7"/>
      <c r="IWN33" s="7"/>
      <c r="IWO33" s="7"/>
      <c r="IWP33" s="7"/>
      <c r="IWQ33" s="7"/>
      <c r="IWR33" s="7"/>
      <c r="IWS33" s="7"/>
      <c r="IWT33" s="7"/>
      <c r="IWU33" s="7"/>
      <c r="IWV33" s="7"/>
      <c r="IWW33" s="7"/>
      <c r="IWX33" s="7"/>
      <c r="IWY33" s="7"/>
      <c r="IWZ33" s="7"/>
      <c r="IXA33" s="7"/>
      <c r="IXB33" s="7"/>
      <c r="IXC33" s="7"/>
      <c r="IXD33" s="7"/>
      <c r="IXE33" s="7"/>
      <c r="IXF33" s="7"/>
      <c r="IXG33" s="7"/>
      <c r="IXH33" s="7"/>
      <c r="IXI33" s="7"/>
      <c r="IXJ33" s="7"/>
      <c r="IXK33" s="7"/>
      <c r="IXL33" s="7"/>
      <c r="IXM33" s="7"/>
      <c r="IXN33" s="7"/>
      <c r="IXO33" s="7"/>
      <c r="IXP33" s="7"/>
      <c r="IXQ33" s="7"/>
      <c r="IXR33" s="7"/>
      <c r="IXS33" s="7"/>
      <c r="IXT33" s="7"/>
      <c r="IXU33" s="7"/>
      <c r="IXV33" s="7"/>
      <c r="IXW33" s="7"/>
      <c r="IXX33" s="7"/>
      <c r="IXY33" s="7"/>
      <c r="IXZ33" s="7"/>
      <c r="IYA33" s="7"/>
      <c r="IYB33" s="7"/>
      <c r="IYC33" s="7"/>
      <c r="IYD33" s="7"/>
      <c r="IYE33" s="7"/>
      <c r="IYF33" s="7"/>
      <c r="IYG33" s="7"/>
      <c r="IYH33" s="7"/>
      <c r="IYI33" s="7"/>
      <c r="IYJ33" s="7"/>
      <c r="IYK33" s="7"/>
      <c r="IYL33" s="7"/>
      <c r="IYM33" s="7"/>
      <c r="IYN33" s="7"/>
      <c r="IYO33" s="7"/>
      <c r="IYP33" s="7"/>
      <c r="IYQ33" s="7"/>
      <c r="IYR33" s="7"/>
      <c r="IYS33" s="7"/>
      <c r="IYT33" s="7"/>
      <c r="IYU33" s="7"/>
      <c r="IYV33" s="7"/>
      <c r="IYW33" s="7"/>
      <c r="IYX33" s="7"/>
      <c r="IYY33" s="7"/>
      <c r="IYZ33" s="7"/>
      <c r="IZA33" s="7"/>
      <c r="IZB33" s="7"/>
      <c r="IZC33" s="7"/>
      <c r="IZD33" s="7"/>
      <c r="IZE33" s="7"/>
      <c r="IZF33" s="7"/>
      <c r="IZG33" s="7"/>
      <c r="IZH33" s="7"/>
      <c r="IZI33" s="7"/>
      <c r="IZJ33" s="7"/>
      <c r="IZK33" s="7"/>
      <c r="IZL33" s="7"/>
      <c r="IZM33" s="7"/>
      <c r="IZN33" s="7"/>
      <c r="IZO33" s="7"/>
      <c r="IZP33" s="7"/>
      <c r="IZQ33" s="7"/>
      <c r="IZR33" s="7"/>
      <c r="IZS33" s="7"/>
      <c r="IZT33" s="7"/>
      <c r="IZU33" s="7"/>
      <c r="IZV33" s="7"/>
      <c r="IZW33" s="7"/>
      <c r="IZX33" s="7"/>
      <c r="IZY33" s="7"/>
      <c r="IZZ33" s="7"/>
      <c r="JAA33" s="7"/>
      <c r="JAB33" s="7"/>
      <c r="JAC33" s="7"/>
      <c r="JAD33" s="7"/>
      <c r="JAE33" s="7"/>
      <c r="JAF33" s="7"/>
      <c r="JAG33" s="7"/>
      <c r="JAH33" s="7"/>
      <c r="JAI33" s="7"/>
      <c r="JAJ33" s="7"/>
      <c r="JAK33" s="7"/>
      <c r="JAL33" s="7"/>
      <c r="JAM33" s="7"/>
      <c r="JAN33" s="7"/>
      <c r="JAO33" s="7"/>
      <c r="JAP33" s="7"/>
      <c r="JAQ33" s="7"/>
      <c r="JAR33" s="7"/>
      <c r="JAS33" s="7"/>
      <c r="JAT33" s="7"/>
      <c r="JAU33" s="7"/>
      <c r="JAV33" s="7"/>
      <c r="JAW33" s="7"/>
      <c r="JAX33" s="7"/>
      <c r="JAY33" s="7"/>
      <c r="JAZ33" s="7"/>
      <c r="JBA33" s="7"/>
      <c r="JBB33" s="7"/>
      <c r="JBC33" s="7"/>
      <c r="JBD33" s="7"/>
      <c r="JBE33" s="7"/>
      <c r="JBF33" s="7"/>
      <c r="JBG33" s="7"/>
      <c r="JBH33" s="7"/>
      <c r="JBI33" s="7"/>
      <c r="JBJ33" s="7"/>
      <c r="JBK33" s="7"/>
      <c r="JBL33" s="7"/>
      <c r="JBM33" s="7"/>
      <c r="JBN33" s="7"/>
      <c r="JBO33" s="7"/>
      <c r="JBP33" s="7"/>
      <c r="JBQ33" s="7"/>
      <c r="JBR33" s="7"/>
      <c r="JBS33" s="7"/>
      <c r="JBT33" s="7"/>
      <c r="JBU33" s="7"/>
      <c r="JBV33" s="7"/>
      <c r="JBW33" s="7"/>
      <c r="JBX33" s="7"/>
      <c r="JBY33" s="7"/>
      <c r="JBZ33" s="7"/>
      <c r="JCA33" s="7"/>
      <c r="JCB33" s="7"/>
      <c r="JCC33" s="7"/>
      <c r="JCD33" s="7"/>
      <c r="JCE33" s="7"/>
      <c r="JCF33" s="7"/>
      <c r="JCG33" s="7"/>
      <c r="JCH33" s="7"/>
      <c r="JCI33" s="7"/>
      <c r="JCJ33" s="7"/>
      <c r="JCK33" s="7"/>
      <c r="JCL33" s="7"/>
      <c r="JCM33" s="7"/>
      <c r="JCN33" s="7"/>
      <c r="JCO33" s="7"/>
      <c r="JCP33" s="7"/>
      <c r="JCQ33" s="7"/>
      <c r="JCR33" s="7"/>
      <c r="JCS33" s="7"/>
      <c r="JCT33" s="7"/>
      <c r="JCU33" s="7"/>
      <c r="JCV33" s="7"/>
      <c r="JCW33" s="7"/>
      <c r="JCX33" s="7"/>
      <c r="JCY33" s="7"/>
      <c r="JCZ33" s="7"/>
      <c r="JDA33" s="7"/>
      <c r="JDB33" s="7"/>
      <c r="JDC33" s="7"/>
      <c r="JDD33" s="7"/>
      <c r="JDE33" s="7"/>
      <c r="JDF33" s="7"/>
      <c r="JDG33" s="7"/>
      <c r="JDH33" s="7"/>
      <c r="JDI33" s="7"/>
      <c r="JDJ33" s="7"/>
      <c r="JDK33" s="7"/>
      <c r="JDL33" s="7"/>
      <c r="JDM33" s="7"/>
      <c r="JDN33" s="7"/>
      <c r="JDO33" s="7"/>
      <c r="JDP33" s="7"/>
      <c r="JDQ33" s="7"/>
      <c r="JDR33" s="7"/>
      <c r="JDS33" s="7"/>
      <c r="JDT33" s="7"/>
      <c r="JDU33" s="7"/>
      <c r="JDV33" s="7"/>
      <c r="JDW33" s="7"/>
      <c r="JDX33" s="7"/>
      <c r="JDY33" s="7"/>
      <c r="JDZ33" s="7"/>
      <c r="JEA33" s="7"/>
      <c r="JEB33" s="7"/>
      <c r="JEC33" s="7"/>
      <c r="JED33" s="7"/>
      <c r="JEE33" s="7"/>
      <c r="JEF33" s="7"/>
      <c r="JEG33" s="7"/>
      <c r="JEH33" s="7"/>
      <c r="JEI33" s="7"/>
      <c r="JEJ33" s="7"/>
      <c r="JEK33" s="7"/>
      <c r="JEL33" s="7"/>
      <c r="JEM33" s="7"/>
      <c r="JEN33" s="7"/>
      <c r="JEO33" s="7"/>
      <c r="JEP33" s="7"/>
      <c r="JEQ33" s="7"/>
      <c r="JER33" s="7"/>
      <c r="JES33" s="7"/>
      <c r="JET33" s="7"/>
      <c r="JEU33" s="7"/>
      <c r="JEV33" s="7"/>
      <c r="JEW33" s="7"/>
      <c r="JEX33" s="7"/>
      <c r="JEY33" s="7"/>
      <c r="JEZ33" s="7"/>
      <c r="JFA33" s="7"/>
      <c r="JFB33" s="7"/>
      <c r="JFC33" s="7"/>
      <c r="JFD33" s="7"/>
      <c r="JFE33" s="7"/>
      <c r="JFF33" s="7"/>
      <c r="JFG33" s="7"/>
      <c r="JFH33" s="7"/>
      <c r="JFI33" s="7"/>
      <c r="JFJ33" s="7"/>
      <c r="JFK33" s="7"/>
      <c r="JFL33" s="7"/>
      <c r="JFM33" s="7"/>
      <c r="JFN33" s="7"/>
      <c r="JFO33" s="7"/>
      <c r="JFP33" s="7"/>
      <c r="JFQ33" s="7"/>
      <c r="JFR33" s="7"/>
      <c r="JFS33" s="7"/>
      <c r="JFT33" s="7"/>
      <c r="JFU33" s="7"/>
      <c r="JFV33" s="7"/>
      <c r="JFW33" s="7"/>
      <c r="JFX33" s="7"/>
      <c r="JFY33" s="7"/>
      <c r="JFZ33" s="7"/>
      <c r="JGA33" s="7"/>
      <c r="JGB33" s="7"/>
      <c r="JGC33" s="7"/>
      <c r="JGD33" s="7"/>
      <c r="JGE33" s="7"/>
      <c r="JGF33" s="7"/>
      <c r="JGG33" s="7"/>
      <c r="JGH33" s="7"/>
      <c r="JGI33" s="7"/>
      <c r="JGJ33" s="7"/>
      <c r="JGK33" s="7"/>
      <c r="JGL33" s="7"/>
      <c r="JGM33" s="7"/>
      <c r="JGN33" s="7"/>
      <c r="JGO33" s="7"/>
      <c r="JGP33" s="7"/>
      <c r="JGQ33" s="7"/>
      <c r="JGR33" s="7"/>
      <c r="JGS33" s="7"/>
      <c r="JGT33" s="7"/>
      <c r="JGU33" s="7"/>
      <c r="JGV33" s="7"/>
      <c r="JGW33" s="7"/>
      <c r="JGX33" s="7"/>
      <c r="JGY33" s="7"/>
      <c r="JGZ33" s="7"/>
      <c r="JHA33" s="7"/>
      <c r="JHB33" s="7"/>
      <c r="JHC33" s="7"/>
      <c r="JHD33" s="7"/>
      <c r="JHE33" s="7"/>
      <c r="JHF33" s="7"/>
      <c r="JHG33" s="7"/>
      <c r="JHH33" s="7"/>
      <c r="JHI33" s="7"/>
      <c r="JHJ33" s="7"/>
      <c r="JHK33" s="7"/>
      <c r="JHL33" s="7"/>
      <c r="JHM33" s="7"/>
      <c r="JHN33" s="7"/>
      <c r="JHO33" s="7"/>
      <c r="JHP33" s="7"/>
      <c r="JHQ33" s="7"/>
      <c r="JHR33" s="7"/>
      <c r="JHS33" s="7"/>
      <c r="JHT33" s="7"/>
      <c r="JHU33" s="7"/>
      <c r="JHV33" s="7"/>
      <c r="JHW33" s="7"/>
      <c r="JHX33" s="7"/>
      <c r="JHY33" s="7"/>
      <c r="JHZ33" s="7"/>
      <c r="JIA33" s="7"/>
      <c r="JIB33" s="7"/>
      <c r="JIC33" s="7"/>
      <c r="JID33" s="7"/>
      <c r="JIE33" s="7"/>
      <c r="JIF33" s="7"/>
      <c r="JIG33" s="7"/>
      <c r="JIH33" s="7"/>
      <c r="JII33" s="7"/>
      <c r="JIJ33" s="7"/>
      <c r="JIK33" s="7"/>
      <c r="JIL33" s="7"/>
      <c r="JIM33" s="7"/>
      <c r="JIN33" s="7"/>
      <c r="JIO33" s="7"/>
      <c r="JIP33" s="7"/>
      <c r="JIQ33" s="7"/>
      <c r="JIR33" s="7"/>
      <c r="JIS33" s="7"/>
      <c r="JIT33" s="7"/>
      <c r="JIU33" s="7"/>
      <c r="JIV33" s="7"/>
      <c r="JIW33" s="7"/>
      <c r="JIX33" s="7"/>
      <c r="JIY33" s="7"/>
      <c r="JIZ33" s="7"/>
      <c r="JJA33" s="7"/>
      <c r="JJB33" s="7"/>
      <c r="JJC33" s="7"/>
      <c r="JJD33" s="7"/>
      <c r="JJE33" s="7"/>
      <c r="JJF33" s="7"/>
      <c r="JJG33" s="7"/>
      <c r="JJH33" s="7"/>
      <c r="JJI33" s="7"/>
      <c r="JJJ33" s="7"/>
      <c r="JJK33" s="7"/>
      <c r="JJL33" s="7"/>
      <c r="JJM33" s="7"/>
      <c r="JJN33" s="7"/>
      <c r="JJO33" s="7"/>
      <c r="JJP33" s="7"/>
      <c r="JJQ33" s="7"/>
      <c r="JJR33" s="7"/>
      <c r="JJS33" s="7"/>
      <c r="JJT33" s="7"/>
      <c r="JJU33" s="7"/>
      <c r="JJV33" s="7"/>
      <c r="JJW33" s="7"/>
      <c r="JJX33" s="7"/>
      <c r="JJY33" s="7"/>
      <c r="JJZ33" s="7"/>
      <c r="JKA33" s="7"/>
      <c r="JKB33" s="7"/>
      <c r="JKC33" s="7"/>
      <c r="JKD33" s="7"/>
      <c r="JKE33" s="7"/>
      <c r="JKF33" s="7"/>
      <c r="JKG33" s="7"/>
      <c r="JKH33" s="7"/>
      <c r="JKI33" s="7"/>
      <c r="JKJ33" s="7"/>
      <c r="JKK33" s="7"/>
      <c r="JKL33" s="7"/>
      <c r="JKM33" s="7"/>
      <c r="JKN33" s="7"/>
      <c r="JKO33" s="7"/>
      <c r="JKP33" s="7"/>
      <c r="JKQ33" s="7"/>
      <c r="JKR33" s="7"/>
      <c r="JKS33" s="7"/>
      <c r="JKT33" s="7"/>
      <c r="JKU33" s="7"/>
      <c r="JKV33" s="7"/>
      <c r="JKW33" s="7"/>
      <c r="JKX33" s="7"/>
      <c r="JKY33" s="7"/>
      <c r="JKZ33" s="7"/>
      <c r="JLA33" s="7"/>
      <c r="JLB33" s="7"/>
      <c r="JLC33" s="7"/>
      <c r="JLD33" s="7"/>
      <c r="JLE33" s="7"/>
      <c r="JLF33" s="7"/>
      <c r="JLG33" s="7"/>
      <c r="JLH33" s="7"/>
      <c r="JLI33" s="7"/>
      <c r="JLJ33" s="7"/>
      <c r="JLK33" s="7"/>
      <c r="JLL33" s="7"/>
      <c r="JLM33" s="7"/>
      <c r="JLN33" s="7"/>
      <c r="JLO33" s="7"/>
      <c r="JLP33" s="7"/>
      <c r="JLQ33" s="7"/>
      <c r="JLR33" s="7"/>
      <c r="JLS33" s="7"/>
      <c r="JLT33" s="7"/>
      <c r="JLU33" s="7"/>
      <c r="JLV33" s="7"/>
      <c r="JLW33" s="7"/>
      <c r="JLX33" s="7"/>
      <c r="JLY33" s="7"/>
      <c r="JLZ33" s="7"/>
      <c r="JMA33" s="7"/>
      <c r="JMB33" s="7"/>
      <c r="JMC33" s="7"/>
      <c r="JMD33" s="7"/>
      <c r="JME33" s="7"/>
      <c r="JMF33" s="7"/>
      <c r="JMG33" s="7"/>
      <c r="JMH33" s="7"/>
      <c r="JMI33" s="7"/>
      <c r="JMJ33" s="7"/>
      <c r="JMK33" s="7"/>
      <c r="JML33" s="7"/>
      <c r="JMM33" s="7"/>
      <c r="JMN33" s="7"/>
      <c r="JMO33" s="7"/>
      <c r="JMP33" s="7"/>
      <c r="JMQ33" s="7"/>
      <c r="JMR33" s="7"/>
      <c r="JMS33" s="7"/>
      <c r="JMT33" s="7"/>
      <c r="JMU33" s="7"/>
      <c r="JMV33" s="7"/>
      <c r="JMW33" s="7"/>
      <c r="JMX33" s="7"/>
      <c r="JMY33" s="7"/>
      <c r="JMZ33" s="7"/>
      <c r="JNA33" s="7"/>
      <c r="JNB33" s="7"/>
      <c r="JNC33" s="7"/>
      <c r="JND33" s="7"/>
      <c r="JNE33" s="7"/>
      <c r="JNF33" s="7"/>
      <c r="JNG33" s="7"/>
      <c r="JNH33" s="7"/>
      <c r="JNI33" s="7"/>
      <c r="JNJ33" s="7"/>
      <c r="JNK33" s="7"/>
      <c r="JNL33" s="7"/>
      <c r="JNM33" s="7"/>
      <c r="JNN33" s="7"/>
      <c r="JNO33" s="7"/>
      <c r="JNP33" s="7"/>
      <c r="JNQ33" s="7"/>
      <c r="JNR33" s="7"/>
      <c r="JNS33" s="7"/>
      <c r="JNT33" s="7"/>
      <c r="JNU33" s="7"/>
      <c r="JNV33" s="7"/>
      <c r="JNW33" s="7"/>
      <c r="JNX33" s="7"/>
      <c r="JNY33" s="7"/>
      <c r="JNZ33" s="7"/>
      <c r="JOA33" s="7"/>
      <c r="JOB33" s="7"/>
      <c r="JOC33" s="7"/>
      <c r="JOD33" s="7"/>
      <c r="JOE33" s="7"/>
      <c r="JOF33" s="7"/>
      <c r="JOG33" s="7"/>
      <c r="JOH33" s="7"/>
      <c r="JOI33" s="7"/>
      <c r="JOJ33" s="7"/>
      <c r="JOK33" s="7"/>
      <c r="JOL33" s="7"/>
      <c r="JOM33" s="7"/>
      <c r="JON33" s="7"/>
      <c r="JOO33" s="7"/>
      <c r="JOP33" s="7"/>
      <c r="JOQ33" s="7"/>
      <c r="JOR33" s="7"/>
      <c r="JOS33" s="7"/>
      <c r="JOT33" s="7"/>
      <c r="JOU33" s="7"/>
      <c r="JOV33" s="7"/>
      <c r="JOW33" s="7"/>
      <c r="JOX33" s="7"/>
      <c r="JOY33" s="7"/>
      <c r="JOZ33" s="7"/>
      <c r="JPA33" s="7"/>
      <c r="JPB33" s="7"/>
      <c r="JPC33" s="7"/>
      <c r="JPD33" s="7"/>
      <c r="JPE33" s="7"/>
      <c r="JPF33" s="7"/>
      <c r="JPG33" s="7"/>
      <c r="JPH33" s="7"/>
      <c r="JPI33" s="7"/>
      <c r="JPJ33" s="7"/>
      <c r="JPK33" s="7"/>
      <c r="JPL33" s="7"/>
      <c r="JPM33" s="7"/>
      <c r="JPN33" s="7"/>
      <c r="JPO33" s="7"/>
      <c r="JPP33" s="7"/>
      <c r="JPQ33" s="7"/>
      <c r="JPR33" s="7"/>
      <c r="JPS33" s="7"/>
      <c r="JPT33" s="7"/>
      <c r="JPU33" s="7"/>
      <c r="JPV33" s="7"/>
      <c r="JPW33" s="7"/>
      <c r="JPX33" s="7"/>
      <c r="JPY33" s="7"/>
      <c r="JPZ33" s="7"/>
      <c r="JQA33" s="7"/>
      <c r="JQB33" s="7"/>
      <c r="JQC33" s="7"/>
      <c r="JQD33" s="7"/>
      <c r="JQE33" s="7"/>
      <c r="JQF33" s="7"/>
      <c r="JQG33" s="7"/>
      <c r="JQH33" s="7"/>
      <c r="JQI33" s="7"/>
      <c r="JQJ33" s="7"/>
      <c r="JQK33" s="7"/>
      <c r="JQL33" s="7"/>
      <c r="JQM33" s="7"/>
      <c r="JQN33" s="7"/>
      <c r="JQO33" s="7"/>
      <c r="JQP33" s="7"/>
      <c r="JQQ33" s="7"/>
      <c r="JQR33" s="7"/>
      <c r="JQS33" s="7"/>
      <c r="JQT33" s="7"/>
      <c r="JQU33" s="7"/>
      <c r="JQV33" s="7"/>
      <c r="JQW33" s="7"/>
      <c r="JQX33" s="7"/>
      <c r="JQY33" s="7"/>
      <c r="JQZ33" s="7"/>
      <c r="JRA33" s="7"/>
      <c r="JRB33" s="7"/>
      <c r="JRC33" s="7"/>
      <c r="JRD33" s="7"/>
      <c r="JRE33" s="7"/>
      <c r="JRF33" s="7"/>
      <c r="JRG33" s="7"/>
      <c r="JRH33" s="7"/>
      <c r="JRI33" s="7"/>
      <c r="JRJ33" s="7"/>
      <c r="JRK33" s="7"/>
      <c r="JRL33" s="7"/>
      <c r="JRM33" s="7"/>
      <c r="JRN33" s="7"/>
      <c r="JRO33" s="7"/>
      <c r="JRP33" s="7"/>
      <c r="JRQ33" s="7"/>
      <c r="JRR33" s="7"/>
      <c r="JRS33" s="7"/>
      <c r="JRT33" s="7"/>
      <c r="JRU33" s="7"/>
      <c r="JRV33" s="7"/>
      <c r="JRW33" s="7"/>
      <c r="JRX33" s="7"/>
      <c r="JRY33" s="7"/>
      <c r="JRZ33" s="7"/>
      <c r="JSA33" s="7"/>
      <c r="JSB33" s="7"/>
      <c r="JSC33" s="7"/>
      <c r="JSD33" s="7"/>
      <c r="JSE33" s="7"/>
      <c r="JSF33" s="7"/>
      <c r="JSG33" s="7"/>
      <c r="JSH33" s="7"/>
      <c r="JSI33" s="7"/>
      <c r="JSJ33" s="7"/>
      <c r="JSK33" s="7"/>
      <c r="JSL33" s="7"/>
      <c r="JSM33" s="7"/>
      <c r="JSN33" s="7"/>
      <c r="JSO33" s="7"/>
      <c r="JSP33" s="7"/>
      <c r="JSQ33" s="7"/>
      <c r="JSR33" s="7"/>
      <c r="JSS33" s="7"/>
      <c r="JST33" s="7"/>
      <c r="JSU33" s="7"/>
      <c r="JSV33" s="7"/>
      <c r="JSW33" s="7"/>
      <c r="JSX33" s="7"/>
      <c r="JSY33" s="7"/>
      <c r="JSZ33" s="7"/>
      <c r="JTA33" s="7"/>
      <c r="JTB33" s="7"/>
      <c r="JTC33" s="7"/>
      <c r="JTD33" s="7"/>
      <c r="JTE33" s="7"/>
      <c r="JTF33" s="7"/>
      <c r="JTG33" s="7"/>
      <c r="JTH33" s="7"/>
      <c r="JTI33" s="7"/>
      <c r="JTJ33" s="7"/>
      <c r="JTK33" s="7"/>
      <c r="JTL33" s="7"/>
      <c r="JTM33" s="7"/>
      <c r="JTN33" s="7"/>
      <c r="JTO33" s="7"/>
      <c r="JTP33" s="7"/>
      <c r="JTQ33" s="7"/>
      <c r="JTR33" s="7"/>
      <c r="JTS33" s="7"/>
      <c r="JTT33" s="7"/>
      <c r="JTU33" s="7"/>
      <c r="JTV33" s="7"/>
      <c r="JTW33" s="7"/>
      <c r="JTX33" s="7"/>
      <c r="JTY33" s="7"/>
      <c r="JTZ33" s="7"/>
      <c r="JUA33" s="7"/>
      <c r="JUB33" s="7"/>
      <c r="JUC33" s="7"/>
      <c r="JUD33" s="7"/>
      <c r="JUE33" s="7"/>
      <c r="JUF33" s="7"/>
      <c r="JUG33" s="7"/>
      <c r="JUH33" s="7"/>
      <c r="JUI33" s="7"/>
      <c r="JUJ33" s="7"/>
      <c r="JUK33" s="7"/>
      <c r="JUL33" s="7"/>
      <c r="JUM33" s="7"/>
      <c r="JUN33" s="7"/>
      <c r="JUO33" s="7"/>
      <c r="JUP33" s="7"/>
      <c r="JUQ33" s="7"/>
      <c r="JUR33" s="7"/>
      <c r="JUS33" s="7"/>
      <c r="JUT33" s="7"/>
      <c r="JUU33" s="7"/>
      <c r="JUV33" s="7"/>
      <c r="JUW33" s="7"/>
      <c r="JUX33" s="7"/>
      <c r="JUY33" s="7"/>
      <c r="JUZ33" s="7"/>
      <c r="JVA33" s="7"/>
      <c r="JVB33" s="7"/>
      <c r="JVC33" s="7"/>
      <c r="JVD33" s="7"/>
      <c r="JVE33" s="7"/>
      <c r="JVF33" s="7"/>
      <c r="JVG33" s="7"/>
      <c r="JVH33" s="7"/>
      <c r="JVI33" s="7"/>
      <c r="JVJ33" s="7"/>
      <c r="JVK33" s="7"/>
      <c r="JVL33" s="7"/>
      <c r="JVM33" s="7"/>
      <c r="JVN33" s="7"/>
      <c r="JVO33" s="7"/>
      <c r="JVP33" s="7"/>
      <c r="JVQ33" s="7"/>
      <c r="JVR33" s="7"/>
      <c r="JVS33" s="7"/>
      <c r="JVT33" s="7"/>
      <c r="JVU33" s="7"/>
      <c r="JVV33" s="7"/>
      <c r="JVW33" s="7"/>
      <c r="JVX33" s="7"/>
      <c r="JVY33" s="7"/>
      <c r="JVZ33" s="7"/>
      <c r="JWA33" s="7"/>
      <c r="JWB33" s="7"/>
      <c r="JWC33" s="7"/>
      <c r="JWD33" s="7"/>
      <c r="JWE33" s="7"/>
      <c r="JWF33" s="7"/>
      <c r="JWG33" s="7"/>
      <c r="JWH33" s="7"/>
      <c r="JWI33" s="7"/>
      <c r="JWJ33" s="7"/>
      <c r="JWK33" s="7"/>
      <c r="JWL33" s="7"/>
      <c r="JWM33" s="7"/>
      <c r="JWN33" s="7"/>
      <c r="JWO33" s="7"/>
      <c r="JWP33" s="7"/>
      <c r="JWQ33" s="7"/>
      <c r="JWR33" s="7"/>
      <c r="JWS33" s="7"/>
      <c r="JWT33" s="7"/>
      <c r="JWU33" s="7"/>
      <c r="JWV33" s="7"/>
      <c r="JWW33" s="7"/>
      <c r="JWX33" s="7"/>
      <c r="JWY33" s="7"/>
      <c r="JWZ33" s="7"/>
      <c r="JXA33" s="7"/>
      <c r="JXB33" s="7"/>
      <c r="JXC33" s="7"/>
      <c r="JXD33" s="7"/>
      <c r="JXE33" s="7"/>
      <c r="JXF33" s="7"/>
      <c r="JXG33" s="7"/>
      <c r="JXH33" s="7"/>
      <c r="JXI33" s="7"/>
      <c r="JXJ33" s="7"/>
      <c r="JXK33" s="7"/>
      <c r="JXL33" s="7"/>
      <c r="JXM33" s="7"/>
      <c r="JXN33" s="7"/>
      <c r="JXO33" s="7"/>
      <c r="JXP33" s="7"/>
      <c r="JXQ33" s="7"/>
      <c r="JXR33" s="7"/>
      <c r="JXS33" s="7"/>
      <c r="JXT33" s="7"/>
      <c r="JXU33" s="7"/>
      <c r="JXV33" s="7"/>
      <c r="JXW33" s="7"/>
      <c r="JXX33" s="7"/>
      <c r="JXY33" s="7"/>
      <c r="JXZ33" s="7"/>
      <c r="JYA33" s="7"/>
      <c r="JYB33" s="7"/>
      <c r="JYC33" s="7"/>
      <c r="JYD33" s="7"/>
      <c r="JYE33" s="7"/>
      <c r="JYF33" s="7"/>
      <c r="JYG33" s="7"/>
      <c r="JYH33" s="7"/>
      <c r="JYI33" s="7"/>
      <c r="JYJ33" s="7"/>
      <c r="JYK33" s="7"/>
      <c r="JYL33" s="7"/>
      <c r="JYM33" s="7"/>
      <c r="JYN33" s="7"/>
      <c r="JYO33" s="7"/>
      <c r="JYP33" s="7"/>
      <c r="JYQ33" s="7"/>
      <c r="JYR33" s="7"/>
      <c r="JYS33" s="7"/>
      <c r="JYT33" s="7"/>
      <c r="JYU33" s="7"/>
      <c r="JYV33" s="7"/>
      <c r="JYW33" s="7"/>
      <c r="JYX33" s="7"/>
      <c r="JYY33" s="7"/>
      <c r="JYZ33" s="7"/>
      <c r="JZA33" s="7"/>
      <c r="JZB33" s="7"/>
      <c r="JZC33" s="7"/>
      <c r="JZD33" s="7"/>
      <c r="JZE33" s="7"/>
      <c r="JZF33" s="7"/>
      <c r="JZG33" s="7"/>
      <c r="JZH33" s="7"/>
      <c r="JZI33" s="7"/>
      <c r="JZJ33" s="7"/>
      <c r="JZK33" s="7"/>
      <c r="JZL33" s="7"/>
      <c r="JZM33" s="7"/>
      <c r="JZN33" s="7"/>
      <c r="JZO33" s="7"/>
      <c r="JZP33" s="7"/>
      <c r="JZQ33" s="7"/>
      <c r="JZR33" s="7"/>
      <c r="JZS33" s="7"/>
      <c r="JZT33" s="7"/>
      <c r="JZU33" s="7"/>
      <c r="JZV33" s="7"/>
      <c r="JZW33" s="7"/>
      <c r="JZX33" s="7"/>
      <c r="JZY33" s="7"/>
      <c r="JZZ33" s="7"/>
      <c r="KAA33" s="7"/>
      <c r="KAB33" s="7"/>
      <c r="KAC33" s="7"/>
      <c r="KAD33" s="7"/>
      <c r="KAE33" s="7"/>
      <c r="KAF33" s="7"/>
      <c r="KAG33" s="7"/>
      <c r="KAH33" s="7"/>
      <c r="KAI33" s="7"/>
      <c r="KAJ33" s="7"/>
      <c r="KAK33" s="7"/>
      <c r="KAL33" s="7"/>
      <c r="KAM33" s="7"/>
      <c r="KAN33" s="7"/>
      <c r="KAO33" s="7"/>
      <c r="KAP33" s="7"/>
      <c r="KAQ33" s="7"/>
      <c r="KAR33" s="7"/>
      <c r="KAS33" s="7"/>
      <c r="KAT33" s="7"/>
      <c r="KAU33" s="7"/>
      <c r="KAV33" s="7"/>
      <c r="KAW33" s="7"/>
      <c r="KAX33" s="7"/>
      <c r="KAY33" s="7"/>
      <c r="KAZ33" s="7"/>
      <c r="KBA33" s="7"/>
      <c r="KBB33" s="7"/>
      <c r="KBC33" s="7"/>
      <c r="KBD33" s="7"/>
      <c r="KBE33" s="7"/>
      <c r="KBF33" s="7"/>
      <c r="KBG33" s="7"/>
      <c r="KBH33" s="7"/>
      <c r="KBI33" s="7"/>
      <c r="KBJ33" s="7"/>
      <c r="KBK33" s="7"/>
      <c r="KBL33" s="7"/>
      <c r="KBM33" s="7"/>
      <c r="KBN33" s="7"/>
      <c r="KBO33" s="7"/>
      <c r="KBP33" s="7"/>
      <c r="KBQ33" s="7"/>
      <c r="KBR33" s="7"/>
      <c r="KBS33" s="7"/>
      <c r="KBT33" s="7"/>
      <c r="KBU33" s="7"/>
      <c r="KBV33" s="7"/>
      <c r="KBW33" s="7"/>
      <c r="KBX33" s="7"/>
      <c r="KBY33" s="7"/>
      <c r="KBZ33" s="7"/>
      <c r="KCA33" s="7"/>
      <c r="KCB33" s="7"/>
      <c r="KCC33" s="7"/>
      <c r="KCD33" s="7"/>
      <c r="KCE33" s="7"/>
      <c r="KCF33" s="7"/>
      <c r="KCG33" s="7"/>
      <c r="KCH33" s="7"/>
      <c r="KCI33" s="7"/>
      <c r="KCJ33" s="7"/>
      <c r="KCK33" s="7"/>
      <c r="KCL33" s="7"/>
      <c r="KCM33" s="7"/>
      <c r="KCN33" s="7"/>
      <c r="KCO33" s="7"/>
      <c r="KCP33" s="7"/>
      <c r="KCQ33" s="7"/>
      <c r="KCR33" s="7"/>
      <c r="KCS33" s="7"/>
      <c r="KCT33" s="7"/>
      <c r="KCU33" s="7"/>
      <c r="KCV33" s="7"/>
      <c r="KCW33" s="7"/>
      <c r="KCX33" s="7"/>
      <c r="KCY33" s="7"/>
      <c r="KCZ33" s="7"/>
      <c r="KDA33" s="7"/>
      <c r="KDB33" s="7"/>
      <c r="KDC33" s="7"/>
      <c r="KDD33" s="7"/>
      <c r="KDE33" s="7"/>
      <c r="KDF33" s="7"/>
      <c r="KDG33" s="7"/>
      <c r="KDH33" s="7"/>
      <c r="KDI33" s="7"/>
      <c r="KDJ33" s="7"/>
      <c r="KDK33" s="7"/>
      <c r="KDL33" s="7"/>
      <c r="KDM33" s="7"/>
      <c r="KDN33" s="7"/>
      <c r="KDO33" s="7"/>
      <c r="KDP33" s="7"/>
      <c r="KDQ33" s="7"/>
      <c r="KDR33" s="7"/>
      <c r="KDS33" s="7"/>
      <c r="KDT33" s="7"/>
      <c r="KDU33" s="7"/>
      <c r="KDV33" s="7"/>
      <c r="KDW33" s="7"/>
      <c r="KDX33" s="7"/>
      <c r="KDY33" s="7"/>
      <c r="KDZ33" s="7"/>
      <c r="KEA33" s="7"/>
      <c r="KEB33" s="7"/>
      <c r="KEC33" s="7"/>
      <c r="KED33" s="7"/>
      <c r="KEE33" s="7"/>
      <c r="KEF33" s="7"/>
      <c r="KEG33" s="7"/>
      <c r="KEH33" s="7"/>
      <c r="KEI33" s="7"/>
      <c r="KEJ33" s="7"/>
      <c r="KEK33" s="7"/>
      <c r="KEL33" s="7"/>
      <c r="KEM33" s="7"/>
      <c r="KEN33" s="7"/>
      <c r="KEO33" s="7"/>
      <c r="KEP33" s="7"/>
      <c r="KEQ33" s="7"/>
      <c r="KER33" s="7"/>
      <c r="KES33" s="7"/>
      <c r="KET33" s="7"/>
      <c r="KEU33" s="7"/>
      <c r="KEV33" s="7"/>
      <c r="KEW33" s="7"/>
      <c r="KEX33" s="7"/>
      <c r="KEY33" s="7"/>
      <c r="KEZ33" s="7"/>
      <c r="KFA33" s="7"/>
      <c r="KFB33" s="7"/>
      <c r="KFC33" s="7"/>
      <c r="KFD33" s="7"/>
      <c r="KFE33" s="7"/>
      <c r="KFF33" s="7"/>
      <c r="KFG33" s="7"/>
      <c r="KFH33" s="7"/>
      <c r="KFI33" s="7"/>
      <c r="KFJ33" s="7"/>
      <c r="KFK33" s="7"/>
      <c r="KFL33" s="7"/>
      <c r="KFM33" s="7"/>
      <c r="KFN33" s="7"/>
      <c r="KFO33" s="7"/>
      <c r="KFP33" s="7"/>
      <c r="KFQ33" s="7"/>
      <c r="KFR33" s="7"/>
      <c r="KFS33" s="7"/>
      <c r="KFT33" s="7"/>
      <c r="KFU33" s="7"/>
      <c r="KFV33" s="7"/>
      <c r="KFW33" s="7"/>
      <c r="KFX33" s="7"/>
      <c r="KFY33" s="7"/>
      <c r="KFZ33" s="7"/>
      <c r="KGA33" s="7"/>
      <c r="KGB33" s="7"/>
      <c r="KGC33" s="7"/>
      <c r="KGD33" s="7"/>
      <c r="KGE33" s="7"/>
      <c r="KGF33" s="7"/>
      <c r="KGG33" s="7"/>
      <c r="KGH33" s="7"/>
      <c r="KGI33" s="7"/>
      <c r="KGJ33" s="7"/>
      <c r="KGK33" s="7"/>
      <c r="KGL33" s="7"/>
      <c r="KGM33" s="7"/>
      <c r="KGN33" s="7"/>
      <c r="KGO33" s="7"/>
      <c r="KGP33" s="7"/>
      <c r="KGQ33" s="7"/>
      <c r="KGR33" s="7"/>
      <c r="KGS33" s="7"/>
      <c r="KGT33" s="7"/>
      <c r="KGU33" s="7"/>
      <c r="KGV33" s="7"/>
      <c r="KGW33" s="7"/>
      <c r="KGX33" s="7"/>
      <c r="KGY33" s="7"/>
      <c r="KGZ33" s="7"/>
      <c r="KHA33" s="7"/>
      <c r="KHB33" s="7"/>
      <c r="KHC33" s="7"/>
      <c r="KHD33" s="7"/>
      <c r="KHE33" s="7"/>
      <c r="KHF33" s="7"/>
      <c r="KHG33" s="7"/>
      <c r="KHH33" s="7"/>
      <c r="KHI33" s="7"/>
      <c r="KHJ33" s="7"/>
      <c r="KHK33" s="7"/>
      <c r="KHL33" s="7"/>
      <c r="KHM33" s="7"/>
      <c r="KHN33" s="7"/>
      <c r="KHO33" s="7"/>
      <c r="KHP33" s="7"/>
      <c r="KHQ33" s="7"/>
      <c r="KHR33" s="7"/>
      <c r="KHS33" s="7"/>
      <c r="KHT33" s="7"/>
      <c r="KHU33" s="7"/>
      <c r="KHV33" s="7"/>
      <c r="KHW33" s="7"/>
      <c r="KHX33" s="7"/>
      <c r="KHY33" s="7"/>
      <c r="KHZ33" s="7"/>
      <c r="KIA33" s="7"/>
      <c r="KIB33" s="7"/>
      <c r="KIC33" s="7"/>
      <c r="KID33" s="7"/>
      <c r="KIE33" s="7"/>
      <c r="KIF33" s="7"/>
      <c r="KIG33" s="7"/>
      <c r="KIH33" s="7"/>
      <c r="KII33" s="7"/>
      <c r="KIJ33" s="7"/>
      <c r="KIK33" s="7"/>
      <c r="KIL33" s="7"/>
      <c r="KIM33" s="7"/>
      <c r="KIN33" s="7"/>
      <c r="KIO33" s="7"/>
      <c r="KIP33" s="7"/>
      <c r="KIQ33" s="7"/>
      <c r="KIR33" s="7"/>
      <c r="KIS33" s="7"/>
      <c r="KIT33" s="7"/>
      <c r="KIU33" s="7"/>
      <c r="KIV33" s="7"/>
      <c r="KIW33" s="7"/>
      <c r="KIX33" s="7"/>
      <c r="KIY33" s="7"/>
      <c r="KIZ33" s="7"/>
      <c r="KJA33" s="7"/>
      <c r="KJB33" s="7"/>
      <c r="KJC33" s="7"/>
      <c r="KJD33" s="7"/>
      <c r="KJE33" s="7"/>
      <c r="KJF33" s="7"/>
      <c r="KJG33" s="7"/>
      <c r="KJH33" s="7"/>
      <c r="KJI33" s="7"/>
      <c r="KJJ33" s="7"/>
      <c r="KJK33" s="7"/>
      <c r="KJL33" s="7"/>
      <c r="KJM33" s="7"/>
      <c r="KJN33" s="7"/>
      <c r="KJO33" s="7"/>
      <c r="KJP33" s="7"/>
      <c r="KJQ33" s="7"/>
      <c r="KJR33" s="7"/>
      <c r="KJS33" s="7"/>
      <c r="KJT33" s="7"/>
      <c r="KJU33" s="7"/>
      <c r="KJV33" s="7"/>
      <c r="KJW33" s="7"/>
      <c r="KJX33" s="7"/>
      <c r="KJY33" s="7"/>
      <c r="KJZ33" s="7"/>
      <c r="KKA33" s="7"/>
      <c r="KKB33" s="7"/>
      <c r="KKC33" s="7"/>
      <c r="KKD33" s="7"/>
      <c r="KKE33" s="7"/>
      <c r="KKF33" s="7"/>
      <c r="KKG33" s="7"/>
      <c r="KKH33" s="7"/>
      <c r="KKI33" s="7"/>
      <c r="KKJ33" s="7"/>
      <c r="KKK33" s="7"/>
      <c r="KKL33" s="7"/>
      <c r="KKM33" s="7"/>
      <c r="KKN33" s="7"/>
      <c r="KKO33" s="7"/>
      <c r="KKP33" s="7"/>
      <c r="KKQ33" s="7"/>
      <c r="KKR33" s="7"/>
      <c r="KKS33" s="7"/>
      <c r="KKT33" s="7"/>
      <c r="KKU33" s="7"/>
      <c r="KKV33" s="7"/>
      <c r="KKW33" s="7"/>
      <c r="KKX33" s="7"/>
      <c r="KKY33" s="7"/>
      <c r="KKZ33" s="7"/>
      <c r="KLA33" s="7"/>
      <c r="KLB33" s="7"/>
      <c r="KLC33" s="7"/>
      <c r="KLD33" s="7"/>
      <c r="KLE33" s="7"/>
      <c r="KLF33" s="7"/>
      <c r="KLG33" s="7"/>
      <c r="KLH33" s="7"/>
      <c r="KLI33" s="7"/>
      <c r="KLJ33" s="7"/>
      <c r="KLK33" s="7"/>
      <c r="KLL33" s="7"/>
      <c r="KLM33" s="7"/>
      <c r="KLN33" s="7"/>
      <c r="KLO33" s="7"/>
      <c r="KLP33" s="7"/>
      <c r="KLQ33" s="7"/>
      <c r="KLR33" s="7"/>
      <c r="KLS33" s="7"/>
      <c r="KLT33" s="7"/>
      <c r="KLU33" s="7"/>
      <c r="KLV33" s="7"/>
      <c r="KLW33" s="7"/>
      <c r="KLX33" s="7"/>
      <c r="KLY33" s="7"/>
      <c r="KLZ33" s="7"/>
      <c r="KMA33" s="7"/>
      <c r="KMB33" s="7"/>
      <c r="KMC33" s="7"/>
      <c r="KMD33" s="7"/>
      <c r="KME33" s="7"/>
      <c r="KMF33" s="7"/>
      <c r="KMG33" s="7"/>
      <c r="KMH33" s="7"/>
      <c r="KMI33" s="7"/>
      <c r="KMJ33" s="7"/>
      <c r="KMK33" s="7"/>
      <c r="KML33" s="7"/>
      <c r="KMM33" s="7"/>
      <c r="KMN33" s="7"/>
      <c r="KMO33" s="7"/>
      <c r="KMP33" s="7"/>
      <c r="KMQ33" s="7"/>
      <c r="KMR33" s="7"/>
      <c r="KMS33" s="7"/>
      <c r="KMT33" s="7"/>
      <c r="KMU33" s="7"/>
      <c r="KMV33" s="7"/>
      <c r="KMW33" s="7"/>
      <c r="KMX33" s="7"/>
      <c r="KMY33" s="7"/>
      <c r="KMZ33" s="7"/>
      <c r="KNA33" s="7"/>
      <c r="KNB33" s="7"/>
      <c r="KNC33" s="7"/>
      <c r="KND33" s="7"/>
      <c r="KNE33" s="7"/>
      <c r="KNF33" s="7"/>
      <c r="KNG33" s="7"/>
      <c r="KNH33" s="7"/>
      <c r="KNI33" s="7"/>
      <c r="KNJ33" s="7"/>
      <c r="KNK33" s="7"/>
      <c r="KNL33" s="7"/>
      <c r="KNM33" s="7"/>
      <c r="KNN33" s="7"/>
      <c r="KNO33" s="7"/>
      <c r="KNP33" s="7"/>
      <c r="KNQ33" s="7"/>
      <c r="KNR33" s="7"/>
      <c r="KNS33" s="7"/>
      <c r="KNT33" s="7"/>
      <c r="KNU33" s="7"/>
      <c r="KNV33" s="7"/>
      <c r="KNW33" s="7"/>
      <c r="KNX33" s="7"/>
      <c r="KNY33" s="7"/>
      <c r="KNZ33" s="7"/>
      <c r="KOA33" s="7"/>
      <c r="KOB33" s="7"/>
      <c r="KOC33" s="7"/>
      <c r="KOD33" s="7"/>
      <c r="KOE33" s="7"/>
      <c r="KOF33" s="7"/>
      <c r="KOG33" s="7"/>
      <c r="KOH33" s="7"/>
      <c r="KOI33" s="7"/>
      <c r="KOJ33" s="7"/>
      <c r="KOK33" s="7"/>
      <c r="KOL33" s="7"/>
      <c r="KOM33" s="7"/>
      <c r="KON33" s="7"/>
      <c r="KOO33" s="7"/>
      <c r="KOP33" s="7"/>
      <c r="KOQ33" s="7"/>
      <c r="KOR33" s="7"/>
      <c r="KOS33" s="7"/>
      <c r="KOT33" s="7"/>
      <c r="KOU33" s="7"/>
      <c r="KOV33" s="7"/>
      <c r="KOW33" s="7"/>
      <c r="KOX33" s="7"/>
      <c r="KOY33" s="7"/>
      <c r="KOZ33" s="7"/>
      <c r="KPA33" s="7"/>
      <c r="KPB33" s="7"/>
      <c r="KPC33" s="7"/>
      <c r="KPD33" s="7"/>
      <c r="KPE33" s="7"/>
      <c r="KPF33" s="7"/>
      <c r="KPG33" s="7"/>
      <c r="KPH33" s="7"/>
      <c r="KPI33" s="7"/>
      <c r="KPJ33" s="7"/>
      <c r="KPK33" s="7"/>
      <c r="KPL33" s="7"/>
      <c r="KPM33" s="7"/>
      <c r="KPN33" s="7"/>
      <c r="KPO33" s="7"/>
      <c r="KPP33" s="7"/>
      <c r="KPQ33" s="7"/>
      <c r="KPR33" s="7"/>
      <c r="KPS33" s="7"/>
      <c r="KPT33" s="7"/>
      <c r="KPU33" s="7"/>
      <c r="KPV33" s="7"/>
      <c r="KPW33" s="7"/>
      <c r="KPX33" s="7"/>
      <c r="KPY33" s="7"/>
      <c r="KPZ33" s="7"/>
      <c r="KQA33" s="7"/>
      <c r="KQB33" s="7"/>
      <c r="KQC33" s="7"/>
      <c r="KQD33" s="7"/>
      <c r="KQE33" s="7"/>
      <c r="KQF33" s="7"/>
      <c r="KQG33" s="7"/>
      <c r="KQH33" s="7"/>
      <c r="KQI33" s="7"/>
      <c r="KQJ33" s="7"/>
      <c r="KQK33" s="7"/>
      <c r="KQL33" s="7"/>
      <c r="KQM33" s="7"/>
      <c r="KQN33" s="7"/>
      <c r="KQO33" s="7"/>
      <c r="KQP33" s="7"/>
      <c r="KQQ33" s="7"/>
      <c r="KQR33" s="7"/>
      <c r="KQS33" s="7"/>
      <c r="KQT33" s="7"/>
      <c r="KQU33" s="7"/>
      <c r="KQV33" s="7"/>
      <c r="KQW33" s="7"/>
      <c r="KQX33" s="7"/>
      <c r="KQY33" s="7"/>
      <c r="KQZ33" s="7"/>
      <c r="KRA33" s="7"/>
      <c r="KRB33" s="7"/>
      <c r="KRC33" s="7"/>
      <c r="KRD33" s="7"/>
      <c r="KRE33" s="7"/>
      <c r="KRF33" s="7"/>
      <c r="KRG33" s="7"/>
      <c r="KRH33" s="7"/>
      <c r="KRI33" s="7"/>
      <c r="KRJ33" s="7"/>
      <c r="KRK33" s="7"/>
      <c r="KRL33" s="7"/>
      <c r="KRM33" s="7"/>
      <c r="KRN33" s="7"/>
      <c r="KRO33" s="7"/>
      <c r="KRP33" s="7"/>
      <c r="KRQ33" s="7"/>
      <c r="KRR33" s="7"/>
      <c r="KRS33" s="7"/>
      <c r="KRT33" s="7"/>
      <c r="KRU33" s="7"/>
      <c r="KRV33" s="7"/>
      <c r="KRW33" s="7"/>
      <c r="KRX33" s="7"/>
      <c r="KRY33" s="7"/>
      <c r="KRZ33" s="7"/>
      <c r="KSA33" s="7"/>
      <c r="KSB33" s="7"/>
      <c r="KSC33" s="7"/>
      <c r="KSD33" s="7"/>
      <c r="KSE33" s="7"/>
      <c r="KSF33" s="7"/>
      <c r="KSG33" s="7"/>
      <c r="KSH33" s="7"/>
      <c r="KSI33" s="7"/>
      <c r="KSJ33" s="7"/>
      <c r="KSK33" s="7"/>
      <c r="KSL33" s="7"/>
      <c r="KSM33" s="7"/>
      <c r="KSN33" s="7"/>
      <c r="KSO33" s="7"/>
      <c r="KSP33" s="7"/>
      <c r="KSQ33" s="7"/>
      <c r="KSR33" s="7"/>
      <c r="KSS33" s="7"/>
      <c r="KST33" s="7"/>
      <c r="KSU33" s="7"/>
      <c r="KSV33" s="7"/>
      <c r="KSW33" s="7"/>
      <c r="KSX33" s="7"/>
      <c r="KSY33" s="7"/>
      <c r="KSZ33" s="7"/>
      <c r="KTA33" s="7"/>
      <c r="KTB33" s="7"/>
      <c r="KTC33" s="7"/>
      <c r="KTD33" s="7"/>
      <c r="KTE33" s="7"/>
      <c r="KTF33" s="7"/>
      <c r="KTG33" s="7"/>
      <c r="KTH33" s="7"/>
      <c r="KTI33" s="7"/>
      <c r="KTJ33" s="7"/>
      <c r="KTK33" s="7"/>
      <c r="KTL33" s="7"/>
      <c r="KTM33" s="7"/>
      <c r="KTN33" s="7"/>
      <c r="KTO33" s="7"/>
      <c r="KTP33" s="7"/>
      <c r="KTQ33" s="7"/>
      <c r="KTR33" s="7"/>
      <c r="KTS33" s="7"/>
      <c r="KTT33" s="7"/>
      <c r="KTU33" s="7"/>
      <c r="KTV33" s="7"/>
      <c r="KTW33" s="7"/>
      <c r="KTX33" s="7"/>
      <c r="KTY33" s="7"/>
      <c r="KTZ33" s="7"/>
      <c r="KUA33" s="7"/>
      <c r="KUB33" s="7"/>
      <c r="KUC33" s="7"/>
      <c r="KUD33" s="7"/>
      <c r="KUE33" s="7"/>
      <c r="KUF33" s="7"/>
      <c r="KUG33" s="7"/>
      <c r="KUH33" s="7"/>
      <c r="KUI33" s="7"/>
      <c r="KUJ33" s="7"/>
      <c r="KUK33" s="7"/>
      <c r="KUL33" s="7"/>
      <c r="KUM33" s="7"/>
      <c r="KUN33" s="7"/>
      <c r="KUO33" s="7"/>
      <c r="KUP33" s="7"/>
      <c r="KUQ33" s="7"/>
      <c r="KUR33" s="7"/>
      <c r="KUS33" s="7"/>
      <c r="KUT33" s="7"/>
      <c r="KUU33" s="7"/>
      <c r="KUV33" s="7"/>
      <c r="KUW33" s="7"/>
      <c r="KUX33" s="7"/>
      <c r="KUY33" s="7"/>
      <c r="KUZ33" s="7"/>
      <c r="KVA33" s="7"/>
      <c r="KVB33" s="7"/>
      <c r="KVC33" s="7"/>
      <c r="KVD33" s="7"/>
      <c r="KVE33" s="7"/>
      <c r="KVF33" s="7"/>
      <c r="KVG33" s="7"/>
      <c r="KVH33" s="7"/>
      <c r="KVI33" s="7"/>
      <c r="KVJ33" s="7"/>
      <c r="KVK33" s="7"/>
      <c r="KVL33" s="7"/>
      <c r="KVM33" s="7"/>
      <c r="KVN33" s="7"/>
      <c r="KVO33" s="7"/>
      <c r="KVP33" s="7"/>
      <c r="KVQ33" s="7"/>
      <c r="KVR33" s="7"/>
      <c r="KVS33" s="7"/>
      <c r="KVT33" s="7"/>
      <c r="KVU33" s="7"/>
      <c r="KVV33" s="7"/>
      <c r="KVW33" s="7"/>
      <c r="KVX33" s="7"/>
      <c r="KVY33" s="7"/>
      <c r="KVZ33" s="7"/>
      <c r="KWA33" s="7"/>
      <c r="KWB33" s="7"/>
      <c r="KWC33" s="7"/>
      <c r="KWD33" s="7"/>
      <c r="KWE33" s="7"/>
      <c r="KWF33" s="7"/>
      <c r="KWG33" s="7"/>
      <c r="KWH33" s="7"/>
      <c r="KWI33" s="7"/>
      <c r="KWJ33" s="7"/>
      <c r="KWK33" s="7"/>
      <c r="KWL33" s="7"/>
      <c r="KWM33" s="7"/>
      <c r="KWN33" s="7"/>
      <c r="KWO33" s="7"/>
      <c r="KWP33" s="7"/>
      <c r="KWQ33" s="7"/>
      <c r="KWR33" s="7"/>
      <c r="KWS33" s="7"/>
      <c r="KWT33" s="7"/>
      <c r="KWU33" s="7"/>
      <c r="KWV33" s="7"/>
      <c r="KWW33" s="7"/>
      <c r="KWX33" s="7"/>
      <c r="KWY33" s="7"/>
      <c r="KWZ33" s="7"/>
      <c r="KXA33" s="7"/>
      <c r="KXB33" s="7"/>
      <c r="KXC33" s="7"/>
      <c r="KXD33" s="7"/>
      <c r="KXE33" s="7"/>
      <c r="KXF33" s="7"/>
      <c r="KXG33" s="7"/>
      <c r="KXH33" s="7"/>
      <c r="KXI33" s="7"/>
      <c r="KXJ33" s="7"/>
      <c r="KXK33" s="7"/>
      <c r="KXL33" s="7"/>
      <c r="KXM33" s="7"/>
      <c r="KXN33" s="7"/>
      <c r="KXO33" s="7"/>
      <c r="KXP33" s="7"/>
      <c r="KXQ33" s="7"/>
      <c r="KXR33" s="7"/>
      <c r="KXS33" s="7"/>
      <c r="KXT33" s="7"/>
      <c r="KXU33" s="7"/>
      <c r="KXV33" s="7"/>
      <c r="KXW33" s="7"/>
      <c r="KXX33" s="7"/>
      <c r="KXY33" s="7"/>
      <c r="KXZ33" s="7"/>
      <c r="KYA33" s="7"/>
      <c r="KYB33" s="7"/>
      <c r="KYC33" s="7"/>
      <c r="KYD33" s="7"/>
      <c r="KYE33" s="7"/>
      <c r="KYF33" s="7"/>
      <c r="KYG33" s="7"/>
      <c r="KYH33" s="7"/>
      <c r="KYI33" s="7"/>
      <c r="KYJ33" s="7"/>
      <c r="KYK33" s="7"/>
      <c r="KYL33" s="7"/>
      <c r="KYM33" s="7"/>
      <c r="KYN33" s="7"/>
      <c r="KYO33" s="7"/>
      <c r="KYP33" s="7"/>
      <c r="KYQ33" s="7"/>
      <c r="KYR33" s="7"/>
      <c r="KYS33" s="7"/>
      <c r="KYT33" s="7"/>
      <c r="KYU33" s="7"/>
      <c r="KYV33" s="7"/>
      <c r="KYW33" s="7"/>
      <c r="KYX33" s="7"/>
      <c r="KYY33" s="7"/>
      <c r="KYZ33" s="7"/>
      <c r="KZA33" s="7"/>
      <c r="KZB33" s="7"/>
      <c r="KZC33" s="7"/>
      <c r="KZD33" s="7"/>
      <c r="KZE33" s="7"/>
      <c r="KZF33" s="7"/>
      <c r="KZG33" s="7"/>
      <c r="KZH33" s="7"/>
      <c r="KZI33" s="7"/>
      <c r="KZJ33" s="7"/>
      <c r="KZK33" s="7"/>
      <c r="KZL33" s="7"/>
      <c r="KZM33" s="7"/>
      <c r="KZN33" s="7"/>
      <c r="KZO33" s="7"/>
      <c r="KZP33" s="7"/>
      <c r="KZQ33" s="7"/>
      <c r="KZR33" s="7"/>
      <c r="KZS33" s="7"/>
      <c r="KZT33" s="7"/>
      <c r="KZU33" s="7"/>
      <c r="KZV33" s="7"/>
      <c r="KZW33" s="7"/>
      <c r="KZX33" s="7"/>
      <c r="KZY33" s="7"/>
      <c r="KZZ33" s="7"/>
      <c r="LAA33" s="7"/>
      <c r="LAB33" s="7"/>
      <c r="LAC33" s="7"/>
      <c r="LAD33" s="7"/>
      <c r="LAE33" s="7"/>
      <c r="LAF33" s="7"/>
      <c r="LAG33" s="7"/>
      <c r="LAH33" s="7"/>
      <c r="LAI33" s="7"/>
      <c r="LAJ33" s="7"/>
      <c r="LAK33" s="7"/>
      <c r="LAL33" s="7"/>
      <c r="LAM33" s="7"/>
      <c r="LAN33" s="7"/>
      <c r="LAO33" s="7"/>
      <c r="LAP33" s="7"/>
      <c r="LAQ33" s="7"/>
      <c r="LAR33" s="7"/>
      <c r="LAS33" s="7"/>
      <c r="LAT33" s="7"/>
      <c r="LAU33" s="7"/>
      <c r="LAV33" s="7"/>
      <c r="LAW33" s="7"/>
      <c r="LAX33" s="7"/>
      <c r="LAY33" s="7"/>
      <c r="LAZ33" s="7"/>
      <c r="LBA33" s="7"/>
      <c r="LBB33" s="7"/>
      <c r="LBC33" s="7"/>
      <c r="LBD33" s="7"/>
      <c r="LBE33" s="7"/>
      <c r="LBF33" s="7"/>
      <c r="LBG33" s="7"/>
      <c r="LBH33" s="7"/>
      <c r="LBI33" s="7"/>
      <c r="LBJ33" s="7"/>
      <c r="LBK33" s="7"/>
      <c r="LBL33" s="7"/>
      <c r="LBM33" s="7"/>
      <c r="LBN33" s="7"/>
      <c r="LBO33" s="7"/>
      <c r="LBP33" s="7"/>
      <c r="LBQ33" s="7"/>
      <c r="LBR33" s="7"/>
      <c r="LBS33" s="7"/>
      <c r="LBT33" s="7"/>
      <c r="LBU33" s="7"/>
      <c r="LBV33" s="7"/>
      <c r="LBW33" s="7"/>
      <c r="LBX33" s="7"/>
      <c r="LBY33" s="7"/>
      <c r="LBZ33" s="7"/>
      <c r="LCA33" s="7"/>
      <c r="LCB33" s="7"/>
      <c r="LCC33" s="7"/>
      <c r="LCD33" s="7"/>
      <c r="LCE33" s="7"/>
      <c r="LCF33" s="7"/>
      <c r="LCG33" s="7"/>
      <c r="LCH33" s="7"/>
      <c r="LCI33" s="7"/>
      <c r="LCJ33" s="7"/>
      <c r="LCK33" s="7"/>
      <c r="LCL33" s="7"/>
      <c r="LCM33" s="7"/>
      <c r="LCN33" s="7"/>
      <c r="LCO33" s="7"/>
      <c r="LCP33" s="7"/>
      <c r="LCQ33" s="7"/>
      <c r="LCR33" s="7"/>
      <c r="LCS33" s="7"/>
      <c r="LCT33" s="7"/>
      <c r="LCU33" s="7"/>
      <c r="LCV33" s="7"/>
      <c r="LCW33" s="7"/>
      <c r="LCX33" s="7"/>
      <c r="LCY33" s="7"/>
      <c r="LCZ33" s="7"/>
      <c r="LDA33" s="7"/>
      <c r="LDB33" s="7"/>
      <c r="LDC33" s="7"/>
      <c r="LDD33" s="7"/>
      <c r="LDE33" s="7"/>
      <c r="LDF33" s="7"/>
      <c r="LDG33" s="7"/>
      <c r="LDH33" s="7"/>
      <c r="LDI33" s="7"/>
      <c r="LDJ33" s="7"/>
      <c r="LDK33" s="7"/>
      <c r="LDL33" s="7"/>
      <c r="LDM33" s="7"/>
      <c r="LDN33" s="7"/>
      <c r="LDO33" s="7"/>
      <c r="LDP33" s="7"/>
      <c r="LDQ33" s="7"/>
      <c r="LDR33" s="7"/>
      <c r="LDS33" s="7"/>
      <c r="LDT33" s="7"/>
      <c r="LDU33" s="7"/>
      <c r="LDV33" s="7"/>
      <c r="LDW33" s="7"/>
      <c r="LDX33" s="7"/>
      <c r="LDY33" s="7"/>
      <c r="LDZ33" s="7"/>
      <c r="LEA33" s="7"/>
      <c r="LEB33" s="7"/>
      <c r="LEC33" s="7"/>
      <c r="LED33" s="7"/>
      <c r="LEE33" s="7"/>
      <c r="LEF33" s="7"/>
      <c r="LEG33" s="7"/>
      <c r="LEH33" s="7"/>
      <c r="LEI33" s="7"/>
      <c r="LEJ33" s="7"/>
      <c r="LEK33" s="7"/>
      <c r="LEL33" s="7"/>
      <c r="LEM33" s="7"/>
      <c r="LEN33" s="7"/>
      <c r="LEO33" s="7"/>
      <c r="LEP33" s="7"/>
      <c r="LEQ33" s="7"/>
      <c r="LER33" s="7"/>
      <c r="LES33" s="7"/>
      <c r="LET33" s="7"/>
      <c r="LEU33" s="7"/>
      <c r="LEV33" s="7"/>
      <c r="LEW33" s="7"/>
      <c r="LEX33" s="7"/>
      <c r="LEY33" s="7"/>
      <c r="LEZ33" s="7"/>
      <c r="LFA33" s="7"/>
      <c r="LFB33" s="7"/>
      <c r="LFC33" s="7"/>
      <c r="LFD33" s="7"/>
      <c r="LFE33" s="7"/>
      <c r="LFF33" s="7"/>
      <c r="LFG33" s="7"/>
      <c r="LFH33" s="7"/>
      <c r="LFI33" s="7"/>
      <c r="LFJ33" s="7"/>
      <c r="LFK33" s="7"/>
      <c r="LFL33" s="7"/>
      <c r="LFM33" s="7"/>
      <c r="LFN33" s="7"/>
      <c r="LFO33" s="7"/>
      <c r="LFP33" s="7"/>
      <c r="LFQ33" s="7"/>
      <c r="LFR33" s="7"/>
      <c r="LFS33" s="7"/>
      <c r="LFT33" s="7"/>
      <c r="LFU33" s="7"/>
      <c r="LFV33" s="7"/>
      <c r="LFW33" s="7"/>
      <c r="LFX33" s="7"/>
      <c r="LFY33" s="7"/>
      <c r="LFZ33" s="7"/>
      <c r="LGA33" s="7"/>
      <c r="LGB33" s="7"/>
      <c r="LGC33" s="7"/>
      <c r="LGD33" s="7"/>
      <c r="LGE33" s="7"/>
      <c r="LGF33" s="7"/>
      <c r="LGG33" s="7"/>
      <c r="LGH33" s="7"/>
      <c r="LGI33" s="7"/>
      <c r="LGJ33" s="7"/>
      <c r="LGK33" s="7"/>
      <c r="LGL33" s="7"/>
      <c r="LGM33" s="7"/>
      <c r="LGN33" s="7"/>
      <c r="LGO33" s="7"/>
      <c r="LGP33" s="7"/>
      <c r="LGQ33" s="7"/>
      <c r="LGR33" s="7"/>
      <c r="LGS33" s="7"/>
      <c r="LGT33" s="7"/>
      <c r="LGU33" s="7"/>
      <c r="LGV33" s="7"/>
      <c r="LGW33" s="7"/>
      <c r="LGX33" s="7"/>
      <c r="LGY33" s="7"/>
      <c r="LGZ33" s="7"/>
      <c r="LHA33" s="7"/>
      <c r="LHB33" s="7"/>
      <c r="LHC33" s="7"/>
      <c r="LHD33" s="7"/>
      <c r="LHE33" s="7"/>
      <c r="LHF33" s="7"/>
      <c r="LHG33" s="7"/>
      <c r="LHH33" s="7"/>
      <c r="LHI33" s="7"/>
      <c r="LHJ33" s="7"/>
      <c r="LHK33" s="7"/>
      <c r="LHL33" s="7"/>
      <c r="LHM33" s="7"/>
      <c r="LHN33" s="7"/>
      <c r="LHO33" s="7"/>
      <c r="LHP33" s="7"/>
      <c r="LHQ33" s="7"/>
      <c r="LHR33" s="7"/>
      <c r="LHS33" s="7"/>
      <c r="LHT33" s="7"/>
      <c r="LHU33" s="7"/>
      <c r="LHV33" s="7"/>
      <c r="LHW33" s="7"/>
      <c r="LHX33" s="7"/>
      <c r="LHY33" s="7"/>
      <c r="LHZ33" s="7"/>
      <c r="LIA33" s="7"/>
      <c r="LIB33" s="7"/>
      <c r="LIC33" s="7"/>
      <c r="LID33" s="7"/>
      <c r="LIE33" s="7"/>
      <c r="LIF33" s="7"/>
      <c r="LIG33" s="7"/>
      <c r="LIH33" s="7"/>
      <c r="LII33" s="7"/>
      <c r="LIJ33" s="7"/>
      <c r="LIK33" s="7"/>
      <c r="LIL33" s="7"/>
      <c r="LIM33" s="7"/>
      <c r="LIN33" s="7"/>
      <c r="LIO33" s="7"/>
      <c r="LIP33" s="7"/>
      <c r="LIQ33" s="7"/>
      <c r="LIR33" s="7"/>
      <c r="LIS33" s="7"/>
      <c r="LIT33" s="7"/>
      <c r="LIU33" s="7"/>
      <c r="LIV33" s="7"/>
      <c r="LIW33" s="7"/>
      <c r="LIX33" s="7"/>
      <c r="LIY33" s="7"/>
      <c r="LIZ33" s="7"/>
      <c r="LJA33" s="7"/>
      <c r="LJB33" s="7"/>
      <c r="LJC33" s="7"/>
      <c r="LJD33" s="7"/>
      <c r="LJE33" s="7"/>
      <c r="LJF33" s="7"/>
      <c r="LJG33" s="7"/>
      <c r="LJH33" s="7"/>
      <c r="LJI33" s="7"/>
      <c r="LJJ33" s="7"/>
      <c r="LJK33" s="7"/>
      <c r="LJL33" s="7"/>
      <c r="LJM33" s="7"/>
      <c r="LJN33" s="7"/>
      <c r="LJO33" s="7"/>
      <c r="LJP33" s="7"/>
      <c r="LJQ33" s="7"/>
      <c r="LJR33" s="7"/>
      <c r="LJS33" s="7"/>
      <c r="LJT33" s="7"/>
      <c r="LJU33" s="7"/>
      <c r="LJV33" s="7"/>
      <c r="LJW33" s="7"/>
      <c r="LJX33" s="7"/>
      <c r="LJY33" s="7"/>
      <c r="LJZ33" s="7"/>
      <c r="LKA33" s="7"/>
      <c r="LKB33" s="7"/>
      <c r="LKC33" s="7"/>
      <c r="LKD33" s="7"/>
      <c r="LKE33" s="7"/>
      <c r="LKF33" s="7"/>
      <c r="LKG33" s="7"/>
      <c r="LKH33" s="7"/>
      <c r="LKI33" s="7"/>
      <c r="LKJ33" s="7"/>
      <c r="LKK33" s="7"/>
      <c r="LKL33" s="7"/>
      <c r="LKM33" s="7"/>
      <c r="LKN33" s="7"/>
      <c r="LKO33" s="7"/>
      <c r="LKP33" s="7"/>
      <c r="LKQ33" s="7"/>
      <c r="LKR33" s="7"/>
      <c r="LKS33" s="7"/>
      <c r="LKT33" s="7"/>
      <c r="LKU33" s="7"/>
      <c r="LKV33" s="7"/>
      <c r="LKW33" s="7"/>
      <c r="LKX33" s="7"/>
      <c r="LKY33" s="7"/>
      <c r="LKZ33" s="7"/>
      <c r="LLA33" s="7"/>
      <c r="LLB33" s="7"/>
      <c r="LLC33" s="7"/>
      <c r="LLD33" s="7"/>
      <c r="LLE33" s="7"/>
      <c r="LLF33" s="7"/>
      <c r="LLG33" s="7"/>
      <c r="LLH33" s="7"/>
      <c r="LLI33" s="7"/>
      <c r="LLJ33" s="7"/>
      <c r="LLK33" s="7"/>
      <c r="LLL33" s="7"/>
      <c r="LLM33" s="7"/>
      <c r="LLN33" s="7"/>
      <c r="LLO33" s="7"/>
      <c r="LLP33" s="7"/>
      <c r="LLQ33" s="7"/>
      <c r="LLR33" s="7"/>
      <c r="LLS33" s="7"/>
      <c r="LLT33" s="7"/>
      <c r="LLU33" s="7"/>
      <c r="LLV33" s="7"/>
      <c r="LLW33" s="7"/>
      <c r="LLX33" s="7"/>
      <c r="LLY33" s="7"/>
      <c r="LLZ33" s="7"/>
      <c r="LMA33" s="7"/>
      <c r="LMB33" s="7"/>
      <c r="LMC33" s="7"/>
      <c r="LMD33" s="7"/>
      <c r="LME33" s="7"/>
      <c r="LMF33" s="7"/>
      <c r="LMG33" s="7"/>
      <c r="LMH33" s="7"/>
      <c r="LMI33" s="7"/>
      <c r="LMJ33" s="7"/>
      <c r="LMK33" s="7"/>
      <c r="LML33" s="7"/>
      <c r="LMM33" s="7"/>
      <c r="LMN33" s="7"/>
      <c r="LMO33" s="7"/>
      <c r="LMP33" s="7"/>
      <c r="LMQ33" s="7"/>
      <c r="LMR33" s="7"/>
      <c r="LMS33" s="7"/>
      <c r="LMT33" s="7"/>
      <c r="LMU33" s="7"/>
      <c r="LMV33" s="7"/>
      <c r="LMW33" s="7"/>
      <c r="LMX33" s="7"/>
      <c r="LMY33" s="7"/>
      <c r="LMZ33" s="7"/>
      <c r="LNA33" s="7"/>
      <c r="LNB33" s="7"/>
      <c r="LNC33" s="7"/>
      <c r="LND33" s="7"/>
      <c r="LNE33" s="7"/>
      <c r="LNF33" s="7"/>
      <c r="LNG33" s="7"/>
      <c r="LNH33" s="7"/>
      <c r="LNI33" s="7"/>
      <c r="LNJ33" s="7"/>
      <c r="LNK33" s="7"/>
      <c r="LNL33" s="7"/>
      <c r="LNM33" s="7"/>
      <c r="LNN33" s="7"/>
      <c r="LNO33" s="7"/>
      <c r="LNP33" s="7"/>
      <c r="LNQ33" s="7"/>
      <c r="LNR33" s="7"/>
      <c r="LNS33" s="7"/>
      <c r="LNT33" s="7"/>
      <c r="LNU33" s="7"/>
      <c r="LNV33" s="7"/>
      <c r="LNW33" s="7"/>
      <c r="LNX33" s="7"/>
      <c r="LNY33" s="7"/>
      <c r="LNZ33" s="7"/>
      <c r="LOA33" s="7"/>
      <c r="LOB33" s="7"/>
      <c r="LOC33" s="7"/>
      <c r="LOD33" s="7"/>
      <c r="LOE33" s="7"/>
      <c r="LOF33" s="7"/>
      <c r="LOG33" s="7"/>
      <c r="LOH33" s="7"/>
      <c r="LOI33" s="7"/>
      <c r="LOJ33" s="7"/>
      <c r="LOK33" s="7"/>
      <c r="LOL33" s="7"/>
      <c r="LOM33" s="7"/>
      <c r="LON33" s="7"/>
      <c r="LOO33" s="7"/>
      <c r="LOP33" s="7"/>
      <c r="LOQ33" s="7"/>
      <c r="LOR33" s="7"/>
      <c r="LOS33" s="7"/>
      <c r="LOT33" s="7"/>
      <c r="LOU33" s="7"/>
      <c r="LOV33" s="7"/>
      <c r="LOW33" s="7"/>
      <c r="LOX33" s="7"/>
      <c r="LOY33" s="7"/>
      <c r="LOZ33" s="7"/>
      <c r="LPA33" s="7"/>
      <c r="LPB33" s="7"/>
      <c r="LPC33" s="7"/>
      <c r="LPD33" s="7"/>
      <c r="LPE33" s="7"/>
      <c r="LPF33" s="7"/>
      <c r="LPG33" s="7"/>
      <c r="LPH33" s="7"/>
      <c r="LPI33" s="7"/>
      <c r="LPJ33" s="7"/>
      <c r="LPK33" s="7"/>
      <c r="LPL33" s="7"/>
      <c r="LPM33" s="7"/>
      <c r="LPN33" s="7"/>
      <c r="LPO33" s="7"/>
      <c r="LPP33" s="7"/>
      <c r="LPQ33" s="7"/>
      <c r="LPR33" s="7"/>
      <c r="LPS33" s="7"/>
      <c r="LPT33" s="7"/>
      <c r="LPU33" s="7"/>
      <c r="LPV33" s="7"/>
      <c r="LPW33" s="7"/>
      <c r="LPX33" s="7"/>
      <c r="LPY33" s="7"/>
      <c r="LPZ33" s="7"/>
      <c r="LQA33" s="7"/>
      <c r="LQB33" s="7"/>
      <c r="LQC33" s="7"/>
      <c r="LQD33" s="7"/>
      <c r="LQE33" s="7"/>
      <c r="LQF33" s="7"/>
      <c r="LQG33" s="7"/>
      <c r="LQH33" s="7"/>
      <c r="LQI33" s="7"/>
      <c r="LQJ33" s="7"/>
      <c r="LQK33" s="7"/>
      <c r="LQL33" s="7"/>
      <c r="LQM33" s="7"/>
      <c r="LQN33" s="7"/>
      <c r="LQO33" s="7"/>
      <c r="LQP33" s="7"/>
      <c r="LQQ33" s="7"/>
      <c r="LQR33" s="7"/>
      <c r="LQS33" s="7"/>
      <c r="LQT33" s="7"/>
      <c r="LQU33" s="7"/>
      <c r="LQV33" s="7"/>
      <c r="LQW33" s="7"/>
      <c r="LQX33" s="7"/>
      <c r="LQY33" s="7"/>
      <c r="LQZ33" s="7"/>
      <c r="LRA33" s="7"/>
      <c r="LRB33" s="7"/>
      <c r="LRC33" s="7"/>
      <c r="LRD33" s="7"/>
      <c r="LRE33" s="7"/>
      <c r="LRF33" s="7"/>
      <c r="LRG33" s="7"/>
      <c r="LRH33" s="7"/>
      <c r="LRI33" s="7"/>
      <c r="LRJ33" s="7"/>
      <c r="LRK33" s="7"/>
      <c r="LRL33" s="7"/>
      <c r="LRM33" s="7"/>
      <c r="LRN33" s="7"/>
      <c r="LRO33" s="7"/>
      <c r="LRP33" s="7"/>
      <c r="LRQ33" s="7"/>
      <c r="LRR33" s="7"/>
      <c r="LRS33" s="7"/>
      <c r="LRT33" s="7"/>
      <c r="LRU33" s="7"/>
      <c r="LRV33" s="7"/>
      <c r="LRW33" s="7"/>
      <c r="LRX33" s="7"/>
      <c r="LRY33" s="7"/>
      <c r="LRZ33" s="7"/>
      <c r="LSA33" s="7"/>
      <c r="LSB33" s="7"/>
      <c r="LSC33" s="7"/>
      <c r="LSD33" s="7"/>
      <c r="LSE33" s="7"/>
      <c r="LSF33" s="7"/>
      <c r="LSG33" s="7"/>
      <c r="LSH33" s="7"/>
      <c r="LSI33" s="7"/>
      <c r="LSJ33" s="7"/>
      <c r="LSK33" s="7"/>
      <c r="LSL33" s="7"/>
      <c r="LSM33" s="7"/>
      <c r="LSN33" s="7"/>
      <c r="LSO33" s="7"/>
      <c r="LSP33" s="7"/>
      <c r="LSQ33" s="7"/>
      <c r="LSR33" s="7"/>
      <c r="LSS33" s="7"/>
      <c r="LST33" s="7"/>
      <c r="LSU33" s="7"/>
      <c r="LSV33" s="7"/>
      <c r="LSW33" s="7"/>
      <c r="LSX33" s="7"/>
      <c r="LSY33" s="7"/>
      <c r="LSZ33" s="7"/>
      <c r="LTA33" s="7"/>
      <c r="LTB33" s="7"/>
      <c r="LTC33" s="7"/>
      <c r="LTD33" s="7"/>
      <c r="LTE33" s="7"/>
      <c r="LTF33" s="7"/>
      <c r="LTG33" s="7"/>
      <c r="LTH33" s="7"/>
      <c r="LTI33" s="7"/>
      <c r="LTJ33" s="7"/>
      <c r="LTK33" s="7"/>
      <c r="LTL33" s="7"/>
      <c r="LTM33" s="7"/>
      <c r="LTN33" s="7"/>
      <c r="LTO33" s="7"/>
      <c r="LTP33" s="7"/>
      <c r="LTQ33" s="7"/>
      <c r="LTR33" s="7"/>
      <c r="LTS33" s="7"/>
      <c r="LTT33" s="7"/>
      <c r="LTU33" s="7"/>
      <c r="LTV33" s="7"/>
      <c r="LTW33" s="7"/>
      <c r="LTX33" s="7"/>
      <c r="LTY33" s="7"/>
      <c r="LTZ33" s="7"/>
      <c r="LUA33" s="7"/>
      <c r="LUB33" s="7"/>
      <c r="LUC33" s="7"/>
      <c r="LUD33" s="7"/>
      <c r="LUE33" s="7"/>
      <c r="LUF33" s="7"/>
      <c r="LUG33" s="7"/>
      <c r="LUH33" s="7"/>
      <c r="LUI33" s="7"/>
      <c r="LUJ33" s="7"/>
      <c r="LUK33" s="7"/>
      <c r="LUL33" s="7"/>
      <c r="LUM33" s="7"/>
      <c r="LUN33" s="7"/>
      <c r="LUO33" s="7"/>
      <c r="LUP33" s="7"/>
      <c r="LUQ33" s="7"/>
      <c r="LUR33" s="7"/>
      <c r="LUS33" s="7"/>
      <c r="LUT33" s="7"/>
      <c r="LUU33" s="7"/>
      <c r="LUV33" s="7"/>
      <c r="LUW33" s="7"/>
      <c r="LUX33" s="7"/>
      <c r="LUY33" s="7"/>
      <c r="LUZ33" s="7"/>
      <c r="LVA33" s="7"/>
      <c r="LVB33" s="7"/>
      <c r="LVC33" s="7"/>
      <c r="LVD33" s="7"/>
      <c r="LVE33" s="7"/>
      <c r="LVF33" s="7"/>
      <c r="LVG33" s="7"/>
      <c r="LVH33" s="7"/>
      <c r="LVI33" s="7"/>
      <c r="LVJ33" s="7"/>
      <c r="LVK33" s="7"/>
      <c r="LVL33" s="7"/>
      <c r="LVM33" s="7"/>
      <c r="LVN33" s="7"/>
      <c r="LVO33" s="7"/>
      <c r="LVP33" s="7"/>
      <c r="LVQ33" s="7"/>
      <c r="LVR33" s="7"/>
      <c r="LVS33" s="7"/>
      <c r="LVT33" s="7"/>
      <c r="LVU33" s="7"/>
      <c r="LVV33" s="7"/>
      <c r="LVW33" s="7"/>
      <c r="LVX33" s="7"/>
      <c r="LVY33" s="7"/>
      <c r="LVZ33" s="7"/>
      <c r="LWA33" s="7"/>
      <c r="LWB33" s="7"/>
      <c r="LWC33" s="7"/>
      <c r="LWD33" s="7"/>
      <c r="LWE33" s="7"/>
      <c r="LWF33" s="7"/>
      <c r="LWG33" s="7"/>
      <c r="LWH33" s="7"/>
      <c r="LWI33" s="7"/>
      <c r="LWJ33" s="7"/>
      <c r="LWK33" s="7"/>
      <c r="LWL33" s="7"/>
      <c r="LWM33" s="7"/>
      <c r="LWN33" s="7"/>
      <c r="LWO33" s="7"/>
      <c r="LWP33" s="7"/>
      <c r="LWQ33" s="7"/>
      <c r="LWR33" s="7"/>
      <c r="LWS33" s="7"/>
      <c r="LWT33" s="7"/>
      <c r="LWU33" s="7"/>
      <c r="LWV33" s="7"/>
      <c r="LWW33" s="7"/>
      <c r="LWX33" s="7"/>
      <c r="LWY33" s="7"/>
      <c r="LWZ33" s="7"/>
      <c r="LXA33" s="7"/>
      <c r="LXB33" s="7"/>
      <c r="LXC33" s="7"/>
      <c r="LXD33" s="7"/>
      <c r="LXE33" s="7"/>
      <c r="LXF33" s="7"/>
      <c r="LXG33" s="7"/>
      <c r="LXH33" s="7"/>
      <c r="LXI33" s="7"/>
      <c r="LXJ33" s="7"/>
      <c r="LXK33" s="7"/>
      <c r="LXL33" s="7"/>
      <c r="LXM33" s="7"/>
      <c r="LXN33" s="7"/>
      <c r="LXO33" s="7"/>
      <c r="LXP33" s="7"/>
      <c r="LXQ33" s="7"/>
      <c r="LXR33" s="7"/>
      <c r="LXS33" s="7"/>
      <c r="LXT33" s="7"/>
      <c r="LXU33" s="7"/>
      <c r="LXV33" s="7"/>
      <c r="LXW33" s="7"/>
      <c r="LXX33" s="7"/>
      <c r="LXY33" s="7"/>
      <c r="LXZ33" s="7"/>
      <c r="LYA33" s="7"/>
      <c r="LYB33" s="7"/>
      <c r="LYC33" s="7"/>
      <c r="LYD33" s="7"/>
      <c r="LYE33" s="7"/>
      <c r="LYF33" s="7"/>
      <c r="LYG33" s="7"/>
      <c r="LYH33" s="7"/>
      <c r="LYI33" s="7"/>
      <c r="LYJ33" s="7"/>
      <c r="LYK33" s="7"/>
      <c r="LYL33" s="7"/>
      <c r="LYM33" s="7"/>
      <c r="LYN33" s="7"/>
      <c r="LYO33" s="7"/>
      <c r="LYP33" s="7"/>
      <c r="LYQ33" s="7"/>
      <c r="LYR33" s="7"/>
      <c r="LYS33" s="7"/>
      <c r="LYT33" s="7"/>
      <c r="LYU33" s="7"/>
      <c r="LYV33" s="7"/>
      <c r="LYW33" s="7"/>
      <c r="LYX33" s="7"/>
      <c r="LYY33" s="7"/>
      <c r="LYZ33" s="7"/>
      <c r="LZA33" s="7"/>
      <c r="LZB33" s="7"/>
      <c r="LZC33" s="7"/>
      <c r="LZD33" s="7"/>
      <c r="LZE33" s="7"/>
      <c r="LZF33" s="7"/>
      <c r="LZG33" s="7"/>
      <c r="LZH33" s="7"/>
      <c r="LZI33" s="7"/>
      <c r="LZJ33" s="7"/>
      <c r="LZK33" s="7"/>
      <c r="LZL33" s="7"/>
      <c r="LZM33" s="7"/>
      <c r="LZN33" s="7"/>
      <c r="LZO33" s="7"/>
      <c r="LZP33" s="7"/>
      <c r="LZQ33" s="7"/>
      <c r="LZR33" s="7"/>
      <c r="LZS33" s="7"/>
      <c r="LZT33" s="7"/>
      <c r="LZU33" s="7"/>
      <c r="LZV33" s="7"/>
      <c r="LZW33" s="7"/>
      <c r="LZX33" s="7"/>
      <c r="LZY33" s="7"/>
      <c r="LZZ33" s="7"/>
      <c r="MAA33" s="7"/>
      <c r="MAB33" s="7"/>
      <c r="MAC33" s="7"/>
      <c r="MAD33" s="7"/>
      <c r="MAE33" s="7"/>
      <c r="MAF33" s="7"/>
      <c r="MAG33" s="7"/>
      <c r="MAH33" s="7"/>
      <c r="MAI33" s="7"/>
      <c r="MAJ33" s="7"/>
      <c r="MAK33" s="7"/>
      <c r="MAL33" s="7"/>
      <c r="MAM33" s="7"/>
      <c r="MAN33" s="7"/>
      <c r="MAO33" s="7"/>
      <c r="MAP33" s="7"/>
      <c r="MAQ33" s="7"/>
      <c r="MAR33" s="7"/>
      <c r="MAS33" s="7"/>
      <c r="MAT33" s="7"/>
      <c r="MAU33" s="7"/>
      <c r="MAV33" s="7"/>
      <c r="MAW33" s="7"/>
      <c r="MAX33" s="7"/>
      <c r="MAY33" s="7"/>
      <c r="MAZ33" s="7"/>
      <c r="MBA33" s="7"/>
      <c r="MBB33" s="7"/>
      <c r="MBC33" s="7"/>
      <c r="MBD33" s="7"/>
      <c r="MBE33" s="7"/>
      <c r="MBF33" s="7"/>
      <c r="MBG33" s="7"/>
      <c r="MBH33" s="7"/>
      <c r="MBI33" s="7"/>
      <c r="MBJ33" s="7"/>
      <c r="MBK33" s="7"/>
      <c r="MBL33" s="7"/>
      <c r="MBM33" s="7"/>
      <c r="MBN33" s="7"/>
      <c r="MBO33" s="7"/>
      <c r="MBP33" s="7"/>
      <c r="MBQ33" s="7"/>
      <c r="MBR33" s="7"/>
      <c r="MBS33" s="7"/>
      <c r="MBT33" s="7"/>
      <c r="MBU33" s="7"/>
      <c r="MBV33" s="7"/>
      <c r="MBW33" s="7"/>
      <c r="MBX33" s="7"/>
      <c r="MBY33" s="7"/>
      <c r="MBZ33" s="7"/>
      <c r="MCA33" s="7"/>
      <c r="MCB33" s="7"/>
      <c r="MCC33" s="7"/>
      <c r="MCD33" s="7"/>
      <c r="MCE33" s="7"/>
      <c r="MCF33" s="7"/>
      <c r="MCG33" s="7"/>
      <c r="MCH33" s="7"/>
      <c r="MCI33" s="7"/>
      <c r="MCJ33" s="7"/>
      <c r="MCK33" s="7"/>
      <c r="MCL33" s="7"/>
      <c r="MCM33" s="7"/>
      <c r="MCN33" s="7"/>
      <c r="MCO33" s="7"/>
      <c r="MCP33" s="7"/>
      <c r="MCQ33" s="7"/>
      <c r="MCR33" s="7"/>
      <c r="MCS33" s="7"/>
      <c r="MCT33" s="7"/>
      <c r="MCU33" s="7"/>
      <c r="MCV33" s="7"/>
      <c r="MCW33" s="7"/>
      <c r="MCX33" s="7"/>
      <c r="MCY33" s="7"/>
      <c r="MCZ33" s="7"/>
      <c r="MDA33" s="7"/>
      <c r="MDB33" s="7"/>
      <c r="MDC33" s="7"/>
      <c r="MDD33" s="7"/>
      <c r="MDE33" s="7"/>
      <c r="MDF33" s="7"/>
      <c r="MDG33" s="7"/>
      <c r="MDH33" s="7"/>
      <c r="MDI33" s="7"/>
      <c r="MDJ33" s="7"/>
      <c r="MDK33" s="7"/>
      <c r="MDL33" s="7"/>
      <c r="MDM33" s="7"/>
      <c r="MDN33" s="7"/>
      <c r="MDO33" s="7"/>
      <c r="MDP33" s="7"/>
      <c r="MDQ33" s="7"/>
      <c r="MDR33" s="7"/>
      <c r="MDS33" s="7"/>
      <c r="MDT33" s="7"/>
      <c r="MDU33" s="7"/>
      <c r="MDV33" s="7"/>
      <c r="MDW33" s="7"/>
      <c r="MDX33" s="7"/>
      <c r="MDY33" s="7"/>
      <c r="MDZ33" s="7"/>
      <c r="MEA33" s="7"/>
      <c r="MEB33" s="7"/>
      <c r="MEC33" s="7"/>
      <c r="MED33" s="7"/>
      <c r="MEE33" s="7"/>
      <c r="MEF33" s="7"/>
      <c r="MEG33" s="7"/>
      <c r="MEH33" s="7"/>
      <c r="MEI33" s="7"/>
      <c r="MEJ33" s="7"/>
      <c r="MEK33" s="7"/>
      <c r="MEL33" s="7"/>
      <c r="MEM33" s="7"/>
      <c r="MEN33" s="7"/>
      <c r="MEO33" s="7"/>
      <c r="MEP33" s="7"/>
      <c r="MEQ33" s="7"/>
      <c r="MER33" s="7"/>
      <c r="MES33" s="7"/>
      <c r="MET33" s="7"/>
      <c r="MEU33" s="7"/>
      <c r="MEV33" s="7"/>
      <c r="MEW33" s="7"/>
      <c r="MEX33" s="7"/>
      <c r="MEY33" s="7"/>
      <c r="MEZ33" s="7"/>
      <c r="MFA33" s="7"/>
      <c r="MFB33" s="7"/>
      <c r="MFC33" s="7"/>
      <c r="MFD33" s="7"/>
      <c r="MFE33" s="7"/>
      <c r="MFF33" s="7"/>
      <c r="MFG33" s="7"/>
      <c r="MFH33" s="7"/>
      <c r="MFI33" s="7"/>
      <c r="MFJ33" s="7"/>
      <c r="MFK33" s="7"/>
      <c r="MFL33" s="7"/>
      <c r="MFM33" s="7"/>
      <c r="MFN33" s="7"/>
      <c r="MFO33" s="7"/>
      <c r="MFP33" s="7"/>
      <c r="MFQ33" s="7"/>
      <c r="MFR33" s="7"/>
      <c r="MFS33" s="7"/>
      <c r="MFT33" s="7"/>
      <c r="MFU33" s="7"/>
      <c r="MFV33" s="7"/>
      <c r="MFW33" s="7"/>
      <c r="MFX33" s="7"/>
      <c r="MFY33" s="7"/>
      <c r="MFZ33" s="7"/>
      <c r="MGA33" s="7"/>
      <c r="MGB33" s="7"/>
      <c r="MGC33" s="7"/>
      <c r="MGD33" s="7"/>
      <c r="MGE33" s="7"/>
      <c r="MGF33" s="7"/>
      <c r="MGG33" s="7"/>
      <c r="MGH33" s="7"/>
      <c r="MGI33" s="7"/>
      <c r="MGJ33" s="7"/>
      <c r="MGK33" s="7"/>
      <c r="MGL33" s="7"/>
      <c r="MGM33" s="7"/>
      <c r="MGN33" s="7"/>
      <c r="MGO33" s="7"/>
      <c r="MGP33" s="7"/>
      <c r="MGQ33" s="7"/>
      <c r="MGR33" s="7"/>
      <c r="MGS33" s="7"/>
      <c r="MGT33" s="7"/>
      <c r="MGU33" s="7"/>
      <c r="MGV33" s="7"/>
      <c r="MGW33" s="7"/>
      <c r="MGX33" s="7"/>
      <c r="MGY33" s="7"/>
      <c r="MGZ33" s="7"/>
      <c r="MHA33" s="7"/>
      <c r="MHB33" s="7"/>
      <c r="MHC33" s="7"/>
      <c r="MHD33" s="7"/>
      <c r="MHE33" s="7"/>
      <c r="MHF33" s="7"/>
      <c r="MHG33" s="7"/>
      <c r="MHH33" s="7"/>
      <c r="MHI33" s="7"/>
      <c r="MHJ33" s="7"/>
      <c r="MHK33" s="7"/>
      <c r="MHL33" s="7"/>
      <c r="MHM33" s="7"/>
      <c r="MHN33" s="7"/>
      <c r="MHO33" s="7"/>
      <c r="MHP33" s="7"/>
      <c r="MHQ33" s="7"/>
      <c r="MHR33" s="7"/>
      <c r="MHS33" s="7"/>
      <c r="MHT33" s="7"/>
      <c r="MHU33" s="7"/>
      <c r="MHV33" s="7"/>
      <c r="MHW33" s="7"/>
      <c r="MHX33" s="7"/>
      <c r="MHY33" s="7"/>
      <c r="MHZ33" s="7"/>
      <c r="MIA33" s="7"/>
      <c r="MIB33" s="7"/>
      <c r="MIC33" s="7"/>
      <c r="MID33" s="7"/>
      <c r="MIE33" s="7"/>
      <c r="MIF33" s="7"/>
      <c r="MIG33" s="7"/>
      <c r="MIH33" s="7"/>
      <c r="MII33" s="7"/>
      <c r="MIJ33" s="7"/>
      <c r="MIK33" s="7"/>
      <c r="MIL33" s="7"/>
      <c r="MIM33" s="7"/>
      <c r="MIN33" s="7"/>
      <c r="MIO33" s="7"/>
      <c r="MIP33" s="7"/>
      <c r="MIQ33" s="7"/>
      <c r="MIR33" s="7"/>
      <c r="MIS33" s="7"/>
      <c r="MIT33" s="7"/>
      <c r="MIU33" s="7"/>
      <c r="MIV33" s="7"/>
      <c r="MIW33" s="7"/>
      <c r="MIX33" s="7"/>
      <c r="MIY33" s="7"/>
      <c r="MIZ33" s="7"/>
      <c r="MJA33" s="7"/>
      <c r="MJB33" s="7"/>
      <c r="MJC33" s="7"/>
      <c r="MJD33" s="7"/>
      <c r="MJE33" s="7"/>
      <c r="MJF33" s="7"/>
      <c r="MJG33" s="7"/>
      <c r="MJH33" s="7"/>
      <c r="MJI33" s="7"/>
      <c r="MJJ33" s="7"/>
      <c r="MJK33" s="7"/>
      <c r="MJL33" s="7"/>
      <c r="MJM33" s="7"/>
      <c r="MJN33" s="7"/>
      <c r="MJO33" s="7"/>
      <c r="MJP33" s="7"/>
      <c r="MJQ33" s="7"/>
      <c r="MJR33" s="7"/>
      <c r="MJS33" s="7"/>
      <c r="MJT33" s="7"/>
      <c r="MJU33" s="7"/>
      <c r="MJV33" s="7"/>
      <c r="MJW33" s="7"/>
      <c r="MJX33" s="7"/>
      <c r="MJY33" s="7"/>
      <c r="MJZ33" s="7"/>
      <c r="MKA33" s="7"/>
      <c r="MKB33" s="7"/>
      <c r="MKC33" s="7"/>
      <c r="MKD33" s="7"/>
      <c r="MKE33" s="7"/>
      <c r="MKF33" s="7"/>
      <c r="MKG33" s="7"/>
      <c r="MKH33" s="7"/>
      <c r="MKI33" s="7"/>
      <c r="MKJ33" s="7"/>
      <c r="MKK33" s="7"/>
      <c r="MKL33" s="7"/>
      <c r="MKM33" s="7"/>
      <c r="MKN33" s="7"/>
      <c r="MKO33" s="7"/>
      <c r="MKP33" s="7"/>
      <c r="MKQ33" s="7"/>
      <c r="MKR33" s="7"/>
      <c r="MKS33" s="7"/>
      <c r="MKT33" s="7"/>
      <c r="MKU33" s="7"/>
      <c r="MKV33" s="7"/>
      <c r="MKW33" s="7"/>
      <c r="MKX33" s="7"/>
      <c r="MKY33" s="7"/>
      <c r="MKZ33" s="7"/>
      <c r="MLA33" s="7"/>
      <c r="MLB33" s="7"/>
      <c r="MLC33" s="7"/>
      <c r="MLD33" s="7"/>
      <c r="MLE33" s="7"/>
      <c r="MLF33" s="7"/>
      <c r="MLG33" s="7"/>
      <c r="MLH33" s="7"/>
      <c r="MLI33" s="7"/>
      <c r="MLJ33" s="7"/>
      <c r="MLK33" s="7"/>
      <c r="MLL33" s="7"/>
      <c r="MLM33" s="7"/>
      <c r="MLN33" s="7"/>
      <c r="MLO33" s="7"/>
      <c r="MLP33" s="7"/>
      <c r="MLQ33" s="7"/>
      <c r="MLR33" s="7"/>
      <c r="MLS33" s="7"/>
      <c r="MLT33" s="7"/>
      <c r="MLU33" s="7"/>
      <c r="MLV33" s="7"/>
      <c r="MLW33" s="7"/>
      <c r="MLX33" s="7"/>
      <c r="MLY33" s="7"/>
      <c r="MLZ33" s="7"/>
      <c r="MMA33" s="7"/>
      <c r="MMB33" s="7"/>
      <c r="MMC33" s="7"/>
      <c r="MMD33" s="7"/>
      <c r="MME33" s="7"/>
      <c r="MMF33" s="7"/>
      <c r="MMG33" s="7"/>
      <c r="MMH33" s="7"/>
      <c r="MMI33" s="7"/>
      <c r="MMJ33" s="7"/>
      <c r="MMK33" s="7"/>
      <c r="MML33" s="7"/>
      <c r="MMM33" s="7"/>
      <c r="MMN33" s="7"/>
      <c r="MMO33" s="7"/>
      <c r="MMP33" s="7"/>
      <c r="MMQ33" s="7"/>
      <c r="MMR33" s="7"/>
      <c r="MMS33" s="7"/>
      <c r="MMT33" s="7"/>
      <c r="MMU33" s="7"/>
      <c r="MMV33" s="7"/>
      <c r="MMW33" s="7"/>
      <c r="MMX33" s="7"/>
      <c r="MMY33" s="7"/>
      <c r="MMZ33" s="7"/>
      <c r="MNA33" s="7"/>
      <c r="MNB33" s="7"/>
      <c r="MNC33" s="7"/>
      <c r="MND33" s="7"/>
      <c r="MNE33" s="7"/>
      <c r="MNF33" s="7"/>
      <c r="MNG33" s="7"/>
      <c r="MNH33" s="7"/>
      <c r="MNI33" s="7"/>
      <c r="MNJ33" s="7"/>
      <c r="MNK33" s="7"/>
      <c r="MNL33" s="7"/>
      <c r="MNM33" s="7"/>
      <c r="MNN33" s="7"/>
      <c r="MNO33" s="7"/>
      <c r="MNP33" s="7"/>
      <c r="MNQ33" s="7"/>
      <c r="MNR33" s="7"/>
      <c r="MNS33" s="7"/>
      <c r="MNT33" s="7"/>
      <c r="MNU33" s="7"/>
      <c r="MNV33" s="7"/>
      <c r="MNW33" s="7"/>
      <c r="MNX33" s="7"/>
      <c r="MNY33" s="7"/>
      <c r="MNZ33" s="7"/>
      <c r="MOA33" s="7"/>
      <c r="MOB33" s="7"/>
      <c r="MOC33" s="7"/>
      <c r="MOD33" s="7"/>
      <c r="MOE33" s="7"/>
      <c r="MOF33" s="7"/>
      <c r="MOG33" s="7"/>
      <c r="MOH33" s="7"/>
      <c r="MOI33" s="7"/>
      <c r="MOJ33" s="7"/>
      <c r="MOK33" s="7"/>
      <c r="MOL33" s="7"/>
      <c r="MOM33" s="7"/>
      <c r="MON33" s="7"/>
      <c r="MOO33" s="7"/>
      <c r="MOP33" s="7"/>
      <c r="MOQ33" s="7"/>
      <c r="MOR33" s="7"/>
      <c r="MOS33" s="7"/>
      <c r="MOT33" s="7"/>
      <c r="MOU33" s="7"/>
      <c r="MOV33" s="7"/>
      <c r="MOW33" s="7"/>
      <c r="MOX33" s="7"/>
      <c r="MOY33" s="7"/>
      <c r="MOZ33" s="7"/>
      <c r="MPA33" s="7"/>
      <c r="MPB33" s="7"/>
      <c r="MPC33" s="7"/>
      <c r="MPD33" s="7"/>
      <c r="MPE33" s="7"/>
      <c r="MPF33" s="7"/>
      <c r="MPG33" s="7"/>
      <c r="MPH33" s="7"/>
      <c r="MPI33" s="7"/>
      <c r="MPJ33" s="7"/>
      <c r="MPK33" s="7"/>
      <c r="MPL33" s="7"/>
      <c r="MPM33" s="7"/>
      <c r="MPN33" s="7"/>
      <c r="MPO33" s="7"/>
      <c r="MPP33" s="7"/>
      <c r="MPQ33" s="7"/>
      <c r="MPR33" s="7"/>
      <c r="MPS33" s="7"/>
      <c r="MPT33" s="7"/>
      <c r="MPU33" s="7"/>
      <c r="MPV33" s="7"/>
      <c r="MPW33" s="7"/>
      <c r="MPX33" s="7"/>
      <c r="MPY33" s="7"/>
      <c r="MPZ33" s="7"/>
      <c r="MQA33" s="7"/>
      <c r="MQB33" s="7"/>
      <c r="MQC33" s="7"/>
      <c r="MQD33" s="7"/>
      <c r="MQE33" s="7"/>
      <c r="MQF33" s="7"/>
      <c r="MQG33" s="7"/>
      <c r="MQH33" s="7"/>
      <c r="MQI33" s="7"/>
      <c r="MQJ33" s="7"/>
      <c r="MQK33" s="7"/>
      <c r="MQL33" s="7"/>
      <c r="MQM33" s="7"/>
      <c r="MQN33" s="7"/>
      <c r="MQO33" s="7"/>
      <c r="MQP33" s="7"/>
      <c r="MQQ33" s="7"/>
      <c r="MQR33" s="7"/>
      <c r="MQS33" s="7"/>
      <c r="MQT33" s="7"/>
      <c r="MQU33" s="7"/>
      <c r="MQV33" s="7"/>
      <c r="MQW33" s="7"/>
      <c r="MQX33" s="7"/>
      <c r="MQY33" s="7"/>
      <c r="MQZ33" s="7"/>
      <c r="MRA33" s="7"/>
      <c r="MRB33" s="7"/>
      <c r="MRC33" s="7"/>
      <c r="MRD33" s="7"/>
      <c r="MRE33" s="7"/>
      <c r="MRF33" s="7"/>
      <c r="MRG33" s="7"/>
      <c r="MRH33" s="7"/>
      <c r="MRI33" s="7"/>
      <c r="MRJ33" s="7"/>
      <c r="MRK33" s="7"/>
      <c r="MRL33" s="7"/>
      <c r="MRM33" s="7"/>
      <c r="MRN33" s="7"/>
      <c r="MRO33" s="7"/>
      <c r="MRP33" s="7"/>
      <c r="MRQ33" s="7"/>
      <c r="MRR33" s="7"/>
      <c r="MRS33" s="7"/>
      <c r="MRT33" s="7"/>
      <c r="MRU33" s="7"/>
      <c r="MRV33" s="7"/>
      <c r="MRW33" s="7"/>
      <c r="MRX33" s="7"/>
      <c r="MRY33" s="7"/>
      <c r="MRZ33" s="7"/>
      <c r="MSA33" s="7"/>
      <c r="MSB33" s="7"/>
      <c r="MSC33" s="7"/>
      <c r="MSD33" s="7"/>
      <c r="MSE33" s="7"/>
      <c r="MSF33" s="7"/>
      <c r="MSG33" s="7"/>
      <c r="MSH33" s="7"/>
      <c r="MSI33" s="7"/>
      <c r="MSJ33" s="7"/>
      <c r="MSK33" s="7"/>
      <c r="MSL33" s="7"/>
      <c r="MSM33" s="7"/>
      <c r="MSN33" s="7"/>
      <c r="MSO33" s="7"/>
      <c r="MSP33" s="7"/>
      <c r="MSQ33" s="7"/>
      <c r="MSR33" s="7"/>
      <c r="MSS33" s="7"/>
      <c r="MST33" s="7"/>
      <c r="MSU33" s="7"/>
      <c r="MSV33" s="7"/>
      <c r="MSW33" s="7"/>
      <c r="MSX33" s="7"/>
      <c r="MSY33" s="7"/>
      <c r="MSZ33" s="7"/>
      <c r="MTA33" s="7"/>
      <c r="MTB33" s="7"/>
      <c r="MTC33" s="7"/>
      <c r="MTD33" s="7"/>
      <c r="MTE33" s="7"/>
      <c r="MTF33" s="7"/>
      <c r="MTG33" s="7"/>
      <c r="MTH33" s="7"/>
      <c r="MTI33" s="7"/>
      <c r="MTJ33" s="7"/>
      <c r="MTK33" s="7"/>
      <c r="MTL33" s="7"/>
      <c r="MTM33" s="7"/>
      <c r="MTN33" s="7"/>
      <c r="MTO33" s="7"/>
      <c r="MTP33" s="7"/>
      <c r="MTQ33" s="7"/>
      <c r="MTR33" s="7"/>
      <c r="MTS33" s="7"/>
      <c r="MTT33" s="7"/>
      <c r="MTU33" s="7"/>
      <c r="MTV33" s="7"/>
      <c r="MTW33" s="7"/>
      <c r="MTX33" s="7"/>
      <c r="MTY33" s="7"/>
      <c r="MTZ33" s="7"/>
      <c r="MUA33" s="7"/>
      <c r="MUB33" s="7"/>
      <c r="MUC33" s="7"/>
      <c r="MUD33" s="7"/>
      <c r="MUE33" s="7"/>
      <c r="MUF33" s="7"/>
      <c r="MUG33" s="7"/>
      <c r="MUH33" s="7"/>
      <c r="MUI33" s="7"/>
      <c r="MUJ33" s="7"/>
      <c r="MUK33" s="7"/>
      <c r="MUL33" s="7"/>
      <c r="MUM33" s="7"/>
      <c r="MUN33" s="7"/>
      <c r="MUO33" s="7"/>
      <c r="MUP33" s="7"/>
      <c r="MUQ33" s="7"/>
      <c r="MUR33" s="7"/>
      <c r="MUS33" s="7"/>
      <c r="MUT33" s="7"/>
      <c r="MUU33" s="7"/>
      <c r="MUV33" s="7"/>
      <c r="MUW33" s="7"/>
      <c r="MUX33" s="7"/>
      <c r="MUY33" s="7"/>
      <c r="MUZ33" s="7"/>
      <c r="MVA33" s="7"/>
      <c r="MVB33" s="7"/>
      <c r="MVC33" s="7"/>
      <c r="MVD33" s="7"/>
      <c r="MVE33" s="7"/>
      <c r="MVF33" s="7"/>
      <c r="MVG33" s="7"/>
      <c r="MVH33" s="7"/>
      <c r="MVI33" s="7"/>
      <c r="MVJ33" s="7"/>
      <c r="MVK33" s="7"/>
      <c r="MVL33" s="7"/>
      <c r="MVM33" s="7"/>
      <c r="MVN33" s="7"/>
      <c r="MVO33" s="7"/>
      <c r="MVP33" s="7"/>
      <c r="MVQ33" s="7"/>
      <c r="MVR33" s="7"/>
      <c r="MVS33" s="7"/>
      <c r="MVT33" s="7"/>
      <c r="MVU33" s="7"/>
      <c r="MVV33" s="7"/>
      <c r="MVW33" s="7"/>
      <c r="MVX33" s="7"/>
      <c r="MVY33" s="7"/>
      <c r="MVZ33" s="7"/>
      <c r="MWA33" s="7"/>
      <c r="MWB33" s="7"/>
      <c r="MWC33" s="7"/>
      <c r="MWD33" s="7"/>
      <c r="MWE33" s="7"/>
      <c r="MWF33" s="7"/>
      <c r="MWG33" s="7"/>
      <c r="MWH33" s="7"/>
      <c r="MWI33" s="7"/>
      <c r="MWJ33" s="7"/>
      <c r="MWK33" s="7"/>
      <c r="MWL33" s="7"/>
      <c r="MWM33" s="7"/>
      <c r="MWN33" s="7"/>
      <c r="MWO33" s="7"/>
      <c r="MWP33" s="7"/>
      <c r="MWQ33" s="7"/>
      <c r="MWR33" s="7"/>
      <c r="MWS33" s="7"/>
      <c r="MWT33" s="7"/>
      <c r="MWU33" s="7"/>
      <c r="MWV33" s="7"/>
      <c r="MWW33" s="7"/>
      <c r="MWX33" s="7"/>
      <c r="MWY33" s="7"/>
      <c r="MWZ33" s="7"/>
      <c r="MXA33" s="7"/>
      <c r="MXB33" s="7"/>
      <c r="MXC33" s="7"/>
      <c r="MXD33" s="7"/>
      <c r="MXE33" s="7"/>
      <c r="MXF33" s="7"/>
      <c r="MXG33" s="7"/>
      <c r="MXH33" s="7"/>
      <c r="MXI33" s="7"/>
      <c r="MXJ33" s="7"/>
      <c r="MXK33" s="7"/>
      <c r="MXL33" s="7"/>
      <c r="MXM33" s="7"/>
      <c r="MXN33" s="7"/>
      <c r="MXO33" s="7"/>
      <c r="MXP33" s="7"/>
      <c r="MXQ33" s="7"/>
      <c r="MXR33" s="7"/>
      <c r="MXS33" s="7"/>
      <c r="MXT33" s="7"/>
      <c r="MXU33" s="7"/>
      <c r="MXV33" s="7"/>
      <c r="MXW33" s="7"/>
      <c r="MXX33" s="7"/>
      <c r="MXY33" s="7"/>
      <c r="MXZ33" s="7"/>
      <c r="MYA33" s="7"/>
      <c r="MYB33" s="7"/>
      <c r="MYC33" s="7"/>
      <c r="MYD33" s="7"/>
      <c r="MYE33" s="7"/>
      <c r="MYF33" s="7"/>
      <c r="MYG33" s="7"/>
      <c r="MYH33" s="7"/>
      <c r="MYI33" s="7"/>
      <c r="MYJ33" s="7"/>
      <c r="MYK33" s="7"/>
      <c r="MYL33" s="7"/>
      <c r="MYM33" s="7"/>
      <c r="MYN33" s="7"/>
      <c r="MYO33" s="7"/>
      <c r="MYP33" s="7"/>
      <c r="MYQ33" s="7"/>
      <c r="MYR33" s="7"/>
      <c r="MYS33" s="7"/>
      <c r="MYT33" s="7"/>
      <c r="MYU33" s="7"/>
      <c r="MYV33" s="7"/>
      <c r="MYW33" s="7"/>
      <c r="MYX33" s="7"/>
      <c r="MYY33" s="7"/>
      <c r="MYZ33" s="7"/>
      <c r="MZA33" s="7"/>
      <c r="MZB33" s="7"/>
      <c r="MZC33" s="7"/>
      <c r="MZD33" s="7"/>
      <c r="MZE33" s="7"/>
      <c r="MZF33" s="7"/>
      <c r="MZG33" s="7"/>
      <c r="MZH33" s="7"/>
      <c r="MZI33" s="7"/>
      <c r="MZJ33" s="7"/>
      <c r="MZK33" s="7"/>
      <c r="MZL33" s="7"/>
      <c r="MZM33" s="7"/>
      <c r="MZN33" s="7"/>
      <c r="MZO33" s="7"/>
      <c r="MZP33" s="7"/>
      <c r="MZQ33" s="7"/>
      <c r="MZR33" s="7"/>
      <c r="MZS33" s="7"/>
      <c r="MZT33" s="7"/>
      <c r="MZU33" s="7"/>
      <c r="MZV33" s="7"/>
      <c r="MZW33" s="7"/>
      <c r="MZX33" s="7"/>
      <c r="MZY33" s="7"/>
      <c r="MZZ33" s="7"/>
      <c r="NAA33" s="7"/>
      <c r="NAB33" s="7"/>
      <c r="NAC33" s="7"/>
      <c r="NAD33" s="7"/>
      <c r="NAE33" s="7"/>
      <c r="NAF33" s="7"/>
      <c r="NAG33" s="7"/>
      <c r="NAH33" s="7"/>
      <c r="NAI33" s="7"/>
      <c r="NAJ33" s="7"/>
      <c r="NAK33" s="7"/>
      <c r="NAL33" s="7"/>
      <c r="NAM33" s="7"/>
      <c r="NAN33" s="7"/>
      <c r="NAO33" s="7"/>
      <c r="NAP33" s="7"/>
      <c r="NAQ33" s="7"/>
      <c r="NAR33" s="7"/>
      <c r="NAS33" s="7"/>
      <c r="NAT33" s="7"/>
      <c r="NAU33" s="7"/>
      <c r="NAV33" s="7"/>
      <c r="NAW33" s="7"/>
      <c r="NAX33" s="7"/>
      <c r="NAY33" s="7"/>
      <c r="NAZ33" s="7"/>
      <c r="NBA33" s="7"/>
      <c r="NBB33" s="7"/>
      <c r="NBC33" s="7"/>
      <c r="NBD33" s="7"/>
      <c r="NBE33" s="7"/>
      <c r="NBF33" s="7"/>
      <c r="NBG33" s="7"/>
      <c r="NBH33" s="7"/>
      <c r="NBI33" s="7"/>
      <c r="NBJ33" s="7"/>
      <c r="NBK33" s="7"/>
      <c r="NBL33" s="7"/>
      <c r="NBM33" s="7"/>
      <c r="NBN33" s="7"/>
      <c r="NBO33" s="7"/>
      <c r="NBP33" s="7"/>
      <c r="NBQ33" s="7"/>
      <c r="NBR33" s="7"/>
      <c r="NBS33" s="7"/>
      <c r="NBT33" s="7"/>
      <c r="NBU33" s="7"/>
      <c r="NBV33" s="7"/>
      <c r="NBW33" s="7"/>
      <c r="NBX33" s="7"/>
      <c r="NBY33" s="7"/>
      <c r="NBZ33" s="7"/>
      <c r="NCA33" s="7"/>
      <c r="NCB33" s="7"/>
      <c r="NCC33" s="7"/>
      <c r="NCD33" s="7"/>
      <c r="NCE33" s="7"/>
      <c r="NCF33" s="7"/>
      <c r="NCG33" s="7"/>
      <c r="NCH33" s="7"/>
      <c r="NCI33" s="7"/>
      <c r="NCJ33" s="7"/>
      <c r="NCK33" s="7"/>
      <c r="NCL33" s="7"/>
      <c r="NCM33" s="7"/>
      <c r="NCN33" s="7"/>
      <c r="NCO33" s="7"/>
      <c r="NCP33" s="7"/>
      <c r="NCQ33" s="7"/>
      <c r="NCR33" s="7"/>
      <c r="NCS33" s="7"/>
      <c r="NCT33" s="7"/>
      <c r="NCU33" s="7"/>
      <c r="NCV33" s="7"/>
      <c r="NCW33" s="7"/>
      <c r="NCX33" s="7"/>
      <c r="NCY33" s="7"/>
      <c r="NCZ33" s="7"/>
      <c r="NDA33" s="7"/>
      <c r="NDB33" s="7"/>
      <c r="NDC33" s="7"/>
      <c r="NDD33" s="7"/>
      <c r="NDE33" s="7"/>
      <c r="NDF33" s="7"/>
      <c r="NDG33" s="7"/>
      <c r="NDH33" s="7"/>
      <c r="NDI33" s="7"/>
      <c r="NDJ33" s="7"/>
      <c r="NDK33" s="7"/>
      <c r="NDL33" s="7"/>
      <c r="NDM33" s="7"/>
      <c r="NDN33" s="7"/>
      <c r="NDO33" s="7"/>
      <c r="NDP33" s="7"/>
      <c r="NDQ33" s="7"/>
      <c r="NDR33" s="7"/>
      <c r="NDS33" s="7"/>
      <c r="NDT33" s="7"/>
      <c r="NDU33" s="7"/>
      <c r="NDV33" s="7"/>
      <c r="NDW33" s="7"/>
      <c r="NDX33" s="7"/>
      <c r="NDY33" s="7"/>
      <c r="NDZ33" s="7"/>
      <c r="NEA33" s="7"/>
      <c r="NEB33" s="7"/>
      <c r="NEC33" s="7"/>
      <c r="NED33" s="7"/>
      <c r="NEE33" s="7"/>
      <c r="NEF33" s="7"/>
      <c r="NEG33" s="7"/>
      <c r="NEH33" s="7"/>
      <c r="NEI33" s="7"/>
      <c r="NEJ33" s="7"/>
      <c r="NEK33" s="7"/>
      <c r="NEL33" s="7"/>
      <c r="NEM33" s="7"/>
      <c r="NEN33" s="7"/>
      <c r="NEO33" s="7"/>
      <c r="NEP33" s="7"/>
      <c r="NEQ33" s="7"/>
      <c r="NER33" s="7"/>
      <c r="NES33" s="7"/>
      <c r="NET33" s="7"/>
      <c r="NEU33" s="7"/>
      <c r="NEV33" s="7"/>
      <c r="NEW33" s="7"/>
      <c r="NEX33" s="7"/>
      <c r="NEY33" s="7"/>
      <c r="NEZ33" s="7"/>
      <c r="NFA33" s="7"/>
      <c r="NFB33" s="7"/>
      <c r="NFC33" s="7"/>
      <c r="NFD33" s="7"/>
      <c r="NFE33" s="7"/>
      <c r="NFF33" s="7"/>
      <c r="NFG33" s="7"/>
      <c r="NFH33" s="7"/>
      <c r="NFI33" s="7"/>
      <c r="NFJ33" s="7"/>
      <c r="NFK33" s="7"/>
      <c r="NFL33" s="7"/>
      <c r="NFM33" s="7"/>
      <c r="NFN33" s="7"/>
      <c r="NFO33" s="7"/>
      <c r="NFP33" s="7"/>
      <c r="NFQ33" s="7"/>
      <c r="NFR33" s="7"/>
      <c r="NFS33" s="7"/>
      <c r="NFT33" s="7"/>
      <c r="NFU33" s="7"/>
      <c r="NFV33" s="7"/>
      <c r="NFW33" s="7"/>
      <c r="NFX33" s="7"/>
      <c r="NFY33" s="7"/>
      <c r="NFZ33" s="7"/>
      <c r="NGA33" s="7"/>
      <c r="NGB33" s="7"/>
      <c r="NGC33" s="7"/>
      <c r="NGD33" s="7"/>
      <c r="NGE33" s="7"/>
      <c r="NGF33" s="7"/>
      <c r="NGG33" s="7"/>
      <c r="NGH33" s="7"/>
      <c r="NGI33" s="7"/>
      <c r="NGJ33" s="7"/>
      <c r="NGK33" s="7"/>
      <c r="NGL33" s="7"/>
      <c r="NGM33" s="7"/>
      <c r="NGN33" s="7"/>
      <c r="NGO33" s="7"/>
      <c r="NGP33" s="7"/>
      <c r="NGQ33" s="7"/>
      <c r="NGR33" s="7"/>
      <c r="NGS33" s="7"/>
      <c r="NGT33" s="7"/>
      <c r="NGU33" s="7"/>
      <c r="NGV33" s="7"/>
      <c r="NGW33" s="7"/>
      <c r="NGX33" s="7"/>
      <c r="NGY33" s="7"/>
      <c r="NGZ33" s="7"/>
      <c r="NHA33" s="7"/>
      <c r="NHB33" s="7"/>
      <c r="NHC33" s="7"/>
      <c r="NHD33" s="7"/>
      <c r="NHE33" s="7"/>
      <c r="NHF33" s="7"/>
      <c r="NHG33" s="7"/>
      <c r="NHH33" s="7"/>
      <c r="NHI33" s="7"/>
      <c r="NHJ33" s="7"/>
      <c r="NHK33" s="7"/>
      <c r="NHL33" s="7"/>
      <c r="NHM33" s="7"/>
      <c r="NHN33" s="7"/>
      <c r="NHO33" s="7"/>
      <c r="NHP33" s="7"/>
      <c r="NHQ33" s="7"/>
      <c r="NHR33" s="7"/>
      <c r="NHS33" s="7"/>
      <c r="NHT33" s="7"/>
      <c r="NHU33" s="7"/>
      <c r="NHV33" s="7"/>
      <c r="NHW33" s="7"/>
      <c r="NHX33" s="7"/>
      <c r="NHY33" s="7"/>
      <c r="NHZ33" s="7"/>
      <c r="NIA33" s="7"/>
      <c r="NIB33" s="7"/>
      <c r="NIC33" s="7"/>
      <c r="NID33" s="7"/>
      <c r="NIE33" s="7"/>
      <c r="NIF33" s="7"/>
      <c r="NIG33" s="7"/>
      <c r="NIH33" s="7"/>
      <c r="NII33" s="7"/>
      <c r="NIJ33" s="7"/>
      <c r="NIK33" s="7"/>
      <c r="NIL33" s="7"/>
      <c r="NIM33" s="7"/>
      <c r="NIN33" s="7"/>
      <c r="NIO33" s="7"/>
      <c r="NIP33" s="7"/>
      <c r="NIQ33" s="7"/>
      <c r="NIR33" s="7"/>
      <c r="NIS33" s="7"/>
      <c r="NIT33" s="7"/>
      <c r="NIU33" s="7"/>
      <c r="NIV33" s="7"/>
      <c r="NIW33" s="7"/>
      <c r="NIX33" s="7"/>
      <c r="NIY33" s="7"/>
      <c r="NIZ33" s="7"/>
      <c r="NJA33" s="7"/>
      <c r="NJB33" s="7"/>
      <c r="NJC33" s="7"/>
      <c r="NJD33" s="7"/>
      <c r="NJE33" s="7"/>
      <c r="NJF33" s="7"/>
      <c r="NJG33" s="7"/>
      <c r="NJH33" s="7"/>
      <c r="NJI33" s="7"/>
      <c r="NJJ33" s="7"/>
      <c r="NJK33" s="7"/>
      <c r="NJL33" s="7"/>
      <c r="NJM33" s="7"/>
      <c r="NJN33" s="7"/>
      <c r="NJO33" s="7"/>
      <c r="NJP33" s="7"/>
      <c r="NJQ33" s="7"/>
      <c r="NJR33" s="7"/>
      <c r="NJS33" s="7"/>
      <c r="NJT33" s="7"/>
      <c r="NJU33" s="7"/>
      <c r="NJV33" s="7"/>
      <c r="NJW33" s="7"/>
      <c r="NJX33" s="7"/>
      <c r="NJY33" s="7"/>
      <c r="NJZ33" s="7"/>
      <c r="NKA33" s="7"/>
      <c r="NKB33" s="7"/>
      <c r="NKC33" s="7"/>
      <c r="NKD33" s="7"/>
      <c r="NKE33" s="7"/>
      <c r="NKF33" s="7"/>
      <c r="NKG33" s="7"/>
      <c r="NKH33" s="7"/>
      <c r="NKI33" s="7"/>
      <c r="NKJ33" s="7"/>
      <c r="NKK33" s="7"/>
      <c r="NKL33" s="7"/>
      <c r="NKM33" s="7"/>
      <c r="NKN33" s="7"/>
      <c r="NKO33" s="7"/>
      <c r="NKP33" s="7"/>
      <c r="NKQ33" s="7"/>
      <c r="NKR33" s="7"/>
      <c r="NKS33" s="7"/>
      <c r="NKT33" s="7"/>
      <c r="NKU33" s="7"/>
      <c r="NKV33" s="7"/>
      <c r="NKW33" s="7"/>
      <c r="NKX33" s="7"/>
      <c r="NKY33" s="7"/>
      <c r="NKZ33" s="7"/>
      <c r="NLA33" s="7"/>
      <c r="NLB33" s="7"/>
      <c r="NLC33" s="7"/>
      <c r="NLD33" s="7"/>
      <c r="NLE33" s="7"/>
      <c r="NLF33" s="7"/>
      <c r="NLG33" s="7"/>
      <c r="NLH33" s="7"/>
      <c r="NLI33" s="7"/>
      <c r="NLJ33" s="7"/>
      <c r="NLK33" s="7"/>
      <c r="NLL33" s="7"/>
      <c r="NLM33" s="7"/>
      <c r="NLN33" s="7"/>
      <c r="NLO33" s="7"/>
      <c r="NLP33" s="7"/>
      <c r="NLQ33" s="7"/>
      <c r="NLR33" s="7"/>
      <c r="NLS33" s="7"/>
      <c r="NLT33" s="7"/>
      <c r="NLU33" s="7"/>
      <c r="NLV33" s="7"/>
      <c r="NLW33" s="7"/>
      <c r="NLX33" s="7"/>
      <c r="NLY33" s="7"/>
      <c r="NLZ33" s="7"/>
      <c r="NMA33" s="7"/>
      <c r="NMB33" s="7"/>
      <c r="NMC33" s="7"/>
      <c r="NMD33" s="7"/>
      <c r="NME33" s="7"/>
      <c r="NMF33" s="7"/>
      <c r="NMG33" s="7"/>
      <c r="NMH33" s="7"/>
      <c r="NMI33" s="7"/>
      <c r="NMJ33" s="7"/>
      <c r="NMK33" s="7"/>
      <c r="NML33" s="7"/>
      <c r="NMM33" s="7"/>
      <c r="NMN33" s="7"/>
      <c r="NMO33" s="7"/>
      <c r="NMP33" s="7"/>
      <c r="NMQ33" s="7"/>
      <c r="NMR33" s="7"/>
      <c r="NMS33" s="7"/>
      <c r="NMT33" s="7"/>
      <c r="NMU33" s="7"/>
      <c r="NMV33" s="7"/>
      <c r="NMW33" s="7"/>
      <c r="NMX33" s="7"/>
      <c r="NMY33" s="7"/>
      <c r="NMZ33" s="7"/>
      <c r="NNA33" s="7"/>
      <c r="NNB33" s="7"/>
      <c r="NNC33" s="7"/>
      <c r="NND33" s="7"/>
      <c r="NNE33" s="7"/>
      <c r="NNF33" s="7"/>
      <c r="NNG33" s="7"/>
      <c r="NNH33" s="7"/>
      <c r="NNI33" s="7"/>
      <c r="NNJ33" s="7"/>
      <c r="NNK33" s="7"/>
      <c r="NNL33" s="7"/>
      <c r="NNM33" s="7"/>
      <c r="NNN33" s="7"/>
      <c r="NNO33" s="7"/>
      <c r="NNP33" s="7"/>
      <c r="NNQ33" s="7"/>
      <c r="NNR33" s="7"/>
      <c r="NNS33" s="7"/>
      <c r="NNT33" s="7"/>
      <c r="NNU33" s="7"/>
      <c r="NNV33" s="7"/>
      <c r="NNW33" s="7"/>
      <c r="NNX33" s="7"/>
      <c r="NNY33" s="7"/>
      <c r="NNZ33" s="7"/>
      <c r="NOA33" s="7"/>
      <c r="NOB33" s="7"/>
      <c r="NOC33" s="7"/>
      <c r="NOD33" s="7"/>
      <c r="NOE33" s="7"/>
      <c r="NOF33" s="7"/>
      <c r="NOG33" s="7"/>
      <c r="NOH33" s="7"/>
      <c r="NOI33" s="7"/>
      <c r="NOJ33" s="7"/>
      <c r="NOK33" s="7"/>
      <c r="NOL33" s="7"/>
      <c r="NOM33" s="7"/>
      <c r="NON33" s="7"/>
      <c r="NOO33" s="7"/>
      <c r="NOP33" s="7"/>
      <c r="NOQ33" s="7"/>
      <c r="NOR33" s="7"/>
      <c r="NOS33" s="7"/>
      <c r="NOT33" s="7"/>
      <c r="NOU33" s="7"/>
      <c r="NOV33" s="7"/>
      <c r="NOW33" s="7"/>
      <c r="NOX33" s="7"/>
      <c r="NOY33" s="7"/>
      <c r="NOZ33" s="7"/>
      <c r="NPA33" s="7"/>
      <c r="NPB33" s="7"/>
      <c r="NPC33" s="7"/>
      <c r="NPD33" s="7"/>
      <c r="NPE33" s="7"/>
      <c r="NPF33" s="7"/>
      <c r="NPG33" s="7"/>
      <c r="NPH33" s="7"/>
      <c r="NPI33" s="7"/>
      <c r="NPJ33" s="7"/>
      <c r="NPK33" s="7"/>
      <c r="NPL33" s="7"/>
      <c r="NPM33" s="7"/>
      <c r="NPN33" s="7"/>
      <c r="NPO33" s="7"/>
      <c r="NPP33" s="7"/>
      <c r="NPQ33" s="7"/>
      <c r="NPR33" s="7"/>
      <c r="NPS33" s="7"/>
      <c r="NPT33" s="7"/>
      <c r="NPU33" s="7"/>
      <c r="NPV33" s="7"/>
      <c r="NPW33" s="7"/>
      <c r="NPX33" s="7"/>
      <c r="NPY33" s="7"/>
      <c r="NPZ33" s="7"/>
      <c r="NQA33" s="7"/>
      <c r="NQB33" s="7"/>
      <c r="NQC33" s="7"/>
      <c r="NQD33" s="7"/>
      <c r="NQE33" s="7"/>
      <c r="NQF33" s="7"/>
      <c r="NQG33" s="7"/>
      <c r="NQH33" s="7"/>
      <c r="NQI33" s="7"/>
      <c r="NQJ33" s="7"/>
      <c r="NQK33" s="7"/>
      <c r="NQL33" s="7"/>
      <c r="NQM33" s="7"/>
      <c r="NQN33" s="7"/>
      <c r="NQO33" s="7"/>
      <c r="NQP33" s="7"/>
      <c r="NQQ33" s="7"/>
      <c r="NQR33" s="7"/>
      <c r="NQS33" s="7"/>
      <c r="NQT33" s="7"/>
      <c r="NQU33" s="7"/>
      <c r="NQV33" s="7"/>
      <c r="NQW33" s="7"/>
      <c r="NQX33" s="7"/>
      <c r="NQY33" s="7"/>
      <c r="NQZ33" s="7"/>
      <c r="NRA33" s="7"/>
      <c r="NRB33" s="7"/>
      <c r="NRC33" s="7"/>
      <c r="NRD33" s="7"/>
      <c r="NRE33" s="7"/>
      <c r="NRF33" s="7"/>
      <c r="NRG33" s="7"/>
      <c r="NRH33" s="7"/>
      <c r="NRI33" s="7"/>
      <c r="NRJ33" s="7"/>
      <c r="NRK33" s="7"/>
      <c r="NRL33" s="7"/>
      <c r="NRM33" s="7"/>
      <c r="NRN33" s="7"/>
      <c r="NRO33" s="7"/>
      <c r="NRP33" s="7"/>
      <c r="NRQ33" s="7"/>
      <c r="NRR33" s="7"/>
      <c r="NRS33" s="7"/>
      <c r="NRT33" s="7"/>
      <c r="NRU33" s="7"/>
      <c r="NRV33" s="7"/>
      <c r="NRW33" s="7"/>
      <c r="NRX33" s="7"/>
      <c r="NRY33" s="7"/>
      <c r="NRZ33" s="7"/>
      <c r="NSA33" s="7"/>
      <c r="NSB33" s="7"/>
      <c r="NSC33" s="7"/>
      <c r="NSD33" s="7"/>
      <c r="NSE33" s="7"/>
      <c r="NSF33" s="7"/>
      <c r="NSG33" s="7"/>
      <c r="NSH33" s="7"/>
      <c r="NSI33" s="7"/>
      <c r="NSJ33" s="7"/>
      <c r="NSK33" s="7"/>
      <c r="NSL33" s="7"/>
      <c r="NSM33" s="7"/>
      <c r="NSN33" s="7"/>
      <c r="NSO33" s="7"/>
      <c r="NSP33" s="7"/>
      <c r="NSQ33" s="7"/>
      <c r="NSR33" s="7"/>
      <c r="NSS33" s="7"/>
      <c r="NST33" s="7"/>
      <c r="NSU33" s="7"/>
      <c r="NSV33" s="7"/>
      <c r="NSW33" s="7"/>
      <c r="NSX33" s="7"/>
      <c r="NSY33" s="7"/>
      <c r="NSZ33" s="7"/>
      <c r="NTA33" s="7"/>
      <c r="NTB33" s="7"/>
      <c r="NTC33" s="7"/>
      <c r="NTD33" s="7"/>
      <c r="NTE33" s="7"/>
      <c r="NTF33" s="7"/>
      <c r="NTG33" s="7"/>
      <c r="NTH33" s="7"/>
      <c r="NTI33" s="7"/>
      <c r="NTJ33" s="7"/>
      <c r="NTK33" s="7"/>
      <c r="NTL33" s="7"/>
      <c r="NTM33" s="7"/>
      <c r="NTN33" s="7"/>
      <c r="NTO33" s="7"/>
      <c r="NTP33" s="7"/>
      <c r="NTQ33" s="7"/>
      <c r="NTR33" s="7"/>
      <c r="NTS33" s="7"/>
      <c r="NTT33" s="7"/>
      <c r="NTU33" s="7"/>
      <c r="NTV33" s="7"/>
      <c r="NTW33" s="7"/>
      <c r="NTX33" s="7"/>
      <c r="NTY33" s="7"/>
      <c r="NTZ33" s="7"/>
      <c r="NUA33" s="7"/>
      <c r="NUB33" s="7"/>
      <c r="NUC33" s="7"/>
      <c r="NUD33" s="7"/>
      <c r="NUE33" s="7"/>
      <c r="NUF33" s="7"/>
      <c r="NUG33" s="7"/>
      <c r="NUH33" s="7"/>
      <c r="NUI33" s="7"/>
      <c r="NUJ33" s="7"/>
      <c r="NUK33" s="7"/>
      <c r="NUL33" s="7"/>
      <c r="NUM33" s="7"/>
      <c r="NUN33" s="7"/>
      <c r="NUO33" s="7"/>
      <c r="NUP33" s="7"/>
      <c r="NUQ33" s="7"/>
      <c r="NUR33" s="7"/>
      <c r="NUS33" s="7"/>
      <c r="NUT33" s="7"/>
      <c r="NUU33" s="7"/>
      <c r="NUV33" s="7"/>
      <c r="NUW33" s="7"/>
      <c r="NUX33" s="7"/>
      <c r="NUY33" s="7"/>
      <c r="NUZ33" s="7"/>
      <c r="NVA33" s="7"/>
      <c r="NVB33" s="7"/>
      <c r="NVC33" s="7"/>
      <c r="NVD33" s="7"/>
      <c r="NVE33" s="7"/>
      <c r="NVF33" s="7"/>
      <c r="NVG33" s="7"/>
      <c r="NVH33" s="7"/>
      <c r="NVI33" s="7"/>
      <c r="NVJ33" s="7"/>
      <c r="NVK33" s="7"/>
      <c r="NVL33" s="7"/>
      <c r="NVM33" s="7"/>
      <c r="NVN33" s="7"/>
      <c r="NVO33" s="7"/>
      <c r="NVP33" s="7"/>
      <c r="NVQ33" s="7"/>
      <c r="NVR33" s="7"/>
      <c r="NVS33" s="7"/>
      <c r="NVT33" s="7"/>
      <c r="NVU33" s="7"/>
      <c r="NVV33" s="7"/>
      <c r="NVW33" s="7"/>
      <c r="NVX33" s="7"/>
      <c r="NVY33" s="7"/>
      <c r="NVZ33" s="7"/>
      <c r="NWA33" s="7"/>
      <c r="NWB33" s="7"/>
      <c r="NWC33" s="7"/>
      <c r="NWD33" s="7"/>
      <c r="NWE33" s="7"/>
      <c r="NWF33" s="7"/>
      <c r="NWG33" s="7"/>
      <c r="NWH33" s="7"/>
      <c r="NWI33" s="7"/>
      <c r="NWJ33" s="7"/>
      <c r="NWK33" s="7"/>
      <c r="NWL33" s="7"/>
      <c r="NWM33" s="7"/>
      <c r="NWN33" s="7"/>
      <c r="NWO33" s="7"/>
      <c r="NWP33" s="7"/>
      <c r="NWQ33" s="7"/>
      <c r="NWR33" s="7"/>
      <c r="NWS33" s="7"/>
      <c r="NWT33" s="7"/>
      <c r="NWU33" s="7"/>
      <c r="NWV33" s="7"/>
      <c r="NWW33" s="7"/>
      <c r="NWX33" s="7"/>
      <c r="NWY33" s="7"/>
      <c r="NWZ33" s="7"/>
      <c r="NXA33" s="7"/>
      <c r="NXB33" s="7"/>
      <c r="NXC33" s="7"/>
      <c r="NXD33" s="7"/>
      <c r="NXE33" s="7"/>
      <c r="NXF33" s="7"/>
      <c r="NXG33" s="7"/>
      <c r="NXH33" s="7"/>
      <c r="NXI33" s="7"/>
      <c r="NXJ33" s="7"/>
      <c r="NXK33" s="7"/>
      <c r="NXL33" s="7"/>
      <c r="NXM33" s="7"/>
      <c r="NXN33" s="7"/>
      <c r="NXO33" s="7"/>
      <c r="NXP33" s="7"/>
      <c r="NXQ33" s="7"/>
      <c r="NXR33" s="7"/>
      <c r="NXS33" s="7"/>
      <c r="NXT33" s="7"/>
      <c r="NXU33" s="7"/>
      <c r="NXV33" s="7"/>
      <c r="NXW33" s="7"/>
      <c r="NXX33" s="7"/>
      <c r="NXY33" s="7"/>
      <c r="NXZ33" s="7"/>
      <c r="NYA33" s="7"/>
      <c r="NYB33" s="7"/>
      <c r="NYC33" s="7"/>
      <c r="NYD33" s="7"/>
      <c r="NYE33" s="7"/>
      <c r="NYF33" s="7"/>
      <c r="NYG33" s="7"/>
      <c r="NYH33" s="7"/>
      <c r="NYI33" s="7"/>
      <c r="NYJ33" s="7"/>
      <c r="NYK33" s="7"/>
      <c r="NYL33" s="7"/>
      <c r="NYM33" s="7"/>
      <c r="NYN33" s="7"/>
      <c r="NYO33" s="7"/>
      <c r="NYP33" s="7"/>
      <c r="NYQ33" s="7"/>
      <c r="NYR33" s="7"/>
      <c r="NYS33" s="7"/>
      <c r="NYT33" s="7"/>
      <c r="NYU33" s="7"/>
      <c r="NYV33" s="7"/>
      <c r="NYW33" s="7"/>
      <c r="NYX33" s="7"/>
      <c r="NYY33" s="7"/>
      <c r="NYZ33" s="7"/>
      <c r="NZA33" s="7"/>
      <c r="NZB33" s="7"/>
      <c r="NZC33" s="7"/>
      <c r="NZD33" s="7"/>
      <c r="NZE33" s="7"/>
      <c r="NZF33" s="7"/>
      <c r="NZG33" s="7"/>
      <c r="NZH33" s="7"/>
      <c r="NZI33" s="7"/>
      <c r="NZJ33" s="7"/>
      <c r="NZK33" s="7"/>
      <c r="NZL33" s="7"/>
      <c r="NZM33" s="7"/>
      <c r="NZN33" s="7"/>
      <c r="NZO33" s="7"/>
      <c r="NZP33" s="7"/>
      <c r="NZQ33" s="7"/>
      <c r="NZR33" s="7"/>
      <c r="NZS33" s="7"/>
      <c r="NZT33" s="7"/>
      <c r="NZU33" s="7"/>
      <c r="NZV33" s="7"/>
      <c r="NZW33" s="7"/>
      <c r="NZX33" s="7"/>
      <c r="NZY33" s="7"/>
      <c r="NZZ33" s="7"/>
      <c r="OAA33" s="7"/>
      <c r="OAB33" s="7"/>
      <c r="OAC33" s="7"/>
      <c r="OAD33" s="7"/>
      <c r="OAE33" s="7"/>
      <c r="OAF33" s="7"/>
      <c r="OAG33" s="7"/>
      <c r="OAH33" s="7"/>
      <c r="OAI33" s="7"/>
      <c r="OAJ33" s="7"/>
      <c r="OAK33" s="7"/>
      <c r="OAL33" s="7"/>
      <c r="OAM33" s="7"/>
      <c r="OAN33" s="7"/>
      <c r="OAO33" s="7"/>
      <c r="OAP33" s="7"/>
      <c r="OAQ33" s="7"/>
      <c r="OAR33" s="7"/>
      <c r="OAS33" s="7"/>
      <c r="OAT33" s="7"/>
      <c r="OAU33" s="7"/>
      <c r="OAV33" s="7"/>
      <c r="OAW33" s="7"/>
      <c r="OAX33" s="7"/>
      <c r="OAY33" s="7"/>
      <c r="OAZ33" s="7"/>
      <c r="OBA33" s="7"/>
      <c r="OBB33" s="7"/>
      <c r="OBC33" s="7"/>
      <c r="OBD33" s="7"/>
      <c r="OBE33" s="7"/>
      <c r="OBF33" s="7"/>
      <c r="OBG33" s="7"/>
      <c r="OBH33" s="7"/>
      <c r="OBI33" s="7"/>
      <c r="OBJ33" s="7"/>
      <c r="OBK33" s="7"/>
      <c r="OBL33" s="7"/>
      <c r="OBM33" s="7"/>
      <c r="OBN33" s="7"/>
      <c r="OBO33" s="7"/>
      <c r="OBP33" s="7"/>
      <c r="OBQ33" s="7"/>
      <c r="OBR33" s="7"/>
      <c r="OBS33" s="7"/>
      <c r="OBT33" s="7"/>
      <c r="OBU33" s="7"/>
      <c r="OBV33" s="7"/>
      <c r="OBW33" s="7"/>
      <c r="OBX33" s="7"/>
      <c r="OBY33" s="7"/>
      <c r="OBZ33" s="7"/>
      <c r="OCA33" s="7"/>
      <c r="OCB33" s="7"/>
      <c r="OCC33" s="7"/>
      <c r="OCD33" s="7"/>
      <c r="OCE33" s="7"/>
      <c r="OCF33" s="7"/>
      <c r="OCG33" s="7"/>
      <c r="OCH33" s="7"/>
      <c r="OCI33" s="7"/>
      <c r="OCJ33" s="7"/>
      <c r="OCK33" s="7"/>
      <c r="OCL33" s="7"/>
      <c r="OCM33" s="7"/>
      <c r="OCN33" s="7"/>
      <c r="OCO33" s="7"/>
      <c r="OCP33" s="7"/>
      <c r="OCQ33" s="7"/>
      <c r="OCR33" s="7"/>
      <c r="OCS33" s="7"/>
      <c r="OCT33" s="7"/>
      <c r="OCU33" s="7"/>
      <c r="OCV33" s="7"/>
      <c r="OCW33" s="7"/>
      <c r="OCX33" s="7"/>
      <c r="OCY33" s="7"/>
      <c r="OCZ33" s="7"/>
      <c r="ODA33" s="7"/>
      <c r="ODB33" s="7"/>
      <c r="ODC33" s="7"/>
      <c r="ODD33" s="7"/>
      <c r="ODE33" s="7"/>
      <c r="ODF33" s="7"/>
      <c r="ODG33" s="7"/>
      <c r="ODH33" s="7"/>
      <c r="ODI33" s="7"/>
      <c r="ODJ33" s="7"/>
      <c r="ODK33" s="7"/>
      <c r="ODL33" s="7"/>
      <c r="ODM33" s="7"/>
      <c r="ODN33" s="7"/>
      <c r="ODO33" s="7"/>
      <c r="ODP33" s="7"/>
      <c r="ODQ33" s="7"/>
      <c r="ODR33" s="7"/>
      <c r="ODS33" s="7"/>
      <c r="ODT33" s="7"/>
      <c r="ODU33" s="7"/>
      <c r="ODV33" s="7"/>
      <c r="ODW33" s="7"/>
      <c r="ODX33" s="7"/>
      <c r="ODY33" s="7"/>
      <c r="ODZ33" s="7"/>
      <c r="OEA33" s="7"/>
      <c r="OEB33" s="7"/>
      <c r="OEC33" s="7"/>
      <c r="OED33" s="7"/>
      <c r="OEE33" s="7"/>
      <c r="OEF33" s="7"/>
      <c r="OEG33" s="7"/>
      <c r="OEH33" s="7"/>
      <c r="OEI33" s="7"/>
      <c r="OEJ33" s="7"/>
      <c r="OEK33" s="7"/>
      <c r="OEL33" s="7"/>
      <c r="OEM33" s="7"/>
      <c r="OEN33" s="7"/>
      <c r="OEO33" s="7"/>
      <c r="OEP33" s="7"/>
      <c r="OEQ33" s="7"/>
      <c r="OER33" s="7"/>
      <c r="OES33" s="7"/>
      <c r="OET33" s="7"/>
      <c r="OEU33" s="7"/>
      <c r="OEV33" s="7"/>
      <c r="OEW33" s="7"/>
      <c r="OEX33" s="7"/>
      <c r="OEY33" s="7"/>
      <c r="OEZ33" s="7"/>
      <c r="OFA33" s="7"/>
      <c r="OFB33" s="7"/>
      <c r="OFC33" s="7"/>
      <c r="OFD33" s="7"/>
      <c r="OFE33" s="7"/>
      <c r="OFF33" s="7"/>
      <c r="OFG33" s="7"/>
      <c r="OFH33" s="7"/>
      <c r="OFI33" s="7"/>
      <c r="OFJ33" s="7"/>
      <c r="OFK33" s="7"/>
      <c r="OFL33" s="7"/>
      <c r="OFM33" s="7"/>
      <c r="OFN33" s="7"/>
      <c r="OFO33" s="7"/>
      <c r="OFP33" s="7"/>
      <c r="OFQ33" s="7"/>
      <c r="OFR33" s="7"/>
      <c r="OFS33" s="7"/>
      <c r="OFT33" s="7"/>
      <c r="OFU33" s="7"/>
      <c r="OFV33" s="7"/>
      <c r="OFW33" s="7"/>
      <c r="OFX33" s="7"/>
      <c r="OFY33" s="7"/>
      <c r="OFZ33" s="7"/>
      <c r="OGA33" s="7"/>
      <c r="OGB33" s="7"/>
      <c r="OGC33" s="7"/>
      <c r="OGD33" s="7"/>
      <c r="OGE33" s="7"/>
      <c r="OGF33" s="7"/>
      <c r="OGG33" s="7"/>
      <c r="OGH33" s="7"/>
      <c r="OGI33" s="7"/>
      <c r="OGJ33" s="7"/>
      <c r="OGK33" s="7"/>
      <c r="OGL33" s="7"/>
      <c r="OGM33" s="7"/>
      <c r="OGN33" s="7"/>
      <c r="OGO33" s="7"/>
      <c r="OGP33" s="7"/>
      <c r="OGQ33" s="7"/>
      <c r="OGR33" s="7"/>
      <c r="OGS33" s="7"/>
      <c r="OGT33" s="7"/>
      <c r="OGU33" s="7"/>
      <c r="OGV33" s="7"/>
      <c r="OGW33" s="7"/>
      <c r="OGX33" s="7"/>
      <c r="OGY33" s="7"/>
      <c r="OGZ33" s="7"/>
      <c r="OHA33" s="7"/>
      <c r="OHB33" s="7"/>
      <c r="OHC33" s="7"/>
      <c r="OHD33" s="7"/>
      <c r="OHE33" s="7"/>
      <c r="OHF33" s="7"/>
      <c r="OHG33" s="7"/>
      <c r="OHH33" s="7"/>
      <c r="OHI33" s="7"/>
      <c r="OHJ33" s="7"/>
      <c r="OHK33" s="7"/>
      <c r="OHL33" s="7"/>
      <c r="OHM33" s="7"/>
      <c r="OHN33" s="7"/>
      <c r="OHO33" s="7"/>
      <c r="OHP33" s="7"/>
      <c r="OHQ33" s="7"/>
      <c r="OHR33" s="7"/>
      <c r="OHS33" s="7"/>
      <c r="OHT33" s="7"/>
      <c r="OHU33" s="7"/>
      <c r="OHV33" s="7"/>
      <c r="OHW33" s="7"/>
      <c r="OHX33" s="7"/>
      <c r="OHY33" s="7"/>
      <c r="OHZ33" s="7"/>
      <c r="OIA33" s="7"/>
      <c r="OIB33" s="7"/>
      <c r="OIC33" s="7"/>
      <c r="OID33" s="7"/>
      <c r="OIE33" s="7"/>
      <c r="OIF33" s="7"/>
      <c r="OIG33" s="7"/>
      <c r="OIH33" s="7"/>
      <c r="OII33" s="7"/>
      <c r="OIJ33" s="7"/>
      <c r="OIK33" s="7"/>
      <c r="OIL33" s="7"/>
      <c r="OIM33" s="7"/>
      <c r="OIN33" s="7"/>
      <c r="OIO33" s="7"/>
      <c r="OIP33" s="7"/>
      <c r="OIQ33" s="7"/>
      <c r="OIR33" s="7"/>
      <c r="OIS33" s="7"/>
      <c r="OIT33" s="7"/>
      <c r="OIU33" s="7"/>
      <c r="OIV33" s="7"/>
      <c r="OIW33" s="7"/>
      <c r="OIX33" s="7"/>
      <c r="OIY33" s="7"/>
      <c r="OIZ33" s="7"/>
      <c r="OJA33" s="7"/>
      <c r="OJB33" s="7"/>
      <c r="OJC33" s="7"/>
      <c r="OJD33" s="7"/>
      <c r="OJE33" s="7"/>
      <c r="OJF33" s="7"/>
      <c r="OJG33" s="7"/>
      <c r="OJH33" s="7"/>
      <c r="OJI33" s="7"/>
      <c r="OJJ33" s="7"/>
      <c r="OJK33" s="7"/>
      <c r="OJL33" s="7"/>
      <c r="OJM33" s="7"/>
      <c r="OJN33" s="7"/>
      <c r="OJO33" s="7"/>
      <c r="OJP33" s="7"/>
      <c r="OJQ33" s="7"/>
      <c r="OJR33" s="7"/>
      <c r="OJS33" s="7"/>
      <c r="OJT33" s="7"/>
      <c r="OJU33" s="7"/>
      <c r="OJV33" s="7"/>
      <c r="OJW33" s="7"/>
      <c r="OJX33" s="7"/>
      <c r="OJY33" s="7"/>
      <c r="OJZ33" s="7"/>
      <c r="OKA33" s="7"/>
      <c r="OKB33" s="7"/>
      <c r="OKC33" s="7"/>
      <c r="OKD33" s="7"/>
      <c r="OKE33" s="7"/>
      <c r="OKF33" s="7"/>
      <c r="OKG33" s="7"/>
      <c r="OKH33" s="7"/>
      <c r="OKI33" s="7"/>
      <c r="OKJ33" s="7"/>
      <c r="OKK33" s="7"/>
      <c r="OKL33" s="7"/>
      <c r="OKM33" s="7"/>
      <c r="OKN33" s="7"/>
      <c r="OKO33" s="7"/>
      <c r="OKP33" s="7"/>
      <c r="OKQ33" s="7"/>
      <c r="OKR33" s="7"/>
      <c r="OKS33" s="7"/>
      <c r="OKT33" s="7"/>
      <c r="OKU33" s="7"/>
      <c r="OKV33" s="7"/>
      <c r="OKW33" s="7"/>
      <c r="OKX33" s="7"/>
      <c r="OKY33" s="7"/>
      <c r="OKZ33" s="7"/>
      <c r="OLA33" s="7"/>
      <c r="OLB33" s="7"/>
      <c r="OLC33" s="7"/>
      <c r="OLD33" s="7"/>
      <c r="OLE33" s="7"/>
      <c r="OLF33" s="7"/>
      <c r="OLG33" s="7"/>
      <c r="OLH33" s="7"/>
      <c r="OLI33" s="7"/>
      <c r="OLJ33" s="7"/>
      <c r="OLK33" s="7"/>
      <c r="OLL33" s="7"/>
      <c r="OLM33" s="7"/>
      <c r="OLN33" s="7"/>
      <c r="OLO33" s="7"/>
      <c r="OLP33" s="7"/>
      <c r="OLQ33" s="7"/>
      <c r="OLR33" s="7"/>
      <c r="OLS33" s="7"/>
      <c r="OLT33" s="7"/>
      <c r="OLU33" s="7"/>
      <c r="OLV33" s="7"/>
      <c r="OLW33" s="7"/>
      <c r="OLX33" s="7"/>
      <c r="OLY33" s="7"/>
      <c r="OLZ33" s="7"/>
      <c r="OMA33" s="7"/>
      <c r="OMB33" s="7"/>
      <c r="OMC33" s="7"/>
      <c r="OMD33" s="7"/>
      <c r="OME33" s="7"/>
      <c r="OMF33" s="7"/>
      <c r="OMG33" s="7"/>
      <c r="OMH33" s="7"/>
      <c r="OMI33" s="7"/>
      <c r="OMJ33" s="7"/>
      <c r="OMK33" s="7"/>
      <c r="OML33" s="7"/>
      <c r="OMM33" s="7"/>
      <c r="OMN33" s="7"/>
      <c r="OMO33" s="7"/>
      <c r="OMP33" s="7"/>
      <c r="OMQ33" s="7"/>
      <c r="OMR33" s="7"/>
      <c r="OMS33" s="7"/>
      <c r="OMT33" s="7"/>
      <c r="OMU33" s="7"/>
      <c r="OMV33" s="7"/>
      <c r="OMW33" s="7"/>
      <c r="OMX33" s="7"/>
      <c r="OMY33" s="7"/>
      <c r="OMZ33" s="7"/>
      <c r="ONA33" s="7"/>
      <c r="ONB33" s="7"/>
      <c r="ONC33" s="7"/>
      <c r="OND33" s="7"/>
      <c r="ONE33" s="7"/>
      <c r="ONF33" s="7"/>
      <c r="ONG33" s="7"/>
      <c r="ONH33" s="7"/>
      <c r="ONI33" s="7"/>
      <c r="ONJ33" s="7"/>
      <c r="ONK33" s="7"/>
      <c r="ONL33" s="7"/>
      <c r="ONM33" s="7"/>
      <c r="ONN33" s="7"/>
      <c r="ONO33" s="7"/>
      <c r="ONP33" s="7"/>
      <c r="ONQ33" s="7"/>
      <c r="ONR33" s="7"/>
      <c r="ONS33" s="7"/>
      <c r="ONT33" s="7"/>
      <c r="ONU33" s="7"/>
      <c r="ONV33" s="7"/>
      <c r="ONW33" s="7"/>
      <c r="ONX33" s="7"/>
      <c r="ONY33" s="7"/>
      <c r="ONZ33" s="7"/>
      <c r="OOA33" s="7"/>
      <c r="OOB33" s="7"/>
      <c r="OOC33" s="7"/>
      <c r="OOD33" s="7"/>
      <c r="OOE33" s="7"/>
      <c r="OOF33" s="7"/>
      <c r="OOG33" s="7"/>
      <c r="OOH33" s="7"/>
      <c r="OOI33" s="7"/>
      <c r="OOJ33" s="7"/>
      <c r="OOK33" s="7"/>
      <c r="OOL33" s="7"/>
      <c r="OOM33" s="7"/>
      <c r="OON33" s="7"/>
      <c r="OOO33" s="7"/>
      <c r="OOP33" s="7"/>
      <c r="OOQ33" s="7"/>
      <c r="OOR33" s="7"/>
      <c r="OOS33" s="7"/>
      <c r="OOT33" s="7"/>
      <c r="OOU33" s="7"/>
      <c r="OOV33" s="7"/>
      <c r="OOW33" s="7"/>
      <c r="OOX33" s="7"/>
      <c r="OOY33" s="7"/>
      <c r="OOZ33" s="7"/>
      <c r="OPA33" s="7"/>
      <c r="OPB33" s="7"/>
      <c r="OPC33" s="7"/>
      <c r="OPD33" s="7"/>
      <c r="OPE33" s="7"/>
      <c r="OPF33" s="7"/>
      <c r="OPG33" s="7"/>
      <c r="OPH33" s="7"/>
      <c r="OPI33" s="7"/>
      <c r="OPJ33" s="7"/>
      <c r="OPK33" s="7"/>
      <c r="OPL33" s="7"/>
      <c r="OPM33" s="7"/>
      <c r="OPN33" s="7"/>
      <c r="OPO33" s="7"/>
      <c r="OPP33" s="7"/>
      <c r="OPQ33" s="7"/>
      <c r="OPR33" s="7"/>
      <c r="OPS33" s="7"/>
      <c r="OPT33" s="7"/>
      <c r="OPU33" s="7"/>
      <c r="OPV33" s="7"/>
      <c r="OPW33" s="7"/>
      <c r="OPX33" s="7"/>
      <c r="OPY33" s="7"/>
      <c r="OPZ33" s="7"/>
      <c r="OQA33" s="7"/>
      <c r="OQB33" s="7"/>
      <c r="OQC33" s="7"/>
      <c r="OQD33" s="7"/>
      <c r="OQE33" s="7"/>
      <c r="OQF33" s="7"/>
      <c r="OQG33" s="7"/>
      <c r="OQH33" s="7"/>
      <c r="OQI33" s="7"/>
      <c r="OQJ33" s="7"/>
      <c r="OQK33" s="7"/>
      <c r="OQL33" s="7"/>
      <c r="OQM33" s="7"/>
      <c r="OQN33" s="7"/>
      <c r="OQO33" s="7"/>
      <c r="OQP33" s="7"/>
      <c r="OQQ33" s="7"/>
      <c r="OQR33" s="7"/>
      <c r="OQS33" s="7"/>
      <c r="OQT33" s="7"/>
      <c r="OQU33" s="7"/>
      <c r="OQV33" s="7"/>
      <c r="OQW33" s="7"/>
      <c r="OQX33" s="7"/>
      <c r="OQY33" s="7"/>
      <c r="OQZ33" s="7"/>
      <c r="ORA33" s="7"/>
      <c r="ORB33" s="7"/>
      <c r="ORC33" s="7"/>
      <c r="ORD33" s="7"/>
      <c r="ORE33" s="7"/>
      <c r="ORF33" s="7"/>
      <c r="ORG33" s="7"/>
      <c r="ORH33" s="7"/>
      <c r="ORI33" s="7"/>
      <c r="ORJ33" s="7"/>
      <c r="ORK33" s="7"/>
      <c r="ORL33" s="7"/>
      <c r="ORM33" s="7"/>
      <c r="ORN33" s="7"/>
      <c r="ORO33" s="7"/>
      <c r="ORP33" s="7"/>
      <c r="ORQ33" s="7"/>
      <c r="ORR33" s="7"/>
      <c r="ORS33" s="7"/>
      <c r="ORT33" s="7"/>
      <c r="ORU33" s="7"/>
      <c r="ORV33" s="7"/>
      <c r="ORW33" s="7"/>
      <c r="ORX33" s="7"/>
      <c r="ORY33" s="7"/>
      <c r="ORZ33" s="7"/>
      <c r="OSA33" s="7"/>
      <c r="OSB33" s="7"/>
      <c r="OSC33" s="7"/>
      <c r="OSD33" s="7"/>
      <c r="OSE33" s="7"/>
      <c r="OSF33" s="7"/>
      <c r="OSG33" s="7"/>
      <c r="OSH33" s="7"/>
      <c r="OSI33" s="7"/>
      <c r="OSJ33" s="7"/>
      <c r="OSK33" s="7"/>
      <c r="OSL33" s="7"/>
      <c r="OSM33" s="7"/>
      <c r="OSN33" s="7"/>
      <c r="OSO33" s="7"/>
      <c r="OSP33" s="7"/>
      <c r="OSQ33" s="7"/>
      <c r="OSR33" s="7"/>
      <c r="OSS33" s="7"/>
      <c r="OST33" s="7"/>
      <c r="OSU33" s="7"/>
      <c r="OSV33" s="7"/>
      <c r="OSW33" s="7"/>
      <c r="OSX33" s="7"/>
      <c r="OSY33" s="7"/>
      <c r="OSZ33" s="7"/>
      <c r="OTA33" s="7"/>
      <c r="OTB33" s="7"/>
      <c r="OTC33" s="7"/>
      <c r="OTD33" s="7"/>
      <c r="OTE33" s="7"/>
      <c r="OTF33" s="7"/>
      <c r="OTG33" s="7"/>
      <c r="OTH33" s="7"/>
      <c r="OTI33" s="7"/>
      <c r="OTJ33" s="7"/>
      <c r="OTK33" s="7"/>
      <c r="OTL33" s="7"/>
      <c r="OTM33" s="7"/>
      <c r="OTN33" s="7"/>
      <c r="OTO33" s="7"/>
      <c r="OTP33" s="7"/>
      <c r="OTQ33" s="7"/>
      <c r="OTR33" s="7"/>
      <c r="OTS33" s="7"/>
      <c r="OTT33" s="7"/>
      <c r="OTU33" s="7"/>
      <c r="OTV33" s="7"/>
      <c r="OTW33" s="7"/>
      <c r="OTX33" s="7"/>
      <c r="OTY33" s="7"/>
      <c r="OTZ33" s="7"/>
      <c r="OUA33" s="7"/>
      <c r="OUB33" s="7"/>
      <c r="OUC33" s="7"/>
      <c r="OUD33" s="7"/>
      <c r="OUE33" s="7"/>
      <c r="OUF33" s="7"/>
      <c r="OUG33" s="7"/>
      <c r="OUH33" s="7"/>
      <c r="OUI33" s="7"/>
      <c r="OUJ33" s="7"/>
      <c r="OUK33" s="7"/>
      <c r="OUL33" s="7"/>
      <c r="OUM33" s="7"/>
      <c r="OUN33" s="7"/>
      <c r="OUO33" s="7"/>
      <c r="OUP33" s="7"/>
      <c r="OUQ33" s="7"/>
      <c r="OUR33" s="7"/>
      <c r="OUS33" s="7"/>
      <c r="OUT33" s="7"/>
      <c r="OUU33" s="7"/>
      <c r="OUV33" s="7"/>
      <c r="OUW33" s="7"/>
      <c r="OUX33" s="7"/>
      <c r="OUY33" s="7"/>
      <c r="OUZ33" s="7"/>
      <c r="OVA33" s="7"/>
      <c r="OVB33" s="7"/>
      <c r="OVC33" s="7"/>
      <c r="OVD33" s="7"/>
      <c r="OVE33" s="7"/>
      <c r="OVF33" s="7"/>
      <c r="OVG33" s="7"/>
      <c r="OVH33" s="7"/>
      <c r="OVI33" s="7"/>
      <c r="OVJ33" s="7"/>
      <c r="OVK33" s="7"/>
      <c r="OVL33" s="7"/>
      <c r="OVM33" s="7"/>
      <c r="OVN33" s="7"/>
      <c r="OVO33" s="7"/>
      <c r="OVP33" s="7"/>
      <c r="OVQ33" s="7"/>
      <c r="OVR33" s="7"/>
      <c r="OVS33" s="7"/>
      <c r="OVT33" s="7"/>
      <c r="OVU33" s="7"/>
      <c r="OVV33" s="7"/>
      <c r="OVW33" s="7"/>
      <c r="OVX33" s="7"/>
      <c r="OVY33" s="7"/>
      <c r="OVZ33" s="7"/>
      <c r="OWA33" s="7"/>
      <c r="OWB33" s="7"/>
      <c r="OWC33" s="7"/>
      <c r="OWD33" s="7"/>
      <c r="OWE33" s="7"/>
      <c r="OWF33" s="7"/>
      <c r="OWG33" s="7"/>
      <c r="OWH33" s="7"/>
      <c r="OWI33" s="7"/>
      <c r="OWJ33" s="7"/>
      <c r="OWK33" s="7"/>
      <c r="OWL33" s="7"/>
      <c r="OWM33" s="7"/>
      <c r="OWN33" s="7"/>
      <c r="OWO33" s="7"/>
      <c r="OWP33" s="7"/>
      <c r="OWQ33" s="7"/>
      <c r="OWR33" s="7"/>
      <c r="OWS33" s="7"/>
      <c r="OWT33" s="7"/>
      <c r="OWU33" s="7"/>
      <c r="OWV33" s="7"/>
      <c r="OWW33" s="7"/>
      <c r="OWX33" s="7"/>
      <c r="OWY33" s="7"/>
      <c r="OWZ33" s="7"/>
      <c r="OXA33" s="7"/>
      <c r="OXB33" s="7"/>
      <c r="OXC33" s="7"/>
      <c r="OXD33" s="7"/>
      <c r="OXE33" s="7"/>
      <c r="OXF33" s="7"/>
      <c r="OXG33" s="7"/>
      <c r="OXH33" s="7"/>
      <c r="OXI33" s="7"/>
      <c r="OXJ33" s="7"/>
      <c r="OXK33" s="7"/>
      <c r="OXL33" s="7"/>
      <c r="OXM33" s="7"/>
      <c r="OXN33" s="7"/>
      <c r="OXO33" s="7"/>
      <c r="OXP33" s="7"/>
      <c r="OXQ33" s="7"/>
      <c r="OXR33" s="7"/>
      <c r="OXS33" s="7"/>
      <c r="OXT33" s="7"/>
      <c r="OXU33" s="7"/>
      <c r="OXV33" s="7"/>
      <c r="OXW33" s="7"/>
      <c r="OXX33" s="7"/>
      <c r="OXY33" s="7"/>
      <c r="OXZ33" s="7"/>
      <c r="OYA33" s="7"/>
      <c r="OYB33" s="7"/>
      <c r="OYC33" s="7"/>
      <c r="OYD33" s="7"/>
      <c r="OYE33" s="7"/>
      <c r="OYF33" s="7"/>
      <c r="OYG33" s="7"/>
      <c r="OYH33" s="7"/>
      <c r="OYI33" s="7"/>
      <c r="OYJ33" s="7"/>
      <c r="OYK33" s="7"/>
      <c r="OYL33" s="7"/>
      <c r="OYM33" s="7"/>
      <c r="OYN33" s="7"/>
      <c r="OYO33" s="7"/>
      <c r="OYP33" s="7"/>
      <c r="OYQ33" s="7"/>
      <c r="OYR33" s="7"/>
      <c r="OYS33" s="7"/>
      <c r="OYT33" s="7"/>
      <c r="OYU33" s="7"/>
      <c r="OYV33" s="7"/>
      <c r="OYW33" s="7"/>
      <c r="OYX33" s="7"/>
      <c r="OYY33" s="7"/>
      <c r="OYZ33" s="7"/>
      <c r="OZA33" s="7"/>
      <c r="OZB33" s="7"/>
      <c r="OZC33" s="7"/>
      <c r="OZD33" s="7"/>
      <c r="OZE33" s="7"/>
      <c r="OZF33" s="7"/>
      <c r="OZG33" s="7"/>
      <c r="OZH33" s="7"/>
      <c r="OZI33" s="7"/>
      <c r="OZJ33" s="7"/>
      <c r="OZK33" s="7"/>
      <c r="OZL33" s="7"/>
      <c r="OZM33" s="7"/>
      <c r="OZN33" s="7"/>
      <c r="OZO33" s="7"/>
      <c r="OZP33" s="7"/>
      <c r="OZQ33" s="7"/>
      <c r="OZR33" s="7"/>
      <c r="OZS33" s="7"/>
      <c r="OZT33" s="7"/>
      <c r="OZU33" s="7"/>
      <c r="OZV33" s="7"/>
      <c r="OZW33" s="7"/>
      <c r="OZX33" s="7"/>
      <c r="OZY33" s="7"/>
      <c r="OZZ33" s="7"/>
      <c r="PAA33" s="7"/>
      <c r="PAB33" s="7"/>
      <c r="PAC33" s="7"/>
      <c r="PAD33" s="7"/>
      <c r="PAE33" s="7"/>
      <c r="PAF33" s="7"/>
      <c r="PAG33" s="7"/>
      <c r="PAH33" s="7"/>
      <c r="PAI33" s="7"/>
      <c r="PAJ33" s="7"/>
      <c r="PAK33" s="7"/>
      <c r="PAL33" s="7"/>
      <c r="PAM33" s="7"/>
      <c r="PAN33" s="7"/>
      <c r="PAO33" s="7"/>
      <c r="PAP33" s="7"/>
      <c r="PAQ33" s="7"/>
      <c r="PAR33" s="7"/>
      <c r="PAS33" s="7"/>
      <c r="PAT33" s="7"/>
      <c r="PAU33" s="7"/>
      <c r="PAV33" s="7"/>
      <c r="PAW33" s="7"/>
      <c r="PAX33" s="7"/>
      <c r="PAY33" s="7"/>
      <c r="PAZ33" s="7"/>
      <c r="PBA33" s="7"/>
      <c r="PBB33" s="7"/>
      <c r="PBC33" s="7"/>
      <c r="PBD33" s="7"/>
      <c r="PBE33" s="7"/>
      <c r="PBF33" s="7"/>
      <c r="PBG33" s="7"/>
      <c r="PBH33" s="7"/>
      <c r="PBI33" s="7"/>
      <c r="PBJ33" s="7"/>
      <c r="PBK33" s="7"/>
      <c r="PBL33" s="7"/>
      <c r="PBM33" s="7"/>
      <c r="PBN33" s="7"/>
      <c r="PBO33" s="7"/>
      <c r="PBP33" s="7"/>
      <c r="PBQ33" s="7"/>
      <c r="PBR33" s="7"/>
      <c r="PBS33" s="7"/>
      <c r="PBT33" s="7"/>
      <c r="PBU33" s="7"/>
      <c r="PBV33" s="7"/>
      <c r="PBW33" s="7"/>
      <c r="PBX33" s="7"/>
      <c r="PBY33" s="7"/>
      <c r="PBZ33" s="7"/>
      <c r="PCA33" s="7"/>
      <c r="PCB33" s="7"/>
      <c r="PCC33" s="7"/>
      <c r="PCD33" s="7"/>
      <c r="PCE33" s="7"/>
      <c r="PCF33" s="7"/>
      <c r="PCG33" s="7"/>
      <c r="PCH33" s="7"/>
      <c r="PCI33" s="7"/>
      <c r="PCJ33" s="7"/>
      <c r="PCK33" s="7"/>
      <c r="PCL33" s="7"/>
      <c r="PCM33" s="7"/>
      <c r="PCN33" s="7"/>
      <c r="PCO33" s="7"/>
      <c r="PCP33" s="7"/>
      <c r="PCQ33" s="7"/>
      <c r="PCR33" s="7"/>
      <c r="PCS33" s="7"/>
      <c r="PCT33" s="7"/>
      <c r="PCU33" s="7"/>
      <c r="PCV33" s="7"/>
      <c r="PCW33" s="7"/>
      <c r="PCX33" s="7"/>
      <c r="PCY33" s="7"/>
      <c r="PCZ33" s="7"/>
      <c r="PDA33" s="7"/>
      <c r="PDB33" s="7"/>
      <c r="PDC33" s="7"/>
      <c r="PDD33" s="7"/>
      <c r="PDE33" s="7"/>
      <c r="PDF33" s="7"/>
      <c r="PDG33" s="7"/>
      <c r="PDH33" s="7"/>
      <c r="PDI33" s="7"/>
      <c r="PDJ33" s="7"/>
      <c r="PDK33" s="7"/>
      <c r="PDL33" s="7"/>
      <c r="PDM33" s="7"/>
      <c r="PDN33" s="7"/>
      <c r="PDO33" s="7"/>
      <c r="PDP33" s="7"/>
      <c r="PDQ33" s="7"/>
      <c r="PDR33" s="7"/>
      <c r="PDS33" s="7"/>
      <c r="PDT33" s="7"/>
      <c r="PDU33" s="7"/>
      <c r="PDV33" s="7"/>
      <c r="PDW33" s="7"/>
      <c r="PDX33" s="7"/>
      <c r="PDY33" s="7"/>
      <c r="PDZ33" s="7"/>
      <c r="PEA33" s="7"/>
      <c r="PEB33" s="7"/>
      <c r="PEC33" s="7"/>
      <c r="PED33" s="7"/>
      <c r="PEE33" s="7"/>
      <c r="PEF33" s="7"/>
      <c r="PEG33" s="7"/>
      <c r="PEH33" s="7"/>
      <c r="PEI33" s="7"/>
      <c r="PEJ33" s="7"/>
      <c r="PEK33" s="7"/>
      <c r="PEL33" s="7"/>
      <c r="PEM33" s="7"/>
      <c r="PEN33" s="7"/>
      <c r="PEO33" s="7"/>
      <c r="PEP33" s="7"/>
      <c r="PEQ33" s="7"/>
      <c r="PER33" s="7"/>
      <c r="PES33" s="7"/>
      <c r="PET33" s="7"/>
      <c r="PEU33" s="7"/>
      <c r="PEV33" s="7"/>
      <c r="PEW33" s="7"/>
      <c r="PEX33" s="7"/>
      <c r="PEY33" s="7"/>
      <c r="PEZ33" s="7"/>
      <c r="PFA33" s="7"/>
      <c r="PFB33" s="7"/>
      <c r="PFC33" s="7"/>
      <c r="PFD33" s="7"/>
      <c r="PFE33" s="7"/>
      <c r="PFF33" s="7"/>
      <c r="PFG33" s="7"/>
      <c r="PFH33" s="7"/>
      <c r="PFI33" s="7"/>
      <c r="PFJ33" s="7"/>
      <c r="PFK33" s="7"/>
      <c r="PFL33" s="7"/>
      <c r="PFM33" s="7"/>
      <c r="PFN33" s="7"/>
      <c r="PFO33" s="7"/>
      <c r="PFP33" s="7"/>
      <c r="PFQ33" s="7"/>
      <c r="PFR33" s="7"/>
      <c r="PFS33" s="7"/>
      <c r="PFT33" s="7"/>
      <c r="PFU33" s="7"/>
      <c r="PFV33" s="7"/>
      <c r="PFW33" s="7"/>
      <c r="PFX33" s="7"/>
      <c r="PFY33" s="7"/>
      <c r="PFZ33" s="7"/>
      <c r="PGA33" s="7"/>
      <c r="PGB33" s="7"/>
      <c r="PGC33" s="7"/>
      <c r="PGD33" s="7"/>
      <c r="PGE33" s="7"/>
      <c r="PGF33" s="7"/>
      <c r="PGG33" s="7"/>
      <c r="PGH33" s="7"/>
      <c r="PGI33" s="7"/>
      <c r="PGJ33" s="7"/>
      <c r="PGK33" s="7"/>
      <c r="PGL33" s="7"/>
      <c r="PGM33" s="7"/>
      <c r="PGN33" s="7"/>
      <c r="PGO33" s="7"/>
      <c r="PGP33" s="7"/>
      <c r="PGQ33" s="7"/>
      <c r="PGR33" s="7"/>
      <c r="PGS33" s="7"/>
      <c r="PGT33" s="7"/>
      <c r="PGU33" s="7"/>
      <c r="PGV33" s="7"/>
      <c r="PGW33" s="7"/>
      <c r="PGX33" s="7"/>
      <c r="PGY33" s="7"/>
      <c r="PGZ33" s="7"/>
      <c r="PHA33" s="7"/>
      <c r="PHB33" s="7"/>
      <c r="PHC33" s="7"/>
      <c r="PHD33" s="7"/>
      <c r="PHE33" s="7"/>
      <c r="PHF33" s="7"/>
      <c r="PHG33" s="7"/>
      <c r="PHH33" s="7"/>
      <c r="PHI33" s="7"/>
      <c r="PHJ33" s="7"/>
      <c r="PHK33" s="7"/>
      <c r="PHL33" s="7"/>
      <c r="PHM33" s="7"/>
      <c r="PHN33" s="7"/>
      <c r="PHO33" s="7"/>
      <c r="PHP33" s="7"/>
      <c r="PHQ33" s="7"/>
      <c r="PHR33" s="7"/>
      <c r="PHS33" s="7"/>
      <c r="PHT33" s="7"/>
      <c r="PHU33" s="7"/>
      <c r="PHV33" s="7"/>
      <c r="PHW33" s="7"/>
      <c r="PHX33" s="7"/>
      <c r="PHY33" s="7"/>
      <c r="PHZ33" s="7"/>
      <c r="PIA33" s="7"/>
      <c r="PIB33" s="7"/>
      <c r="PIC33" s="7"/>
      <c r="PID33" s="7"/>
      <c r="PIE33" s="7"/>
      <c r="PIF33" s="7"/>
      <c r="PIG33" s="7"/>
      <c r="PIH33" s="7"/>
      <c r="PII33" s="7"/>
      <c r="PIJ33" s="7"/>
      <c r="PIK33" s="7"/>
      <c r="PIL33" s="7"/>
      <c r="PIM33" s="7"/>
      <c r="PIN33" s="7"/>
      <c r="PIO33" s="7"/>
      <c r="PIP33" s="7"/>
      <c r="PIQ33" s="7"/>
      <c r="PIR33" s="7"/>
      <c r="PIS33" s="7"/>
      <c r="PIT33" s="7"/>
      <c r="PIU33" s="7"/>
      <c r="PIV33" s="7"/>
      <c r="PIW33" s="7"/>
      <c r="PIX33" s="7"/>
      <c r="PIY33" s="7"/>
      <c r="PIZ33" s="7"/>
      <c r="PJA33" s="7"/>
      <c r="PJB33" s="7"/>
      <c r="PJC33" s="7"/>
      <c r="PJD33" s="7"/>
      <c r="PJE33" s="7"/>
      <c r="PJF33" s="7"/>
      <c r="PJG33" s="7"/>
      <c r="PJH33" s="7"/>
      <c r="PJI33" s="7"/>
      <c r="PJJ33" s="7"/>
      <c r="PJK33" s="7"/>
      <c r="PJL33" s="7"/>
      <c r="PJM33" s="7"/>
      <c r="PJN33" s="7"/>
      <c r="PJO33" s="7"/>
      <c r="PJP33" s="7"/>
      <c r="PJQ33" s="7"/>
      <c r="PJR33" s="7"/>
      <c r="PJS33" s="7"/>
      <c r="PJT33" s="7"/>
      <c r="PJU33" s="7"/>
      <c r="PJV33" s="7"/>
      <c r="PJW33" s="7"/>
      <c r="PJX33" s="7"/>
      <c r="PJY33" s="7"/>
      <c r="PJZ33" s="7"/>
      <c r="PKA33" s="7"/>
      <c r="PKB33" s="7"/>
      <c r="PKC33" s="7"/>
      <c r="PKD33" s="7"/>
      <c r="PKE33" s="7"/>
      <c r="PKF33" s="7"/>
      <c r="PKG33" s="7"/>
      <c r="PKH33" s="7"/>
      <c r="PKI33" s="7"/>
      <c r="PKJ33" s="7"/>
      <c r="PKK33" s="7"/>
      <c r="PKL33" s="7"/>
      <c r="PKM33" s="7"/>
      <c r="PKN33" s="7"/>
      <c r="PKO33" s="7"/>
      <c r="PKP33" s="7"/>
      <c r="PKQ33" s="7"/>
      <c r="PKR33" s="7"/>
      <c r="PKS33" s="7"/>
      <c r="PKT33" s="7"/>
      <c r="PKU33" s="7"/>
      <c r="PKV33" s="7"/>
      <c r="PKW33" s="7"/>
      <c r="PKX33" s="7"/>
      <c r="PKY33" s="7"/>
      <c r="PKZ33" s="7"/>
      <c r="PLA33" s="7"/>
      <c r="PLB33" s="7"/>
      <c r="PLC33" s="7"/>
      <c r="PLD33" s="7"/>
      <c r="PLE33" s="7"/>
      <c r="PLF33" s="7"/>
      <c r="PLG33" s="7"/>
      <c r="PLH33" s="7"/>
      <c r="PLI33" s="7"/>
      <c r="PLJ33" s="7"/>
      <c r="PLK33" s="7"/>
      <c r="PLL33" s="7"/>
      <c r="PLM33" s="7"/>
      <c r="PLN33" s="7"/>
      <c r="PLO33" s="7"/>
      <c r="PLP33" s="7"/>
      <c r="PLQ33" s="7"/>
      <c r="PLR33" s="7"/>
      <c r="PLS33" s="7"/>
      <c r="PLT33" s="7"/>
      <c r="PLU33" s="7"/>
      <c r="PLV33" s="7"/>
      <c r="PLW33" s="7"/>
      <c r="PLX33" s="7"/>
      <c r="PLY33" s="7"/>
      <c r="PLZ33" s="7"/>
      <c r="PMA33" s="7"/>
      <c r="PMB33" s="7"/>
      <c r="PMC33" s="7"/>
      <c r="PMD33" s="7"/>
      <c r="PME33" s="7"/>
      <c r="PMF33" s="7"/>
      <c r="PMG33" s="7"/>
      <c r="PMH33" s="7"/>
      <c r="PMI33" s="7"/>
      <c r="PMJ33" s="7"/>
      <c r="PMK33" s="7"/>
      <c r="PML33" s="7"/>
      <c r="PMM33" s="7"/>
      <c r="PMN33" s="7"/>
      <c r="PMO33" s="7"/>
      <c r="PMP33" s="7"/>
      <c r="PMQ33" s="7"/>
      <c r="PMR33" s="7"/>
      <c r="PMS33" s="7"/>
      <c r="PMT33" s="7"/>
      <c r="PMU33" s="7"/>
      <c r="PMV33" s="7"/>
      <c r="PMW33" s="7"/>
      <c r="PMX33" s="7"/>
      <c r="PMY33" s="7"/>
      <c r="PMZ33" s="7"/>
      <c r="PNA33" s="7"/>
      <c r="PNB33" s="7"/>
      <c r="PNC33" s="7"/>
      <c r="PND33" s="7"/>
      <c r="PNE33" s="7"/>
      <c r="PNF33" s="7"/>
      <c r="PNG33" s="7"/>
      <c r="PNH33" s="7"/>
      <c r="PNI33" s="7"/>
      <c r="PNJ33" s="7"/>
      <c r="PNK33" s="7"/>
      <c r="PNL33" s="7"/>
      <c r="PNM33" s="7"/>
      <c r="PNN33" s="7"/>
      <c r="PNO33" s="7"/>
      <c r="PNP33" s="7"/>
      <c r="PNQ33" s="7"/>
      <c r="PNR33" s="7"/>
      <c r="PNS33" s="7"/>
      <c r="PNT33" s="7"/>
      <c r="PNU33" s="7"/>
      <c r="PNV33" s="7"/>
      <c r="PNW33" s="7"/>
      <c r="PNX33" s="7"/>
      <c r="PNY33" s="7"/>
      <c r="PNZ33" s="7"/>
      <c r="POA33" s="7"/>
      <c r="POB33" s="7"/>
      <c r="POC33" s="7"/>
      <c r="POD33" s="7"/>
      <c r="POE33" s="7"/>
      <c r="POF33" s="7"/>
      <c r="POG33" s="7"/>
      <c r="POH33" s="7"/>
      <c r="POI33" s="7"/>
      <c r="POJ33" s="7"/>
      <c r="POK33" s="7"/>
      <c r="POL33" s="7"/>
      <c r="POM33" s="7"/>
      <c r="PON33" s="7"/>
      <c r="POO33" s="7"/>
      <c r="POP33" s="7"/>
      <c r="POQ33" s="7"/>
      <c r="POR33" s="7"/>
      <c r="POS33" s="7"/>
      <c r="POT33" s="7"/>
      <c r="POU33" s="7"/>
      <c r="POV33" s="7"/>
      <c r="POW33" s="7"/>
      <c r="POX33" s="7"/>
      <c r="POY33" s="7"/>
      <c r="POZ33" s="7"/>
      <c r="PPA33" s="7"/>
      <c r="PPB33" s="7"/>
      <c r="PPC33" s="7"/>
      <c r="PPD33" s="7"/>
      <c r="PPE33" s="7"/>
      <c r="PPF33" s="7"/>
      <c r="PPG33" s="7"/>
      <c r="PPH33" s="7"/>
      <c r="PPI33" s="7"/>
      <c r="PPJ33" s="7"/>
      <c r="PPK33" s="7"/>
      <c r="PPL33" s="7"/>
      <c r="PPM33" s="7"/>
      <c r="PPN33" s="7"/>
      <c r="PPO33" s="7"/>
      <c r="PPP33" s="7"/>
      <c r="PPQ33" s="7"/>
      <c r="PPR33" s="7"/>
      <c r="PPS33" s="7"/>
      <c r="PPT33" s="7"/>
      <c r="PPU33" s="7"/>
      <c r="PPV33" s="7"/>
      <c r="PPW33" s="7"/>
      <c r="PPX33" s="7"/>
      <c r="PPY33" s="7"/>
      <c r="PPZ33" s="7"/>
      <c r="PQA33" s="7"/>
      <c r="PQB33" s="7"/>
      <c r="PQC33" s="7"/>
      <c r="PQD33" s="7"/>
      <c r="PQE33" s="7"/>
      <c r="PQF33" s="7"/>
      <c r="PQG33" s="7"/>
      <c r="PQH33" s="7"/>
      <c r="PQI33" s="7"/>
      <c r="PQJ33" s="7"/>
      <c r="PQK33" s="7"/>
      <c r="PQL33" s="7"/>
      <c r="PQM33" s="7"/>
      <c r="PQN33" s="7"/>
      <c r="PQO33" s="7"/>
      <c r="PQP33" s="7"/>
      <c r="PQQ33" s="7"/>
      <c r="PQR33" s="7"/>
      <c r="PQS33" s="7"/>
      <c r="PQT33" s="7"/>
      <c r="PQU33" s="7"/>
      <c r="PQV33" s="7"/>
      <c r="PQW33" s="7"/>
      <c r="PQX33" s="7"/>
      <c r="PQY33" s="7"/>
      <c r="PQZ33" s="7"/>
      <c r="PRA33" s="7"/>
      <c r="PRB33" s="7"/>
      <c r="PRC33" s="7"/>
      <c r="PRD33" s="7"/>
      <c r="PRE33" s="7"/>
      <c r="PRF33" s="7"/>
      <c r="PRG33" s="7"/>
      <c r="PRH33" s="7"/>
      <c r="PRI33" s="7"/>
      <c r="PRJ33" s="7"/>
      <c r="PRK33" s="7"/>
      <c r="PRL33" s="7"/>
      <c r="PRM33" s="7"/>
      <c r="PRN33" s="7"/>
      <c r="PRO33" s="7"/>
      <c r="PRP33" s="7"/>
      <c r="PRQ33" s="7"/>
      <c r="PRR33" s="7"/>
      <c r="PRS33" s="7"/>
      <c r="PRT33" s="7"/>
      <c r="PRU33" s="7"/>
      <c r="PRV33" s="7"/>
      <c r="PRW33" s="7"/>
      <c r="PRX33" s="7"/>
      <c r="PRY33" s="7"/>
      <c r="PRZ33" s="7"/>
      <c r="PSA33" s="7"/>
      <c r="PSB33" s="7"/>
      <c r="PSC33" s="7"/>
      <c r="PSD33" s="7"/>
      <c r="PSE33" s="7"/>
      <c r="PSF33" s="7"/>
      <c r="PSG33" s="7"/>
      <c r="PSH33" s="7"/>
      <c r="PSI33" s="7"/>
      <c r="PSJ33" s="7"/>
      <c r="PSK33" s="7"/>
      <c r="PSL33" s="7"/>
      <c r="PSM33" s="7"/>
      <c r="PSN33" s="7"/>
      <c r="PSO33" s="7"/>
      <c r="PSP33" s="7"/>
      <c r="PSQ33" s="7"/>
      <c r="PSR33" s="7"/>
      <c r="PSS33" s="7"/>
      <c r="PST33" s="7"/>
      <c r="PSU33" s="7"/>
      <c r="PSV33" s="7"/>
      <c r="PSW33" s="7"/>
      <c r="PSX33" s="7"/>
      <c r="PSY33" s="7"/>
      <c r="PSZ33" s="7"/>
      <c r="PTA33" s="7"/>
      <c r="PTB33" s="7"/>
      <c r="PTC33" s="7"/>
      <c r="PTD33" s="7"/>
      <c r="PTE33" s="7"/>
      <c r="PTF33" s="7"/>
      <c r="PTG33" s="7"/>
      <c r="PTH33" s="7"/>
      <c r="PTI33" s="7"/>
      <c r="PTJ33" s="7"/>
      <c r="PTK33" s="7"/>
      <c r="PTL33" s="7"/>
      <c r="PTM33" s="7"/>
      <c r="PTN33" s="7"/>
      <c r="PTO33" s="7"/>
      <c r="PTP33" s="7"/>
      <c r="PTQ33" s="7"/>
      <c r="PTR33" s="7"/>
      <c r="PTS33" s="7"/>
      <c r="PTT33" s="7"/>
      <c r="PTU33" s="7"/>
      <c r="PTV33" s="7"/>
      <c r="PTW33" s="7"/>
      <c r="PTX33" s="7"/>
      <c r="PTY33" s="7"/>
      <c r="PTZ33" s="7"/>
      <c r="PUA33" s="7"/>
      <c r="PUB33" s="7"/>
      <c r="PUC33" s="7"/>
      <c r="PUD33" s="7"/>
      <c r="PUE33" s="7"/>
      <c r="PUF33" s="7"/>
      <c r="PUG33" s="7"/>
      <c r="PUH33" s="7"/>
      <c r="PUI33" s="7"/>
      <c r="PUJ33" s="7"/>
      <c r="PUK33" s="7"/>
      <c r="PUL33" s="7"/>
      <c r="PUM33" s="7"/>
      <c r="PUN33" s="7"/>
      <c r="PUO33" s="7"/>
      <c r="PUP33" s="7"/>
      <c r="PUQ33" s="7"/>
      <c r="PUR33" s="7"/>
      <c r="PUS33" s="7"/>
      <c r="PUT33" s="7"/>
      <c r="PUU33" s="7"/>
      <c r="PUV33" s="7"/>
      <c r="PUW33" s="7"/>
      <c r="PUX33" s="7"/>
      <c r="PUY33" s="7"/>
      <c r="PUZ33" s="7"/>
      <c r="PVA33" s="7"/>
      <c r="PVB33" s="7"/>
      <c r="PVC33" s="7"/>
      <c r="PVD33" s="7"/>
      <c r="PVE33" s="7"/>
      <c r="PVF33" s="7"/>
      <c r="PVG33" s="7"/>
      <c r="PVH33" s="7"/>
      <c r="PVI33" s="7"/>
      <c r="PVJ33" s="7"/>
      <c r="PVK33" s="7"/>
      <c r="PVL33" s="7"/>
      <c r="PVM33" s="7"/>
      <c r="PVN33" s="7"/>
      <c r="PVO33" s="7"/>
      <c r="PVP33" s="7"/>
      <c r="PVQ33" s="7"/>
      <c r="PVR33" s="7"/>
      <c r="PVS33" s="7"/>
      <c r="PVT33" s="7"/>
      <c r="PVU33" s="7"/>
      <c r="PVV33" s="7"/>
      <c r="PVW33" s="7"/>
      <c r="PVX33" s="7"/>
      <c r="PVY33" s="7"/>
      <c r="PVZ33" s="7"/>
      <c r="PWA33" s="7"/>
      <c r="PWB33" s="7"/>
      <c r="PWC33" s="7"/>
      <c r="PWD33" s="7"/>
      <c r="PWE33" s="7"/>
      <c r="PWF33" s="7"/>
      <c r="PWG33" s="7"/>
      <c r="PWH33" s="7"/>
      <c r="PWI33" s="7"/>
      <c r="PWJ33" s="7"/>
      <c r="PWK33" s="7"/>
      <c r="PWL33" s="7"/>
      <c r="PWM33" s="7"/>
      <c r="PWN33" s="7"/>
      <c r="PWO33" s="7"/>
      <c r="PWP33" s="7"/>
      <c r="PWQ33" s="7"/>
      <c r="PWR33" s="7"/>
      <c r="PWS33" s="7"/>
      <c r="PWT33" s="7"/>
      <c r="PWU33" s="7"/>
      <c r="PWV33" s="7"/>
      <c r="PWW33" s="7"/>
      <c r="PWX33" s="7"/>
      <c r="PWY33" s="7"/>
      <c r="PWZ33" s="7"/>
      <c r="PXA33" s="7"/>
      <c r="PXB33" s="7"/>
      <c r="PXC33" s="7"/>
      <c r="PXD33" s="7"/>
      <c r="PXE33" s="7"/>
      <c r="PXF33" s="7"/>
      <c r="PXG33" s="7"/>
      <c r="PXH33" s="7"/>
      <c r="PXI33" s="7"/>
      <c r="PXJ33" s="7"/>
      <c r="PXK33" s="7"/>
      <c r="PXL33" s="7"/>
      <c r="PXM33" s="7"/>
      <c r="PXN33" s="7"/>
      <c r="PXO33" s="7"/>
      <c r="PXP33" s="7"/>
      <c r="PXQ33" s="7"/>
      <c r="PXR33" s="7"/>
      <c r="PXS33" s="7"/>
      <c r="PXT33" s="7"/>
      <c r="PXU33" s="7"/>
      <c r="PXV33" s="7"/>
      <c r="PXW33" s="7"/>
      <c r="PXX33" s="7"/>
      <c r="PXY33" s="7"/>
      <c r="PXZ33" s="7"/>
      <c r="PYA33" s="7"/>
      <c r="PYB33" s="7"/>
      <c r="PYC33" s="7"/>
      <c r="PYD33" s="7"/>
      <c r="PYE33" s="7"/>
      <c r="PYF33" s="7"/>
      <c r="PYG33" s="7"/>
      <c r="PYH33" s="7"/>
      <c r="PYI33" s="7"/>
      <c r="PYJ33" s="7"/>
      <c r="PYK33" s="7"/>
      <c r="PYL33" s="7"/>
      <c r="PYM33" s="7"/>
      <c r="PYN33" s="7"/>
      <c r="PYO33" s="7"/>
      <c r="PYP33" s="7"/>
      <c r="PYQ33" s="7"/>
      <c r="PYR33" s="7"/>
      <c r="PYS33" s="7"/>
      <c r="PYT33" s="7"/>
      <c r="PYU33" s="7"/>
      <c r="PYV33" s="7"/>
      <c r="PYW33" s="7"/>
      <c r="PYX33" s="7"/>
      <c r="PYY33" s="7"/>
      <c r="PYZ33" s="7"/>
      <c r="PZA33" s="7"/>
      <c r="PZB33" s="7"/>
      <c r="PZC33" s="7"/>
      <c r="PZD33" s="7"/>
      <c r="PZE33" s="7"/>
      <c r="PZF33" s="7"/>
      <c r="PZG33" s="7"/>
      <c r="PZH33" s="7"/>
      <c r="PZI33" s="7"/>
      <c r="PZJ33" s="7"/>
      <c r="PZK33" s="7"/>
      <c r="PZL33" s="7"/>
      <c r="PZM33" s="7"/>
      <c r="PZN33" s="7"/>
      <c r="PZO33" s="7"/>
      <c r="PZP33" s="7"/>
      <c r="PZQ33" s="7"/>
      <c r="PZR33" s="7"/>
      <c r="PZS33" s="7"/>
      <c r="PZT33" s="7"/>
      <c r="PZU33" s="7"/>
      <c r="PZV33" s="7"/>
      <c r="PZW33" s="7"/>
      <c r="PZX33" s="7"/>
      <c r="PZY33" s="7"/>
      <c r="PZZ33" s="7"/>
      <c r="QAA33" s="7"/>
      <c r="QAB33" s="7"/>
      <c r="QAC33" s="7"/>
      <c r="QAD33" s="7"/>
      <c r="QAE33" s="7"/>
      <c r="QAF33" s="7"/>
      <c r="QAG33" s="7"/>
      <c r="QAH33" s="7"/>
      <c r="QAI33" s="7"/>
      <c r="QAJ33" s="7"/>
      <c r="QAK33" s="7"/>
      <c r="QAL33" s="7"/>
      <c r="QAM33" s="7"/>
      <c r="QAN33" s="7"/>
      <c r="QAO33" s="7"/>
      <c r="QAP33" s="7"/>
      <c r="QAQ33" s="7"/>
      <c r="QAR33" s="7"/>
      <c r="QAS33" s="7"/>
      <c r="QAT33" s="7"/>
      <c r="QAU33" s="7"/>
      <c r="QAV33" s="7"/>
      <c r="QAW33" s="7"/>
      <c r="QAX33" s="7"/>
      <c r="QAY33" s="7"/>
      <c r="QAZ33" s="7"/>
      <c r="QBA33" s="7"/>
      <c r="QBB33" s="7"/>
      <c r="QBC33" s="7"/>
      <c r="QBD33" s="7"/>
      <c r="QBE33" s="7"/>
      <c r="QBF33" s="7"/>
      <c r="QBG33" s="7"/>
      <c r="QBH33" s="7"/>
      <c r="QBI33" s="7"/>
      <c r="QBJ33" s="7"/>
      <c r="QBK33" s="7"/>
      <c r="QBL33" s="7"/>
      <c r="QBM33" s="7"/>
      <c r="QBN33" s="7"/>
      <c r="QBO33" s="7"/>
      <c r="QBP33" s="7"/>
      <c r="QBQ33" s="7"/>
      <c r="QBR33" s="7"/>
      <c r="QBS33" s="7"/>
      <c r="QBT33" s="7"/>
      <c r="QBU33" s="7"/>
      <c r="QBV33" s="7"/>
      <c r="QBW33" s="7"/>
      <c r="QBX33" s="7"/>
      <c r="QBY33" s="7"/>
      <c r="QBZ33" s="7"/>
      <c r="QCA33" s="7"/>
      <c r="QCB33" s="7"/>
      <c r="QCC33" s="7"/>
      <c r="QCD33" s="7"/>
      <c r="QCE33" s="7"/>
      <c r="QCF33" s="7"/>
      <c r="QCG33" s="7"/>
      <c r="QCH33" s="7"/>
      <c r="QCI33" s="7"/>
      <c r="QCJ33" s="7"/>
      <c r="QCK33" s="7"/>
      <c r="QCL33" s="7"/>
      <c r="QCM33" s="7"/>
      <c r="QCN33" s="7"/>
      <c r="QCO33" s="7"/>
      <c r="QCP33" s="7"/>
      <c r="QCQ33" s="7"/>
      <c r="QCR33" s="7"/>
      <c r="QCS33" s="7"/>
      <c r="QCT33" s="7"/>
      <c r="QCU33" s="7"/>
      <c r="QCV33" s="7"/>
      <c r="QCW33" s="7"/>
      <c r="QCX33" s="7"/>
      <c r="QCY33" s="7"/>
      <c r="QCZ33" s="7"/>
      <c r="QDA33" s="7"/>
      <c r="QDB33" s="7"/>
      <c r="QDC33" s="7"/>
      <c r="QDD33" s="7"/>
      <c r="QDE33" s="7"/>
      <c r="QDF33" s="7"/>
      <c r="QDG33" s="7"/>
      <c r="QDH33" s="7"/>
      <c r="QDI33" s="7"/>
      <c r="QDJ33" s="7"/>
      <c r="QDK33" s="7"/>
      <c r="QDL33" s="7"/>
      <c r="QDM33" s="7"/>
      <c r="QDN33" s="7"/>
      <c r="QDO33" s="7"/>
      <c r="QDP33" s="7"/>
      <c r="QDQ33" s="7"/>
      <c r="QDR33" s="7"/>
      <c r="QDS33" s="7"/>
      <c r="QDT33" s="7"/>
      <c r="QDU33" s="7"/>
      <c r="QDV33" s="7"/>
      <c r="QDW33" s="7"/>
      <c r="QDX33" s="7"/>
      <c r="QDY33" s="7"/>
      <c r="QDZ33" s="7"/>
      <c r="QEA33" s="7"/>
      <c r="QEB33" s="7"/>
      <c r="QEC33" s="7"/>
      <c r="QED33" s="7"/>
      <c r="QEE33" s="7"/>
      <c r="QEF33" s="7"/>
      <c r="QEG33" s="7"/>
      <c r="QEH33" s="7"/>
      <c r="QEI33" s="7"/>
      <c r="QEJ33" s="7"/>
      <c r="QEK33" s="7"/>
      <c r="QEL33" s="7"/>
      <c r="QEM33" s="7"/>
      <c r="QEN33" s="7"/>
      <c r="QEO33" s="7"/>
      <c r="QEP33" s="7"/>
      <c r="QEQ33" s="7"/>
      <c r="QER33" s="7"/>
      <c r="QES33" s="7"/>
      <c r="QET33" s="7"/>
      <c r="QEU33" s="7"/>
      <c r="QEV33" s="7"/>
      <c r="QEW33" s="7"/>
      <c r="QEX33" s="7"/>
      <c r="QEY33" s="7"/>
      <c r="QEZ33" s="7"/>
      <c r="QFA33" s="7"/>
      <c r="QFB33" s="7"/>
      <c r="QFC33" s="7"/>
      <c r="QFD33" s="7"/>
      <c r="QFE33" s="7"/>
      <c r="QFF33" s="7"/>
      <c r="QFG33" s="7"/>
      <c r="QFH33" s="7"/>
      <c r="QFI33" s="7"/>
      <c r="QFJ33" s="7"/>
      <c r="QFK33" s="7"/>
      <c r="QFL33" s="7"/>
      <c r="QFM33" s="7"/>
      <c r="QFN33" s="7"/>
      <c r="QFO33" s="7"/>
      <c r="QFP33" s="7"/>
      <c r="QFQ33" s="7"/>
      <c r="QFR33" s="7"/>
      <c r="QFS33" s="7"/>
      <c r="QFT33" s="7"/>
      <c r="QFU33" s="7"/>
      <c r="QFV33" s="7"/>
      <c r="QFW33" s="7"/>
      <c r="QFX33" s="7"/>
      <c r="QFY33" s="7"/>
      <c r="QFZ33" s="7"/>
      <c r="QGA33" s="7"/>
      <c r="QGB33" s="7"/>
      <c r="QGC33" s="7"/>
      <c r="QGD33" s="7"/>
      <c r="QGE33" s="7"/>
      <c r="QGF33" s="7"/>
      <c r="QGG33" s="7"/>
      <c r="QGH33" s="7"/>
      <c r="QGI33" s="7"/>
      <c r="QGJ33" s="7"/>
      <c r="QGK33" s="7"/>
      <c r="QGL33" s="7"/>
      <c r="QGM33" s="7"/>
      <c r="QGN33" s="7"/>
      <c r="QGO33" s="7"/>
      <c r="QGP33" s="7"/>
      <c r="QGQ33" s="7"/>
      <c r="QGR33" s="7"/>
      <c r="QGS33" s="7"/>
      <c r="QGT33" s="7"/>
      <c r="QGU33" s="7"/>
      <c r="QGV33" s="7"/>
      <c r="QGW33" s="7"/>
      <c r="QGX33" s="7"/>
      <c r="QGY33" s="7"/>
      <c r="QGZ33" s="7"/>
      <c r="QHA33" s="7"/>
      <c r="QHB33" s="7"/>
      <c r="QHC33" s="7"/>
      <c r="QHD33" s="7"/>
      <c r="QHE33" s="7"/>
      <c r="QHF33" s="7"/>
      <c r="QHG33" s="7"/>
      <c r="QHH33" s="7"/>
      <c r="QHI33" s="7"/>
      <c r="QHJ33" s="7"/>
      <c r="QHK33" s="7"/>
      <c r="QHL33" s="7"/>
      <c r="QHM33" s="7"/>
      <c r="QHN33" s="7"/>
      <c r="QHO33" s="7"/>
      <c r="QHP33" s="7"/>
      <c r="QHQ33" s="7"/>
      <c r="QHR33" s="7"/>
      <c r="QHS33" s="7"/>
      <c r="QHT33" s="7"/>
      <c r="QHU33" s="7"/>
      <c r="QHV33" s="7"/>
      <c r="QHW33" s="7"/>
      <c r="QHX33" s="7"/>
      <c r="QHY33" s="7"/>
      <c r="QHZ33" s="7"/>
      <c r="QIA33" s="7"/>
      <c r="QIB33" s="7"/>
      <c r="QIC33" s="7"/>
      <c r="QID33" s="7"/>
      <c r="QIE33" s="7"/>
      <c r="QIF33" s="7"/>
      <c r="QIG33" s="7"/>
      <c r="QIH33" s="7"/>
      <c r="QII33" s="7"/>
      <c r="QIJ33" s="7"/>
      <c r="QIK33" s="7"/>
      <c r="QIL33" s="7"/>
      <c r="QIM33" s="7"/>
      <c r="QIN33" s="7"/>
      <c r="QIO33" s="7"/>
      <c r="QIP33" s="7"/>
      <c r="QIQ33" s="7"/>
      <c r="QIR33" s="7"/>
      <c r="QIS33" s="7"/>
      <c r="QIT33" s="7"/>
      <c r="QIU33" s="7"/>
      <c r="QIV33" s="7"/>
      <c r="QIW33" s="7"/>
      <c r="QIX33" s="7"/>
      <c r="QIY33" s="7"/>
      <c r="QIZ33" s="7"/>
      <c r="QJA33" s="7"/>
      <c r="QJB33" s="7"/>
      <c r="QJC33" s="7"/>
      <c r="QJD33" s="7"/>
      <c r="QJE33" s="7"/>
      <c r="QJF33" s="7"/>
      <c r="QJG33" s="7"/>
      <c r="QJH33" s="7"/>
      <c r="QJI33" s="7"/>
      <c r="QJJ33" s="7"/>
      <c r="QJK33" s="7"/>
      <c r="QJL33" s="7"/>
      <c r="QJM33" s="7"/>
      <c r="QJN33" s="7"/>
      <c r="QJO33" s="7"/>
      <c r="QJP33" s="7"/>
      <c r="QJQ33" s="7"/>
      <c r="QJR33" s="7"/>
      <c r="QJS33" s="7"/>
      <c r="QJT33" s="7"/>
      <c r="QJU33" s="7"/>
      <c r="QJV33" s="7"/>
      <c r="QJW33" s="7"/>
      <c r="QJX33" s="7"/>
      <c r="QJY33" s="7"/>
      <c r="QJZ33" s="7"/>
      <c r="QKA33" s="7"/>
      <c r="QKB33" s="7"/>
      <c r="QKC33" s="7"/>
      <c r="QKD33" s="7"/>
      <c r="QKE33" s="7"/>
      <c r="QKF33" s="7"/>
      <c r="QKG33" s="7"/>
      <c r="QKH33" s="7"/>
      <c r="QKI33" s="7"/>
      <c r="QKJ33" s="7"/>
      <c r="QKK33" s="7"/>
      <c r="QKL33" s="7"/>
      <c r="QKM33" s="7"/>
      <c r="QKN33" s="7"/>
      <c r="QKO33" s="7"/>
      <c r="QKP33" s="7"/>
      <c r="QKQ33" s="7"/>
      <c r="QKR33" s="7"/>
      <c r="QKS33" s="7"/>
      <c r="QKT33" s="7"/>
      <c r="QKU33" s="7"/>
      <c r="QKV33" s="7"/>
      <c r="QKW33" s="7"/>
      <c r="QKX33" s="7"/>
      <c r="QKY33" s="7"/>
      <c r="QKZ33" s="7"/>
      <c r="QLA33" s="7"/>
      <c r="QLB33" s="7"/>
      <c r="QLC33" s="7"/>
      <c r="QLD33" s="7"/>
      <c r="QLE33" s="7"/>
      <c r="QLF33" s="7"/>
      <c r="QLG33" s="7"/>
      <c r="QLH33" s="7"/>
      <c r="QLI33" s="7"/>
      <c r="QLJ33" s="7"/>
      <c r="QLK33" s="7"/>
      <c r="QLL33" s="7"/>
      <c r="QLM33" s="7"/>
      <c r="QLN33" s="7"/>
      <c r="QLO33" s="7"/>
      <c r="QLP33" s="7"/>
      <c r="QLQ33" s="7"/>
      <c r="QLR33" s="7"/>
      <c r="QLS33" s="7"/>
      <c r="QLT33" s="7"/>
      <c r="QLU33" s="7"/>
      <c r="QLV33" s="7"/>
      <c r="QLW33" s="7"/>
      <c r="QLX33" s="7"/>
      <c r="QLY33" s="7"/>
      <c r="QLZ33" s="7"/>
      <c r="QMA33" s="7"/>
      <c r="QMB33" s="7"/>
      <c r="QMC33" s="7"/>
      <c r="QMD33" s="7"/>
      <c r="QME33" s="7"/>
      <c r="QMF33" s="7"/>
      <c r="QMG33" s="7"/>
      <c r="QMH33" s="7"/>
      <c r="QMI33" s="7"/>
      <c r="QMJ33" s="7"/>
      <c r="QMK33" s="7"/>
      <c r="QML33" s="7"/>
      <c r="QMM33" s="7"/>
      <c r="QMN33" s="7"/>
      <c r="QMO33" s="7"/>
      <c r="QMP33" s="7"/>
      <c r="QMQ33" s="7"/>
      <c r="QMR33" s="7"/>
      <c r="QMS33" s="7"/>
      <c r="QMT33" s="7"/>
      <c r="QMU33" s="7"/>
      <c r="QMV33" s="7"/>
      <c r="QMW33" s="7"/>
      <c r="QMX33" s="7"/>
      <c r="QMY33" s="7"/>
      <c r="QMZ33" s="7"/>
      <c r="QNA33" s="7"/>
      <c r="QNB33" s="7"/>
      <c r="QNC33" s="7"/>
      <c r="QND33" s="7"/>
      <c r="QNE33" s="7"/>
      <c r="QNF33" s="7"/>
      <c r="QNG33" s="7"/>
      <c r="QNH33" s="7"/>
      <c r="QNI33" s="7"/>
      <c r="QNJ33" s="7"/>
      <c r="QNK33" s="7"/>
      <c r="QNL33" s="7"/>
      <c r="QNM33" s="7"/>
      <c r="QNN33" s="7"/>
      <c r="QNO33" s="7"/>
      <c r="QNP33" s="7"/>
      <c r="QNQ33" s="7"/>
      <c r="QNR33" s="7"/>
      <c r="QNS33" s="7"/>
      <c r="QNT33" s="7"/>
      <c r="QNU33" s="7"/>
      <c r="QNV33" s="7"/>
      <c r="QNW33" s="7"/>
      <c r="QNX33" s="7"/>
      <c r="QNY33" s="7"/>
      <c r="QNZ33" s="7"/>
      <c r="QOA33" s="7"/>
      <c r="QOB33" s="7"/>
      <c r="QOC33" s="7"/>
      <c r="QOD33" s="7"/>
      <c r="QOE33" s="7"/>
      <c r="QOF33" s="7"/>
      <c r="QOG33" s="7"/>
      <c r="QOH33" s="7"/>
      <c r="QOI33" s="7"/>
      <c r="QOJ33" s="7"/>
      <c r="QOK33" s="7"/>
      <c r="QOL33" s="7"/>
      <c r="QOM33" s="7"/>
      <c r="QON33" s="7"/>
      <c r="QOO33" s="7"/>
      <c r="QOP33" s="7"/>
      <c r="QOQ33" s="7"/>
      <c r="QOR33" s="7"/>
      <c r="QOS33" s="7"/>
      <c r="QOT33" s="7"/>
      <c r="QOU33" s="7"/>
      <c r="QOV33" s="7"/>
      <c r="QOW33" s="7"/>
      <c r="QOX33" s="7"/>
      <c r="QOY33" s="7"/>
      <c r="QOZ33" s="7"/>
      <c r="QPA33" s="7"/>
      <c r="QPB33" s="7"/>
      <c r="QPC33" s="7"/>
      <c r="QPD33" s="7"/>
      <c r="QPE33" s="7"/>
      <c r="QPF33" s="7"/>
      <c r="QPG33" s="7"/>
      <c r="QPH33" s="7"/>
      <c r="QPI33" s="7"/>
      <c r="QPJ33" s="7"/>
      <c r="QPK33" s="7"/>
      <c r="QPL33" s="7"/>
      <c r="QPM33" s="7"/>
      <c r="QPN33" s="7"/>
      <c r="QPO33" s="7"/>
      <c r="QPP33" s="7"/>
      <c r="QPQ33" s="7"/>
      <c r="QPR33" s="7"/>
      <c r="QPS33" s="7"/>
      <c r="QPT33" s="7"/>
      <c r="QPU33" s="7"/>
      <c r="QPV33" s="7"/>
      <c r="QPW33" s="7"/>
      <c r="QPX33" s="7"/>
      <c r="QPY33" s="7"/>
      <c r="QPZ33" s="7"/>
      <c r="QQA33" s="7"/>
      <c r="QQB33" s="7"/>
      <c r="QQC33" s="7"/>
      <c r="QQD33" s="7"/>
      <c r="QQE33" s="7"/>
      <c r="QQF33" s="7"/>
      <c r="QQG33" s="7"/>
      <c r="QQH33" s="7"/>
      <c r="QQI33" s="7"/>
      <c r="QQJ33" s="7"/>
      <c r="QQK33" s="7"/>
      <c r="QQL33" s="7"/>
      <c r="QQM33" s="7"/>
      <c r="QQN33" s="7"/>
      <c r="QQO33" s="7"/>
      <c r="QQP33" s="7"/>
      <c r="QQQ33" s="7"/>
      <c r="QQR33" s="7"/>
      <c r="QQS33" s="7"/>
      <c r="QQT33" s="7"/>
      <c r="QQU33" s="7"/>
      <c r="QQV33" s="7"/>
      <c r="QQW33" s="7"/>
      <c r="QQX33" s="7"/>
      <c r="QQY33" s="7"/>
      <c r="QQZ33" s="7"/>
      <c r="QRA33" s="7"/>
      <c r="QRB33" s="7"/>
      <c r="QRC33" s="7"/>
      <c r="QRD33" s="7"/>
      <c r="QRE33" s="7"/>
      <c r="QRF33" s="7"/>
      <c r="QRG33" s="7"/>
      <c r="QRH33" s="7"/>
      <c r="QRI33" s="7"/>
      <c r="QRJ33" s="7"/>
      <c r="QRK33" s="7"/>
      <c r="QRL33" s="7"/>
      <c r="QRM33" s="7"/>
      <c r="QRN33" s="7"/>
      <c r="QRO33" s="7"/>
      <c r="QRP33" s="7"/>
      <c r="QRQ33" s="7"/>
      <c r="QRR33" s="7"/>
      <c r="QRS33" s="7"/>
      <c r="QRT33" s="7"/>
      <c r="QRU33" s="7"/>
      <c r="QRV33" s="7"/>
      <c r="QRW33" s="7"/>
      <c r="QRX33" s="7"/>
      <c r="QRY33" s="7"/>
      <c r="QRZ33" s="7"/>
      <c r="QSA33" s="7"/>
      <c r="QSB33" s="7"/>
      <c r="QSC33" s="7"/>
      <c r="QSD33" s="7"/>
      <c r="QSE33" s="7"/>
      <c r="QSF33" s="7"/>
      <c r="QSG33" s="7"/>
      <c r="QSH33" s="7"/>
      <c r="QSI33" s="7"/>
      <c r="QSJ33" s="7"/>
      <c r="QSK33" s="7"/>
      <c r="QSL33" s="7"/>
      <c r="QSM33" s="7"/>
      <c r="QSN33" s="7"/>
      <c r="QSO33" s="7"/>
      <c r="QSP33" s="7"/>
      <c r="QSQ33" s="7"/>
      <c r="QSR33" s="7"/>
      <c r="QSS33" s="7"/>
      <c r="QST33" s="7"/>
      <c r="QSU33" s="7"/>
      <c r="QSV33" s="7"/>
      <c r="QSW33" s="7"/>
      <c r="QSX33" s="7"/>
      <c r="QSY33" s="7"/>
      <c r="QSZ33" s="7"/>
      <c r="QTA33" s="7"/>
      <c r="QTB33" s="7"/>
      <c r="QTC33" s="7"/>
      <c r="QTD33" s="7"/>
      <c r="QTE33" s="7"/>
      <c r="QTF33" s="7"/>
      <c r="QTG33" s="7"/>
      <c r="QTH33" s="7"/>
      <c r="QTI33" s="7"/>
      <c r="QTJ33" s="7"/>
      <c r="QTK33" s="7"/>
      <c r="QTL33" s="7"/>
      <c r="QTM33" s="7"/>
      <c r="QTN33" s="7"/>
      <c r="QTO33" s="7"/>
      <c r="QTP33" s="7"/>
      <c r="QTQ33" s="7"/>
      <c r="QTR33" s="7"/>
      <c r="QTS33" s="7"/>
      <c r="QTT33" s="7"/>
      <c r="QTU33" s="7"/>
      <c r="QTV33" s="7"/>
      <c r="QTW33" s="7"/>
      <c r="QTX33" s="7"/>
      <c r="QTY33" s="7"/>
      <c r="QTZ33" s="7"/>
      <c r="QUA33" s="7"/>
      <c r="QUB33" s="7"/>
      <c r="QUC33" s="7"/>
      <c r="QUD33" s="7"/>
      <c r="QUE33" s="7"/>
      <c r="QUF33" s="7"/>
      <c r="QUG33" s="7"/>
      <c r="QUH33" s="7"/>
      <c r="QUI33" s="7"/>
      <c r="QUJ33" s="7"/>
      <c r="QUK33" s="7"/>
      <c r="QUL33" s="7"/>
      <c r="QUM33" s="7"/>
      <c r="QUN33" s="7"/>
      <c r="QUO33" s="7"/>
      <c r="QUP33" s="7"/>
      <c r="QUQ33" s="7"/>
      <c r="QUR33" s="7"/>
      <c r="QUS33" s="7"/>
      <c r="QUT33" s="7"/>
      <c r="QUU33" s="7"/>
      <c r="QUV33" s="7"/>
      <c r="QUW33" s="7"/>
      <c r="QUX33" s="7"/>
      <c r="QUY33" s="7"/>
      <c r="QUZ33" s="7"/>
      <c r="QVA33" s="7"/>
      <c r="QVB33" s="7"/>
      <c r="QVC33" s="7"/>
      <c r="QVD33" s="7"/>
      <c r="QVE33" s="7"/>
      <c r="QVF33" s="7"/>
      <c r="QVG33" s="7"/>
      <c r="QVH33" s="7"/>
      <c r="QVI33" s="7"/>
      <c r="QVJ33" s="7"/>
      <c r="QVK33" s="7"/>
      <c r="QVL33" s="7"/>
      <c r="QVM33" s="7"/>
      <c r="QVN33" s="7"/>
      <c r="QVO33" s="7"/>
      <c r="QVP33" s="7"/>
      <c r="QVQ33" s="7"/>
      <c r="QVR33" s="7"/>
      <c r="QVS33" s="7"/>
      <c r="QVT33" s="7"/>
      <c r="QVU33" s="7"/>
      <c r="QVV33" s="7"/>
      <c r="QVW33" s="7"/>
      <c r="QVX33" s="7"/>
      <c r="QVY33" s="7"/>
      <c r="QVZ33" s="7"/>
      <c r="QWA33" s="7"/>
      <c r="QWB33" s="7"/>
      <c r="QWC33" s="7"/>
      <c r="QWD33" s="7"/>
      <c r="QWE33" s="7"/>
      <c r="QWF33" s="7"/>
      <c r="QWG33" s="7"/>
      <c r="QWH33" s="7"/>
      <c r="QWI33" s="7"/>
      <c r="QWJ33" s="7"/>
      <c r="QWK33" s="7"/>
      <c r="QWL33" s="7"/>
      <c r="QWM33" s="7"/>
      <c r="QWN33" s="7"/>
      <c r="QWO33" s="7"/>
      <c r="QWP33" s="7"/>
      <c r="QWQ33" s="7"/>
      <c r="QWR33" s="7"/>
      <c r="QWS33" s="7"/>
      <c r="QWT33" s="7"/>
      <c r="QWU33" s="7"/>
      <c r="QWV33" s="7"/>
      <c r="QWW33" s="7"/>
      <c r="QWX33" s="7"/>
      <c r="QWY33" s="7"/>
      <c r="QWZ33" s="7"/>
      <c r="QXA33" s="7"/>
      <c r="QXB33" s="7"/>
      <c r="QXC33" s="7"/>
      <c r="QXD33" s="7"/>
      <c r="QXE33" s="7"/>
      <c r="QXF33" s="7"/>
      <c r="QXG33" s="7"/>
      <c r="QXH33" s="7"/>
      <c r="QXI33" s="7"/>
      <c r="QXJ33" s="7"/>
      <c r="QXK33" s="7"/>
      <c r="QXL33" s="7"/>
      <c r="QXM33" s="7"/>
      <c r="QXN33" s="7"/>
      <c r="QXO33" s="7"/>
      <c r="QXP33" s="7"/>
      <c r="QXQ33" s="7"/>
      <c r="QXR33" s="7"/>
      <c r="QXS33" s="7"/>
      <c r="QXT33" s="7"/>
      <c r="QXU33" s="7"/>
      <c r="QXV33" s="7"/>
      <c r="QXW33" s="7"/>
      <c r="QXX33" s="7"/>
      <c r="QXY33" s="7"/>
      <c r="QXZ33" s="7"/>
      <c r="QYA33" s="7"/>
      <c r="QYB33" s="7"/>
      <c r="QYC33" s="7"/>
      <c r="QYD33" s="7"/>
      <c r="QYE33" s="7"/>
      <c r="QYF33" s="7"/>
      <c r="QYG33" s="7"/>
      <c r="QYH33" s="7"/>
      <c r="QYI33" s="7"/>
      <c r="QYJ33" s="7"/>
      <c r="QYK33" s="7"/>
      <c r="QYL33" s="7"/>
      <c r="QYM33" s="7"/>
      <c r="QYN33" s="7"/>
      <c r="QYO33" s="7"/>
      <c r="QYP33" s="7"/>
      <c r="QYQ33" s="7"/>
      <c r="QYR33" s="7"/>
      <c r="QYS33" s="7"/>
      <c r="QYT33" s="7"/>
      <c r="QYU33" s="7"/>
      <c r="QYV33" s="7"/>
      <c r="QYW33" s="7"/>
      <c r="QYX33" s="7"/>
      <c r="QYY33" s="7"/>
      <c r="QYZ33" s="7"/>
      <c r="QZA33" s="7"/>
      <c r="QZB33" s="7"/>
      <c r="QZC33" s="7"/>
      <c r="QZD33" s="7"/>
      <c r="QZE33" s="7"/>
      <c r="QZF33" s="7"/>
      <c r="QZG33" s="7"/>
      <c r="QZH33" s="7"/>
      <c r="QZI33" s="7"/>
      <c r="QZJ33" s="7"/>
      <c r="QZK33" s="7"/>
      <c r="QZL33" s="7"/>
      <c r="QZM33" s="7"/>
      <c r="QZN33" s="7"/>
      <c r="QZO33" s="7"/>
      <c r="QZP33" s="7"/>
      <c r="QZQ33" s="7"/>
      <c r="QZR33" s="7"/>
      <c r="QZS33" s="7"/>
      <c r="QZT33" s="7"/>
      <c r="QZU33" s="7"/>
      <c r="QZV33" s="7"/>
      <c r="QZW33" s="7"/>
      <c r="QZX33" s="7"/>
      <c r="QZY33" s="7"/>
      <c r="QZZ33" s="7"/>
      <c r="RAA33" s="7"/>
      <c r="RAB33" s="7"/>
      <c r="RAC33" s="7"/>
      <c r="RAD33" s="7"/>
      <c r="RAE33" s="7"/>
      <c r="RAF33" s="7"/>
      <c r="RAG33" s="7"/>
      <c r="RAH33" s="7"/>
      <c r="RAI33" s="7"/>
      <c r="RAJ33" s="7"/>
      <c r="RAK33" s="7"/>
      <c r="RAL33" s="7"/>
      <c r="RAM33" s="7"/>
      <c r="RAN33" s="7"/>
      <c r="RAO33" s="7"/>
      <c r="RAP33" s="7"/>
      <c r="RAQ33" s="7"/>
      <c r="RAR33" s="7"/>
      <c r="RAS33" s="7"/>
      <c r="RAT33" s="7"/>
      <c r="RAU33" s="7"/>
      <c r="RAV33" s="7"/>
      <c r="RAW33" s="7"/>
      <c r="RAX33" s="7"/>
      <c r="RAY33" s="7"/>
      <c r="RAZ33" s="7"/>
      <c r="RBA33" s="7"/>
      <c r="RBB33" s="7"/>
      <c r="RBC33" s="7"/>
      <c r="RBD33" s="7"/>
      <c r="RBE33" s="7"/>
      <c r="RBF33" s="7"/>
      <c r="RBG33" s="7"/>
      <c r="RBH33" s="7"/>
      <c r="RBI33" s="7"/>
      <c r="RBJ33" s="7"/>
      <c r="RBK33" s="7"/>
      <c r="RBL33" s="7"/>
      <c r="RBM33" s="7"/>
      <c r="RBN33" s="7"/>
      <c r="RBO33" s="7"/>
      <c r="RBP33" s="7"/>
      <c r="RBQ33" s="7"/>
      <c r="RBR33" s="7"/>
      <c r="RBS33" s="7"/>
      <c r="RBT33" s="7"/>
      <c r="RBU33" s="7"/>
      <c r="RBV33" s="7"/>
      <c r="RBW33" s="7"/>
      <c r="RBX33" s="7"/>
      <c r="RBY33" s="7"/>
      <c r="RBZ33" s="7"/>
      <c r="RCA33" s="7"/>
      <c r="RCB33" s="7"/>
      <c r="RCC33" s="7"/>
      <c r="RCD33" s="7"/>
      <c r="RCE33" s="7"/>
      <c r="RCF33" s="7"/>
      <c r="RCG33" s="7"/>
      <c r="RCH33" s="7"/>
      <c r="RCI33" s="7"/>
      <c r="RCJ33" s="7"/>
      <c r="RCK33" s="7"/>
      <c r="RCL33" s="7"/>
      <c r="RCM33" s="7"/>
      <c r="RCN33" s="7"/>
      <c r="RCO33" s="7"/>
      <c r="RCP33" s="7"/>
      <c r="RCQ33" s="7"/>
      <c r="RCR33" s="7"/>
      <c r="RCS33" s="7"/>
      <c r="RCT33" s="7"/>
      <c r="RCU33" s="7"/>
      <c r="RCV33" s="7"/>
      <c r="RCW33" s="7"/>
      <c r="RCX33" s="7"/>
      <c r="RCY33" s="7"/>
      <c r="RCZ33" s="7"/>
      <c r="RDA33" s="7"/>
      <c r="RDB33" s="7"/>
      <c r="RDC33" s="7"/>
      <c r="RDD33" s="7"/>
      <c r="RDE33" s="7"/>
      <c r="RDF33" s="7"/>
      <c r="RDG33" s="7"/>
      <c r="RDH33" s="7"/>
      <c r="RDI33" s="7"/>
      <c r="RDJ33" s="7"/>
      <c r="RDK33" s="7"/>
      <c r="RDL33" s="7"/>
      <c r="RDM33" s="7"/>
      <c r="RDN33" s="7"/>
      <c r="RDO33" s="7"/>
      <c r="RDP33" s="7"/>
      <c r="RDQ33" s="7"/>
      <c r="RDR33" s="7"/>
      <c r="RDS33" s="7"/>
      <c r="RDT33" s="7"/>
      <c r="RDU33" s="7"/>
      <c r="RDV33" s="7"/>
      <c r="RDW33" s="7"/>
      <c r="RDX33" s="7"/>
      <c r="RDY33" s="7"/>
      <c r="RDZ33" s="7"/>
      <c r="REA33" s="7"/>
      <c r="REB33" s="7"/>
      <c r="REC33" s="7"/>
      <c r="RED33" s="7"/>
      <c r="REE33" s="7"/>
      <c r="REF33" s="7"/>
      <c r="REG33" s="7"/>
      <c r="REH33" s="7"/>
      <c r="REI33" s="7"/>
      <c r="REJ33" s="7"/>
      <c r="REK33" s="7"/>
      <c r="REL33" s="7"/>
      <c r="REM33" s="7"/>
      <c r="REN33" s="7"/>
      <c r="REO33" s="7"/>
      <c r="REP33" s="7"/>
      <c r="REQ33" s="7"/>
      <c r="RER33" s="7"/>
      <c r="RES33" s="7"/>
      <c r="RET33" s="7"/>
      <c r="REU33" s="7"/>
      <c r="REV33" s="7"/>
      <c r="REW33" s="7"/>
      <c r="REX33" s="7"/>
      <c r="REY33" s="7"/>
      <c r="REZ33" s="7"/>
      <c r="RFA33" s="7"/>
      <c r="RFB33" s="7"/>
      <c r="RFC33" s="7"/>
      <c r="RFD33" s="7"/>
      <c r="RFE33" s="7"/>
      <c r="RFF33" s="7"/>
      <c r="RFG33" s="7"/>
      <c r="RFH33" s="7"/>
      <c r="RFI33" s="7"/>
      <c r="RFJ33" s="7"/>
      <c r="RFK33" s="7"/>
      <c r="RFL33" s="7"/>
      <c r="RFM33" s="7"/>
      <c r="RFN33" s="7"/>
      <c r="RFO33" s="7"/>
      <c r="RFP33" s="7"/>
      <c r="RFQ33" s="7"/>
      <c r="RFR33" s="7"/>
      <c r="RFS33" s="7"/>
      <c r="RFT33" s="7"/>
      <c r="RFU33" s="7"/>
      <c r="RFV33" s="7"/>
      <c r="RFW33" s="7"/>
      <c r="RFX33" s="7"/>
      <c r="RFY33" s="7"/>
      <c r="RFZ33" s="7"/>
      <c r="RGA33" s="7"/>
      <c r="RGB33" s="7"/>
      <c r="RGC33" s="7"/>
      <c r="RGD33" s="7"/>
      <c r="RGE33" s="7"/>
      <c r="RGF33" s="7"/>
      <c r="RGG33" s="7"/>
      <c r="RGH33" s="7"/>
      <c r="RGI33" s="7"/>
      <c r="RGJ33" s="7"/>
      <c r="RGK33" s="7"/>
      <c r="RGL33" s="7"/>
      <c r="RGM33" s="7"/>
      <c r="RGN33" s="7"/>
      <c r="RGO33" s="7"/>
      <c r="RGP33" s="7"/>
      <c r="RGQ33" s="7"/>
      <c r="RGR33" s="7"/>
      <c r="RGS33" s="7"/>
      <c r="RGT33" s="7"/>
      <c r="RGU33" s="7"/>
      <c r="RGV33" s="7"/>
      <c r="RGW33" s="7"/>
      <c r="RGX33" s="7"/>
      <c r="RGY33" s="7"/>
      <c r="RGZ33" s="7"/>
      <c r="RHA33" s="7"/>
      <c r="RHB33" s="7"/>
      <c r="RHC33" s="7"/>
      <c r="RHD33" s="7"/>
      <c r="RHE33" s="7"/>
      <c r="RHF33" s="7"/>
      <c r="RHG33" s="7"/>
      <c r="RHH33" s="7"/>
      <c r="RHI33" s="7"/>
      <c r="RHJ33" s="7"/>
      <c r="RHK33" s="7"/>
      <c r="RHL33" s="7"/>
      <c r="RHM33" s="7"/>
      <c r="RHN33" s="7"/>
      <c r="RHO33" s="7"/>
      <c r="RHP33" s="7"/>
      <c r="RHQ33" s="7"/>
      <c r="RHR33" s="7"/>
      <c r="RHS33" s="7"/>
      <c r="RHT33" s="7"/>
      <c r="RHU33" s="7"/>
      <c r="RHV33" s="7"/>
      <c r="RHW33" s="7"/>
      <c r="RHX33" s="7"/>
      <c r="RHY33" s="7"/>
      <c r="RHZ33" s="7"/>
      <c r="RIA33" s="7"/>
      <c r="RIB33" s="7"/>
      <c r="RIC33" s="7"/>
      <c r="RID33" s="7"/>
      <c r="RIE33" s="7"/>
      <c r="RIF33" s="7"/>
      <c r="RIG33" s="7"/>
      <c r="RIH33" s="7"/>
      <c r="RII33" s="7"/>
      <c r="RIJ33" s="7"/>
      <c r="RIK33" s="7"/>
      <c r="RIL33" s="7"/>
      <c r="RIM33" s="7"/>
      <c r="RIN33" s="7"/>
      <c r="RIO33" s="7"/>
      <c r="RIP33" s="7"/>
      <c r="RIQ33" s="7"/>
      <c r="RIR33" s="7"/>
      <c r="RIS33" s="7"/>
      <c r="RIT33" s="7"/>
      <c r="RIU33" s="7"/>
      <c r="RIV33" s="7"/>
      <c r="RIW33" s="7"/>
      <c r="RIX33" s="7"/>
      <c r="RIY33" s="7"/>
      <c r="RIZ33" s="7"/>
      <c r="RJA33" s="7"/>
      <c r="RJB33" s="7"/>
      <c r="RJC33" s="7"/>
      <c r="RJD33" s="7"/>
      <c r="RJE33" s="7"/>
      <c r="RJF33" s="7"/>
      <c r="RJG33" s="7"/>
      <c r="RJH33" s="7"/>
      <c r="RJI33" s="7"/>
      <c r="RJJ33" s="7"/>
      <c r="RJK33" s="7"/>
      <c r="RJL33" s="7"/>
      <c r="RJM33" s="7"/>
      <c r="RJN33" s="7"/>
      <c r="RJO33" s="7"/>
      <c r="RJP33" s="7"/>
      <c r="RJQ33" s="7"/>
      <c r="RJR33" s="7"/>
      <c r="RJS33" s="7"/>
      <c r="RJT33" s="7"/>
      <c r="RJU33" s="7"/>
      <c r="RJV33" s="7"/>
      <c r="RJW33" s="7"/>
      <c r="RJX33" s="7"/>
      <c r="RJY33" s="7"/>
      <c r="RJZ33" s="7"/>
      <c r="RKA33" s="7"/>
      <c r="RKB33" s="7"/>
      <c r="RKC33" s="7"/>
      <c r="RKD33" s="7"/>
      <c r="RKE33" s="7"/>
      <c r="RKF33" s="7"/>
      <c r="RKG33" s="7"/>
      <c r="RKH33" s="7"/>
      <c r="RKI33" s="7"/>
      <c r="RKJ33" s="7"/>
      <c r="RKK33" s="7"/>
      <c r="RKL33" s="7"/>
      <c r="RKM33" s="7"/>
      <c r="RKN33" s="7"/>
      <c r="RKO33" s="7"/>
      <c r="RKP33" s="7"/>
      <c r="RKQ33" s="7"/>
      <c r="RKR33" s="7"/>
      <c r="RKS33" s="7"/>
      <c r="RKT33" s="7"/>
      <c r="RKU33" s="7"/>
      <c r="RKV33" s="7"/>
      <c r="RKW33" s="7"/>
      <c r="RKX33" s="7"/>
      <c r="RKY33" s="7"/>
      <c r="RKZ33" s="7"/>
      <c r="RLA33" s="7"/>
      <c r="RLB33" s="7"/>
      <c r="RLC33" s="7"/>
      <c r="RLD33" s="7"/>
      <c r="RLE33" s="7"/>
      <c r="RLF33" s="7"/>
      <c r="RLG33" s="7"/>
      <c r="RLH33" s="7"/>
      <c r="RLI33" s="7"/>
      <c r="RLJ33" s="7"/>
      <c r="RLK33" s="7"/>
      <c r="RLL33" s="7"/>
      <c r="RLM33" s="7"/>
      <c r="RLN33" s="7"/>
      <c r="RLO33" s="7"/>
      <c r="RLP33" s="7"/>
      <c r="RLQ33" s="7"/>
      <c r="RLR33" s="7"/>
      <c r="RLS33" s="7"/>
      <c r="RLT33" s="7"/>
      <c r="RLU33" s="7"/>
      <c r="RLV33" s="7"/>
      <c r="RLW33" s="7"/>
      <c r="RLX33" s="7"/>
      <c r="RLY33" s="7"/>
      <c r="RLZ33" s="7"/>
      <c r="RMA33" s="7"/>
      <c r="RMB33" s="7"/>
      <c r="RMC33" s="7"/>
      <c r="RMD33" s="7"/>
      <c r="RME33" s="7"/>
      <c r="RMF33" s="7"/>
      <c r="RMG33" s="7"/>
      <c r="RMH33" s="7"/>
      <c r="RMI33" s="7"/>
      <c r="RMJ33" s="7"/>
      <c r="RMK33" s="7"/>
      <c r="RML33" s="7"/>
      <c r="RMM33" s="7"/>
      <c r="RMN33" s="7"/>
      <c r="RMO33" s="7"/>
      <c r="RMP33" s="7"/>
      <c r="RMQ33" s="7"/>
      <c r="RMR33" s="7"/>
      <c r="RMS33" s="7"/>
      <c r="RMT33" s="7"/>
      <c r="RMU33" s="7"/>
      <c r="RMV33" s="7"/>
      <c r="RMW33" s="7"/>
      <c r="RMX33" s="7"/>
      <c r="RMY33" s="7"/>
      <c r="RMZ33" s="7"/>
      <c r="RNA33" s="7"/>
      <c r="RNB33" s="7"/>
      <c r="RNC33" s="7"/>
      <c r="RND33" s="7"/>
      <c r="RNE33" s="7"/>
      <c r="RNF33" s="7"/>
      <c r="RNG33" s="7"/>
      <c r="RNH33" s="7"/>
      <c r="RNI33" s="7"/>
      <c r="RNJ33" s="7"/>
      <c r="RNK33" s="7"/>
      <c r="RNL33" s="7"/>
      <c r="RNM33" s="7"/>
      <c r="RNN33" s="7"/>
      <c r="RNO33" s="7"/>
      <c r="RNP33" s="7"/>
      <c r="RNQ33" s="7"/>
      <c r="RNR33" s="7"/>
      <c r="RNS33" s="7"/>
      <c r="RNT33" s="7"/>
      <c r="RNU33" s="7"/>
      <c r="RNV33" s="7"/>
      <c r="RNW33" s="7"/>
      <c r="RNX33" s="7"/>
      <c r="RNY33" s="7"/>
      <c r="RNZ33" s="7"/>
      <c r="ROA33" s="7"/>
      <c r="ROB33" s="7"/>
      <c r="ROC33" s="7"/>
      <c r="ROD33" s="7"/>
      <c r="ROE33" s="7"/>
      <c r="ROF33" s="7"/>
      <c r="ROG33" s="7"/>
      <c r="ROH33" s="7"/>
      <c r="ROI33" s="7"/>
      <c r="ROJ33" s="7"/>
      <c r="ROK33" s="7"/>
      <c r="ROL33" s="7"/>
      <c r="ROM33" s="7"/>
      <c r="RON33" s="7"/>
      <c r="ROO33" s="7"/>
      <c r="ROP33" s="7"/>
      <c r="ROQ33" s="7"/>
      <c r="ROR33" s="7"/>
      <c r="ROS33" s="7"/>
      <c r="ROT33" s="7"/>
      <c r="ROU33" s="7"/>
      <c r="ROV33" s="7"/>
      <c r="ROW33" s="7"/>
      <c r="ROX33" s="7"/>
      <c r="ROY33" s="7"/>
      <c r="ROZ33" s="7"/>
      <c r="RPA33" s="7"/>
      <c r="RPB33" s="7"/>
      <c r="RPC33" s="7"/>
      <c r="RPD33" s="7"/>
      <c r="RPE33" s="7"/>
      <c r="RPF33" s="7"/>
      <c r="RPG33" s="7"/>
      <c r="RPH33" s="7"/>
      <c r="RPI33" s="7"/>
      <c r="RPJ33" s="7"/>
      <c r="RPK33" s="7"/>
      <c r="RPL33" s="7"/>
      <c r="RPM33" s="7"/>
      <c r="RPN33" s="7"/>
      <c r="RPO33" s="7"/>
      <c r="RPP33" s="7"/>
      <c r="RPQ33" s="7"/>
      <c r="RPR33" s="7"/>
      <c r="RPS33" s="7"/>
      <c r="RPT33" s="7"/>
      <c r="RPU33" s="7"/>
      <c r="RPV33" s="7"/>
      <c r="RPW33" s="7"/>
      <c r="RPX33" s="7"/>
      <c r="RPY33" s="7"/>
      <c r="RPZ33" s="7"/>
      <c r="RQA33" s="7"/>
      <c r="RQB33" s="7"/>
      <c r="RQC33" s="7"/>
      <c r="RQD33" s="7"/>
      <c r="RQE33" s="7"/>
      <c r="RQF33" s="7"/>
      <c r="RQG33" s="7"/>
      <c r="RQH33" s="7"/>
      <c r="RQI33" s="7"/>
      <c r="RQJ33" s="7"/>
      <c r="RQK33" s="7"/>
      <c r="RQL33" s="7"/>
      <c r="RQM33" s="7"/>
      <c r="RQN33" s="7"/>
      <c r="RQO33" s="7"/>
      <c r="RQP33" s="7"/>
      <c r="RQQ33" s="7"/>
      <c r="RQR33" s="7"/>
      <c r="RQS33" s="7"/>
      <c r="RQT33" s="7"/>
      <c r="RQU33" s="7"/>
      <c r="RQV33" s="7"/>
      <c r="RQW33" s="7"/>
      <c r="RQX33" s="7"/>
      <c r="RQY33" s="7"/>
      <c r="RQZ33" s="7"/>
      <c r="RRA33" s="7"/>
      <c r="RRB33" s="7"/>
      <c r="RRC33" s="7"/>
      <c r="RRD33" s="7"/>
      <c r="RRE33" s="7"/>
      <c r="RRF33" s="7"/>
      <c r="RRG33" s="7"/>
      <c r="RRH33" s="7"/>
      <c r="RRI33" s="7"/>
      <c r="RRJ33" s="7"/>
      <c r="RRK33" s="7"/>
      <c r="RRL33" s="7"/>
      <c r="RRM33" s="7"/>
      <c r="RRN33" s="7"/>
      <c r="RRO33" s="7"/>
      <c r="RRP33" s="7"/>
      <c r="RRQ33" s="7"/>
      <c r="RRR33" s="7"/>
      <c r="RRS33" s="7"/>
      <c r="RRT33" s="7"/>
      <c r="RRU33" s="7"/>
      <c r="RRV33" s="7"/>
      <c r="RRW33" s="7"/>
      <c r="RRX33" s="7"/>
      <c r="RRY33" s="7"/>
      <c r="RRZ33" s="7"/>
      <c r="RSA33" s="7"/>
      <c r="RSB33" s="7"/>
      <c r="RSC33" s="7"/>
      <c r="RSD33" s="7"/>
      <c r="RSE33" s="7"/>
      <c r="RSF33" s="7"/>
      <c r="RSG33" s="7"/>
      <c r="RSH33" s="7"/>
      <c r="RSI33" s="7"/>
      <c r="RSJ33" s="7"/>
      <c r="RSK33" s="7"/>
      <c r="RSL33" s="7"/>
      <c r="RSM33" s="7"/>
      <c r="RSN33" s="7"/>
      <c r="RSO33" s="7"/>
      <c r="RSP33" s="7"/>
      <c r="RSQ33" s="7"/>
      <c r="RSR33" s="7"/>
      <c r="RSS33" s="7"/>
      <c r="RST33" s="7"/>
      <c r="RSU33" s="7"/>
      <c r="RSV33" s="7"/>
      <c r="RSW33" s="7"/>
      <c r="RSX33" s="7"/>
      <c r="RSY33" s="7"/>
      <c r="RSZ33" s="7"/>
      <c r="RTA33" s="7"/>
      <c r="RTB33" s="7"/>
      <c r="RTC33" s="7"/>
      <c r="RTD33" s="7"/>
      <c r="RTE33" s="7"/>
      <c r="RTF33" s="7"/>
      <c r="RTG33" s="7"/>
      <c r="RTH33" s="7"/>
      <c r="RTI33" s="7"/>
      <c r="RTJ33" s="7"/>
      <c r="RTK33" s="7"/>
      <c r="RTL33" s="7"/>
      <c r="RTM33" s="7"/>
      <c r="RTN33" s="7"/>
      <c r="RTO33" s="7"/>
      <c r="RTP33" s="7"/>
      <c r="RTQ33" s="7"/>
      <c r="RTR33" s="7"/>
      <c r="RTS33" s="7"/>
      <c r="RTT33" s="7"/>
      <c r="RTU33" s="7"/>
      <c r="RTV33" s="7"/>
      <c r="RTW33" s="7"/>
      <c r="RTX33" s="7"/>
      <c r="RTY33" s="7"/>
      <c r="RTZ33" s="7"/>
      <c r="RUA33" s="7"/>
      <c r="RUB33" s="7"/>
      <c r="RUC33" s="7"/>
      <c r="RUD33" s="7"/>
      <c r="RUE33" s="7"/>
      <c r="RUF33" s="7"/>
      <c r="RUG33" s="7"/>
      <c r="RUH33" s="7"/>
      <c r="RUI33" s="7"/>
      <c r="RUJ33" s="7"/>
      <c r="RUK33" s="7"/>
      <c r="RUL33" s="7"/>
      <c r="RUM33" s="7"/>
      <c r="RUN33" s="7"/>
      <c r="RUO33" s="7"/>
      <c r="RUP33" s="7"/>
      <c r="RUQ33" s="7"/>
      <c r="RUR33" s="7"/>
      <c r="RUS33" s="7"/>
      <c r="RUT33" s="7"/>
      <c r="RUU33" s="7"/>
      <c r="RUV33" s="7"/>
      <c r="RUW33" s="7"/>
      <c r="RUX33" s="7"/>
      <c r="RUY33" s="7"/>
      <c r="RUZ33" s="7"/>
      <c r="RVA33" s="7"/>
      <c r="RVB33" s="7"/>
      <c r="RVC33" s="7"/>
      <c r="RVD33" s="7"/>
      <c r="RVE33" s="7"/>
      <c r="RVF33" s="7"/>
      <c r="RVG33" s="7"/>
      <c r="RVH33" s="7"/>
      <c r="RVI33" s="7"/>
      <c r="RVJ33" s="7"/>
      <c r="RVK33" s="7"/>
      <c r="RVL33" s="7"/>
      <c r="RVM33" s="7"/>
      <c r="RVN33" s="7"/>
      <c r="RVO33" s="7"/>
      <c r="RVP33" s="7"/>
      <c r="RVQ33" s="7"/>
      <c r="RVR33" s="7"/>
      <c r="RVS33" s="7"/>
      <c r="RVT33" s="7"/>
      <c r="RVU33" s="7"/>
      <c r="RVV33" s="7"/>
      <c r="RVW33" s="7"/>
      <c r="RVX33" s="7"/>
      <c r="RVY33" s="7"/>
      <c r="RVZ33" s="7"/>
      <c r="RWA33" s="7"/>
      <c r="RWB33" s="7"/>
      <c r="RWC33" s="7"/>
      <c r="RWD33" s="7"/>
      <c r="RWE33" s="7"/>
      <c r="RWF33" s="7"/>
      <c r="RWG33" s="7"/>
      <c r="RWH33" s="7"/>
      <c r="RWI33" s="7"/>
      <c r="RWJ33" s="7"/>
      <c r="RWK33" s="7"/>
      <c r="RWL33" s="7"/>
      <c r="RWM33" s="7"/>
      <c r="RWN33" s="7"/>
      <c r="RWO33" s="7"/>
      <c r="RWP33" s="7"/>
      <c r="RWQ33" s="7"/>
      <c r="RWR33" s="7"/>
      <c r="RWS33" s="7"/>
      <c r="RWT33" s="7"/>
      <c r="RWU33" s="7"/>
      <c r="RWV33" s="7"/>
      <c r="RWW33" s="7"/>
      <c r="RWX33" s="7"/>
      <c r="RWY33" s="7"/>
      <c r="RWZ33" s="7"/>
      <c r="RXA33" s="7"/>
      <c r="RXB33" s="7"/>
      <c r="RXC33" s="7"/>
      <c r="RXD33" s="7"/>
      <c r="RXE33" s="7"/>
      <c r="RXF33" s="7"/>
      <c r="RXG33" s="7"/>
      <c r="RXH33" s="7"/>
      <c r="RXI33" s="7"/>
      <c r="RXJ33" s="7"/>
      <c r="RXK33" s="7"/>
      <c r="RXL33" s="7"/>
      <c r="RXM33" s="7"/>
      <c r="RXN33" s="7"/>
      <c r="RXO33" s="7"/>
      <c r="RXP33" s="7"/>
      <c r="RXQ33" s="7"/>
      <c r="RXR33" s="7"/>
      <c r="RXS33" s="7"/>
      <c r="RXT33" s="7"/>
      <c r="RXU33" s="7"/>
      <c r="RXV33" s="7"/>
      <c r="RXW33" s="7"/>
      <c r="RXX33" s="7"/>
      <c r="RXY33" s="7"/>
      <c r="RXZ33" s="7"/>
      <c r="RYA33" s="7"/>
      <c r="RYB33" s="7"/>
      <c r="RYC33" s="7"/>
      <c r="RYD33" s="7"/>
      <c r="RYE33" s="7"/>
      <c r="RYF33" s="7"/>
      <c r="RYG33" s="7"/>
      <c r="RYH33" s="7"/>
      <c r="RYI33" s="7"/>
      <c r="RYJ33" s="7"/>
      <c r="RYK33" s="7"/>
      <c r="RYL33" s="7"/>
      <c r="RYM33" s="7"/>
      <c r="RYN33" s="7"/>
      <c r="RYO33" s="7"/>
      <c r="RYP33" s="7"/>
      <c r="RYQ33" s="7"/>
      <c r="RYR33" s="7"/>
      <c r="RYS33" s="7"/>
      <c r="RYT33" s="7"/>
      <c r="RYU33" s="7"/>
      <c r="RYV33" s="7"/>
      <c r="RYW33" s="7"/>
      <c r="RYX33" s="7"/>
      <c r="RYY33" s="7"/>
      <c r="RYZ33" s="7"/>
      <c r="RZA33" s="7"/>
      <c r="RZB33" s="7"/>
      <c r="RZC33" s="7"/>
      <c r="RZD33" s="7"/>
      <c r="RZE33" s="7"/>
      <c r="RZF33" s="7"/>
      <c r="RZG33" s="7"/>
      <c r="RZH33" s="7"/>
      <c r="RZI33" s="7"/>
      <c r="RZJ33" s="7"/>
      <c r="RZK33" s="7"/>
      <c r="RZL33" s="7"/>
      <c r="RZM33" s="7"/>
      <c r="RZN33" s="7"/>
      <c r="RZO33" s="7"/>
      <c r="RZP33" s="7"/>
      <c r="RZQ33" s="7"/>
      <c r="RZR33" s="7"/>
      <c r="RZS33" s="7"/>
      <c r="RZT33" s="7"/>
      <c r="RZU33" s="7"/>
      <c r="RZV33" s="7"/>
      <c r="RZW33" s="7"/>
      <c r="RZX33" s="7"/>
      <c r="RZY33" s="7"/>
      <c r="RZZ33" s="7"/>
      <c r="SAA33" s="7"/>
      <c r="SAB33" s="7"/>
      <c r="SAC33" s="7"/>
      <c r="SAD33" s="7"/>
      <c r="SAE33" s="7"/>
      <c r="SAF33" s="7"/>
      <c r="SAG33" s="7"/>
      <c r="SAH33" s="7"/>
      <c r="SAI33" s="7"/>
      <c r="SAJ33" s="7"/>
      <c r="SAK33" s="7"/>
      <c r="SAL33" s="7"/>
      <c r="SAM33" s="7"/>
      <c r="SAN33" s="7"/>
      <c r="SAO33" s="7"/>
      <c r="SAP33" s="7"/>
      <c r="SAQ33" s="7"/>
      <c r="SAR33" s="7"/>
      <c r="SAS33" s="7"/>
      <c r="SAT33" s="7"/>
      <c r="SAU33" s="7"/>
      <c r="SAV33" s="7"/>
      <c r="SAW33" s="7"/>
      <c r="SAX33" s="7"/>
      <c r="SAY33" s="7"/>
      <c r="SAZ33" s="7"/>
      <c r="SBA33" s="7"/>
      <c r="SBB33" s="7"/>
      <c r="SBC33" s="7"/>
      <c r="SBD33" s="7"/>
      <c r="SBE33" s="7"/>
      <c r="SBF33" s="7"/>
      <c r="SBG33" s="7"/>
      <c r="SBH33" s="7"/>
      <c r="SBI33" s="7"/>
      <c r="SBJ33" s="7"/>
      <c r="SBK33" s="7"/>
      <c r="SBL33" s="7"/>
      <c r="SBM33" s="7"/>
      <c r="SBN33" s="7"/>
      <c r="SBO33" s="7"/>
      <c r="SBP33" s="7"/>
      <c r="SBQ33" s="7"/>
      <c r="SBR33" s="7"/>
      <c r="SBS33" s="7"/>
      <c r="SBT33" s="7"/>
      <c r="SBU33" s="7"/>
      <c r="SBV33" s="7"/>
      <c r="SBW33" s="7"/>
      <c r="SBX33" s="7"/>
      <c r="SBY33" s="7"/>
      <c r="SBZ33" s="7"/>
      <c r="SCA33" s="7"/>
      <c r="SCB33" s="7"/>
      <c r="SCC33" s="7"/>
      <c r="SCD33" s="7"/>
      <c r="SCE33" s="7"/>
      <c r="SCF33" s="7"/>
      <c r="SCG33" s="7"/>
      <c r="SCH33" s="7"/>
      <c r="SCI33" s="7"/>
      <c r="SCJ33" s="7"/>
      <c r="SCK33" s="7"/>
      <c r="SCL33" s="7"/>
      <c r="SCM33" s="7"/>
      <c r="SCN33" s="7"/>
      <c r="SCO33" s="7"/>
      <c r="SCP33" s="7"/>
      <c r="SCQ33" s="7"/>
      <c r="SCR33" s="7"/>
      <c r="SCS33" s="7"/>
      <c r="SCT33" s="7"/>
      <c r="SCU33" s="7"/>
      <c r="SCV33" s="7"/>
      <c r="SCW33" s="7"/>
      <c r="SCX33" s="7"/>
      <c r="SCY33" s="7"/>
      <c r="SCZ33" s="7"/>
      <c r="SDA33" s="7"/>
      <c r="SDB33" s="7"/>
      <c r="SDC33" s="7"/>
      <c r="SDD33" s="7"/>
      <c r="SDE33" s="7"/>
      <c r="SDF33" s="7"/>
      <c r="SDG33" s="7"/>
      <c r="SDH33" s="7"/>
      <c r="SDI33" s="7"/>
      <c r="SDJ33" s="7"/>
      <c r="SDK33" s="7"/>
      <c r="SDL33" s="7"/>
      <c r="SDM33" s="7"/>
      <c r="SDN33" s="7"/>
      <c r="SDO33" s="7"/>
      <c r="SDP33" s="7"/>
      <c r="SDQ33" s="7"/>
      <c r="SDR33" s="7"/>
      <c r="SDS33" s="7"/>
      <c r="SDT33" s="7"/>
      <c r="SDU33" s="7"/>
      <c r="SDV33" s="7"/>
      <c r="SDW33" s="7"/>
      <c r="SDX33" s="7"/>
      <c r="SDY33" s="7"/>
      <c r="SDZ33" s="7"/>
      <c r="SEA33" s="7"/>
      <c r="SEB33" s="7"/>
      <c r="SEC33" s="7"/>
      <c r="SED33" s="7"/>
      <c r="SEE33" s="7"/>
      <c r="SEF33" s="7"/>
      <c r="SEG33" s="7"/>
      <c r="SEH33" s="7"/>
      <c r="SEI33" s="7"/>
      <c r="SEJ33" s="7"/>
      <c r="SEK33" s="7"/>
      <c r="SEL33" s="7"/>
      <c r="SEM33" s="7"/>
      <c r="SEN33" s="7"/>
      <c r="SEO33" s="7"/>
      <c r="SEP33" s="7"/>
      <c r="SEQ33" s="7"/>
      <c r="SER33" s="7"/>
      <c r="SES33" s="7"/>
      <c r="SET33" s="7"/>
      <c r="SEU33" s="7"/>
      <c r="SEV33" s="7"/>
      <c r="SEW33" s="7"/>
      <c r="SEX33" s="7"/>
      <c r="SEY33" s="7"/>
      <c r="SEZ33" s="7"/>
      <c r="SFA33" s="7"/>
      <c r="SFB33" s="7"/>
      <c r="SFC33" s="7"/>
      <c r="SFD33" s="7"/>
      <c r="SFE33" s="7"/>
      <c r="SFF33" s="7"/>
      <c r="SFG33" s="7"/>
      <c r="SFH33" s="7"/>
      <c r="SFI33" s="7"/>
      <c r="SFJ33" s="7"/>
      <c r="SFK33" s="7"/>
      <c r="SFL33" s="7"/>
      <c r="SFM33" s="7"/>
      <c r="SFN33" s="7"/>
      <c r="SFO33" s="7"/>
      <c r="SFP33" s="7"/>
      <c r="SFQ33" s="7"/>
      <c r="SFR33" s="7"/>
      <c r="SFS33" s="7"/>
      <c r="SFT33" s="7"/>
      <c r="SFU33" s="7"/>
      <c r="SFV33" s="7"/>
      <c r="SFW33" s="7"/>
      <c r="SFX33" s="7"/>
      <c r="SFY33" s="7"/>
      <c r="SFZ33" s="7"/>
      <c r="SGA33" s="7"/>
      <c r="SGB33" s="7"/>
      <c r="SGC33" s="7"/>
      <c r="SGD33" s="7"/>
      <c r="SGE33" s="7"/>
      <c r="SGF33" s="7"/>
      <c r="SGG33" s="7"/>
      <c r="SGH33" s="7"/>
      <c r="SGI33" s="7"/>
      <c r="SGJ33" s="7"/>
      <c r="SGK33" s="7"/>
      <c r="SGL33" s="7"/>
      <c r="SGM33" s="7"/>
      <c r="SGN33" s="7"/>
      <c r="SGO33" s="7"/>
      <c r="SGP33" s="7"/>
      <c r="SGQ33" s="7"/>
      <c r="SGR33" s="7"/>
      <c r="SGS33" s="7"/>
      <c r="SGT33" s="7"/>
      <c r="SGU33" s="7"/>
      <c r="SGV33" s="7"/>
      <c r="SGW33" s="7"/>
      <c r="SGX33" s="7"/>
      <c r="SGY33" s="7"/>
      <c r="SGZ33" s="7"/>
      <c r="SHA33" s="7"/>
      <c r="SHB33" s="7"/>
      <c r="SHC33" s="7"/>
      <c r="SHD33" s="7"/>
      <c r="SHE33" s="7"/>
      <c r="SHF33" s="7"/>
      <c r="SHG33" s="7"/>
      <c r="SHH33" s="7"/>
      <c r="SHI33" s="7"/>
      <c r="SHJ33" s="7"/>
      <c r="SHK33" s="7"/>
      <c r="SHL33" s="7"/>
      <c r="SHM33" s="7"/>
      <c r="SHN33" s="7"/>
      <c r="SHO33" s="7"/>
      <c r="SHP33" s="7"/>
      <c r="SHQ33" s="7"/>
      <c r="SHR33" s="7"/>
      <c r="SHS33" s="7"/>
      <c r="SHT33" s="7"/>
      <c r="SHU33" s="7"/>
      <c r="SHV33" s="7"/>
      <c r="SHW33" s="7"/>
      <c r="SHX33" s="7"/>
      <c r="SHY33" s="7"/>
      <c r="SHZ33" s="7"/>
      <c r="SIA33" s="7"/>
      <c r="SIB33" s="7"/>
      <c r="SIC33" s="7"/>
      <c r="SID33" s="7"/>
      <c r="SIE33" s="7"/>
      <c r="SIF33" s="7"/>
      <c r="SIG33" s="7"/>
      <c r="SIH33" s="7"/>
      <c r="SII33" s="7"/>
      <c r="SIJ33" s="7"/>
      <c r="SIK33" s="7"/>
      <c r="SIL33" s="7"/>
      <c r="SIM33" s="7"/>
      <c r="SIN33" s="7"/>
      <c r="SIO33" s="7"/>
      <c r="SIP33" s="7"/>
      <c r="SIQ33" s="7"/>
      <c r="SIR33" s="7"/>
      <c r="SIS33" s="7"/>
      <c r="SIT33" s="7"/>
      <c r="SIU33" s="7"/>
      <c r="SIV33" s="7"/>
      <c r="SIW33" s="7"/>
      <c r="SIX33" s="7"/>
      <c r="SIY33" s="7"/>
      <c r="SIZ33" s="7"/>
      <c r="SJA33" s="7"/>
      <c r="SJB33" s="7"/>
      <c r="SJC33" s="7"/>
      <c r="SJD33" s="7"/>
      <c r="SJE33" s="7"/>
      <c r="SJF33" s="7"/>
      <c r="SJG33" s="7"/>
      <c r="SJH33" s="7"/>
      <c r="SJI33" s="7"/>
      <c r="SJJ33" s="7"/>
      <c r="SJK33" s="7"/>
      <c r="SJL33" s="7"/>
      <c r="SJM33" s="7"/>
      <c r="SJN33" s="7"/>
      <c r="SJO33" s="7"/>
      <c r="SJP33" s="7"/>
      <c r="SJQ33" s="7"/>
      <c r="SJR33" s="7"/>
      <c r="SJS33" s="7"/>
      <c r="SJT33" s="7"/>
      <c r="SJU33" s="7"/>
      <c r="SJV33" s="7"/>
      <c r="SJW33" s="7"/>
      <c r="SJX33" s="7"/>
      <c r="SJY33" s="7"/>
      <c r="SJZ33" s="7"/>
      <c r="SKA33" s="7"/>
      <c r="SKB33" s="7"/>
      <c r="SKC33" s="7"/>
      <c r="SKD33" s="7"/>
      <c r="SKE33" s="7"/>
      <c r="SKF33" s="7"/>
      <c r="SKG33" s="7"/>
      <c r="SKH33" s="7"/>
      <c r="SKI33" s="7"/>
      <c r="SKJ33" s="7"/>
      <c r="SKK33" s="7"/>
      <c r="SKL33" s="7"/>
      <c r="SKM33" s="7"/>
      <c r="SKN33" s="7"/>
      <c r="SKO33" s="7"/>
      <c r="SKP33" s="7"/>
      <c r="SKQ33" s="7"/>
      <c r="SKR33" s="7"/>
      <c r="SKS33" s="7"/>
      <c r="SKT33" s="7"/>
      <c r="SKU33" s="7"/>
      <c r="SKV33" s="7"/>
      <c r="SKW33" s="7"/>
      <c r="SKX33" s="7"/>
      <c r="SKY33" s="7"/>
      <c r="SKZ33" s="7"/>
      <c r="SLA33" s="7"/>
      <c r="SLB33" s="7"/>
      <c r="SLC33" s="7"/>
      <c r="SLD33" s="7"/>
      <c r="SLE33" s="7"/>
      <c r="SLF33" s="7"/>
      <c r="SLG33" s="7"/>
      <c r="SLH33" s="7"/>
      <c r="SLI33" s="7"/>
      <c r="SLJ33" s="7"/>
      <c r="SLK33" s="7"/>
      <c r="SLL33" s="7"/>
      <c r="SLM33" s="7"/>
      <c r="SLN33" s="7"/>
      <c r="SLO33" s="7"/>
      <c r="SLP33" s="7"/>
      <c r="SLQ33" s="7"/>
      <c r="SLR33" s="7"/>
      <c r="SLS33" s="7"/>
      <c r="SLT33" s="7"/>
      <c r="SLU33" s="7"/>
      <c r="SLV33" s="7"/>
      <c r="SLW33" s="7"/>
      <c r="SLX33" s="7"/>
      <c r="SLY33" s="7"/>
      <c r="SLZ33" s="7"/>
      <c r="SMA33" s="7"/>
      <c r="SMB33" s="7"/>
      <c r="SMC33" s="7"/>
      <c r="SMD33" s="7"/>
      <c r="SME33" s="7"/>
      <c r="SMF33" s="7"/>
      <c r="SMG33" s="7"/>
      <c r="SMH33" s="7"/>
      <c r="SMI33" s="7"/>
      <c r="SMJ33" s="7"/>
      <c r="SMK33" s="7"/>
      <c r="SML33" s="7"/>
      <c r="SMM33" s="7"/>
      <c r="SMN33" s="7"/>
      <c r="SMO33" s="7"/>
      <c r="SMP33" s="7"/>
      <c r="SMQ33" s="7"/>
      <c r="SMR33" s="7"/>
      <c r="SMS33" s="7"/>
      <c r="SMT33" s="7"/>
      <c r="SMU33" s="7"/>
      <c r="SMV33" s="7"/>
      <c r="SMW33" s="7"/>
      <c r="SMX33" s="7"/>
      <c r="SMY33" s="7"/>
      <c r="SMZ33" s="7"/>
      <c r="SNA33" s="7"/>
      <c r="SNB33" s="7"/>
      <c r="SNC33" s="7"/>
      <c r="SND33" s="7"/>
      <c r="SNE33" s="7"/>
      <c r="SNF33" s="7"/>
      <c r="SNG33" s="7"/>
      <c r="SNH33" s="7"/>
      <c r="SNI33" s="7"/>
      <c r="SNJ33" s="7"/>
      <c r="SNK33" s="7"/>
      <c r="SNL33" s="7"/>
      <c r="SNM33" s="7"/>
      <c r="SNN33" s="7"/>
      <c r="SNO33" s="7"/>
      <c r="SNP33" s="7"/>
      <c r="SNQ33" s="7"/>
      <c r="SNR33" s="7"/>
      <c r="SNS33" s="7"/>
      <c r="SNT33" s="7"/>
      <c r="SNU33" s="7"/>
      <c r="SNV33" s="7"/>
      <c r="SNW33" s="7"/>
      <c r="SNX33" s="7"/>
      <c r="SNY33" s="7"/>
      <c r="SNZ33" s="7"/>
      <c r="SOA33" s="7"/>
      <c r="SOB33" s="7"/>
      <c r="SOC33" s="7"/>
      <c r="SOD33" s="7"/>
      <c r="SOE33" s="7"/>
      <c r="SOF33" s="7"/>
      <c r="SOG33" s="7"/>
      <c r="SOH33" s="7"/>
      <c r="SOI33" s="7"/>
      <c r="SOJ33" s="7"/>
      <c r="SOK33" s="7"/>
      <c r="SOL33" s="7"/>
      <c r="SOM33" s="7"/>
      <c r="SON33" s="7"/>
      <c r="SOO33" s="7"/>
      <c r="SOP33" s="7"/>
      <c r="SOQ33" s="7"/>
      <c r="SOR33" s="7"/>
      <c r="SOS33" s="7"/>
      <c r="SOT33" s="7"/>
      <c r="SOU33" s="7"/>
      <c r="SOV33" s="7"/>
      <c r="SOW33" s="7"/>
      <c r="SOX33" s="7"/>
      <c r="SOY33" s="7"/>
      <c r="SOZ33" s="7"/>
      <c r="SPA33" s="7"/>
      <c r="SPB33" s="7"/>
      <c r="SPC33" s="7"/>
      <c r="SPD33" s="7"/>
      <c r="SPE33" s="7"/>
      <c r="SPF33" s="7"/>
      <c r="SPG33" s="7"/>
      <c r="SPH33" s="7"/>
      <c r="SPI33" s="7"/>
      <c r="SPJ33" s="7"/>
      <c r="SPK33" s="7"/>
      <c r="SPL33" s="7"/>
      <c r="SPM33" s="7"/>
      <c r="SPN33" s="7"/>
      <c r="SPO33" s="7"/>
      <c r="SPP33" s="7"/>
      <c r="SPQ33" s="7"/>
      <c r="SPR33" s="7"/>
      <c r="SPS33" s="7"/>
      <c r="SPT33" s="7"/>
      <c r="SPU33" s="7"/>
      <c r="SPV33" s="7"/>
      <c r="SPW33" s="7"/>
      <c r="SPX33" s="7"/>
      <c r="SPY33" s="7"/>
      <c r="SPZ33" s="7"/>
      <c r="SQA33" s="7"/>
      <c r="SQB33" s="7"/>
      <c r="SQC33" s="7"/>
      <c r="SQD33" s="7"/>
      <c r="SQE33" s="7"/>
      <c r="SQF33" s="7"/>
      <c r="SQG33" s="7"/>
      <c r="SQH33" s="7"/>
      <c r="SQI33" s="7"/>
      <c r="SQJ33" s="7"/>
      <c r="SQK33" s="7"/>
      <c r="SQL33" s="7"/>
      <c r="SQM33" s="7"/>
      <c r="SQN33" s="7"/>
      <c r="SQO33" s="7"/>
      <c r="SQP33" s="7"/>
      <c r="SQQ33" s="7"/>
      <c r="SQR33" s="7"/>
      <c r="SQS33" s="7"/>
      <c r="SQT33" s="7"/>
      <c r="SQU33" s="7"/>
      <c r="SQV33" s="7"/>
      <c r="SQW33" s="7"/>
      <c r="SQX33" s="7"/>
      <c r="SQY33" s="7"/>
      <c r="SQZ33" s="7"/>
      <c r="SRA33" s="7"/>
      <c r="SRB33" s="7"/>
      <c r="SRC33" s="7"/>
      <c r="SRD33" s="7"/>
      <c r="SRE33" s="7"/>
      <c r="SRF33" s="7"/>
      <c r="SRG33" s="7"/>
      <c r="SRH33" s="7"/>
      <c r="SRI33" s="7"/>
      <c r="SRJ33" s="7"/>
      <c r="SRK33" s="7"/>
      <c r="SRL33" s="7"/>
      <c r="SRM33" s="7"/>
      <c r="SRN33" s="7"/>
      <c r="SRO33" s="7"/>
      <c r="SRP33" s="7"/>
      <c r="SRQ33" s="7"/>
      <c r="SRR33" s="7"/>
      <c r="SRS33" s="7"/>
      <c r="SRT33" s="7"/>
      <c r="SRU33" s="7"/>
      <c r="SRV33" s="7"/>
      <c r="SRW33" s="7"/>
      <c r="SRX33" s="7"/>
      <c r="SRY33" s="7"/>
      <c r="SRZ33" s="7"/>
      <c r="SSA33" s="7"/>
      <c r="SSB33" s="7"/>
      <c r="SSC33" s="7"/>
      <c r="SSD33" s="7"/>
      <c r="SSE33" s="7"/>
      <c r="SSF33" s="7"/>
      <c r="SSG33" s="7"/>
      <c r="SSH33" s="7"/>
      <c r="SSI33" s="7"/>
      <c r="SSJ33" s="7"/>
      <c r="SSK33" s="7"/>
      <c r="SSL33" s="7"/>
      <c r="SSM33" s="7"/>
      <c r="SSN33" s="7"/>
      <c r="SSO33" s="7"/>
      <c r="SSP33" s="7"/>
      <c r="SSQ33" s="7"/>
      <c r="SSR33" s="7"/>
      <c r="SSS33" s="7"/>
      <c r="SST33" s="7"/>
      <c r="SSU33" s="7"/>
      <c r="SSV33" s="7"/>
      <c r="SSW33" s="7"/>
      <c r="SSX33" s="7"/>
      <c r="SSY33" s="7"/>
      <c r="SSZ33" s="7"/>
      <c r="STA33" s="7"/>
      <c r="STB33" s="7"/>
      <c r="STC33" s="7"/>
      <c r="STD33" s="7"/>
      <c r="STE33" s="7"/>
      <c r="STF33" s="7"/>
      <c r="STG33" s="7"/>
      <c r="STH33" s="7"/>
      <c r="STI33" s="7"/>
      <c r="STJ33" s="7"/>
      <c r="STK33" s="7"/>
      <c r="STL33" s="7"/>
      <c r="STM33" s="7"/>
      <c r="STN33" s="7"/>
      <c r="STO33" s="7"/>
      <c r="STP33" s="7"/>
      <c r="STQ33" s="7"/>
      <c r="STR33" s="7"/>
      <c r="STS33" s="7"/>
      <c r="STT33" s="7"/>
      <c r="STU33" s="7"/>
      <c r="STV33" s="7"/>
      <c r="STW33" s="7"/>
      <c r="STX33" s="7"/>
      <c r="STY33" s="7"/>
      <c r="STZ33" s="7"/>
      <c r="SUA33" s="7"/>
      <c r="SUB33" s="7"/>
      <c r="SUC33" s="7"/>
      <c r="SUD33" s="7"/>
      <c r="SUE33" s="7"/>
      <c r="SUF33" s="7"/>
      <c r="SUG33" s="7"/>
      <c r="SUH33" s="7"/>
      <c r="SUI33" s="7"/>
      <c r="SUJ33" s="7"/>
      <c r="SUK33" s="7"/>
      <c r="SUL33" s="7"/>
      <c r="SUM33" s="7"/>
      <c r="SUN33" s="7"/>
      <c r="SUO33" s="7"/>
      <c r="SUP33" s="7"/>
      <c r="SUQ33" s="7"/>
      <c r="SUR33" s="7"/>
      <c r="SUS33" s="7"/>
      <c r="SUT33" s="7"/>
      <c r="SUU33" s="7"/>
      <c r="SUV33" s="7"/>
      <c r="SUW33" s="7"/>
      <c r="SUX33" s="7"/>
      <c r="SUY33" s="7"/>
      <c r="SUZ33" s="7"/>
      <c r="SVA33" s="7"/>
      <c r="SVB33" s="7"/>
      <c r="SVC33" s="7"/>
      <c r="SVD33" s="7"/>
      <c r="SVE33" s="7"/>
      <c r="SVF33" s="7"/>
      <c r="SVG33" s="7"/>
      <c r="SVH33" s="7"/>
      <c r="SVI33" s="7"/>
      <c r="SVJ33" s="7"/>
      <c r="SVK33" s="7"/>
      <c r="SVL33" s="7"/>
      <c r="SVM33" s="7"/>
      <c r="SVN33" s="7"/>
      <c r="SVO33" s="7"/>
      <c r="SVP33" s="7"/>
      <c r="SVQ33" s="7"/>
      <c r="SVR33" s="7"/>
      <c r="SVS33" s="7"/>
      <c r="SVT33" s="7"/>
      <c r="SVU33" s="7"/>
      <c r="SVV33" s="7"/>
      <c r="SVW33" s="7"/>
      <c r="SVX33" s="7"/>
      <c r="SVY33" s="7"/>
      <c r="SVZ33" s="7"/>
      <c r="SWA33" s="7"/>
      <c r="SWB33" s="7"/>
      <c r="SWC33" s="7"/>
      <c r="SWD33" s="7"/>
      <c r="SWE33" s="7"/>
      <c r="SWF33" s="7"/>
      <c r="SWG33" s="7"/>
      <c r="SWH33" s="7"/>
      <c r="SWI33" s="7"/>
      <c r="SWJ33" s="7"/>
      <c r="SWK33" s="7"/>
      <c r="SWL33" s="7"/>
      <c r="SWM33" s="7"/>
      <c r="SWN33" s="7"/>
      <c r="SWO33" s="7"/>
      <c r="SWP33" s="7"/>
      <c r="SWQ33" s="7"/>
      <c r="SWR33" s="7"/>
      <c r="SWS33" s="7"/>
      <c r="SWT33" s="7"/>
      <c r="SWU33" s="7"/>
      <c r="SWV33" s="7"/>
      <c r="SWW33" s="7"/>
      <c r="SWX33" s="7"/>
      <c r="SWY33" s="7"/>
      <c r="SWZ33" s="7"/>
      <c r="SXA33" s="7"/>
      <c r="SXB33" s="7"/>
      <c r="SXC33" s="7"/>
      <c r="SXD33" s="7"/>
      <c r="SXE33" s="7"/>
      <c r="SXF33" s="7"/>
      <c r="SXG33" s="7"/>
      <c r="SXH33" s="7"/>
      <c r="SXI33" s="7"/>
      <c r="SXJ33" s="7"/>
      <c r="SXK33" s="7"/>
      <c r="SXL33" s="7"/>
      <c r="SXM33" s="7"/>
      <c r="SXN33" s="7"/>
      <c r="SXO33" s="7"/>
      <c r="SXP33" s="7"/>
      <c r="SXQ33" s="7"/>
      <c r="SXR33" s="7"/>
      <c r="SXS33" s="7"/>
      <c r="SXT33" s="7"/>
      <c r="SXU33" s="7"/>
      <c r="SXV33" s="7"/>
      <c r="SXW33" s="7"/>
      <c r="SXX33" s="7"/>
      <c r="SXY33" s="7"/>
      <c r="SXZ33" s="7"/>
      <c r="SYA33" s="7"/>
      <c r="SYB33" s="7"/>
      <c r="SYC33" s="7"/>
      <c r="SYD33" s="7"/>
      <c r="SYE33" s="7"/>
      <c r="SYF33" s="7"/>
      <c r="SYG33" s="7"/>
      <c r="SYH33" s="7"/>
      <c r="SYI33" s="7"/>
      <c r="SYJ33" s="7"/>
      <c r="SYK33" s="7"/>
      <c r="SYL33" s="7"/>
      <c r="SYM33" s="7"/>
      <c r="SYN33" s="7"/>
      <c r="SYO33" s="7"/>
      <c r="SYP33" s="7"/>
      <c r="SYQ33" s="7"/>
      <c r="SYR33" s="7"/>
      <c r="SYS33" s="7"/>
      <c r="SYT33" s="7"/>
      <c r="SYU33" s="7"/>
      <c r="SYV33" s="7"/>
      <c r="SYW33" s="7"/>
      <c r="SYX33" s="7"/>
      <c r="SYY33" s="7"/>
      <c r="SYZ33" s="7"/>
      <c r="SZA33" s="7"/>
      <c r="SZB33" s="7"/>
      <c r="SZC33" s="7"/>
      <c r="SZD33" s="7"/>
      <c r="SZE33" s="7"/>
      <c r="SZF33" s="7"/>
      <c r="SZG33" s="7"/>
      <c r="SZH33" s="7"/>
      <c r="SZI33" s="7"/>
      <c r="SZJ33" s="7"/>
      <c r="SZK33" s="7"/>
      <c r="SZL33" s="7"/>
      <c r="SZM33" s="7"/>
      <c r="SZN33" s="7"/>
      <c r="SZO33" s="7"/>
      <c r="SZP33" s="7"/>
      <c r="SZQ33" s="7"/>
      <c r="SZR33" s="7"/>
      <c r="SZS33" s="7"/>
      <c r="SZT33" s="7"/>
      <c r="SZU33" s="7"/>
      <c r="SZV33" s="7"/>
      <c r="SZW33" s="7"/>
      <c r="SZX33" s="7"/>
      <c r="SZY33" s="7"/>
      <c r="SZZ33" s="7"/>
      <c r="TAA33" s="7"/>
      <c r="TAB33" s="7"/>
      <c r="TAC33" s="7"/>
      <c r="TAD33" s="7"/>
      <c r="TAE33" s="7"/>
      <c r="TAF33" s="7"/>
      <c r="TAG33" s="7"/>
      <c r="TAH33" s="7"/>
      <c r="TAI33" s="7"/>
      <c r="TAJ33" s="7"/>
      <c r="TAK33" s="7"/>
      <c r="TAL33" s="7"/>
      <c r="TAM33" s="7"/>
      <c r="TAN33" s="7"/>
      <c r="TAO33" s="7"/>
      <c r="TAP33" s="7"/>
      <c r="TAQ33" s="7"/>
      <c r="TAR33" s="7"/>
      <c r="TAS33" s="7"/>
      <c r="TAT33" s="7"/>
      <c r="TAU33" s="7"/>
      <c r="TAV33" s="7"/>
      <c r="TAW33" s="7"/>
      <c r="TAX33" s="7"/>
      <c r="TAY33" s="7"/>
      <c r="TAZ33" s="7"/>
      <c r="TBA33" s="7"/>
      <c r="TBB33" s="7"/>
      <c r="TBC33" s="7"/>
      <c r="TBD33" s="7"/>
      <c r="TBE33" s="7"/>
      <c r="TBF33" s="7"/>
      <c r="TBG33" s="7"/>
      <c r="TBH33" s="7"/>
      <c r="TBI33" s="7"/>
      <c r="TBJ33" s="7"/>
      <c r="TBK33" s="7"/>
      <c r="TBL33" s="7"/>
      <c r="TBM33" s="7"/>
      <c r="TBN33" s="7"/>
      <c r="TBO33" s="7"/>
      <c r="TBP33" s="7"/>
      <c r="TBQ33" s="7"/>
      <c r="TBR33" s="7"/>
      <c r="TBS33" s="7"/>
      <c r="TBT33" s="7"/>
      <c r="TBU33" s="7"/>
      <c r="TBV33" s="7"/>
      <c r="TBW33" s="7"/>
      <c r="TBX33" s="7"/>
      <c r="TBY33" s="7"/>
      <c r="TBZ33" s="7"/>
      <c r="TCA33" s="7"/>
      <c r="TCB33" s="7"/>
      <c r="TCC33" s="7"/>
      <c r="TCD33" s="7"/>
      <c r="TCE33" s="7"/>
      <c r="TCF33" s="7"/>
      <c r="TCG33" s="7"/>
      <c r="TCH33" s="7"/>
      <c r="TCI33" s="7"/>
      <c r="TCJ33" s="7"/>
      <c r="TCK33" s="7"/>
      <c r="TCL33" s="7"/>
      <c r="TCM33" s="7"/>
      <c r="TCN33" s="7"/>
      <c r="TCO33" s="7"/>
      <c r="TCP33" s="7"/>
      <c r="TCQ33" s="7"/>
      <c r="TCR33" s="7"/>
      <c r="TCS33" s="7"/>
      <c r="TCT33" s="7"/>
      <c r="TCU33" s="7"/>
      <c r="TCV33" s="7"/>
      <c r="TCW33" s="7"/>
      <c r="TCX33" s="7"/>
      <c r="TCY33" s="7"/>
      <c r="TCZ33" s="7"/>
      <c r="TDA33" s="7"/>
      <c r="TDB33" s="7"/>
      <c r="TDC33" s="7"/>
      <c r="TDD33" s="7"/>
      <c r="TDE33" s="7"/>
      <c r="TDF33" s="7"/>
      <c r="TDG33" s="7"/>
      <c r="TDH33" s="7"/>
      <c r="TDI33" s="7"/>
      <c r="TDJ33" s="7"/>
      <c r="TDK33" s="7"/>
      <c r="TDL33" s="7"/>
      <c r="TDM33" s="7"/>
      <c r="TDN33" s="7"/>
      <c r="TDO33" s="7"/>
      <c r="TDP33" s="7"/>
      <c r="TDQ33" s="7"/>
      <c r="TDR33" s="7"/>
      <c r="TDS33" s="7"/>
      <c r="TDT33" s="7"/>
      <c r="TDU33" s="7"/>
      <c r="TDV33" s="7"/>
      <c r="TDW33" s="7"/>
      <c r="TDX33" s="7"/>
      <c r="TDY33" s="7"/>
      <c r="TDZ33" s="7"/>
      <c r="TEA33" s="7"/>
      <c r="TEB33" s="7"/>
      <c r="TEC33" s="7"/>
      <c r="TED33" s="7"/>
      <c r="TEE33" s="7"/>
      <c r="TEF33" s="7"/>
      <c r="TEG33" s="7"/>
      <c r="TEH33" s="7"/>
      <c r="TEI33" s="7"/>
      <c r="TEJ33" s="7"/>
      <c r="TEK33" s="7"/>
      <c r="TEL33" s="7"/>
      <c r="TEM33" s="7"/>
      <c r="TEN33" s="7"/>
      <c r="TEO33" s="7"/>
      <c r="TEP33" s="7"/>
      <c r="TEQ33" s="7"/>
      <c r="TER33" s="7"/>
      <c r="TES33" s="7"/>
      <c r="TET33" s="7"/>
      <c r="TEU33" s="7"/>
      <c r="TEV33" s="7"/>
      <c r="TEW33" s="7"/>
      <c r="TEX33" s="7"/>
      <c r="TEY33" s="7"/>
      <c r="TEZ33" s="7"/>
      <c r="TFA33" s="7"/>
      <c r="TFB33" s="7"/>
      <c r="TFC33" s="7"/>
      <c r="TFD33" s="7"/>
      <c r="TFE33" s="7"/>
      <c r="TFF33" s="7"/>
      <c r="TFG33" s="7"/>
      <c r="TFH33" s="7"/>
      <c r="TFI33" s="7"/>
      <c r="TFJ33" s="7"/>
      <c r="TFK33" s="7"/>
      <c r="TFL33" s="7"/>
      <c r="TFM33" s="7"/>
      <c r="TFN33" s="7"/>
      <c r="TFO33" s="7"/>
      <c r="TFP33" s="7"/>
      <c r="TFQ33" s="7"/>
      <c r="TFR33" s="7"/>
      <c r="TFS33" s="7"/>
      <c r="TFT33" s="7"/>
      <c r="TFU33" s="7"/>
      <c r="TFV33" s="7"/>
      <c r="TFW33" s="7"/>
      <c r="TFX33" s="7"/>
      <c r="TFY33" s="7"/>
      <c r="TFZ33" s="7"/>
      <c r="TGA33" s="7"/>
      <c r="TGB33" s="7"/>
      <c r="TGC33" s="7"/>
      <c r="TGD33" s="7"/>
      <c r="TGE33" s="7"/>
      <c r="TGF33" s="7"/>
      <c r="TGG33" s="7"/>
      <c r="TGH33" s="7"/>
      <c r="TGI33" s="7"/>
      <c r="TGJ33" s="7"/>
      <c r="TGK33" s="7"/>
      <c r="TGL33" s="7"/>
      <c r="TGM33" s="7"/>
      <c r="TGN33" s="7"/>
      <c r="TGO33" s="7"/>
      <c r="TGP33" s="7"/>
      <c r="TGQ33" s="7"/>
      <c r="TGR33" s="7"/>
      <c r="TGS33" s="7"/>
      <c r="TGT33" s="7"/>
      <c r="TGU33" s="7"/>
      <c r="TGV33" s="7"/>
      <c r="TGW33" s="7"/>
      <c r="TGX33" s="7"/>
      <c r="TGY33" s="7"/>
      <c r="TGZ33" s="7"/>
      <c r="THA33" s="7"/>
      <c r="THB33" s="7"/>
      <c r="THC33" s="7"/>
      <c r="THD33" s="7"/>
      <c r="THE33" s="7"/>
      <c r="THF33" s="7"/>
      <c r="THG33" s="7"/>
      <c r="THH33" s="7"/>
      <c r="THI33" s="7"/>
      <c r="THJ33" s="7"/>
      <c r="THK33" s="7"/>
      <c r="THL33" s="7"/>
      <c r="THM33" s="7"/>
      <c r="THN33" s="7"/>
      <c r="THO33" s="7"/>
      <c r="THP33" s="7"/>
      <c r="THQ33" s="7"/>
      <c r="THR33" s="7"/>
      <c r="THS33" s="7"/>
      <c r="THT33" s="7"/>
      <c r="THU33" s="7"/>
      <c r="THV33" s="7"/>
      <c r="THW33" s="7"/>
      <c r="THX33" s="7"/>
      <c r="THY33" s="7"/>
      <c r="THZ33" s="7"/>
      <c r="TIA33" s="7"/>
      <c r="TIB33" s="7"/>
      <c r="TIC33" s="7"/>
      <c r="TID33" s="7"/>
      <c r="TIE33" s="7"/>
      <c r="TIF33" s="7"/>
      <c r="TIG33" s="7"/>
      <c r="TIH33" s="7"/>
      <c r="TII33" s="7"/>
      <c r="TIJ33" s="7"/>
      <c r="TIK33" s="7"/>
      <c r="TIL33" s="7"/>
      <c r="TIM33" s="7"/>
      <c r="TIN33" s="7"/>
      <c r="TIO33" s="7"/>
      <c r="TIP33" s="7"/>
      <c r="TIQ33" s="7"/>
      <c r="TIR33" s="7"/>
      <c r="TIS33" s="7"/>
      <c r="TIT33" s="7"/>
      <c r="TIU33" s="7"/>
      <c r="TIV33" s="7"/>
      <c r="TIW33" s="7"/>
      <c r="TIX33" s="7"/>
      <c r="TIY33" s="7"/>
      <c r="TIZ33" s="7"/>
      <c r="TJA33" s="7"/>
      <c r="TJB33" s="7"/>
      <c r="TJC33" s="7"/>
      <c r="TJD33" s="7"/>
      <c r="TJE33" s="7"/>
      <c r="TJF33" s="7"/>
      <c r="TJG33" s="7"/>
      <c r="TJH33" s="7"/>
      <c r="TJI33" s="7"/>
      <c r="TJJ33" s="7"/>
      <c r="TJK33" s="7"/>
      <c r="TJL33" s="7"/>
      <c r="TJM33" s="7"/>
      <c r="TJN33" s="7"/>
      <c r="TJO33" s="7"/>
      <c r="TJP33" s="7"/>
      <c r="TJQ33" s="7"/>
      <c r="TJR33" s="7"/>
      <c r="TJS33" s="7"/>
      <c r="TJT33" s="7"/>
      <c r="TJU33" s="7"/>
      <c r="TJV33" s="7"/>
      <c r="TJW33" s="7"/>
      <c r="TJX33" s="7"/>
      <c r="TJY33" s="7"/>
      <c r="TJZ33" s="7"/>
      <c r="TKA33" s="7"/>
      <c r="TKB33" s="7"/>
      <c r="TKC33" s="7"/>
      <c r="TKD33" s="7"/>
      <c r="TKE33" s="7"/>
      <c r="TKF33" s="7"/>
      <c r="TKG33" s="7"/>
      <c r="TKH33" s="7"/>
      <c r="TKI33" s="7"/>
      <c r="TKJ33" s="7"/>
      <c r="TKK33" s="7"/>
      <c r="TKL33" s="7"/>
      <c r="TKM33" s="7"/>
      <c r="TKN33" s="7"/>
      <c r="TKO33" s="7"/>
      <c r="TKP33" s="7"/>
      <c r="TKQ33" s="7"/>
      <c r="TKR33" s="7"/>
      <c r="TKS33" s="7"/>
      <c r="TKT33" s="7"/>
      <c r="TKU33" s="7"/>
      <c r="TKV33" s="7"/>
      <c r="TKW33" s="7"/>
      <c r="TKX33" s="7"/>
      <c r="TKY33" s="7"/>
      <c r="TKZ33" s="7"/>
      <c r="TLA33" s="7"/>
      <c r="TLB33" s="7"/>
      <c r="TLC33" s="7"/>
      <c r="TLD33" s="7"/>
      <c r="TLE33" s="7"/>
      <c r="TLF33" s="7"/>
      <c r="TLG33" s="7"/>
      <c r="TLH33" s="7"/>
      <c r="TLI33" s="7"/>
      <c r="TLJ33" s="7"/>
      <c r="TLK33" s="7"/>
      <c r="TLL33" s="7"/>
      <c r="TLM33" s="7"/>
      <c r="TLN33" s="7"/>
      <c r="TLO33" s="7"/>
      <c r="TLP33" s="7"/>
      <c r="TLQ33" s="7"/>
      <c r="TLR33" s="7"/>
      <c r="TLS33" s="7"/>
      <c r="TLT33" s="7"/>
      <c r="TLU33" s="7"/>
      <c r="TLV33" s="7"/>
      <c r="TLW33" s="7"/>
      <c r="TLX33" s="7"/>
      <c r="TLY33" s="7"/>
      <c r="TLZ33" s="7"/>
      <c r="TMA33" s="7"/>
      <c r="TMB33" s="7"/>
      <c r="TMC33" s="7"/>
      <c r="TMD33" s="7"/>
      <c r="TME33" s="7"/>
      <c r="TMF33" s="7"/>
      <c r="TMG33" s="7"/>
      <c r="TMH33" s="7"/>
      <c r="TMI33" s="7"/>
      <c r="TMJ33" s="7"/>
      <c r="TMK33" s="7"/>
      <c r="TML33" s="7"/>
      <c r="TMM33" s="7"/>
      <c r="TMN33" s="7"/>
      <c r="TMO33" s="7"/>
      <c r="TMP33" s="7"/>
      <c r="TMQ33" s="7"/>
      <c r="TMR33" s="7"/>
      <c r="TMS33" s="7"/>
      <c r="TMT33" s="7"/>
      <c r="TMU33" s="7"/>
      <c r="TMV33" s="7"/>
      <c r="TMW33" s="7"/>
      <c r="TMX33" s="7"/>
      <c r="TMY33" s="7"/>
      <c r="TMZ33" s="7"/>
      <c r="TNA33" s="7"/>
      <c r="TNB33" s="7"/>
      <c r="TNC33" s="7"/>
      <c r="TND33" s="7"/>
      <c r="TNE33" s="7"/>
      <c r="TNF33" s="7"/>
      <c r="TNG33" s="7"/>
      <c r="TNH33" s="7"/>
      <c r="TNI33" s="7"/>
      <c r="TNJ33" s="7"/>
      <c r="TNK33" s="7"/>
      <c r="TNL33" s="7"/>
      <c r="TNM33" s="7"/>
      <c r="TNN33" s="7"/>
      <c r="TNO33" s="7"/>
      <c r="TNP33" s="7"/>
      <c r="TNQ33" s="7"/>
      <c r="TNR33" s="7"/>
      <c r="TNS33" s="7"/>
      <c r="TNT33" s="7"/>
      <c r="TNU33" s="7"/>
      <c r="TNV33" s="7"/>
      <c r="TNW33" s="7"/>
      <c r="TNX33" s="7"/>
      <c r="TNY33" s="7"/>
      <c r="TNZ33" s="7"/>
      <c r="TOA33" s="7"/>
      <c r="TOB33" s="7"/>
      <c r="TOC33" s="7"/>
      <c r="TOD33" s="7"/>
      <c r="TOE33" s="7"/>
      <c r="TOF33" s="7"/>
      <c r="TOG33" s="7"/>
      <c r="TOH33" s="7"/>
      <c r="TOI33" s="7"/>
      <c r="TOJ33" s="7"/>
      <c r="TOK33" s="7"/>
      <c r="TOL33" s="7"/>
      <c r="TOM33" s="7"/>
      <c r="TON33" s="7"/>
      <c r="TOO33" s="7"/>
      <c r="TOP33" s="7"/>
      <c r="TOQ33" s="7"/>
      <c r="TOR33" s="7"/>
      <c r="TOS33" s="7"/>
      <c r="TOT33" s="7"/>
      <c r="TOU33" s="7"/>
      <c r="TOV33" s="7"/>
      <c r="TOW33" s="7"/>
      <c r="TOX33" s="7"/>
      <c r="TOY33" s="7"/>
      <c r="TOZ33" s="7"/>
      <c r="TPA33" s="7"/>
      <c r="TPB33" s="7"/>
      <c r="TPC33" s="7"/>
      <c r="TPD33" s="7"/>
      <c r="TPE33" s="7"/>
      <c r="TPF33" s="7"/>
      <c r="TPG33" s="7"/>
      <c r="TPH33" s="7"/>
      <c r="TPI33" s="7"/>
      <c r="TPJ33" s="7"/>
      <c r="TPK33" s="7"/>
      <c r="TPL33" s="7"/>
      <c r="TPM33" s="7"/>
      <c r="TPN33" s="7"/>
      <c r="TPO33" s="7"/>
      <c r="TPP33" s="7"/>
      <c r="TPQ33" s="7"/>
      <c r="TPR33" s="7"/>
      <c r="TPS33" s="7"/>
      <c r="TPT33" s="7"/>
      <c r="TPU33" s="7"/>
      <c r="TPV33" s="7"/>
      <c r="TPW33" s="7"/>
      <c r="TPX33" s="7"/>
      <c r="TPY33" s="7"/>
      <c r="TPZ33" s="7"/>
      <c r="TQA33" s="7"/>
      <c r="TQB33" s="7"/>
      <c r="TQC33" s="7"/>
      <c r="TQD33" s="7"/>
      <c r="TQE33" s="7"/>
      <c r="TQF33" s="7"/>
      <c r="TQG33" s="7"/>
      <c r="TQH33" s="7"/>
      <c r="TQI33" s="7"/>
      <c r="TQJ33" s="7"/>
      <c r="TQK33" s="7"/>
      <c r="TQL33" s="7"/>
      <c r="TQM33" s="7"/>
      <c r="TQN33" s="7"/>
      <c r="TQO33" s="7"/>
      <c r="TQP33" s="7"/>
      <c r="TQQ33" s="7"/>
      <c r="TQR33" s="7"/>
      <c r="TQS33" s="7"/>
      <c r="TQT33" s="7"/>
      <c r="TQU33" s="7"/>
      <c r="TQV33" s="7"/>
      <c r="TQW33" s="7"/>
      <c r="TQX33" s="7"/>
      <c r="TQY33" s="7"/>
      <c r="TQZ33" s="7"/>
      <c r="TRA33" s="7"/>
      <c r="TRB33" s="7"/>
      <c r="TRC33" s="7"/>
      <c r="TRD33" s="7"/>
      <c r="TRE33" s="7"/>
      <c r="TRF33" s="7"/>
      <c r="TRG33" s="7"/>
      <c r="TRH33" s="7"/>
      <c r="TRI33" s="7"/>
      <c r="TRJ33" s="7"/>
      <c r="TRK33" s="7"/>
      <c r="TRL33" s="7"/>
      <c r="TRM33" s="7"/>
      <c r="TRN33" s="7"/>
      <c r="TRO33" s="7"/>
      <c r="TRP33" s="7"/>
      <c r="TRQ33" s="7"/>
      <c r="TRR33" s="7"/>
      <c r="TRS33" s="7"/>
      <c r="TRT33" s="7"/>
      <c r="TRU33" s="7"/>
      <c r="TRV33" s="7"/>
      <c r="TRW33" s="7"/>
      <c r="TRX33" s="7"/>
      <c r="TRY33" s="7"/>
      <c r="TRZ33" s="7"/>
      <c r="TSA33" s="7"/>
      <c r="TSB33" s="7"/>
      <c r="TSC33" s="7"/>
      <c r="TSD33" s="7"/>
      <c r="TSE33" s="7"/>
      <c r="TSF33" s="7"/>
      <c r="TSG33" s="7"/>
      <c r="TSH33" s="7"/>
      <c r="TSI33" s="7"/>
      <c r="TSJ33" s="7"/>
      <c r="TSK33" s="7"/>
      <c r="TSL33" s="7"/>
      <c r="TSM33" s="7"/>
      <c r="TSN33" s="7"/>
      <c r="TSO33" s="7"/>
      <c r="TSP33" s="7"/>
      <c r="TSQ33" s="7"/>
      <c r="TSR33" s="7"/>
      <c r="TSS33" s="7"/>
      <c r="TST33" s="7"/>
      <c r="TSU33" s="7"/>
      <c r="TSV33" s="7"/>
      <c r="TSW33" s="7"/>
      <c r="TSX33" s="7"/>
      <c r="TSY33" s="7"/>
      <c r="TSZ33" s="7"/>
      <c r="TTA33" s="7"/>
      <c r="TTB33" s="7"/>
      <c r="TTC33" s="7"/>
      <c r="TTD33" s="7"/>
      <c r="TTE33" s="7"/>
      <c r="TTF33" s="7"/>
      <c r="TTG33" s="7"/>
      <c r="TTH33" s="7"/>
      <c r="TTI33" s="7"/>
      <c r="TTJ33" s="7"/>
      <c r="TTK33" s="7"/>
      <c r="TTL33" s="7"/>
      <c r="TTM33" s="7"/>
      <c r="TTN33" s="7"/>
      <c r="TTO33" s="7"/>
      <c r="TTP33" s="7"/>
      <c r="TTQ33" s="7"/>
      <c r="TTR33" s="7"/>
      <c r="TTS33" s="7"/>
      <c r="TTT33" s="7"/>
      <c r="TTU33" s="7"/>
      <c r="TTV33" s="7"/>
      <c r="TTW33" s="7"/>
      <c r="TTX33" s="7"/>
      <c r="TTY33" s="7"/>
      <c r="TTZ33" s="7"/>
      <c r="TUA33" s="7"/>
      <c r="TUB33" s="7"/>
      <c r="TUC33" s="7"/>
      <c r="TUD33" s="7"/>
      <c r="TUE33" s="7"/>
      <c r="TUF33" s="7"/>
      <c r="TUG33" s="7"/>
      <c r="TUH33" s="7"/>
      <c r="TUI33" s="7"/>
      <c r="TUJ33" s="7"/>
      <c r="TUK33" s="7"/>
      <c r="TUL33" s="7"/>
      <c r="TUM33" s="7"/>
      <c r="TUN33" s="7"/>
      <c r="TUO33" s="7"/>
      <c r="TUP33" s="7"/>
      <c r="TUQ33" s="7"/>
      <c r="TUR33" s="7"/>
      <c r="TUS33" s="7"/>
      <c r="TUT33" s="7"/>
      <c r="TUU33" s="7"/>
      <c r="TUV33" s="7"/>
      <c r="TUW33" s="7"/>
      <c r="TUX33" s="7"/>
      <c r="TUY33" s="7"/>
      <c r="TUZ33" s="7"/>
      <c r="TVA33" s="7"/>
      <c r="TVB33" s="7"/>
      <c r="TVC33" s="7"/>
      <c r="TVD33" s="7"/>
      <c r="TVE33" s="7"/>
      <c r="TVF33" s="7"/>
      <c r="TVG33" s="7"/>
      <c r="TVH33" s="7"/>
      <c r="TVI33" s="7"/>
      <c r="TVJ33" s="7"/>
      <c r="TVK33" s="7"/>
      <c r="TVL33" s="7"/>
      <c r="TVM33" s="7"/>
      <c r="TVN33" s="7"/>
      <c r="TVO33" s="7"/>
      <c r="TVP33" s="7"/>
      <c r="TVQ33" s="7"/>
      <c r="TVR33" s="7"/>
      <c r="TVS33" s="7"/>
      <c r="TVT33" s="7"/>
      <c r="TVU33" s="7"/>
      <c r="TVV33" s="7"/>
      <c r="TVW33" s="7"/>
      <c r="TVX33" s="7"/>
      <c r="TVY33" s="7"/>
      <c r="TVZ33" s="7"/>
      <c r="TWA33" s="7"/>
      <c r="TWB33" s="7"/>
      <c r="TWC33" s="7"/>
      <c r="TWD33" s="7"/>
      <c r="TWE33" s="7"/>
      <c r="TWF33" s="7"/>
      <c r="TWG33" s="7"/>
      <c r="TWH33" s="7"/>
      <c r="TWI33" s="7"/>
      <c r="TWJ33" s="7"/>
      <c r="TWK33" s="7"/>
      <c r="TWL33" s="7"/>
      <c r="TWM33" s="7"/>
      <c r="TWN33" s="7"/>
      <c r="TWO33" s="7"/>
      <c r="TWP33" s="7"/>
      <c r="TWQ33" s="7"/>
      <c r="TWR33" s="7"/>
      <c r="TWS33" s="7"/>
      <c r="TWT33" s="7"/>
      <c r="TWU33" s="7"/>
      <c r="TWV33" s="7"/>
      <c r="TWW33" s="7"/>
      <c r="TWX33" s="7"/>
      <c r="TWY33" s="7"/>
      <c r="TWZ33" s="7"/>
      <c r="TXA33" s="7"/>
      <c r="TXB33" s="7"/>
      <c r="TXC33" s="7"/>
      <c r="TXD33" s="7"/>
      <c r="TXE33" s="7"/>
      <c r="TXF33" s="7"/>
      <c r="TXG33" s="7"/>
      <c r="TXH33" s="7"/>
      <c r="TXI33" s="7"/>
      <c r="TXJ33" s="7"/>
      <c r="TXK33" s="7"/>
      <c r="TXL33" s="7"/>
      <c r="TXM33" s="7"/>
      <c r="TXN33" s="7"/>
      <c r="TXO33" s="7"/>
      <c r="TXP33" s="7"/>
      <c r="TXQ33" s="7"/>
      <c r="TXR33" s="7"/>
      <c r="TXS33" s="7"/>
      <c r="TXT33" s="7"/>
      <c r="TXU33" s="7"/>
      <c r="TXV33" s="7"/>
      <c r="TXW33" s="7"/>
      <c r="TXX33" s="7"/>
      <c r="TXY33" s="7"/>
      <c r="TXZ33" s="7"/>
      <c r="TYA33" s="7"/>
      <c r="TYB33" s="7"/>
      <c r="TYC33" s="7"/>
      <c r="TYD33" s="7"/>
      <c r="TYE33" s="7"/>
      <c r="TYF33" s="7"/>
      <c r="TYG33" s="7"/>
      <c r="TYH33" s="7"/>
      <c r="TYI33" s="7"/>
      <c r="TYJ33" s="7"/>
      <c r="TYK33" s="7"/>
      <c r="TYL33" s="7"/>
      <c r="TYM33" s="7"/>
      <c r="TYN33" s="7"/>
      <c r="TYO33" s="7"/>
      <c r="TYP33" s="7"/>
      <c r="TYQ33" s="7"/>
      <c r="TYR33" s="7"/>
      <c r="TYS33" s="7"/>
      <c r="TYT33" s="7"/>
      <c r="TYU33" s="7"/>
      <c r="TYV33" s="7"/>
      <c r="TYW33" s="7"/>
      <c r="TYX33" s="7"/>
      <c r="TYY33" s="7"/>
      <c r="TYZ33" s="7"/>
      <c r="TZA33" s="7"/>
      <c r="TZB33" s="7"/>
      <c r="TZC33" s="7"/>
      <c r="TZD33" s="7"/>
      <c r="TZE33" s="7"/>
      <c r="TZF33" s="7"/>
      <c r="TZG33" s="7"/>
      <c r="TZH33" s="7"/>
      <c r="TZI33" s="7"/>
      <c r="TZJ33" s="7"/>
      <c r="TZK33" s="7"/>
      <c r="TZL33" s="7"/>
      <c r="TZM33" s="7"/>
      <c r="TZN33" s="7"/>
      <c r="TZO33" s="7"/>
      <c r="TZP33" s="7"/>
      <c r="TZQ33" s="7"/>
      <c r="TZR33" s="7"/>
      <c r="TZS33" s="7"/>
      <c r="TZT33" s="7"/>
      <c r="TZU33" s="7"/>
      <c r="TZV33" s="7"/>
      <c r="TZW33" s="7"/>
      <c r="TZX33" s="7"/>
      <c r="TZY33" s="7"/>
      <c r="TZZ33" s="7"/>
      <c r="UAA33" s="7"/>
      <c r="UAB33" s="7"/>
      <c r="UAC33" s="7"/>
      <c r="UAD33" s="7"/>
      <c r="UAE33" s="7"/>
      <c r="UAF33" s="7"/>
      <c r="UAG33" s="7"/>
      <c r="UAH33" s="7"/>
      <c r="UAI33" s="7"/>
      <c r="UAJ33" s="7"/>
      <c r="UAK33" s="7"/>
      <c r="UAL33" s="7"/>
      <c r="UAM33" s="7"/>
      <c r="UAN33" s="7"/>
      <c r="UAO33" s="7"/>
      <c r="UAP33" s="7"/>
      <c r="UAQ33" s="7"/>
      <c r="UAR33" s="7"/>
      <c r="UAS33" s="7"/>
      <c r="UAT33" s="7"/>
      <c r="UAU33" s="7"/>
      <c r="UAV33" s="7"/>
      <c r="UAW33" s="7"/>
      <c r="UAX33" s="7"/>
      <c r="UAY33" s="7"/>
      <c r="UAZ33" s="7"/>
      <c r="UBA33" s="7"/>
      <c r="UBB33" s="7"/>
      <c r="UBC33" s="7"/>
      <c r="UBD33" s="7"/>
      <c r="UBE33" s="7"/>
      <c r="UBF33" s="7"/>
      <c r="UBG33" s="7"/>
      <c r="UBH33" s="7"/>
      <c r="UBI33" s="7"/>
      <c r="UBJ33" s="7"/>
      <c r="UBK33" s="7"/>
      <c r="UBL33" s="7"/>
      <c r="UBM33" s="7"/>
      <c r="UBN33" s="7"/>
      <c r="UBO33" s="7"/>
      <c r="UBP33" s="7"/>
      <c r="UBQ33" s="7"/>
      <c r="UBR33" s="7"/>
      <c r="UBS33" s="7"/>
      <c r="UBT33" s="7"/>
      <c r="UBU33" s="7"/>
      <c r="UBV33" s="7"/>
      <c r="UBW33" s="7"/>
      <c r="UBX33" s="7"/>
      <c r="UBY33" s="7"/>
      <c r="UBZ33" s="7"/>
      <c r="UCA33" s="7"/>
      <c r="UCB33" s="7"/>
      <c r="UCC33" s="7"/>
      <c r="UCD33" s="7"/>
      <c r="UCE33" s="7"/>
      <c r="UCF33" s="7"/>
      <c r="UCG33" s="7"/>
      <c r="UCH33" s="7"/>
      <c r="UCI33" s="7"/>
      <c r="UCJ33" s="7"/>
      <c r="UCK33" s="7"/>
      <c r="UCL33" s="7"/>
      <c r="UCM33" s="7"/>
      <c r="UCN33" s="7"/>
      <c r="UCO33" s="7"/>
      <c r="UCP33" s="7"/>
      <c r="UCQ33" s="7"/>
      <c r="UCR33" s="7"/>
      <c r="UCS33" s="7"/>
      <c r="UCT33" s="7"/>
      <c r="UCU33" s="7"/>
      <c r="UCV33" s="7"/>
      <c r="UCW33" s="7"/>
      <c r="UCX33" s="7"/>
      <c r="UCY33" s="7"/>
      <c r="UCZ33" s="7"/>
      <c r="UDA33" s="7"/>
      <c r="UDB33" s="7"/>
      <c r="UDC33" s="7"/>
      <c r="UDD33" s="7"/>
      <c r="UDE33" s="7"/>
      <c r="UDF33" s="7"/>
      <c r="UDG33" s="7"/>
      <c r="UDH33" s="7"/>
      <c r="UDI33" s="7"/>
      <c r="UDJ33" s="7"/>
      <c r="UDK33" s="7"/>
      <c r="UDL33" s="7"/>
      <c r="UDM33" s="7"/>
      <c r="UDN33" s="7"/>
      <c r="UDO33" s="7"/>
      <c r="UDP33" s="7"/>
      <c r="UDQ33" s="7"/>
      <c r="UDR33" s="7"/>
      <c r="UDS33" s="7"/>
      <c r="UDT33" s="7"/>
      <c r="UDU33" s="7"/>
      <c r="UDV33" s="7"/>
      <c r="UDW33" s="7"/>
      <c r="UDX33" s="7"/>
      <c r="UDY33" s="7"/>
      <c r="UDZ33" s="7"/>
      <c r="UEA33" s="7"/>
      <c r="UEB33" s="7"/>
      <c r="UEC33" s="7"/>
      <c r="UED33" s="7"/>
      <c r="UEE33" s="7"/>
      <c r="UEF33" s="7"/>
      <c r="UEG33" s="7"/>
      <c r="UEH33" s="7"/>
      <c r="UEI33" s="7"/>
      <c r="UEJ33" s="7"/>
      <c r="UEK33" s="7"/>
      <c r="UEL33" s="7"/>
      <c r="UEM33" s="7"/>
      <c r="UEN33" s="7"/>
      <c r="UEO33" s="7"/>
      <c r="UEP33" s="7"/>
      <c r="UEQ33" s="7"/>
      <c r="UER33" s="7"/>
      <c r="UES33" s="7"/>
      <c r="UET33" s="7"/>
      <c r="UEU33" s="7"/>
      <c r="UEV33" s="7"/>
      <c r="UEW33" s="7"/>
      <c r="UEX33" s="7"/>
      <c r="UEY33" s="7"/>
      <c r="UEZ33" s="7"/>
      <c r="UFA33" s="7"/>
      <c r="UFB33" s="7"/>
      <c r="UFC33" s="7"/>
      <c r="UFD33" s="7"/>
      <c r="UFE33" s="7"/>
      <c r="UFF33" s="7"/>
      <c r="UFG33" s="7"/>
      <c r="UFH33" s="7"/>
      <c r="UFI33" s="7"/>
      <c r="UFJ33" s="7"/>
      <c r="UFK33" s="7"/>
      <c r="UFL33" s="7"/>
      <c r="UFM33" s="7"/>
      <c r="UFN33" s="7"/>
      <c r="UFO33" s="7"/>
      <c r="UFP33" s="7"/>
      <c r="UFQ33" s="7"/>
      <c r="UFR33" s="7"/>
      <c r="UFS33" s="7"/>
      <c r="UFT33" s="7"/>
      <c r="UFU33" s="7"/>
      <c r="UFV33" s="7"/>
      <c r="UFW33" s="7"/>
      <c r="UFX33" s="7"/>
      <c r="UFY33" s="7"/>
      <c r="UFZ33" s="7"/>
      <c r="UGA33" s="7"/>
      <c r="UGB33" s="7"/>
      <c r="UGC33" s="7"/>
      <c r="UGD33" s="7"/>
      <c r="UGE33" s="7"/>
      <c r="UGF33" s="7"/>
      <c r="UGG33" s="7"/>
      <c r="UGH33" s="7"/>
      <c r="UGI33" s="7"/>
      <c r="UGJ33" s="7"/>
      <c r="UGK33" s="7"/>
      <c r="UGL33" s="7"/>
      <c r="UGM33" s="7"/>
      <c r="UGN33" s="7"/>
      <c r="UGO33" s="7"/>
      <c r="UGP33" s="7"/>
      <c r="UGQ33" s="7"/>
      <c r="UGR33" s="7"/>
      <c r="UGS33" s="7"/>
      <c r="UGT33" s="7"/>
      <c r="UGU33" s="7"/>
      <c r="UGV33" s="7"/>
      <c r="UGW33" s="7"/>
      <c r="UGX33" s="7"/>
      <c r="UGY33" s="7"/>
      <c r="UGZ33" s="7"/>
      <c r="UHA33" s="7"/>
      <c r="UHB33" s="7"/>
      <c r="UHC33" s="7"/>
      <c r="UHD33" s="7"/>
      <c r="UHE33" s="7"/>
      <c r="UHF33" s="7"/>
      <c r="UHG33" s="7"/>
      <c r="UHH33" s="7"/>
      <c r="UHI33" s="7"/>
      <c r="UHJ33" s="7"/>
      <c r="UHK33" s="7"/>
      <c r="UHL33" s="7"/>
      <c r="UHM33" s="7"/>
      <c r="UHN33" s="7"/>
      <c r="UHO33" s="7"/>
      <c r="UHP33" s="7"/>
      <c r="UHQ33" s="7"/>
      <c r="UHR33" s="7"/>
      <c r="UHS33" s="7"/>
      <c r="UHT33" s="7"/>
      <c r="UHU33" s="7"/>
      <c r="UHV33" s="7"/>
      <c r="UHW33" s="7"/>
      <c r="UHX33" s="7"/>
      <c r="UHY33" s="7"/>
      <c r="UHZ33" s="7"/>
      <c r="UIA33" s="7"/>
      <c r="UIB33" s="7"/>
      <c r="UIC33" s="7"/>
      <c r="UID33" s="7"/>
      <c r="UIE33" s="7"/>
      <c r="UIF33" s="7"/>
      <c r="UIG33" s="7"/>
      <c r="UIH33" s="7"/>
      <c r="UII33" s="7"/>
      <c r="UIJ33" s="7"/>
      <c r="UIK33" s="7"/>
      <c r="UIL33" s="7"/>
      <c r="UIM33" s="7"/>
      <c r="UIN33" s="7"/>
      <c r="UIO33" s="7"/>
      <c r="UIP33" s="7"/>
      <c r="UIQ33" s="7"/>
      <c r="UIR33" s="7"/>
      <c r="UIS33" s="7"/>
      <c r="UIT33" s="7"/>
      <c r="UIU33" s="7"/>
      <c r="UIV33" s="7"/>
      <c r="UIW33" s="7"/>
      <c r="UIX33" s="7"/>
      <c r="UIY33" s="7"/>
      <c r="UIZ33" s="7"/>
      <c r="UJA33" s="7"/>
      <c r="UJB33" s="7"/>
      <c r="UJC33" s="7"/>
      <c r="UJD33" s="7"/>
      <c r="UJE33" s="7"/>
      <c r="UJF33" s="7"/>
      <c r="UJG33" s="7"/>
      <c r="UJH33" s="7"/>
      <c r="UJI33" s="7"/>
      <c r="UJJ33" s="7"/>
      <c r="UJK33" s="7"/>
      <c r="UJL33" s="7"/>
      <c r="UJM33" s="7"/>
      <c r="UJN33" s="7"/>
      <c r="UJO33" s="7"/>
      <c r="UJP33" s="7"/>
      <c r="UJQ33" s="7"/>
      <c r="UJR33" s="7"/>
      <c r="UJS33" s="7"/>
      <c r="UJT33" s="7"/>
      <c r="UJU33" s="7"/>
      <c r="UJV33" s="7"/>
      <c r="UJW33" s="7"/>
      <c r="UJX33" s="7"/>
      <c r="UJY33" s="7"/>
      <c r="UJZ33" s="7"/>
      <c r="UKA33" s="7"/>
      <c r="UKB33" s="7"/>
      <c r="UKC33" s="7"/>
      <c r="UKD33" s="7"/>
      <c r="UKE33" s="7"/>
      <c r="UKF33" s="7"/>
      <c r="UKG33" s="7"/>
      <c r="UKH33" s="7"/>
      <c r="UKI33" s="7"/>
      <c r="UKJ33" s="7"/>
      <c r="UKK33" s="7"/>
      <c r="UKL33" s="7"/>
      <c r="UKM33" s="7"/>
      <c r="UKN33" s="7"/>
      <c r="UKO33" s="7"/>
      <c r="UKP33" s="7"/>
      <c r="UKQ33" s="7"/>
      <c r="UKR33" s="7"/>
      <c r="UKS33" s="7"/>
      <c r="UKT33" s="7"/>
      <c r="UKU33" s="7"/>
      <c r="UKV33" s="7"/>
      <c r="UKW33" s="7"/>
      <c r="UKX33" s="7"/>
      <c r="UKY33" s="7"/>
      <c r="UKZ33" s="7"/>
      <c r="ULA33" s="7"/>
      <c r="ULB33" s="7"/>
      <c r="ULC33" s="7"/>
      <c r="ULD33" s="7"/>
      <c r="ULE33" s="7"/>
      <c r="ULF33" s="7"/>
      <c r="ULG33" s="7"/>
      <c r="ULH33" s="7"/>
      <c r="ULI33" s="7"/>
      <c r="ULJ33" s="7"/>
      <c r="ULK33" s="7"/>
      <c r="ULL33" s="7"/>
      <c r="ULM33" s="7"/>
      <c r="ULN33" s="7"/>
      <c r="ULO33" s="7"/>
      <c r="ULP33" s="7"/>
      <c r="ULQ33" s="7"/>
      <c r="ULR33" s="7"/>
      <c r="ULS33" s="7"/>
      <c r="ULT33" s="7"/>
      <c r="ULU33" s="7"/>
      <c r="ULV33" s="7"/>
      <c r="ULW33" s="7"/>
      <c r="ULX33" s="7"/>
      <c r="ULY33" s="7"/>
      <c r="ULZ33" s="7"/>
      <c r="UMA33" s="7"/>
      <c r="UMB33" s="7"/>
      <c r="UMC33" s="7"/>
      <c r="UMD33" s="7"/>
      <c r="UME33" s="7"/>
      <c r="UMF33" s="7"/>
      <c r="UMG33" s="7"/>
      <c r="UMH33" s="7"/>
      <c r="UMI33" s="7"/>
      <c r="UMJ33" s="7"/>
      <c r="UMK33" s="7"/>
      <c r="UML33" s="7"/>
      <c r="UMM33" s="7"/>
      <c r="UMN33" s="7"/>
      <c r="UMO33" s="7"/>
      <c r="UMP33" s="7"/>
      <c r="UMQ33" s="7"/>
      <c r="UMR33" s="7"/>
      <c r="UMS33" s="7"/>
      <c r="UMT33" s="7"/>
      <c r="UMU33" s="7"/>
      <c r="UMV33" s="7"/>
      <c r="UMW33" s="7"/>
      <c r="UMX33" s="7"/>
      <c r="UMY33" s="7"/>
      <c r="UMZ33" s="7"/>
      <c r="UNA33" s="7"/>
      <c r="UNB33" s="7"/>
      <c r="UNC33" s="7"/>
      <c r="UND33" s="7"/>
      <c r="UNE33" s="7"/>
      <c r="UNF33" s="7"/>
      <c r="UNG33" s="7"/>
      <c r="UNH33" s="7"/>
      <c r="UNI33" s="7"/>
      <c r="UNJ33" s="7"/>
      <c r="UNK33" s="7"/>
      <c r="UNL33" s="7"/>
      <c r="UNM33" s="7"/>
      <c r="UNN33" s="7"/>
      <c r="UNO33" s="7"/>
      <c r="UNP33" s="7"/>
      <c r="UNQ33" s="7"/>
      <c r="UNR33" s="7"/>
      <c r="UNS33" s="7"/>
      <c r="UNT33" s="7"/>
      <c r="UNU33" s="7"/>
      <c r="UNV33" s="7"/>
      <c r="UNW33" s="7"/>
      <c r="UNX33" s="7"/>
      <c r="UNY33" s="7"/>
      <c r="UNZ33" s="7"/>
      <c r="UOA33" s="7"/>
      <c r="UOB33" s="7"/>
      <c r="UOC33" s="7"/>
      <c r="UOD33" s="7"/>
      <c r="UOE33" s="7"/>
      <c r="UOF33" s="7"/>
      <c r="UOG33" s="7"/>
      <c r="UOH33" s="7"/>
      <c r="UOI33" s="7"/>
      <c r="UOJ33" s="7"/>
      <c r="UOK33" s="7"/>
      <c r="UOL33" s="7"/>
      <c r="UOM33" s="7"/>
      <c r="UON33" s="7"/>
      <c r="UOO33" s="7"/>
      <c r="UOP33" s="7"/>
      <c r="UOQ33" s="7"/>
      <c r="UOR33" s="7"/>
      <c r="UOS33" s="7"/>
      <c r="UOT33" s="7"/>
      <c r="UOU33" s="7"/>
      <c r="UOV33" s="7"/>
      <c r="UOW33" s="7"/>
      <c r="UOX33" s="7"/>
      <c r="UOY33" s="7"/>
      <c r="UOZ33" s="7"/>
      <c r="UPA33" s="7"/>
      <c r="UPB33" s="7"/>
      <c r="UPC33" s="7"/>
      <c r="UPD33" s="7"/>
      <c r="UPE33" s="7"/>
      <c r="UPF33" s="7"/>
      <c r="UPG33" s="7"/>
      <c r="UPH33" s="7"/>
      <c r="UPI33" s="7"/>
      <c r="UPJ33" s="7"/>
      <c r="UPK33" s="7"/>
      <c r="UPL33" s="7"/>
      <c r="UPM33" s="7"/>
      <c r="UPN33" s="7"/>
      <c r="UPO33" s="7"/>
      <c r="UPP33" s="7"/>
      <c r="UPQ33" s="7"/>
      <c r="UPR33" s="7"/>
      <c r="UPS33" s="7"/>
      <c r="UPT33" s="7"/>
      <c r="UPU33" s="7"/>
      <c r="UPV33" s="7"/>
      <c r="UPW33" s="7"/>
      <c r="UPX33" s="7"/>
      <c r="UPY33" s="7"/>
      <c r="UPZ33" s="7"/>
      <c r="UQA33" s="7"/>
      <c r="UQB33" s="7"/>
      <c r="UQC33" s="7"/>
      <c r="UQD33" s="7"/>
      <c r="UQE33" s="7"/>
      <c r="UQF33" s="7"/>
      <c r="UQG33" s="7"/>
      <c r="UQH33" s="7"/>
      <c r="UQI33" s="7"/>
      <c r="UQJ33" s="7"/>
      <c r="UQK33" s="7"/>
      <c r="UQL33" s="7"/>
      <c r="UQM33" s="7"/>
      <c r="UQN33" s="7"/>
      <c r="UQO33" s="7"/>
      <c r="UQP33" s="7"/>
      <c r="UQQ33" s="7"/>
      <c r="UQR33" s="7"/>
      <c r="UQS33" s="7"/>
      <c r="UQT33" s="7"/>
      <c r="UQU33" s="7"/>
      <c r="UQV33" s="7"/>
      <c r="UQW33" s="7"/>
      <c r="UQX33" s="7"/>
      <c r="UQY33" s="7"/>
      <c r="UQZ33" s="7"/>
      <c r="URA33" s="7"/>
      <c r="URB33" s="7"/>
      <c r="URC33" s="7"/>
      <c r="URD33" s="7"/>
      <c r="URE33" s="7"/>
      <c r="URF33" s="7"/>
      <c r="URG33" s="7"/>
      <c r="URH33" s="7"/>
      <c r="URI33" s="7"/>
      <c r="URJ33" s="7"/>
      <c r="URK33" s="7"/>
      <c r="URL33" s="7"/>
      <c r="URM33" s="7"/>
      <c r="URN33" s="7"/>
      <c r="URO33" s="7"/>
      <c r="URP33" s="7"/>
      <c r="URQ33" s="7"/>
      <c r="URR33" s="7"/>
      <c r="URS33" s="7"/>
      <c r="URT33" s="7"/>
      <c r="URU33" s="7"/>
      <c r="URV33" s="7"/>
      <c r="URW33" s="7"/>
      <c r="URX33" s="7"/>
      <c r="URY33" s="7"/>
      <c r="URZ33" s="7"/>
      <c r="USA33" s="7"/>
      <c r="USB33" s="7"/>
      <c r="USC33" s="7"/>
      <c r="USD33" s="7"/>
      <c r="USE33" s="7"/>
      <c r="USF33" s="7"/>
      <c r="USG33" s="7"/>
      <c r="USH33" s="7"/>
      <c r="USI33" s="7"/>
      <c r="USJ33" s="7"/>
      <c r="USK33" s="7"/>
      <c r="USL33" s="7"/>
      <c r="USM33" s="7"/>
      <c r="USN33" s="7"/>
      <c r="USO33" s="7"/>
      <c r="USP33" s="7"/>
      <c r="USQ33" s="7"/>
      <c r="USR33" s="7"/>
      <c r="USS33" s="7"/>
      <c r="UST33" s="7"/>
      <c r="USU33" s="7"/>
      <c r="USV33" s="7"/>
      <c r="USW33" s="7"/>
      <c r="USX33" s="7"/>
      <c r="USY33" s="7"/>
      <c r="USZ33" s="7"/>
      <c r="UTA33" s="7"/>
      <c r="UTB33" s="7"/>
      <c r="UTC33" s="7"/>
      <c r="UTD33" s="7"/>
      <c r="UTE33" s="7"/>
      <c r="UTF33" s="7"/>
      <c r="UTG33" s="7"/>
      <c r="UTH33" s="7"/>
      <c r="UTI33" s="7"/>
      <c r="UTJ33" s="7"/>
      <c r="UTK33" s="7"/>
      <c r="UTL33" s="7"/>
      <c r="UTM33" s="7"/>
      <c r="UTN33" s="7"/>
      <c r="UTO33" s="7"/>
      <c r="UTP33" s="7"/>
      <c r="UTQ33" s="7"/>
      <c r="UTR33" s="7"/>
      <c r="UTS33" s="7"/>
      <c r="UTT33" s="7"/>
      <c r="UTU33" s="7"/>
      <c r="UTV33" s="7"/>
      <c r="UTW33" s="7"/>
      <c r="UTX33" s="7"/>
      <c r="UTY33" s="7"/>
      <c r="UTZ33" s="7"/>
      <c r="UUA33" s="7"/>
      <c r="UUB33" s="7"/>
      <c r="UUC33" s="7"/>
      <c r="UUD33" s="7"/>
      <c r="UUE33" s="7"/>
      <c r="UUF33" s="7"/>
      <c r="UUG33" s="7"/>
      <c r="UUH33" s="7"/>
      <c r="UUI33" s="7"/>
      <c r="UUJ33" s="7"/>
      <c r="UUK33" s="7"/>
      <c r="UUL33" s="7"/>
      <c r="UUM33" s="7"/>
      <c r="UUN33" s="7"/>
      <c r="UUO33" s="7"/>
      <c r="UUP33" s="7"/>
      <c r="UUQ33" s="7"/>
      <c r="UUR33" s="7"/>
      <c r="UUS33" s="7"/>
      <c r="UUT33" s="7"/>
      <c r="UUU33" s="7"/>
      <c r="UUV33" s="7"/>
      <c r="UUW33" s="7"/>
      <c r="UUX33" s="7"/>
      <c r="UUY33" s="7"/>
      <c r="UUZ33" s="7"/>
      <c r="UVA33" s="7"/>
      <c r="UVB33" s="7"/>
      <c r="UVC33" s="7"/>
      <c r="UVD33" s="7"/>
      <c r="UVE33" s="7"/>
      <c r="UVF33" s="7"/>
      <c r="UVG33" s="7"/>
      <c r="UVH33" s="7"/>
      <c r="UVI33" s="7"/>
      <c r="UVJ33" s="7"/>
      <c r="UVK33" s="7"/>
      <c r="UVL33" s="7"/>
      <c r="UVM33" s="7"/>
      <c r="UVN33" s="7"/>
      <c r="UVO33" s="7"/>
      <c r="UVP33" s="7"/>
      <c r="UVQ33" s="7"/>
      <c r="UVR33" s="7"/>
      <c r="UVS33" s="7"/>
      <c r="UVT33" s="7"/>
      <c r="UVU33" s="7"/>
      <c r="UVV33" s="7"/>
      <c r="UVW33" s="7"/>
      <c r="UVX33" s="7"/>
      <c r="UVY33" s="7"/>
      <c r="UVZ33" s="7"/>
      <c r="UWA33" s="7"/>
      <c r="UWB33" s="7"/>
      <c r="UWC33" s="7"/>
      <c r="UWD33" s="7"/>
      <c r="UWE33" s="7"/>
      <c r="UWF33" s="7"/>
      <c r="UWG33" s="7"/>
      <c r="UWH33" s="7"/>
      <c r="UWI33" s="7"/>
      <c r="UWJ33" s="7"/>
      <c r="UWK33" s="7"/>
      <c r="UWL33" s="7"/>
      <c r="UWM33" s="7"/>
      <c r="UWN33" s="7"/>
      <c r="UWO33" s="7"/>
      <c r="UWP33" s="7"/>
      <c r="UWQ33" s="7"/>
      <c r="UWR33" s="7"/>
      <c r="UWS33" s="7"/>
      <c r="UWT33" s="7"/>
      <c r="UWU33" s="7"/>
      <c r="UWV33" s="7"/>
      <c r="UWW33" s="7"/>
      <c r="UWX33" s="7"/>
      <c r="UWY33" s="7"/>
      <c r="UWZ33" s="7"/>
      <c r="UXA33" s="7"/>
      <c r="UXB33" s="7"/>
      <c r="UXC33" s="7"/>
      <c r="UXD33" s="7"/>
      <c r="UXE33" s="7"/>
      <c r="UXF33" s="7"/>
      <c r="UXG33" s="7"/>
      <c r="UXH33" s="7"/>
      <c r="UXI33" s="7"/>
      <c r="UXJ33" s="7"/>
      <c r="UXK33" s="7"/>
      <c r="UXL33" s="7"/>
      <c r="UXM33" s="7"/>
      <c r="UXN33" s="7"/>
      <c r="UXO33" s="7"/>
      <c r="UXP33" s="7"/>
      <c r="UXQ33" s="7"/>
      <c r="UXR33" s="7"/>
      <c r="UXS33" s="7"/>
      <c r="UXT33" s="7"/>
      <c r="UXU33" s="7"/>
      <c r="UXV33" s="7"/>
      <c r="UXW33" s="7"/>
      <c r="UXX33" s="7"/>
      <c r="UXY33" s="7"/>
      <c r="UXZ33" s="7"/>
      <c r="UYA33" s="7"/>
      <c r="UYB33" s="7"/>
      <c r="UYC33" s="7"/>
      <c r="UYD33" s="7"/>
      <c r="UYE33" s="7"/>
      <c r="UYF33" s="7"/>
      <c r="UYG33" s="7"/>
      <c r="UYH33" s="7"/>
      <c r="UYI33" s="7"/>
      <c r="UYJ33" s="7"/>
      <c r="UYK33" s="7"/>
      <c r="UYL33" s="7"/>
      <c r="UYM33" s="7"/>
      <c r="UYN33" s="7"/>
      <c r="UYO33" s="7"/>
      <c r="UYP33" s="7"/>
      <c r="UYQ33" s="7"/>
      <c r="UYR33" s="7"/>
      <c r="UYS33" s="7"/>
      <c r="UYT33" s="7"/>
      <c r="UYU33" s="7"/>
      <c r="UYV33" s="7"/>
      <c r="UYW33" s="7"/>
      <c r="UYX33" s="7"/>
      <c r="UYY33" s="7"/>
      <c r="UYZ33" s="7"/>
      <c r="UZA33" s="7"/>
      <c r="UZB33" s="7"/>
      <c r="UZC33" s="7"/>
      <c r="UZD33" s="7"/>
      <c r="UZE33" s="7"/>
      <c r="UZF33" s="7"/>
      <c r="UZG33" s="7"/>
      <c r="UZH33" s="7"/>
      <c r="UZI33" s="7"/>
      <c r="UZJ33" s="7"/>
      <c r="UZK33" s="7"/>
      <c r="UZL33" s="7"/>
      <c r="UZM33" s="7"/>
      <c r="UZN33" s="7"/>
      <c r="UZO33" s="7"/>
      <c r="UZP33" s="7"/>
      <c r="UZQ33" s="7"/>
      <c r="UZR33" s="7"/>
      <c r="UZS33" s="7"/>
      <c r="UZT33" s="7"/>
      <c r="UZU33" s="7"/>
      <c r="UZV33" s="7"/>
      <c r="UZW33" s="7"/>
      <c r="UZX33" s="7"/>
      <c r="UZY33" s="7"/>
      <c r="UZZ33" s="7"/>
      <c r="VAA33" s="7"/>
      <c r="VAB33" s="7"/>
      <c r="VAC33" s="7"/>
      <c r="VAD33" s="7"/>
      <c r="VAE33" s="7"/>
      <c r="VAF33" s="7"/>
      <c r="VAG33" s="7"/>
      <c r="VAH33" s="7"/>
      <c r="VAI33" s="7"/>
      <c r="VAJ33" s="7"/>
      <c r="VAK33" s="7"/>
      <c r="VAL33" s="7"/>
      <c r="VAM33" s="7"/>
      <c r="VAN33" s="7"/>
      <c r="VAO33" s="7"/>
      <c r="VAP33" s="7"/>
      <c r="VAQ33" s="7"/>
      <c r="VAR33" s="7"/>
      <c r="VAS33" s="7"/>
      <c r="VAT33" s="7"/>
      <c r="VAU33" s="7"/>
      <c r="VAV33" s="7"/>
      <c r="VAW33" s="7"/>
      <c r="VAX33" s="7"/>
      <c r="VAY33" s="7"/>
      <c r="VAZ33" s="7"/>
      <c r="VBA33" s="7"/>
      <c r="VBB33" s="7"/>
      <c r="VBC33" s="7"/>
      <c r="VBD33" s="7"/>
      <c r="VBE33" s="7"/>
      <c r="VBF33" s="7"/>
      <c r="VBG33" s="7"/>
      <c r="VBH33" s="7"/>
      <c r="VBI33" s="7"/>
      <c r="VBJ33" s="7"/>
      <c r="VBK33" s="7"/>
      <c r="VBL33" s="7"/>
      <c r="VBM33" s="7"/>
      <c r="VBN33" s="7"/>
      <c r="VBO33" s="7"/>
      <c r="VBP33" s="7"/>
      <c r="VBQ33" s="7"/>
      <c r="VBR33" s="7"/>
      <c r="VBS33" s="7"/>
      <c r="VBT33" s="7"/>
      <c r="VBU33" s="7"/>
      <c r="VBV33" s="7"/>
      <c r="VBW33" s="7"/>
      <c r="VBX33" s="7"/>
      <c r="VBY33" s="7"/>
      <c r="VBZ33" s="7"/>
      <c r="VCA33" s="7"/>
      <c r="VCB33" s="7"/>
      <c r="VCC33" s="7"/>
      <c r="VCD33" s="7"/>
      <c r="VCE33" s="7"/>
      <c r="VCF33" s="7"/>
      <c r="VCG33" s="7"/>
      <c r="VCH33" s="7"/>
      <c r="VCI33" s="7"/>
      <c r="VCJ33" s="7"/>
      <c r="VCK33" s="7"/>
      <c r="VCL33" s="7"/>
      <c r="VCM33" s="7"/>
      <c r="VCN33" s="7"/>
      <c r="VCO33" s="7"/>
      <c r="VCP33" s="7"/>
      <c r="VCQ33" s="7"/>
      <c r="VCR33" s="7"/>
      <c r="VCS33" s="7"/>
      <c r="VCT33" s="7"/>
      <c r="VCU33" s="7"/>
      <c r="VCV33" s="7"/>
      <c r="VCW33" s="7"/>
      <c r="VCX33" s="7"/>
      <c r="VCY33" s="7"/>
      <c r="VCZ33" s="7"/>
      <c r="VDA33" s="7"/>
      <c r="VDB33" s="7"/>
      <c r="VDC33" s="7"/>
      <c r="VDD33" s="7"/>
      <c r="VDE33" s="7"/>
      <c r="VDF33" s="7"/>
      <c r="VDG33" s="7"/>
      <c r="VDH33" s="7"/>
      <c r="VDI33" s="7"/>
      <c r="VDJ33" s="7"/>
      <c r="VDK33" s="7"/>
      <c r="VDL33" s="7"/>
      <c r="VDM33" s="7"/>
      <c r="VDN33" s="7"/>
      <c r="VDO33" s="7"/>
      <c r="VDP33" s="7"/>
      <c r="VDQ33" s="7"/>
      <c r="VDR33" s="7"/>
      <c r="VDS33" s="7"/>
      <c r="VDT33" s="7"/>
      <c r="VDU33" s="7"/>
      <c r="VDV33" s="7"/>
      <c r="VDW33" s="7"/>
      <c r="VDX33" s="7"/>
      <c r="VDY33" s="7"/>
      <c r="VDZ33" s="7"/>
      <c r="VEA33" s="7"/>
      <c r="VEB33" s="7"/>
      <c r="VEC33" s="7"/>
      <c r="VED33" s="7"/>
      <c r="VEE33" s="7"/>
      <c r="VEF33" s="7"/>
      <c r="VEG33" s="7"/>
      <c r="VEH33" s="7"/>
      <c r="VEI33" s="7"/>
      <c r="VEJ33" s="7"/>
      <c r="VEK33" s="7"/>
      <c r="VEL33" s="7"/>
      <c r="VEM33" s="7"/>
      <c r="VEN33" s="7"/>
      <c r="VEO33" s="7"/>
      <c r="VEP33" s="7"/>
      <c r="VEQ33" s="7"/>
      <c r="VER33" s="7"/>
      <c r="VES33" s="7"/>
      <c r="VET33" s="7"/>
      <c r="VEU33" s="7"/>
      <c r="VEV33" s="7"/>
      <c r="VEW33" s="7"/>
      <c r="VEX33" s="7"/>
      <c r="VEY33" s="7"/>
      <c r="VEZ33" s="7"/>
      <c r="VFA33" s="7"/>
      <c r="VFB33" s="7"/>
      <c r="VFC33" s="7"/>
      <c r="VFD33" s="7"/>
      <c r="VFE33" s="7"/>
      <c r="VFF33" s="7"/>
      <c r="VFG33" s="7"/>
      <c r="VFH33" s="7"/>
      <c r="VFI33" s="7"/>
      <c r="VFJ33" s="7"/>
      <c r="VFK33" s="7"/>
      <c r="VFL33" s="7"/>
      <c r="VFM33" s="7"/>
      <c r="VFN33" s="7"/>
      <c r="VFO33" s="7"/>
      <c r="VFP33" s="7"/>
      <c r="VFQ33" s="7"/>
      <c r="VFR33" s="7"/>
      <c r="VFS33" s="7"/>
      <c r="VFT33" s="7"/>
      <c r="VFU33" s="7"/>
      <c r="VFV33" s="7"/>
      <c r="VFW33" s="7"/>
      <c r="VFX33" s="7"/>
      <c r="VFY33" s="7"/>
      <c r="VFZ33" s="7"/>
      <c r="VGA33" s="7"/>
      <c r="VGB33" s="7"/>
      <c r="VGC33" s="7"/>
      <c r="VGD33" s="7"/>
      <c r="VGE33" s="7"/>
      <c r="VGF33" s="7"/>
      <c r="VGG33" s="7"/>
      <c r="VGH33" s="7"/>
      <c r="VGI33" s="7"/>
      <c r="VGJ33" s="7"/>
      <c r="VGK33" s="7"/>
      <c r="VGL33" s="7"/>
      <c r="VGM33" s="7"/>
      <c r="VGN33" s="7"/>
      <c r="VGO33" s="7"/>
      <c r="VGP33" s="7"/>
      <c r="VGQ33" s="7"/>
      <c r="VGR33" s="7"/>
      <c r="VGS33" s="7"/>
      <c r="VGT33" s="7"/>
      <c r="VGU33" s="7"/>
      <c r="VGV33" s="7"/>
      <c r="VGW33" s="7"/>
      <c r="VGX33" s="7"/>
      <c r="VGY33" s="7"/>
      <c r="VGZ33" s="7"/>
      <c r="VHA33" s="7"/>
      <c r="VHB33" s="7"/>
      <c r="VHC33" s="7"/>
      <c r="VHD33" s="7"/>
      <c r="VHE33" s="7"/>
      <c r="VHF33" s="7"/>
      <c r="VHG33" s="7"/>
      <c r="VHH33" s="7"/>
      <c r="VHI33" s="7"/>
      <c r="VHJ33" s="7"/>
      <c r="VHK33" s="7"/>
      <c r="VHL33" s="7"/>
      <c r="VHM33" s="7"/>
      <c r="VHN33" s="7"/>
      <c r="VHO33" s="7"/>
      <c r="VHP33" s="7"/>
      <c r="VHQ33" s="7"/>
      <c r="VHR33" s="7"/>
      <c r="VHS33" s="7"/>
      <c r="VHT33" s="7"/>
      <c r="VHU33" s="7"/>
      <c r="VHV33" s="7"/>
      <c r="VHW33" s="7"/>
      <c r="VHX33" s="7"/>
      <c r="VHY33" s="7"/>
      <c r="VHZ33" s="7"/>
      <c r="VIA33" s="7"/>
      <c r="VIB33" s="7"/>
      <c r="VIC33" s="7"/>
      <c r="VID33" s="7"/>
      <c r="VIE33" s="7"/>
      <c r="VIF33" s="7"/>
      <c r="VIG33" s="7"/>
      <c r="VIH33" s="7"/>
      <c r="VII33" s="7"/>
      <c r="VIJ33" s="7"/>
      <c r="VIK33" s="7"/>
      <c r="VIL33" s="7"/>
      <c r="VIM33" s="7"/>
      <c r="VIN33" s="7"/>
      <c r="VIO33" s="7"/>
      <c r="VIP33" s="7"/>
      <c r="VIQ33" s="7"/>
      <c r="VIR33" s="7"/>
      <c r="VIS33" s="7"/>
      <c r="VIT33" s="7"/>
      <c r="VIU33" s="7"/>
      <c r="VIV33" s="7"/>
      <c r="VIW33" s="7"/>
      <c r="VIX33" s="7"/>
      <c r="VIY33" s="7"/>
      <c r="VIZ33" s="7"/>
      <c r="VJA33" s="7"/>
      <c r="VJB33" s="7"/>
      <c r="VJC33" s="7"/>
      <c r="VJD33" s="7"/>
      <c r="VJE33" s="7"/>
      <c r="VJF33" s="7"/>
      <c r="VJG33" s="7"/>
      <c r="VJH33" s="7"/>
      <c r="VJI33" s="7"/>
      <c r="VJJ33" s="7"/>
      <c r="VJK33" s="7"/>
      <c r="VJL33" s="7"/>
      <c r="VJM33" s="7"/>
      <c r="VJN33" s="7"/>
      <c r="VJO33" s="7"/>
      <c r="VJP33" s="7"/>
      <c r="VJQ33" s="7"/>
      <c r="VJR33" s="7"/>
      <c r="VJS33" s="7"/>
      <c r="VJT33" s="7"/>
      <c r="VJU33" s="7"/>
      <c r="VJV33" s="7"/>
      <c r="VJW33" s="7"/>
      <c r="VJX33" s="7"/>
      <c r="VJY33" s="7"/>
      <c r="VJZ33" s="7"/>
      <c r="VKA33" s="7"/>
      <c r="VKB33" s="7"/>
      <c r="VKC33" s="7"/>
      <c r="VKD33" s="7"/>
      <c r="VKE33" s="7"/>
      <c r="VKF33" s="7"/>
      <c r="VKG33" s="7"/>
      <c r="VKH33" s="7"/>
      <c r="VKI33" s="7"/>
      <c r="VKJ33" s="7"/>
      <c r="VKK33" s="7"/>
      <c r="VKL33" s="7"/>
      <c r="VKM33" s="7"/>
      <c r="VKN33" s="7"/>
      <c r="VKO33" s="7"/>
      <c r="VKP33" s="7"/>
      <c r="VKQ33" s="7"/>
      <c r="VKR33" s="7"/>
      <c r="VKS33" s="7"/>
      <c r="VKT33" s="7"/>
      <c r="VKU33" s="7"/>
      <c r="VKV33" s="7"/>
      <c r="VKW33" s="7"/>
      <c r="VKX33" s="7"/>
      <c r="VKY33" s="7"/>
      <c r="VKZ33" s="7"/>
      <c r="VLA33" s="7"/>
      <c r="VLB33" s="7"/>
      <c r="VLC33" s="7"/>
      <c r="VLD33" s="7"/>
      <c r="VLE33" s="7"/>
      <c r="VLF33" s="7"/>
      <c r="VLG33" s="7"/>
      <c r="VLH33" s="7"/>
      <c r="VLI33" s="7"/>
      <c r="VLJ33" s="7"/>
      <c r="VLK33" s="7"/>
      <c r="VLL33" s="7"/>
      <c r="VLM33" s="7"/>
      <c r="VLN33" s="7"/>
      <c r="VLO33" s="7"/>
      <c r="VLP33" s="7"/>
      <c r="VLQ33" s="7"/>
      <c r="VLR33" s="7"/>
      <c r="VLS33" s="7"/>
      <c r="VLT33" s="7"/>
      <c r="VLU33" s="7"/>
      <c r="VLV33" s="7"/>
      <c r="VLW33" s="7"/>
      <c r="VLX33" s="7"/>
      <c r="VLY33" s="7"/>
      <c r="VLZ33" s="7"/>
      <c r="VMA33" s="7"/>
      <c r="VMB33" s="7"/>
      <c r="VMC33" s="7"/>
      <c r="VMD33" s="7"/>
      <c r="VME33" s="7"/>
      <c r="VMF33" s="7"/>
      <c r="VMG33" s="7"/>
      <c r="VMH33" s="7"/>
      <c r="VMI33" s="7"/>
      <c r="VMJ33" s="7"/>
      <c r="VMK33" s="7"/>
      <c r="VML33" s="7"/>
      <c r="VMM33" s="7"/>
      <c r="VMN33" s="7"/>
      <c r="VMO33" s="7"/>
      <c r="VMP33" s="7"/>
      <c r="VMQ33" s="7"/>
      <c r="VMR33" s="7"/>
      <c r="VMS33" s="7"/>
      <c r="VMT33" s="7"/>
      <c r="VMU33" s="7"/>
      <c r="VMV33" s="7"/>
      <c r="VMW33" s="7"/>
      <c r="VMX33" s="7"/>
      <c r="VMY33" s="7"/>
      <c r="VMZ33" s="7"/>
      <c r="VNA33" s="7"/>
      <c r="VNB33" s="7"/>
      <c r="VNC33" s="7"/>
      <c r="VND33" s="7"/>
      <c r="VNE33" s="7"/>
      <c r="VNF33" s="7"/>
      <c r="VNG33" s="7"/>
      <c r="VNH33" s="7"/>
      <c r="VNI33" s="7"/>
      <c r="VNJ33" s="7"/>
      <c r="VNK33" s="7"/>
      <c r="VNL33" s="7"/>
      <c r="VNM33" s="7"/>
      <c r="VNN33" s="7"/>
      <c r="VNO33" s="7"/>
      <c r="VNP33" s="7"/>
      <c r="VNQ33" s="7"/>
      <c r="VNR33" s="7"/>
      <c r="VNS33" s="7"/>
      <c r="VNT33" s="7"/>
      <c r="VNU33" s="7"/>
      <c r="VNV33" s="7"/>
      <c r="VNW33" s="7"/>
      <c r="VNX33" s="7"/>
      <c r="VNY33" s="7"/>
      <c r="VNZ33" s="7"/>
      <c r="VOA33" s="7"/>
      <c r="VOB33" s="7"/>
      <c r="VOC33" s="7"/>
      <c r="VOD33" s="7"/>
      <c r="VOE33" s="7"/>
      <c r="VOF33" s="7"/>
      <c r="VOG33" s="7"/>
      <c r="VOH33" s="7"/>
      <c r="VOI33" s="7"/>
      <c r="VOJ33" s="7"/>
      <c r="VOK33" s="7"/>
      <c r="VOL33" s="7"/>
      <c r="VOM33" s="7"/>
      <c r="VON33" s="7"/>
      <c r="VOO33" s="7"/>
      <c r="VOP33" s="7"/>
      <c r="VOQ33" s="7"/>
      <c r="VOR33" s="7"/>
      <c r="VOS33" s="7"/>
      <c r="VOT33" s="7"/>
      <c r="VOU33" s="7"/>
      <c r="VOV33" s="7"/>
      <c r="VOW33" s="7"/>
      <c r="VOX33" s="7"/>
      <c r="VOY33" s="7"/>
      <c r="VOZ33" s="7"/>
      <c r="VPA33" s="7"/>
      <c r="VPB33" s="7"/>
      <c r="VPC33" s="7"/>
      <c r="VPD33" s="7"/>
      <c r="VPE33" s="7"/>
      <c r="VPF33" s="7"/>
      <c r="VPG33" s="7"/>
      <c r="VPH33" s="7"/>
      <c r="VPI33" s="7"/>
      <c r="VPJ33" s="7"/>
      <c r="VPK33" s="7"/>
      <c r="VPL33" s="7"/>
      <c r="VPM33" s="7"/>
      <c r="VPN33" s="7"/>
      <c r="VPO33" s="7"/>
      <c r="VPP33" s="7"/>
      <c r="VPQ33" s="7"/>
      <c r="VPR33" s="7"/>
      <c r="VPS33" s="7"/>
      <c r="VPT33" s="7"/>
      <c r="VPU33" s="7"/>
      <c r="VPV33" s="7"/>
      <c r="VPW33" s="7"/>
      <c r="VPX33" s="7"/>
      <c r="VPY33" s="7"/>
      <c r="VPZ33" s="7"/>
      <c r="VQA33" s="7"/>
      <c r="VQB33" s="7"/>
      <c r="VQC33" s="7"/>
      <c r="VQD33" s="7"/>
      <c r="VQE33" s="7"/>
      <c r="VQF33" s="7"/>
      <c r="VQG33" s="7"/>
      <c r="VQH33" s="7"/>
      <c r="VQI33" s="7"/>
      <c r="VQJ33" s="7"/>
      <c r="VQK33" s="7"/>
      <c r="VQL33" s="7"/>
      <c r="VQM33" s="7"/>
      <c r="VQN33" s="7"/>
      <c r="VQO33" s="7"/>
      <c r="VQP33" s="7"/>
      <c r="VQQ33" s="7"/>
      <c r="VQR33" s="7"/>
      <c r="VQS33" s="7"/>
      <c r="VQT33" s="7"/>
      <c r="VQU33" s="7"/>
      <c r="VQV33" s="7"/>
      <c r="VQW33" s="7"/>
      <c r="VQX33" s="7"/>
      <c r="VQY33" s="7"/>
      <c r="VQZ33" s="7"/>
      <c r="VRA33" s="7"/>
      <c r="VRB33" s="7"/>
      <c r="VRC33" s="7"/>
      <c r="VRD33" s="7"/>
      <c r="VRE33" s="7"/>
      <c r="VRF33" s="7"/>
      <c r="VRG33" s="7"/>
      <c r="VRH33" s="7"/>
      <c r="VRI33" s="7"/>
      <c r="VRJ33" s="7"/>
      <c r="VRK33" s="7"/>
      <c r="VRL33" s="7"/>
      <c r="VRM33" s="7"/>
      <c r="VRN33" s="7"/>
      <c r="VRO33" s="7"/>
      <c r="VRP33" s="7"/>
      <c r="VRQ33" s="7"/>
      <c r="VRR33" s="7"/>
      <c r="VRS33" s="7"/>
      <c r="VRT33" s="7"/>
      <c r="VRU33" s="7"/>
      <c r="VRV33" s="7"/>
      <c r="VRW33" s="7"/>
      <c r="VRX33" s="7"/>
      <c r="VRY33" s="7"/>
      <c r="VRZ33" s="7"/>
      <c r="VSA33" s="7"/>
      <c r="VSB33" s="7"/>
      <c r="VSC33" s="7"/>
      <c r="VSD33" s="7"/>
      <c r="VSE33" s="7"/>
      <c r="VSF33" s="7"/>
      <c r="VSG33" s="7"/>
      <c r="VSH33" s="7"/>
      <c r="VSI33" s="7"/>
      <c r="VSJ33" s="7"/>
      <c r="VSK33" s="7"/>
      <c r="VSL33" s="7"/>
      <c r="VSM33" s="7"/>
      <c r="VSN33" s="7"/>
      <c r="VSO33" s="7"/>
      <c r="VSP33" s="7"/>
      <c r="VSQ33" s="7"/>
      <c r="VSR33" s="7"/>
      <c r="VSS33" s="7"/>
      <c r="VST33" s="7"/>
      <c r="VSU33" s="7"/>
      <c r="VSV33" s="7"/>
      <c r="VSW33" s="7"/>
      <c r="VSX33" s="7"/>
      <c r="VSY33" s="7"/>
      <c r="VSZ33" s="7"/>
      <c r="VTA33" s="7"/>
      <c r="VTB33" s="7"/>
      <c r="VTC33" s="7"/>
      <c r="VTD33" s="7"/>
      <c r="VTE33" s="7"/>
      <c r="VTF33" s="7"/>
      <c r="VTG33" s="7"/>
      <c r="VTH33" s="7"/>
      <c r="VTI33" s="7"/>
      <c r="VTJ33" s="7"/>
      <c r="VTK33" s="7"/>
      <c r="VTL33" s="7"/>
      <c r="VTM33" s="7"/>
      <c r="VTN33" s="7"/>
      <c r="VTO33" s="7"/>
      <c r="VTP33" s="7"/>
      <c r="VTQ33" s="7"/>
      <c r="VTR33" s="7"/>
      <c r="VTS33" s="7"/>
      <c r="VTT33" s="7"/>
      <c r="VTU33" s="7"/>
      <c r="VTV33" s="7"/>
      <c r="VTW33" s="7"/>
      <c r="VTX33" s="7"/>
      <c r="VTY33" s="7"/>
      <c r="VTZ33" s="7"/>
      <c r="VUA33" s="7"/>
      <c r="VUB33" s="7"/>
      <c r="VUC33" s="7"/>
      <c r="VUD33" s="7"/>
      <c r="VUE33" s="7"/>
      <c r="VUF33" s="7"/>
      <c r="VUG33" s="7"/>
      <c r="VUH33" s="7"/>
      <c r="VUI33" s="7"/>
      <c r="VUJ33" s="7"/>
      <c r="VUK33" s="7"/>
      <c r="VUL33" s="7"/>
      <c r="VUM33" s="7"/>
      <c r="VUN33" s="7"/>
      <c r="VUO33" s="7"/>
      <c r="VUP33" s="7"/>
      <c r="VUQ33" s="7"/>
      <c r="VUR33" s="7"/>
      <c r="VUS33" s="7"/>
      <c r="VUT33" s="7"/>
      <c r="VUU33" s="7"/>
      <c r="VUV33" s="7"/>
      <c r="VUW33" s="7"/>
      <c r="VUX33" s="7"/>
      <c r="VUY33" s="7"/>
      <c r="VUZ33" s="7"/>
      <c r="VVA33" s="7"/>
      <c r="VVB33" s="7"/>
      <c r="VVC33" s="7"/>
      <c r="VVD33" s="7"/>
      <c r="VVE33" s="7"/>
      <c r="VVF33" s="7"/>
      <c r="VVG33" s="7"/>
      <c r="VVH33" s="7"/>
      <c r="VVI33" s="7"/>
      <c r="VVJ33" s="7"/>
      <c r="VVK33" s="7"/>
      <c r="VVL33" s="7"/>
      <c r="VVM33" s="7"/>
      <c r="VVN33" s="7"/>
      <c r="VVO33" s="7"/>
      <c r="VVP33" s="7"/>
      <c r="VVQ33" s="7"/>
      <c r="VVR33" s="7"/>
      <c r="VVS33" s="7"/>
      <c r="VVT33" s="7"/>
      <c r="VVU33" s="7"/>
      <c r="VVV33" s="7"/>
      <c r="VVW33" s="7"/>
      <c r="VVX33" s="7"/>
      <c r="VVY33" s="7"/>
      <c r="VVZ33" s="7"/>
      <c r="VWA33" s="7"/>
      <c r="VWB33" s="7"/>
      <c r="VWC33" s="7"/>
      <c r="VWD33" s="7"/>
      <c r="VWE33" s="7"/>
      <c r="VWF33" s="7"/>
      <c r="VWG33" s="7"/>
      <c r="VWH33" s="7"/>
      <c r="VWI33" s="7"/>
      <c r="VWJ33" s="7"/>
      <c r="VWK33" s="7"/>
      <c r="VWL33" s="7"/>
      <c r="VWM33" s="7"/>
      <c r="VWN33" s="7"/>
      <c r="VWO33" s="7"/>
      <c r="VWP33" s="7"/>
      <c r="VWQ33" s="7"/>
      <c r="VWR33" s="7"/>
      <c r="VWS33" s="7"/>
      <c r="VWT33" s="7"/>
      <c r="VWU33" s="7"/>
      <c r="VWV33" s="7"/>
      <c r="VWW33" s="7"/>
      <c r="VWX33" s="7"/>
      <c r="VWY33" s="7"/>
      <c r="VWZ33" s="7"/>
      <c r="VXA33" s="7"/>
      <c r="VXB33" s="7"/>
      <c r="VXC33" s="7"/>
      <c r="VXD33" s="7"/>
      <c r="VXE33" s="7"/>
      <c r="VXF33" s="7"/>
      <c r="VXG33" s="7"/>
      <c r="VXH33" s="7"/>
      <c r="VXI33" s="7"/>
      <c r="VXJ33" s="7"/>
      <c r="VXK33" s="7"/>
      <c r="VXL33" s="7"/>
      <c r="VXM33" s="7"/>
      <c r="VXN33" s="7"/>
      <c r="VXO33" s="7"/>
      <c r="VXP33" s="7"/>
      <c r="VXQ33" s="7"/>
      <c r="VXR33" s="7"/>
      <c r="VXS33" s="7"/>
      <c r="VXT33" s="7"/>
      <c r="VXU33" s="7"/>
      <c r="VXV33" s="7"/>
      <c r="VXW33" s="7"/>
      <c r="VXX33" s="7"/>
      <c r="VXY33" s="7"/>
      <c r="VXZ33" s="7"/>
      <c r="VYA33" s="7"/>
      <c r="VYB33" s="7"/>
      <c r="VYC33" s="7"/>
      <c r="VYD33" s="7"/>
      <c r="VYE33" s="7"/>
      <c r="VYF33" s="7"/>
      <c r="VYG33" s="7"/>
      <c r="VYH33" s="7"/>
      <c r="VYI33" s="7"/>
      <c r="VYJ33" s="7"/>
      <c r="VYK33" s="7"/>
      <c r="VYL33" s="7"/>
      <c r="VYM33" s="7"/>
      <c r="VYN33" s="7"/>
      <c r="VYO33" s="7"/>
      <c r="VYP33" s="7"/>
      <c r="VYQ33" s="7"/>
      <c r="VYR33" s="7"/>
      <c r="VYS33" s="7"/>
      <c r="VYT33" s="7"/>
      <c r="VYU33" s="7"/>
      <c r="VYV33" s="7"/>
      <c r="VYW33" s="7"/>
      <c r="VYX33" s="7"/>
      <c r="VYY33" s="7"/>
      <c r="VYZ33" s="7"/>
      <c r="VZA33" s="7"/>
      <c r="VZB33" s="7"/>
      <c r="VZC33" s="7"/>
      <c r="VZD33" s="7"/>
      <c r="VZE33" s="7"/>
      <c r="VZF33" s="7"/>
      <c r="VZG33" s="7"/>
      <c r="VZH33" s="7"/>
      <c r="VZI33" s="7"/>
      <c r="VZJ33" s="7"/>
      <c r="VZK33" s="7"/>
      <c r="VZL33" s="7"/>
      <c r="VZM33" s="7"/>
      <c r="VZN33" s="7"/>
      <c r="VZO33" s="7"/>
      <c r="VZP33" s="7"/>
      <c r="VZQ33" s="7"/>
      <c r="VZR33" s="7"/>
      <c r="VZS33" s="7"/>
      <c r="VZT33" s="7"/>
      <c r="VZU33" s="7"/>
      <c r="VZV33" s="7"/>
      <c r="VZW33" s="7"/>
      <c r="VZX33" s="7"/>
      <c r="VZY33" s="7"/>
      <c r="VZZ33" s="7"/>
      <c r="WAA33" s="7"/>
      <c r="WAB33" s="7"/>
      <c r="WAC33" s="7"/>
      <c r="WAD33" s="7"/>
      <c r="WAE33" s="7"/>
      <c r="WAF33" s="7"/>
      <c r="WAG33" s="7"/>
      <c r="WAH33" s="7"/>
      <c r="WAI33" s="7"/>
      <c r="WAJ33" s="7"/>
      <c r="WAK33" s="7"/>
      <c r="WAL33" s="7"/>
      <c r="WAM33" s="7"/>
      <c r="WAN33" s="7"/>
      <c r="WAO33" s="7"/>
      <c r="WAP33" s="7"/>
      <c r="WAQ33" s="7"/>
      <c r="WAR33" s="7"/>
      <c r="WAS33" s="7"/>
      <c r="WAT33" s="7"/>
      <c r="WAU33" s="7"/>
      <c r="WAV33" s="7"/>
      <c r="WAW33" s="7"/>
      <c r="WAX33" s="7"/>
      <c r="WAY33" s="7"/>
      <c r="WAZ33" s="7"/>
      <c r="WBA33" s="7"/>
      <c r="WBB33" s="7"/>
      <c r="WBC33" s="7"/>
      <c r="WBD33" s="7"/>
      <c r="WBE33" s="7"/>
      <c r="WBF33" s="7"/>
      <c r="WBG33" s="7"/>
      <c r="WBH33" s="7"/>
      <c r="WBI33" s="7"/>
      <c r="WBJ33" s="7"/>
      <c r="WBK33" s="7"/>
      <c r="WBL33" s="7"/>
      <c r="WBM33" s="7"/>
      <c r="WBN33" s="7"/>
      <c r="WBO33" s="7"/>
      <c r="WBP33" s="7"/>
      <c r="WBQ33" s="7"/>
      <c r="WBR33" s="7"/>
      <c r="WBS33" s="7"/>
      <c r="WBT33" s="7"/>
      <c r="WBU33" s="7"/>
      <c r="WBV33" s="7"/>
      <c r="WBW33" s="7"/>
      <c r="WBX33" s="7"/>
      <c r="WBY33" s="7"/>
      <c r="WBZ33" s="7"/>
      <c r="WCA33" s="7"/>
      <c r="WCB33" s="7"/>
      <c r="WCC33" s="7"/>
      <c r="WCD33" s="7"/>
      <c r="WCE33" s="7"/>
      <c r="WCF33" s="7"/>
      <c r="WCG33" s="7"/>
      <c r="WCH33" s="7"/>
      <c r="WCI33" s="7"/>
      <c r="WCJ33" s="7"/>
      <c r="WCK33" s="7"/>
      <c r="WCL33" s="7"/>
      <c r="WCM33" s="7"/>
      <c r="WCN33" s="7"/>
      <c r="WCO33" s="7"/>
      <c r="WCP33" s="7"/>
      <c r="WCQ33" s="7"/>
      <c r="WCR33" s="7"/>
      <c r="WCS33" s="7"/>
      <c r="WCT33" s="7"/>
      <c r="WCU33" s="7"/>
      <c r="WCV33" s="7"/>
      <c r="WCW33" s="7"/>
      <c r="WCX33" s="7"/>
      <c r="WCY33" s="7"/>
      <c r="WCZ33" s="7"/>
      <c r="WDA33" s="7"/>
      <c r="WDB33" s="7"/>
      <c r="WDC33" s="7"/>
      <c r="WDD33" s="7"/>
      <c r="WDE33" s="7"/>
      <c r="WDF33" s="7"/>
      <c r="WDG33" s="7"/>
      <c r="WDH33" s="7"/>
      <c r="WDI33" s="7"/>
      <c r="WDJ33" s="7"/>
      <c r="WDK33" s="7"/>
      <c r="WDL33" s="7"/>
      <c r="WDM33" s="7"/>
      <c r="WDN33" s="7"/>
      <c r="WDO33" s="7"/>
      <c r="WDP33" s="7"/>
      <c r="WDQ33" s="7"/>
      <c r="WDR33" s="7"/>
      <c r="WDS33" s="7"/>
      <c r="WDT33" s="7"/>
      <c r="WDU33" s="7"/>
      <c r="WDV33" s="7"/>
      <c r="WDW33" s="7"/>
      <c r="WDX33" s="7"/>
      <c r="WDY33" s="7"/>
      <c r="WDZ33" s="7"/>
      <c r="WEA33" s="7"/>
      <c r="WEB33" s="7"/>
      <c r="WEC33" s="7"/>
      <c r="WED33" s="7"/>
      <c r="WEE33" s="7"/>
      <c r="WEF33" s="7"/>
      <c r="WEG33" s="7"/>
      <c r="WEH33" s="7"/>
      <c r="WEI33" s="7"/>
      <c r="WEJ33" s="7"/>
      <c r="WEK33" s="7"/>
      <c r="WEL33" s="7"/>
      <c r="WEM33" s="7"/>
      <c r="WEN33" s="7"/>
      <c r="WEO33" s="7"/>
      <c r="WEP33" s="7"/>
      <c r="WEQ33" s="7"/>
      <c r="WER33" s="7"/>
      <c r="WES33" s="7"/>
      <c r="WET33" s="7"/>
      <c r="WEU33" s="7"/>
      <c r="WEV33" s="7"/>
      <c r="WEW33" s="7"/>
      <c r="WEX33" s="7"/>
      <c r="WEY33" s="7"/>
      <c r="WEZ33" s="7"/>
      <c r="WFA33" s="7"/>
      <c r="WFB33" s="7"/>
      <c r="WFC33" s="7"/>
      <c r="WFD33" s="7"/>
      <c r="WFE33" s="7"/>
      <c r="WFF33" s="7"/>
      <c r="WFG33" s="7"/>
      <c r="WFH33" s="7"/>
      <c r="WFI33" s="7"/>
      <c r="WFJ33" s="7"/>
      <c r="WFK33" s="7"/>
      <c r="WFL33" s="7"/>
      <c r="WFM33" s="7"/>
      <c r="WFN33" s="7"/>
      <c r="WFO33" s="7"/>
      <c r="WFP33" s="7"/>
      <c r="WFQ33" s="7"/>
      <c r="WFR33" s="7"/>
      <c r="WFS33" s="7"/>
      <c r="WFT33" s="7"/>
      <c r="WFU33" s="7"/>
      <c r="WFV33" s="7"/>
      <c r="WFW33" s="7"/>
      <c r="WFX33" s="7"/>
      <c r="WFY33" s="7"/>
      <c r="WFZ33" s="7"/>
      <c r="WGA33" s="7"/>
      <c r="WGB33" s="7"/>
      <c r="WGC33" s="7"/>
      <c r="WGD33" s="7"/>
      <c r="WGE33" s="7"/>
      <c r="WGF33" s="7"/>
      <c r="WGG33" s="7"/>
      <c r="WGH33" s="7"/>
      <c r="WGI33" s="7"/>
      <c r="WGJ33" s="7"/>
      <c r="WGK33" s="7"/>
      <c r="WGL33" s="7"/>
      <c r="WGM33" s="7"/>
      <c r="WGN33" s="7"/>
      <c r="WGO33" s="7"/>
      <c r="WGP33" s="7"/>
      <c r="WGQ33" s="7"/>
      <c r="WGR33" s="7"/>
      <c r="WGS33" s="7"/>
      <c r="WGT33" s="7"/>
      <c r="WGU33" s="7"/>
      <c r="WGV33" s="7"/>
      <c r="WGW33" s="7"/>
      <c r="WGX33" s="7"/>
      <c r="WGY33" s="7"/>
      <c r="WGZ33" s="7"/>
      <c r="WHA33" s="7"/>
      <c r="WHB33" s="7"/>
      <c r="WHC33" s="7"/>
      <c r="WHD33" s="7"/>
      <c r="WHE33" s="7"/>
      <c r="WHF33" s="7"/>
      <c r="WHG33" s="7"/>
      <c r="WHH33" s="7"/>
      <c r="WHI33" s="7"/>
      <c r="WHJ33" s="7"/>
      <c r="WHK33" s="7"/>
      <c r="WHL33" s="7"/>
      <c r="WHM33" s="7"/>
      <c r="WHN33" s="7"/>
      <c r="WHO33" s="7"/>
      <c r="WHP33" s="7"/>
      <c r="WHQ33" s="7"/>
      <c r="WHR33" s="7"/>
      <c r="WHS33" s="7"/>
      <c r="WHT33" s="7"/>
      <c r="WHU33" s="7"/>
      <c r="WHV33" s="7"/>
      <c r="WHW33" s="7"/>
      <c r="WHX33" s="7"/>
      <c r="WHY33" s="7"/>
      <c r="WHZ33" s="7"/>
      <c r="WIA33" s="7"/>
      <c r="WIB33" s="7"/>
      <c r="WIC33" s="7"/>
      <c r="WID33" s="7"/>
      <c r="WIE33" s="7"/>
      <c r="WIF33" s="7"/>
      <c r="WIG33" s="7"/>
      <c r="WIH33" s="7"/>
      <c r="WII33" s="7"/>
      <c r="WIJ33" s="7"/>
      <c r="WIK33" s="7"/>
      <c r="WIL33" s="7"/>
      <c r="WIM33" s="7"/>
      <c r="WIN33" s="7"/>
      <c r="WIO33" s="7"/>
      <c r="WIP33" s="7"/>
      <c r="WIQ33" s="7"/>
      <c r="WIR33" s="7"/>
      <c r="WIS33" s="7"/>
      <c r="WIT33" s="7"/>
      <c r="WIU33" s="7"/>
      <c r="WIV33" s="7"/>
      <c r="WIW33" s="7"/>
      <c r="WIX33" s="7"/>
      <c r="WIY33" s="7"/>
      <c r="WIZ33" s="7"/>
      <c r="WJA33" s="7"/>
      <c r="WJB33" s="7"/>
      <c r="WJC33" s="7"/>
      <c r="WJD33" s="7"/>
      <c r="WJE33" s="7"/>
      <c r="WJF33" s="7"/>
      <c r="WJG33" s="7"/>
      <c r="WJH33" s="7"/>
      <c r="WJI33" s="7"/>
      <c r="WJJ33" s="7"/>
      <c r="WJK33" s="7"/>
      <c r="WJL33" s="7"/>
      <c r="WJM33" s="7"/>
      <c r="WJN33" s="7"/>
      <c r="WJO33" s="7"/>
      <c r="WJP33" s="7"/>
      <c r="WJQ33" s="7"/>
      <c r="WJR33" s="7"/>
      <c r="WJS33" s="7"/>
      <c r="WJT33" s="7"/>
      <c r="WJU33" s="7"/>
      <c r="WJV33" s="7"/>
      <c r="WJW33" s="7"/>
      <c r="WJX33" s="7"/>
      <c r="WJY33" s="7"/>
      <c r="WJZ33" s="7"/>
      <c r="WKA33" s="7"/>
      <c r="WKB33" s="7"/>
      <c r="WKC33" s="7"/>
      <c r="WKD33" s="7"/>
      <c r="WKE33" s="7"/>
      <c r="WKF33" s="7"/>
      <c r="WKG33" s="7"/>
      <c r="WKH33" s="7"/>
      <c r="WKI33" s="7"/>
      <c r="WKJ33" s="7"/>
      <c r="WKK33" s="7"/>
      <c r="WKL33" s="7"/>
      <c r="WKM33" s="7"/>
      <c r="WKN33" s="7"/>
      <c r="WKO33" s="7"/>
      <c r="WKP33" s="7"/>
      <c r="WKQ33" s="7"/>
      <c r="WKR33" s="7"/>
      <c r="WKS33" s="7"/>
      <c r="WKT33" s="7"/>
      <c r="WKU33" s="7"/>
      <c r="WKV33" s="7"/>
      <c r="WKW33" s="7"/>
      <c r="WKX33" s="7"/>
      <c r="WKY33" s="7"/>
      <c r="WKZ33" s="7"/>
      <c r="WLA33" s="7"/>
      <c r="WLB33" s="7"/>
      <c r="WLC33" s="7"/>
      <c r="WLD33" s="7"/>
      <c r="WLE33" s="7"/>
      <c r="WLF33" s="7"/>
      <c r="WLG33" s="7"/>
      <c r="WLH33" s="7"/>
      <c r="WLI33" s="7"/>
      <c r="WLJ33" s="7"/>
      <c r="WLK33" s="7"/>
      <c r="WLL33" s="7"/>
      <c r="WLM33" s="7"/>
      <c r="WLN33" s="7"/>
      <c r="WLO33" s="7"/>
      <c r="WLP33" s="7"/>
      <c r="WLQ33" s="7"/>
      <c r="WLR33" s="7"/>
      <c r="WLS33" s="7"/>
      <c r="WLT33" s="7"/>
      <c r="WLU33" s="7"/>
      <c r="WLV33" s="7"/>
      <c r="WLW33" s="7"/>
      <c r="WLX33" s="7"/>
      <c r="WLY33" s="7"/>
      <c r="WLZ33" s="7"/>
      <c r="WMA33" s="7"/>
      <c r="WMB33" s="7"/>
      <c r="WMC33" s="7"/>
      <c r="WMD33" s="7"/>
      <c r="WME33" s="7"/>
      <c r="WMF33" s="7"/>
      <c r="WMG33" s="7"/>
      <c r="WMH33" s="7"/>
      <c r="WMI33" s="7"/>
      <c r="WMJ33" s="7"/>
      <c r="WMK33" s="7"/>
      <c r="WML33" s="7"/>
      <c r="WMM33" s="7"/>
      <c r="WMN33" s="7"/>
      <c r="WMO33" s="7"/>
      <c r="WMP33" s="7"/>
      <c r="WMQ33" s="7"/>
      <c r="WMR33" s="7"/>
      <c r="WMS33" s="7"/>
      <c r="WMT33" s="7"/>
      <c r="WMU33" s="7"/>
      <c r="WMV33" s="7"/>
      <c r="WMW33" s="7"/>
      <c r="WMX33" s="7"/>
      <c r="WMY33" s="7"/>
      <c r="WMZ33" s="7"/>
      <c r="WNA33" s="7"/>
      <c r="WNB33" s="7"/>
      <c r="WNC33" s="7"/>
      <c r="WND33" s="7"/>
      <c r="WNE33" s="7"/>
      <c r="WNF33" s="7"/>
      <c r="WNG33" s="7"/>
      <c r="WNH33" s="7"/>
      <c r="WNI33" s="7"/>
      <c r="WNJ33" s="7"/>
      <c r="WNK33" s="7"/>
      <c r="WNL33" s="7"/>
      <c r="WNM33" s="7"/>
      <c r="WNN33" s="7"/>
      <c r="WNO33" s="7"/>
      <c r="WNP33" s="7"/>
      <c r="WNQ33" s="7"/>
      <c r="WNR33" s="7"/>
      <c r="WNS33" s="7"/>
      <c r="WNT33" s="7"/>
      <c r="WNU33" s="7"/>
      <c r="WNV33" s="7"/>
      <c r="WNW33" s="7"/>
      <c r="WNX33" s="7"/>
      <c r="WNY33" s="7"/>
      <c r="WNZ33" s="7"/>
      <c r="WOA33" s="7"/>
      <c r="WOB33" s="7"/>
      <c r="WOC33" s="7"/>
      <c r="WOD33" s="7"/>
      <c r="WOE33" s="7"/>
      <c r="WOF33" s="7"/>
      <c r="WOG33" s="7"/>
      <c r="WOH33" s="7"/>
      <c r="WOI33" s="7"/>
      <c r="WOJ33" s="7"/>
      <c r="WOK33" s="7"/>
      <c r="WOL33" s="7"/>
      <c r="WOM33" s="7"/>
      <c r="WON33" s="7"/>
      <c r="WOO33" s="7"/>
      <c r="WOP33" s="7"/>
      <c r="WOQ33" s="7"/>
      <c r="WOR33" s="7"/>
      <c r="WOS33" s="7"/>
      <c r="WOT33" s="7"/>
      <c r="WOU33" s="7"/>
      <c r="WOV33" s="7"/>
      <c r="WOW33" s="7"/>
      <c r="WOX33" s="7"/>
      <c r="WOY33" s="7"/>
      <c r="WOZ33" s="7"/>
      <c r="WPA33" s="7"/>
      <c r="WPB33" s="7"/>
      <c r="WPC33" s="7"/>
      <c r="WPD33" s="7"/>
      <c r="WPE33" s="7"/>
      <c r="WPF33" s="7"/>
      <c r="WPG33" s="7"/>
      <c r="WPH33" s="7"/>
      <c r="WPI33" s="7"/>
      <c r="WPJ33" s="7"/>
      <c r="WPK33" s="7"/>
      <c r="WPL33" s="7"/>
      <c r="WPM33" s="7"/>
      <c r="WPN33" s="7"/>
      <c r="WPO33" s="7"/>
      <c r="WPP33" s="7"/>
      <c r="WPQ33" s="7"/>
      <c r="WPR33" s="7"/>
      <c r="WPS33" s="7"/>
      <c r="WPT33" s="7"/>
      <c r="WPU33" s="7"/>
      <c r="WPV33" s="7"/>
      <c r="WPW33" s="7"/>
      <c r="WPX33" s="7"/>
      <c r="WPY33" s="7"/>
      <c r="WPZ33" s="7"/>
      <c r="WQA33" s="7"/>
      <c r="WQB33" s="7"/>
      <c r="WQC33" s="7"/>
      <c r="WQD33" s="7"/>
      <c r="WQE33" s="7"/>
      <c r="WQF33" s="7"/>
      <c r="WQG33" s="7"/>
      <c r="WQH33" s="7"/>
      <c r="WQI33" s="7"/>
      <c r="WQJ33" s="7"/>
      <c r="WQK33" s="7"/>
      <c r="WQL33" s="7"/>
      <c r="WQM33" s="7"/>
      <c r="WQN33" s="7"/>
      <c r="WQO33" s="7"/>
      <c r="WQP33" s="7"/>
      <c r="WQQ33" s="7"/>
      <c r="WQR33" s="7"/>
      <c r="WQS33" s="7"/>
      <c r="WQT33" s="7"/>
      <c r="WQU33" s="7"/>
      <c r="WQV33" s="7"/>
      <c r="WQW33" s="7"/>
      <c r="WQX33" s="7"/>
      <c r="WQY33" s="7"/>
      <c r="WQZ33" s="7"/>
      <c r="WRA33" s="7"/>
      <c r="WRB33" s="7"/>
      <c r="WRC33" s="7"/>
      <c r="WRD33" s="7"/>
      <c r="WRE33" s="7"/>
      <c r="WRF33" s="7"/>
      <c r="WRG33" s="7"/>
      <c r="WRH33" s="7"/>
      <c r="WRI33" s="7"/>
      <c r="WRJ33" s="7"/>
      <c r="WRK33" s="7"/>
      <c r="WRL33" s="7"/>
      <c r="WRM33" s="7"/>
      <c r="WRN33" s="7"/>
      <c r="WRO33" s="7"/>
      <c r="WRP33" s="7"/>
      <c r="WRQ33" s="7"/>
      <c r="WRR33" s="7"/>
      <c r="WRS33" s="7"/>
      <c r="WRT33" s="7"/>
      <c r="WRU33" s="7"/>
      <c r="WRV33" s="7"/>
      <c r="WRW33" s="7"/>
      <c r="WRX33" s="7"/>
      <c r="WRY33" s="7"/>
      <c r="WRZ33" s="7"/>
      <c r="WSA33" s="7"/>
      <c r="WSB33" s="7"/>
      <c r="WSC33" s="7"/>
      <c r="WSD33" s="7"/>
      <c r="WSE33" s="7"/>
      <c r="WSF33" s="7"/>
      <c r="WSG33" s="7"/>
      <c r="WSH33" s="7"/>
      <c r="WSI33" s="7"/>
      <c r="WSJ33" s="7"/>
      <c r="WSK33" s="7"/>
      <c r="WSL33" s="7"/>
      <c r="WSM33" s="7"/>
      <c r="WSN33" s="7"/>
      <c r="WSO33" s="7"/>
      <c r="WSP33" s="7"/>
      <c r="WSQ33" s="7"/>
      <c r="WSR33" s="7"/>
      <c r="WSS33" s="7"/>
      <c r="WST33" s="7"/>
      <c r="WSU33" s="7"/>
      <c r="WSV33" s="7"/>
      <c r="WSW33" s="7"/>
      <c r="WSX33" s="7"/>
      <c r="WSY33" s="7"/>
      <c r="WSZ33" s="7"/>
      <c r="WTA33" s="7"/>
      <c r="WTB33" s="7"/>
      <c r="WTC33" s="7"/>
      <c r="WTD33" s="7"/>
      <c r="WTE33" s="7"/>
      <c r="WTF33" s="7"/>
      <c r="WTG33" s="7"/>
      <c r="WTH33" s="7"/>
      <c r="WTI33" s="7"/>
      <c r="WTJ33" s="7"/>
      <c r="WTK33" s="7"/>
      <c r="WTL33" s="7"/>
      <c r="WTM33" s="7"/>
      <c r="WTN33" s="7"/>
      <c r="WTO33" s="7"/>
      <c r="WTP33" s="7"/>
      <c r="WTQ33" s="7"/>
      <c r="WTR33" s="7"/>
      <c r="WTS33" s="7"/>
      <c r="WTT33" s="7"/>
      <c r="WTU33" s="7"/>
      <c r="WTV33" s="7"/>
      <c r="WTW33" s="7"/>
      <c r="WTX33" s="7"/>
      <c r="WTY33" s="7"/>
      <c r="WTZ33" s="7"/>
      <c r="WUA33" s="7"/>
      <c r="WUB33" s="7"/>
      <c r="WUC33" s="7"/>
      <c r="WUD33" s="7"/>
      <c r="WUE33" s="7"/>
      <c r="WUF33" s="7"/>
      <c r="WUG33" s="7"/>
      <c r="WUH33" s="7"/>
      <c r="WUI33" s="7"/>
      <c r="WUJ33" s="7"/>
      <c r="WUK33" s="7"/>
      <c r="WUL33" s="7"/>
      <c r="WUM33" s="7"/>
      <c r="WUN33" s="7"/>
      <c r="WUO33" s="7"/>
      <c r="WUP33" s="7"/>
      <c r="WUQ33" s="7"/>
      <c r="WUR33" s="7"/>
      <c r="WUS33" s="7"/>
      <c r="WUT33" s="7"/>
      <c r="WUU33" s="7"/>
      <c r="WUV33" s="7"/>
      <c r="WUW33" s="7"/>
      <c r="WUX33" s="7"/>
      <c r="WUY33" s="7"/>
      <c r="WUZ33" s="7"/>
      <c r="WVA33" s="7"/>
      <c r="WVB33" s="7"/>
      <c r="WVC33" s="7"/>
      <c r="WVD33" s="7"/>
      <c r="WVE33" s="7"/>
      <c r="WVF33" s="7"/>
      <c r="WVG33" s="7"/>
      <c r="WVH33" s="7"/>
      <c r="WVI33" s="7"/>
      <c r="WVJ33" s="7"/>
      <c r="WVK33" s="7"/>
      <c r="WVL33" s="7"/>
      <c r="WVM33" s="7"/>
      <c r="WVN33" s="7"/>
      <c r="WVO33" s="7"/>
      <c r="WVP33" s="7"/>
      <c r="WVQ33" s="7"/>
      <c r="WVR33" s="7"/>
      <c r="WVS33" s="7"/>
      <c r="WVT33" s="7"/>
      <c r="WVU33" s="7"/>
      <c r="WVV33" s="7"/>
      <c r="WVW33" s="7"/>
      <c r="WVX33" s="7"/>
      <c r="WVY33" s="7"/>
      <c r="WVZ33" s="7"/>
      <c r="WWA33" s="7"/>
      <c r="WWB33" s="7"/>
      <c r="WWC33" s="7"/>
      <c r="WWD33" s="7"/>
      <c r="WWE33" s="7"/>
      <c r="WWF33" s="7"/>
      <c r="WWG33" s="7"/>
      <c r="WWH33" s="7"/>
      <c r="WWI33" s="7"/>
      <c r="WWJ33" s="7"/>
      <c r="WWK33" s="7"/>
      <c r="WWL33" s="7"/>
      <c r="WWM33" s="7"/>
      <c r="WWN33" s="7"/>
      <c r="WWO33" s="7"/>
      <c r="WWP33" s="7"/>
      <c r="WWQ33" s="7"/>
      <c r="WWR33" s="7"/>
      <c r="WWS33" s="7"/>
      <c r="WWT33" s="7"/>
      <c r="WWU33" s="7"/>
      <c r="WWV33" s="7"/>
      <c r="WWW33" s="7"/>
      <c r="WWX33" s="7"/>
      <c r="WWY33" s="7"/>
      <c r="WWZ33" s="7"/>
      <c r="WXA33" s="7"/>
      <c r="WXB33" s="7"/>
      <c r="WXC33" s="7"/>
      <c r="WXD33" s="7"/>
      <c r="WXE33" s="7"/>
      <c r="WXF33" s="7"/>
      <c r="WXG33" s="7"/>
      <c r="WXH33" s="7"/>
      <c r="WXI33" s="7"/>
      <c r="WXJ33" s="7"/>
      <c r="WXK33" s="7"/>
      <c r="WXL33" s="7"/>
      <c r="WXM33" s="7"/>
      <c r="WXN33" s="7"/>
      <c r="WXO33" s="7"/>
      <c r="WXP33" s="7"/>
      <c r="WXQ33" s="7"/>
      <c r="WXR33" s="7"/>
      <c r="WXS33" s="7"/>
      <c r="WXT33" s="7"/>
      <c r="WXU33" s="7"/>
      <c r="WXV33" s="7"/>
      <c r="WXW33" s="7"/>
      <c r="WXX33" s="7"/>
      <c r="WXY33" s="7"/>
      <c r="WXZ33" s="7"/>
      <c r="WYA33" s="7"/>
      <c r="WYB33" s="7"/>
      <c r="WYC33" s="7"/>
      <c r="WYD33" s="7"/>
      <c r="WYE33" s="7"/>
      <c r="WYF33" s="7"/>
      <c r="WYG33" s="7"/>
      <c r="WYH33" s="7"/>
      <c r="WYI33" s="7"/>
      <c r="WYJ33" s="7"/>
      <c r="WYK33" s="7"/>
      <c r="WYL33" s="7"/>
      <c r="WYM33" s="7"/>
      <c r="WYN33" s="7"/>
      <c r="WYO33" s="7"/>
      <c r="WYP33" s="7"/>
      <c r="WYQ33" s="7"/>
      <c r="WYR33" s="7"/>
      <c r="WYS33" s="7"/>
      <c r="WYT33" s="7"/>
      <c r="WYU33" s="7"/>
      <c r="WYV33" s="7"/>
      <c r="WYW33" s="7"/>
      <c r="WYX33" s="7"/>
      <c r="WYY33" s="7"/>
      <c r="WYZ33" s="7"/>
      <c r="WZA33" s="7"/>
      <c r="WZB33" s="7"/>
      <c r="WZC33" s="7"/>
      <c r="WZD33" s="7"/>
      <c r="WZE33" s="7"/>
      <c r="WZF33" s="7"/>
      <c r="WZG33" s="7"/>
      <c r="WZH33" s="7"/>
      <c r="WZI33" s="7"/>
      <c r="WZJ33" s="7"/>
      <c r="WZK33" s="7"/>
      <c r="WZL33" s="7"/>
      <c r="WZM33" s="7"/>
      <c r="WZN33" s="7"/>
      <c r="WZO33" s="7"/>
      <c r="WZP33" s="7"/>
      <c r="WZQ33" s="7"/>
      <c r="WZR33" s="7"/>
      <c r="WZS33" s="7"/>
      <c r="WZT33" s="7"/>
      <c r="WZU33" s="7"/>
      <c r="WZV33" s="7"/>
      <c r="WZW33" s="7"/>
      <c r="WZX33" s="7"/>
      <c r="WZY33" s="7"/>
      <c r="WZZ33" s="7"/>
      <c r="XAA33" s="7"/>
      <c r="XAB33" s="7"/>
      <c r="XAC33" s="7"/>
      <c r="XAD33" s="7"/>
      <c r="XAE33" s="7"/>
      <c r="XAF33" s="7"/>
      <c r="XAG33" s="7"/>
      <c r="XAH33" s="7"/>
      <c r="XAI33" s="7"/>
      <c r="XAJ33" s="7"/>
      <c r="XAK33" s="7"/>
      <c r="XAL33" s="7"/>
      <c r="XAM33" s="7"/>
      <c r="XAN33" s="7"/>
      <c r="XAO33" s="7"/>
      <c r="XAP33" s="7"/>
      <c r="XAQ33" s="7"/>
      <c r="XAR33" s="7"/>
      <c r="XAS33" s="7"/>
      <c r="XAT33" s="7"/>
      <c r="XAU33" s="7"/>
      <c r="XAV33" s="7"/>
      <c r="XAW33" s="7"/>
      <c r="XAX33" s="7"/>
      <c r="XAY33" s="7"/>
      <c r="XAZ33" s="7"/>
      <c r="XBA33" s="7"/>
      <c r="XBB33" s="7"/>
      <c r="XBC33" s="7"/>
      <c r="XBD33" s="7"/>
      <c r="XBE33" s="7"/>
      <c r="XBF33" s="7"/>
      <c r="XBG33" s="7"/>
      <c r="XBH33" s="7"/>
      <c r="XBI33" s="7"/>
      <c r="XBJ33" s="7"/>
      <c r="XBK33" s="7"/>
      <c r="XBL33" s="7"/>
      <c r="XBM33" s="7"/>
      <c r="XBN33" s="7"/>
      <c r="XBO33" s="7"/>
      <c r="XBP33" s="7"/>
      <c r="XBQ33" s="7"/>
      <c r="XBR33" s="7"/>
      <c r="XBS33" s="7"/>
      <c r="XBT33" s="7"/>
      <c r="XBU33" s="7"/>
      <c r="XBV33" s="7"/>
      <c r="XBW33" s="7"/>
      <c r="XBX33" s="7"/>
      <c r="XBY33" s="7"/>
      <c r="XBZ33" s="7"/>
      <c r="XCA33" s="7"/>
      <c r="XCB33" s="7"/>
      <c r="XCC33" s="7"/>
      <c r="XCD33" s="7"/>
      <c r="XCE33" s="7"/>
      <c r="XCF33" s="7"/>
      <c r="XCG33" s="7"/>
      <c r="XCH33" s="7"/>
      <c r="XCI33" s="7"/>
    </row>
    <row r="34" spans="1:16384" x14ac:dyDescent="0.2">
      <c r="A34" s="33" t="s">
        <v>69</v>
      </c>
      <c r="B34" s="105" t="s">
        <v>72</v>
      </c>
      <c r="C34" s="99">
        <v>0</v>
      </c>
      <c r="D34" s="4">
        <f t="shared" si="12"/>
        <v>54</v>
      </c>
      <c r="E34" s="4">
        <v>32</v>
      </c>
      <c r="F34" s="54">
        <v>9.4999999999999998E-3</v>
      </c>
      <c r="G34" s="35"/>
      <c r="H34" s="46"/>
      <c r="I34" s="43"/>
      <c r="J34" s="46"/>
      <c r="K34" s="43"/>
      <c r="L34" s="46"/>
      <c r="M34" s="43"/>
      <c r="N34" s="46"/>
      <c r="O34" s="46"/>
      <c r="P34" s="37" t="e">
        <f>$C$42*#REF!</f>
        <v>#REF!</v>
      </c>
      <c r="Q34" s="38" t="e">
        <f>$C$41*#REF!</f>
        <v>#REF!</v>
      </c>
      <c r="R34" s="39" t="e">
        <f t="shared" si="16"/>
        <v>#REF!</v>
      </c>
      <c r="S34" s="39" t="e">
        <f t="shared" si="13"/>
        <v>#REF!</v>
      </c>
      <c r="T34" s="39" t="e">
        <f t="shared" si="17"/>
        <v>#REF!</v>
      </c>
      <c r="U34" s="40" t="e">
        <f t="shared" ref="U34:U65" si="22">S34+(T34/(1+$C$4)^($D34-$D$2))</f>
        <v>#REF!</v>
      </c>
      <c r="V34" s="37" t="e">
        <f>$C$42*#REF!</f>
        <v>#REF!</v>
      </c>
      <c r="W34" s="38" t="e">
        <f>$C$41*#REF!</f>
        <v>#REF!</v>
      </c>
      <c r="X34" s="39" t="e">
        <f t="shared" si="18"/>
        <v>#REF!</v>
      </c>
      <c r="Y34" s="39" t="e">
        <f t="shared" si="14"/>
        <v>#REF!</v>
      </c>
      <c r="Z34" s="39" t="e">
        <f t="shared" si="19"/>
        <v>#REF!</v>
      </c>
      <c r="AA34" s="40" t="e">
        <f t="shared" ref="AA34:AA65" si="23">Y34+(Z34/(1+$C$4)^($D34-$D$2))</f>
        <v>#REF!</v>
      </c>
      <c r="AB34" s="37" t="e">
        <f>$C$42*#REF!</f>
        <v>#REF!</v>
      </c>
      <c r="AC34" s="38" t="e">
        <f>$C$41*#REF!</f>
        <v>#REF!</v>
      </c>
      <c r="AD34" s="39" t="e">
        <f t="shared" si="20"/>
        <v>#REF!</v>
      </c>
      <c r="AE34" s="39" t="e">
        <f t="shared" si="15"/>
        <v>#REF!</v>
      </c>
      <c r="AF34" s="39" t="e">
        <f t="shared" si="21"/>
        <v>#REF!</v>
      </c>
      <c r="AG34" s="40" t="e">
        <f t="shared" ref="AG34:AG65" si="24">AE34+(AF34/(1+$C$4)^($D34-$D$2))</f>
        <v>#REF!</v>
      </c>
    </row>
    <row r="35" spans="1:16384" x14ac:dyDescent="0.2">
      <c r="A35" s="33" t="s">
        <v>70</v>
      </c>
      <c r="B35" s="105" t="s">
        <v>73</v>
      </c>
      <c r="C35" s="99">
        <v>1</v>
      </c>
      <c r="D35" s="4">
        <f t="shared" si="12"/>
        <v>55</v>
      </c>
      <c r="E35" s="4">
        <v>33</v>
      </c>
      <c r="F35" s="54">
        <v>9.4999999999999998E-3</v>
      </c>
      <c r="G35" s="35"/>
      <c r="H35" s="46"/>
      <c r="I35" s="43"/>
      <c r="J35" s="46"/>
      <c r="K35" s="43"/>
      <c r="L35" s="46"/>
      <c r="M35" s="43"/>
      <c r="N35" s="46"/>
      <c r="O35" s="46"/>
      <c r="P35" s="37" t="e">
        <f>$C$42*#REF!</f>
        <v>#REF!</v>
      </c>
      <c r="Q35" s="38" t="e">
        <f>$C$41*#REF!</f>
        <v>#REF!</v>
      </c>
      <c r="R35" s="39" t="e">
        <f t="shared" ref="R35:R66" si="25">IF($E35=0,P35,R34*(1+$C$44)+P35)</f>
        <v>#REF!</v>
      </c>
      <c r="S35" s="39" t="e">
        <f t="shared" si="13"/>
        <v>#REF!</v>
      </c>
      <c r="T35" s="39" t="e">
        <f t="shared" ref="T35:T66" si="26">IF($E35=0,Q35,T34*(1+$C$44)+Q35)</f>
        <v>#REF!</v>
      </c>
      <c r="U35" s="40" t="e">
        <f t="shared" si="22"/>
        <v>#REF!</v>
      </c>
      <c r="V35" s="37" t="e">
        <f>$C$42*#REF!</f>
        <v>#REF!</v>
      </c>
      <c r="W35" s="38" t="e">
        <f>$C$41*#REF!</f>
        <v>#REF!</v>
      </c>
      <c r="X35" s="39" t="e">
        <f t="shared" ref="X35:X66" si="27">IF($E35=0,V35,X34*(1+$C$45)+V35)</f>
        <v>#REF!</v>
      </c>
      <c r="Y35" s="39" t="e">
        <f t="shared" si="14"/>
        <v>#REF!</v>
      </c>
      <c r="Z35" s="39" t="e">
        <f t="shared" ref="Z35:Z66" si="28">IF($E35=0,W35,Z34*(1+$C$45)+W35)</f>
        <v>#REF!</v>
      </c>
      <c r="AA35" s="40" t="e">
        <f t="shared" si="23"/>
        <v>#REF!</v>
      </c>
      <c r="AB35" s="37" t="e">
        <f>$C$42*#REF!</f>
        <v>#REF!</v>
      </c>
      <c r="AC35" s="38" t="e">
        <f>$C$41*#REF!</f>
        <v>#REF!</v>
      </c>
      <c r="AD35" s="39" t="e">
        <f t="shared" ref="AD35:AD66" si="29">IF($E35=0,AB35,AD34*(1+$C$46)+AB35)</f>
        <v>#REF!</v>
      </c>
      <c r="AE35" s="39" t="e">
        <f t="shared" si="15"/>
        <v>#REF!</v>
      </c>
      <c r="AF35" s="39" t="e">
        <f t="shared" ref="AF35:AF66" si="30">IF($E35=0,AC35,AF34*(1+$C$46)+AC35)</f>
        <v>#REF!</v>
      </c>
      <c r="AG35" s="40" t="e">
        <f t="shared" si="24"/>
        <v>#REF!</v>
      </c>
    </row>
    <row r="36" spans="1:16384" x14ac:dyDescent="0.2">
      <c r="A36" s="33" t="s">
        <v>127</v>
      </c>
      <c r="B36" s="105" t="s">
        <v>124</v>
      </c>
      <c r="C36" s="100">
        <v>0.05</v>
      </c>
      <c r="D36" s="4">
        <f t="shared" si="12"/>
        <v>56</v>
      </c>
      <c r="E36" s="4">
        <v>34</v>
      </c>
      <c r="F36" s="54">
        <v>9.4999999999999998E-3</v>
      </c>
      <c r="G36" s="35"/>
      <c r="H36" s="46"/>
      <c r="I36" s="43"/>
      <c r="J36" s="46"/>
      <c r="K36" s="43"/>
      <c r="L36" s="46"/>
      <c r="M36" s="43"/>
      <c r="N36" s="46"/>
      <c r="O36" s="46"/>
      <c r="P36" s="37" t="e">
        <f>$C$42*#REF!</f>
        <v>#REF!</v>
      </c>
      <c r="Q36" s="38" t="e">
        <f>$C$41*#REF!</f>
        <v>#REF!</v>
      </c>
      <c r="R36" s="39" t="e">
        <f t="shared" si="25"/>
        <v>#REF!</v>
      </c>
      <c r="S36" s="39" t="e">
        <f t="shared" si="13"/>
        <v>#REF!</v>
      </c>
      <c r="T36" s="39" t="e">
        <f t="shared" si="26"/>
        <v>#REF!</v>
      </c>
      <c r="U36" s="40" t="e">
        <f t="shared" si="22"/>
        <v>#REF!</v>
      </c>
      <c r="V36" s="37" t="e">
        <f>$C$42*#REF!</f>
        <v>#REF!</v>
      </c>
      <c r="W36" s="38" t="e">
        <f>$C$41*#REF!</f>
        <v>#REF!</v>
      </c>
      <c r="X36" s="39" t="e">
        <f t="shared" si="27"/>
        <v>#REF!</v>
      </c>
      <c r="Y36" s="39" t="e">
        <f t="shared" si="14"/>
        <v>#REF!</v>
      </c>
      <c r="Z36" s="39" t="e">
        <f t="shared" si="28"/>
        <v>#REF!</v>
      </c>
      <c r="AA36" s="40" t="e">
        <f t="shared" si="23"/>
        <v>#REF!</v>
      </c>
      <c r="AB36" s="37" t="e">
        <f>$C$42*#REF!</f>
        <v>#REF!</v>
      </c>
      <c r="AC36" s="38" t="e">
        <f>$C$41*#REF!</f>
        <v>#REF!</v>
      </c>
      <c r="AD36" s="39" t="e">
        <f t="shared" si="29"/>
        <v>#REF!</v>
      </c>
      <c r="AE36" s="39" t="e">
        <f t="shared" si="15"/>
        <v>#REF!</v>
      </c>
      <c r="AF36" s="39" t="e">
        <f t="shared" si="30"/>
        <v>#REF!</v>
      </c>
      <c r="AG36" s="40" t="e">
        <f t="shared" si="24"/>
        <v>#REF!</v>
      </c>
    </row>
    <row r="37" spans="1:16384" x14ac:dyDescent="0.2">
      <c r="A37" s="33" t="s">
        <v>126</v>
      </c>
      <c r="B37" s="105" t="s">
        <v>125</v>
      </c>
      <c r="C37" s="100">
        <v>0.04</v>
      </c>
      <c r="D37" s="4">
        <f t="shared" si="12"/>
        <v>57</v>
      </c>
      <c r="E37" s="4">
        <v>35</v>
      </c>
      <c r="F37" s="54">
        <v>9.4999999999999998E-3</v>
      </c>
      <c r="G37" s="35"/>
      <c r="H37" s="46"/>
      <c r="I37" s="43"/>
      <c r="J37" s="46"/>
      <c r="K37" s="43"/>
      <c r="L37" s="46"/>
      <c r="M37" s="43"/>
      <c r="N37" s="46"/>
      <c r="O37" s="46"/>
      <c r="P37" s="37" t="e">
        <f>$C$42*#REF!</f>
        <v>#REF!</v>
      </c>
      <c r="Q37" s="38" t="e">
        <f>$C$41*#REF!</f>
        <v>#REF!</v>
      </c>
      <c r="R37" s="39" t="e">
        <f t="shared" si="25"/>
        <v>#REF!</v>
      </c>
      <c r="S37" s="39" t="e">
        <f t="shared" si="13"/>
        <v>#REF!</v>
      </c>
      <c r="T37" s="39" t="e">
        <f t="shared" si="26"/>
        <v>#REF!</v>
      </c>
      <c r="U37" s="40" t="e">
        <f t="shared" si="22"/>
        <v>#REF!</v>
      </c>
      <c r="V37" s="37" t="e">
        <f>$C$42*#REF!</f>
        <v>#REF!</v>
      </c>
      <c r="W37" s="38" t="e">
        <f>$C$41*#REF!</f>
        <v>#REF!</v>
      </c>
      <c r="X37" s="39" t="e">
        <f t="shared" si="27"/>
        <v>#REF!</v>
      </c>
      <c r="Y37" s="39" t="e">
        <f t="shared" si="14"/>
        <v>#REF!</v>
      </c>
      <c r="Z37" s="39" t="e">
        <f t="shared" si="28"/>
        <v>#REF!</v>
      </c>
      <c r="AA37" s="40" t="e">
        <f t="shared" si="23"/>
        <v>#REF!</v>
      </c>
      <c r="AB37" s="37" t="e">
        <f>$C$42*#REF!</f>
        <v>#REF!</v>
      </c>
      <c r="AC37" s="38" t="e">
        <f>$C$41*#REF!</f>
        <v>#REF!</v>
      </c>
      <c r="AD37" s="39" t="e">
        <f t="shared" si="29"/>
        <v>#REF!</v>
      </c>
      <c r="AE37" s="39" t="e">
        <f t="shared" si="15"/>
        <v>#REF!</v>
      </c>
      <c r="AF37" s="39" t="e">
        <f t="shared" si="30"/>
        <v>#REF!</v>
      </c>
      <c r="AG37" s="40" t="e">
        <f t="shared" si="24"/>
        <v>#REF!</v>
      </c>
      <c r="XCJ37" s="7"/>
      <c r="XCK37" s="7"/>
      <c r="XCL37" s="7"/>
      <c r="XCM37" s="7"/>
      <c r="XCN37" s="7"/>
      <c r="XCO37" s="7"/>
      <c r="XCP37" s="7"/>
      <c r="XCQ37" s="7"/>
      <c r="XCR37" s="7"/>
      <c r="XCS37" s="7"/>
      <c r="XCT37" s="7"/>
      <c r="XCU37" s="7"/>
      <c r="XCV37" s="7"/>
      <c r="XCW37" s="7"/>
      <c r="XCX37" s="7"/>
      <c r="XCY37" s="7"/>
      <c r="XCZ37" s="7"/>
      <c r="XDA37" s="7"/>
      <c r="XDB37" s="7"/>
      <c r="XDC37" s="7"/>
      <c r="XDD37" s="7"/>
      <c r="XDE37" s="7"/>
      <c r="XDF37" s="7"/>
      <c r="XDG37" s="7"/>
      <c r="XDH37" s="7"/>
      <c r="XDI37" s="7"/>
      <c r="XDJ37" s="7"/>
      <c r="XDK37" s="7"/>
      <c r="XDL37" s="7"/>
      <c r="XDM37" s="7"/>
      <c r="XDN37" s="7"/>
      <c r="XDO37" s="7"/>
      <c r="XDP37" s="7"/>
      <c r="XDQ37" s="7"/>
      <c r="XDR37" s="7"/>
      <c r="XDS37" s="7"/>
      <c r="XDT37" s="7"/>
      <c r="XDU37" s="7"/>
      <c r="XDV37" s="7"/>
      <c r="XDW37" s="7"/>
      <c r="XDX37" s="7"/>
      <c r="XDY37" s="7"/>
      <c r="XDZ37" s="7"/>
      <c r="XEA37" s="7"/>
      <c r="XEB37" s="7"/>
      <c r="XEC37" s="7"/>
      <c r="XED37" s="7"/>
      <c r="XEE37" s="7"/>
      <c r="XEF37" s="7"/>
      <c r="XEG37" s="7"/>
      <c r="XEH37" s="7"/>
      <c r="XEI37" s="7"/>
      <c r="XEJ37" s="7"/>
      <c r="XEK37" s="7"/>
      <c r="XEL37" s="7"/>
      <c r="XEM37" s="7"/>
      <c r="XEN37" s="7"/>
      <c r="XEO37" s="7"/>
      <c r="XEP37" s="7"/>
      <c r="XEQ37" s="7"/>
      <c r="XER37" s="7"/>
      <c r="XES37" s="7"/>
      <c r="XET37" s="7"/>
      <c r="XEU37" s="7"/>
      <c r="XEV37" s="7"/>
      <c r="XEW37" s="7"/>
      <c r="XEX37" s="7"/>
      <c r="XEY37" s="7"/>
      <c r="XEZ37" s="7"/>
      <c r="XFA37" s="7"/>
      <c r="XFB37" s="7"/>
      <c r="XFC37" s="7"/>
      <c r="XFD37" s="7"/>
    </row>
    <row r="38" spans="1:16384" s="7" customFormat="1" x14ac:dyDescent="0.2">
      <c r="A38" s="33" t="s">
        <v>16</v>
      </c>
      <c r="B38" s="105"/>
      <c r="C38" s="101"/>
      <c r="D38" s="4">
        <f t="shared" si="12"/>
        <v>58</v>
      </c>
      <c r="E38" s="4">
        <v>36</v>
      </c>
      <c r="F38" s="54">
        <v>9.4999999999999998E-3</v>
      </c>
      <c r="G38" s="35"/>
      <c r="H38" s="46"/>
      <c r="I38" s="43"/>
      <c r="J38" s="46"/>
      <c r="K38" s="43"/>
      <c r="L38" s="46"/>
      <c r="M38" s="43"/>
      <c r="N38" s="46"/>
      <c r="O38" s="46"/>
      <c r="P38" s="37" t="e">
        <f>$C$42*#REF!</f>
        <v>#REF!</v>
      </c>
      <c r="Q38" s="38" t="e">
        <f>$C$41*#REF!</f>
        <v>#REF!</v>
      </c>
      <c r="R38" s="39" t="e">
        <f t="shared" si="25"/>
        <v>#REF!</v>
      </c>
      <c r="S38" s="39" t="e">
        <f t="shared" si="13"/>
        <v>#REF!</v>
      </c>
      <c r="T38" s="39" t="e">
        <f t="shared" si="26"/>
        <v>#REF!</v>
      </c>
      <c r="U38" s="40" t="e">
        <f t="shared" si="22"/>
        <v>#REF!</v>
      </c>
      <c r="V38" s="37" t="e">
        <f>$C$42*#REF!</f>
        <v>#REF!</v>
      </c>
      <c r="W38" s="38" t="e">
        <f>$C$41*#REF!</f>
        <v>#REF!</v>
      </c>
      <c r="X38" s="39" t="e">
        <f t="shared" si="27"/>
        <v>#REF!</v>
      </c>
      <c r="Y38" s="39" t="e">
        <f t="shared" si="14"/>
        <v>#REF!</v>
      </c>
      <c r="Z38" s="39" t="e">
        <f t="shared" si="28"/>
        <v>#REF!</v>
      </c>
      <c r="AA38" s="40" t="e">
        <f t="shared" si="23"/>
        <v>#REF!</v>
      </c>
      <c r="AB38" s="37" t="e">
        <f>$C$42*#REF!</f>
        <v>#REF!</v>
      </c>
      <c r="AC38" s="38" t="e">
        <f>$C$41*#REF!</f>
        <v>#REF!</v>
      </c>
      <c r="AD38" s="39" t="e">
        <f t="shared" si="29"/>
        <v>#REF!</v>
      </c>
      <c r="AE38" s="39" t="e">
        <f t="shared" si="15"/>
        <v>#REF!</v>
      </c>
      <c r="AF38" s="39" t="e">
        <f t="shared" si="30"/>
        <v>#REF!</v>
      </c>
      <c r="AG38" s="40" t="e">
        <f t="shared" si="24"/>
        <v>#REF!</v>
      </c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  <c r="IW38" s="3"/>
      <c r="IX38" s="3"/>
      <c r="IY38" s="3"/>
      <c r="IZ38" s="3"/>
      <c r="JA38" s="3"/>
      <c r="JB38" s="3"/>
      <c r="JC38" s="3"/>
      <c r="JD38" s="3"/>
      <c r="JE38" s="3"/>
      <c r="JF38" s="3"/>
      <c r="JG38" s="3"/>
      <c r="JH38" s="3"/>
      <c r="JI38" s="3"/>
      <c r="JJ38" s="3"/>
      <c r="JK38" s="3"/>
      <c r="JL38" s="3"/>
      <c r="JM38" s="3"/>
      <c r="JN38" s="3"/>
      <c r="JO38" s="3"/>
      <c r="JP38" s="3"/>
      <c r="JQ38" s="3"/>
      <c r="JR38" s="3"/>
      <c r="JS38" s="3"/>
      <c r="JT38" s="3"/>
      <c r="JU38" s="3"/>
      <c r="JV38" s="3"/>
      <c r="JW38" s="3"/>
      <c r="JX38" s="3"/>
      <c r="JY38" s="3"/>
      <c r="JZ38" s="3"/>
      <c r="KA38" s="3"/>
      <c r="KB38" s="3"/>
      <c r="KC38" s="3"/>
      <c r="KD38" s="3"/>
      <c r="KE38" s="3"/>
      <c r="KF38" s="3"/>
      <c r="KG38" s="3"/>
      <c r="KH38" s="3"/>
      <c r="KI38" s="3"/>
      <c r="KJ38" s="3"/>
      <c r="KK38" s="3"/>
      <c r="KL38" s="3"/>
      <c r="KM38" s="3"/>
      <c r="KN38" s="3"/>
      <c r="KO38" s="3"/>
      <c r="KP38" s="3"/>
      <c r="KQ38" s="3"/>
      <c r="KR38" s="3"/>
      <c r="KS38" s="3"/>
      <c r="KT38" s="3"/>
      <c r="KU38" s="3"/>
      <c r="KV38" s="3"/>
      <c r="KW38" s="3"/>
      <c r="KX38" s="3"/>
      <c r="KY38" s="3"/>
      <c r="KZ38" s="3"/>
      <c r="LA38" s="3"/>
      <c r="LB38" s="3"/>
      <c r="LC38" s="3"/>
      <c r="LD38" s="3"/>
      <c r="LE38" s="3"/>
      <c r="LF38" s="3"/>
      <c r="LG38" s="3"/>
      <c r="LH38" s="3"/>
      <c r="LI38" s="3"/>
      <c r="LJ38" s="3"/>
      <c r="LK38" s="3"/>
      <c r="LL38" s="3"/>
      <c r="LM38" s="3"/>
      <c r="LN38" s="3"/>
      <c r="LO38" s="3"/>
      <c r="LP38" s="3"/>
      <c r="LQ38" s="3"/>
      <c r="LR38" s="3"/>
      <c r="LS38" s="3"/>
      <c r="LT38" s="3"/>
      <c r="LU38" s="3"/>
      <c r="LV38" s="3"/>
      <c r="LW38" s="3"/>
      <c r="LX38" s="3"/>
      <c r="LY38" s="3"/>
      <c r="LZ38" s="3"/>
      <c r="MA38" s="3"/>
      <c r="MB38" s="3"/>
      <c r="MC38" s="3"/>
      <c r="MD38" s="3"/>
      <c r="ME38" s="3"/>
      <c r="MF38" s="3"/>
      <c r="MG38" s="3"/>
      <c r="MH38" s="3"/>
      <c r="MI38" s="3"/>
      <c r="MJ38" s="3"/>
      <c r="MK38" s="3"/>
      <c r="ML38" s="3"/>
      <c r="MM38" s="3"/>
      <c r="MN38" s="3"/>
      <c r="MO38" s="3"/>
      <c r="MP38" s="3"/>
      <c r="MQ38" s="3"/>
      <c r="MR38" s="3"/>
      <c r="MS38" s="3"/>
      <c r="MT38" s="3"/>
      <c r="MU38" s="3"/>
      <c r="MV38" s="3"/>
      <c r="MW38" s="3"/>
      <c r="MX38" s="3"/>
      <c r="MY38" s="3"/>
      <c r="MZ38" s="3"/>
      <c r="NA38" s="3"/>
      <c r="NB38" s="3"/>
      <c r="NC38" s="3"/>
      <c r="ND38" s="3"/>
      <c r="NE38" s="3"/>
      <c r="NF38" s="3"/>
      <c r="NG38" s="3"/>
      <c r="NH38" s="3"/>
      <c r="NI38" s="3"/>
      <c r="NJ38" s="3"/>
      <c r="NK38" s="3"/>
      <c r="NL38" s="3"/>
      <c r="NM38" s="3"/>
      <c r="NN38" s="3"/>
      <c r="NO38" s="3"/>
      <c r="NP38" s="3"/>
      <c r="NQ38" s="3"/>
      <c r="NR38" s="3"/>
      <c r="NS38" s="3"/>
      <c r="NT38" s="3"/>
      <c r="NU38" s="3"/>
      <c r="NV38" s="3"/>
      <c r="NW38" s="3"/>
      <c r="NX38" s="3"/>
      <c r="NY38" s="3"/>
      <c r="NZ38" s="3"/>
      <c r="OA38" s="3"/>
      <c r="OB38" s="3"/>
      <c r="OC38" s="3"/>
      <c r="OD38" s="3"/>
      <c r="OE38" s="3"/>
      <c r="OF38" s="3"/>
      <c r="OG38" s="3"/>
      <c r="OH38" s="3"/>
      <c r="OI38" s="3"/>
      <c r="OJ38" s="3"/>
      <c r="OK38" s="3"/>
      <c r="OL38" s="3"/>
      <c r="OM38" s="3"/>
      <c r="ON38" s="3"/>
      <c r="OO38" s="3"/>
      <c r="OP38" s="3"/>
      <c r="OQ38" s="3"/>
      <c r="OR38" s="3"/>
      <c r="OS38" s="3"/>
      <c r="OT38" s="3"/>
      <c r="OU38" s="3"/>
      <c r="OV38" s="3"/>
      <c r="OW38" s="3"/>
      <c r="OX38" s="3"/>
      <c r="OY38" s="3"/>
      <c r="OZ38" s="3"/>
      <c r="PA38" s="3"/>
      <c r="PB38" s="3"/>
      <c r="PC38" s="3"/>
      <c r="PD38" s="3"/>
      <c r="PE38" s="3"/>
      <c r="PF38" s="3"/>
      <c r="PG38" s="3"/>
      <c r="PH38" s="3"/>
      <c r="PI38" s="3"/>
      <c r="PJ38" s="3"/>
      <c r="PK38" s="3"/>
      <c r="PL38" s="3"/>
      <c r="PM38" s="3"/>
      <c r="PN38" s="3"/>
      <c r="PO38" s="3"/>
      <c r="PP38" s="3"/>
      <c r="PQ38" s="3"/>
      <c r="PR38" s="3"/>
      <c r="PS38" s="3"/>
      <c r="PT38" s="3"/>
      <c r="PU38" s="3"/>
      <c r="PV38" s="3"/>
      <c r="PW38" s="3"/>
      <c r="PX38" s="3"/>
      <c r="PY38" s="3"/>
      <c r="PZ38" s="3"/>
      <c r="QA38" s="3"/>
      <c r="QB38" s="3"/>
      <c r="QC38" s="3"/>
      <c r="QD38" s="3"/>
      <c r="QE38" s="3"/>
      <c r="QF38" s="3"/>
      <c r="QG38" s="3"/>
      <c r="QH38" s="3"/>
      <c r="QI38" s="3"/>
      <c r="QJ38" s="3"/>
      <c r="QK38" s="3"/>
      <c r="QL38" s="3"/>
      <c r="QM38" s="3"/>
      <c r="QN38" s="3"/>
      <c r="QO38" s="3"/>
      <c r="QP38" s="3"/>
      <c r="QQ38" s="3"/>
      <c r="QR38" s="3"/>
      <c r="QS38" s="3"/>
      <c r="QT38" s="3"/>
      <c r="QU38" s="3"/>
      <c r="QV38" s="3"/>
      <c r="QW38" s="3"/>
      <c r="QX38" s="3"/>
      <c r="QY38" s="3"/>
      <c r="QZ38" s="3"/>
      <c r="RA38" s="3"/>
      <c r="RB38" s="3"/>
      <c r="RC38" s="3"/>
      <c r="RD38" s="3"/>
      <c r="RE38" s="3"/>
      <c r="RF38" s="3"/>
      <c r="RG38" s="3"/>
      <c r="RH38" s="3"/>
      <c r="RI38" s="3"/>
      <c r="RJ38" s="3"/>
      <c r="RK38" s="3"/>
      <c r="RL38" s="3"/>
      <c r="RM38" s="3"/>
      <c r="RN38" s="3"/>
      <c r="RO38" s="3"/>
      <c r="RP38" s="3"/>
      <c r="RQ38" s="3"/>
      <c r="RR38" s="3"/>
      <c r="RS38" s="3"/>
      <c r="RT38" s="3"/>
      <c r="RU38" s="3"/>
      <c r="RV38" s="3"/>
      <c r="RW38" s="3"/>
      <c r="RX38" s="3"/>
      <c r="RY38" s="3"/>
      <c r="RZ38" s="3"/>
      <c r="SA38" s="3"/>
      <c r="SB38" s="3"/>
      <c r="SC38" s="3"/>
      <c r="SD38" s="3"/>
      <c r="SE38" s="3"/>
      <c r="SF38" s="3"/>
      <c r="SG38" s="3"/>
      <c r="SH38" s="3"/>
      <c r="SI38" s="3"/>
      <c r="SJ38" s="3"/>
      <c r="SK38" s="3"/>
      <c r="SL38" s="3"/>
      <c r="SM38" s="3"/>
      <c r="SN38" s="3"/>
      <c r="SO38" s="3"/>
      <c r="SP38" s="3"/>
      <c r="SQ38" s="3"/>
      <c r="SR38" s="3"/>
      <c r="SS38" s="3"/>
      <c r="ST38" s="3"/>
      <c r="SU38" s="3"/>
      <c r="SV38" s="3"/>
      <c r="SW38" s="3"/>
      <c r="SX38" s="3"/>
      <c r="SY38" s="3"/>
      <c r="SZ38" s="3"/>
      <c r="TA38" s="3"/>
      <c r="TB38" s="3"/>
      <c r="TC38" s="3"/>
      <c r="TD38" s="3"/>
      <c r="TE38" s="3"/>
      <c r="TF38" s="3"/>
      <c r="TG38" s="3"/>
      <c r="TH38" s="3"/>
      <c r="TI38" s="3"/>
      <c r="TJ38" s="3"/>
      <c r="TK38" s="3"/>
      <c r="TL38" s="3"/>
      <c r="TM38" s="3"/>
      <c r="TN38" s="3"/>
      <c r="TO38" s="3"/>
      <c r="TP38" s="3"/>
      <c r="TQ38" s="3"/>
      <c r="TR38" s="3"/>
      <c r="TS38" s="3"/>
      <c r="TT38" s="3"/>
      <c r="TU38" s="3"/>
      <c r="TV38" s="3"/>
      <c r="TW38" s="3"/>
      <c r="TX38" s="3"/>
      <c r="TY38" s="3"/>
      <c r="TZ38" s="3"/>
      <c r="UA38" s="3"/>
      <c r="UB38" s="3"/>
      <c r="UC38" s="3"/>
      <c r="UD38" s="3"/>
      <c r="UE38" s="3"/>
      <c r="UF38" s="3"/>
      <c r="UG38" s="3"/>
      <c r="UH38" s="3"/>
      <c r="UI38" s="3"/>
      <c r="UJ38" s="3"/>
      <c r="UK38" s="3"/>
      <c r="UL38" s="3"/>
      <c r="UM38" s="3"/>
      <c r="UN38" s="3"/>
      <c r="UO38" s="3"/>
      <c r="UP38" s="3"/>
      <c r="UQ38" s="3"/>
      <c r="UR38" s="3"/>
      <c r="US38" s="3"/>
      <c r="UT38" s="3"/>
      <c r="UU38" s="3"/>
      <c r="UV38" s="3"/>
      <c r="UW38" s="3"/>
      <c r="UX38" s="3"/>
      <c r="UY38" s="3"/>
      <c r="UZ38" s="3"/>
      <c r="VA38" s="3"/>
      <c r="VB38" s="3"/>
      <c r="VC38" s="3"/>
      <c r="VD38" s="3"/>
      <c r="VE38" s="3"/>
      <c r="VF38" s="3"/>
      <c r="VG38" s="3"/>
      <c r="VH38" s="3"/>
      <c r="VI38" s="3"/>
      <c r="VJ38" s="3"/>
      <c r="VK38" s="3"/>
      <c r="VL38" s="3"/>
      <c r="VM38" s="3"/>
      <c r="VN38" s="3"/>
      <c r="VO38" s="3"/>
      <c r="VP38" s="3"/>
      <c r="VQ38" s="3"/>
      <c r="VR38" s="3"/>
      <c r="VS38" s="3"/>
      <c r="VT38" s="3"/>
      <c r="VU38" s="3"/>
      <c r="VV38" s="3"/>
      <c r="VW38" s="3"/>
      <c r="VX38" s="3"/>
      <c r="VY38" s="3"/>
      <c r="VZ38" s="3"/>
      <c r="WA38" s="3"/>
      <c r="WB38" s="3"/>
      <c r="WC38" s="3"/>
      <c r="WD38" s="3"/>
      <c r="WE38" s="3"/>
      <c r="WF38" s="3"/>
      <c r="WG38" s="3"/>
      <c r="WH38" s="3"/>
      <c r="WI38" s="3"/>
      <c r="WJ38" s="3"/>
      <c r="WK38" s="3"/>
      <c r="WL38" s="3"/>
      <c r="WM38" s="3"/>
      <c r="WN38" s="3"/>
      <c r="WO38" s="3"/>
      <c r="WP38" s="3"/>
      <c r="WQ38" s="3"/>
      <c r="WR38" s="3"/>
      <c r="WS38" s="3"/>
      <c r="WT38" s="3"/>
      <c r="WU38" s="3"/>
      <c r="WV38" s="3"/>
      <c r="WW38" s="3"/>
      <c r="WX38" s="3"/>
      <c r="WY38" s="3"/>
      <c r="WZ38" s="3"/>
      <c r="XA38" s="3"/>
      <c r="XB38" s="3"/>
      <c r="XC38" s="3"/>
      <c r="XD38" s="3"/>
      <c r="XE38" s="3"/>
      <c r="XF38" s="3"/>
      <c r="XG38" s="3"/>
      <c r="XH38" s="3"/>
      <c r="XI38" s="3"/>
      <c r="XJ38" s="3"/>
      <c r="XK38" s="3"/>
      <c r="XL38" s="3"/>
      <c r="XM38" s="3"/>
      <c r="XN38" s="3"/>
      <c r="XO38" s="3"/>
      <c r="XP38" s="3"/>
      <c r="XQ38" s="3"/>
      <c r="XR38" s="3"/>
      <c r="XS38" s="3"/>
      <c r="XT38" s="3"/>
      <c r="XU38" s="3"/>
      <c r="XV38" s="3"/>
      <c r="XW38" s="3"/>
      <c r="XX38" s="3"/>
      <c r="XY38" s="3"/>
      <c r="XZ38" s="3"/>
      <c r="YA38" s="3"/>
      <c r="YB38" s="3"/>
      <c r="YC38" s="3"/>
      <c r="YD38" s="3"/>
      <c r="YE38" s="3"/>
      <c r="YF38" s="3"/>
      <c r="YG38" s="3"/>
      <c r="YH38" s="3"/>
      <c r="YI38" s="3"/>
      <c r="YJ38" s="3"/>
      <c r="YK38" s="3"/>
      <c r="YL38" s="3"/>
      <c r="YM38" s="3"/>
      <c r="YN38" s="3"/>
      <c r="YO38" s="3"/>
      <c r="YP38" s="3"/>
      <c r="YQ38" s="3"/>
      <c r="YR38" s="3"/>
      <c r="YS38" s="3"/>
      <c r="YT38" s="3"/>
      <c r="YU38" s="3"/>
      <c r="YV38" s="3"/>
      <c r="YW38" s="3"/>
      <c r="YX38" s="3"/>
      <c r="YY38" s="3"/>
      <c r="YZ38" s="3"/>
      <c r="ZA38" s="3"/>
      <c r="ZB38" s="3"/>
      <c r="ZC38" s="3"/>
      <c r="ZD38" s="3"/>
      <c r="ZE38" s="3"/>
      <c r="ZF38" s="3"/>
      <c r="ZG38" s="3"/>
      <c r="ZH38" s="3"/>
      <c r="ZI38" s="3"/>
      <c r="ZJ38" s="3"/>
      <c r="ZK38" s="3"/>
      <c r="ZL38" s="3"/>
      <c r="ZM38" s="3"/>
      <c r="ZN38" s="3"/>
      <c r="ZO38" s="3"/>
      <c r="ZP38" s="3"/>
      <c r="ZQ38" s="3"/>
      <c r="ZR38" s="3"/>
      <c r="ZS38" s="3"/>
      <c r="ZT38" s="3"/>
      <c r="ZU38" s="3"/>
      <c r="ZV38" s="3"/>
      <c r="ZW38" s="3"/>
      <c r="ZX38" s="3"/>
      <c r="ZY38" s="3"/>
      <c r="ZZ38" s="3"/>
      <c r="AAA38" s="3"/>
      <c r="AAB38" s="3"/>
      <c r="AAC38" s="3"/>
      <c r="AAD38" s="3"/>
      <c r="AAE38" s="3"/>
      <c r="AAF38" s="3"/>
      <c r="AAG38" s="3"/>
      <c r="AAH38" s="3"/>
      <c r="AAI38" s="3"/>
      <c r="AAJ38" s="3"/>
      <c r="AAK38" s="3"/>
      <c r="AAL38" s="3"/>
      <c r="AAM38" s="3"/>
      <c r="AAN38" s="3"/>
      <c r="AAO38" s="3"/>
      <c r="AAP38" s="3"/>
      <c r="AAQ38" s="3"/>
      <c r="AAR38" s="3"/>
      <c r="AAS38" s="3"/>
      <c r="AAT38" s="3"/>
      <c r="AAU38" s="3"/>
      <c r="AAV38" s="3"/>
      <c r="AAW38" s="3"/>
      <c r="AAX38" s="3"/>
      <c r="AAY38" s="3"/>
      <c r="AAZ38" s="3"/>
      <c r="ABA38" s="3"/>
      <c r="ABB38" s="3"/>
      <c r="ABC38" s="3"/>
      <c r="ABD38" s="3"/>
      <c r="ABE38" s="3"/>
      <c r="ABF38" s="3"/>
      <c r="ABG38" s="3"/>
      <c r="ABH38" s="3"/>
      <c r="ABI38" s="3"/>
      <c r="ABJ38" s="3"/>
      <c r="ABK38" s="3"/>
      <c r="ABL38" s="3"/>
      <c r="ABM38" s="3"/>
      <c r="ABN38" s="3"/>
      <c r="ABO38" s="3"/>
      <c r="ABP38" s="3"/>
      <c r="ABQ38" s="3"/>
      <c r="ABR38" s="3"/>
      <c r="ABS38" s="3"/>
      <c r="ABT38" s="3"/>
      <c r="ABU38" s="3"/>
      <c r="ABV38" s="3"/>
      <c r="ABW38" s="3"/>
      <c r="ABX38" s="3"/>
      <c r="ABY38" s="3"/>
      <c r="ABZ38" s="3"/>
      <c r="ACA38" s="3"/>
      <c r="ACB38" s="3"/>
      <c r="ACC38" s="3"/>
      <c r="ACD38" s="3"/>
      <c r="ACE38" s="3"/>
      <c r="ACF38" s="3"/>
      <c r="ACG38" s="3"/>
      <c r="ACH38" s="3"/>
      <c r="ACI38" s="3"/>
      <c r="ACJ38" s="3"/>
      <c r="ACK38" s="3"/>
      <c r="ACL38" s="3"/>
      <c r="ACM38" s="3"/>
      <c r="ACN38" s="3"/>
      <c r="ACO38" s="3"/>
      <c r="ACP38" s="3"/>
      <c r="ACQ38" s="3"/>
      <c r="ACR38" s="3"/>
      <c r="ACS38" s="3"/>
      <c r="ACT38" s="3"/>
      <c r="ACU38" s="3"/>
      <c r="ACV38" s="3"/>
      <c r="ACW38" s="3"/>
      <c r="ACX38" s="3"/>
      <c r="ACY38" s="3"/>
      <c r="ACZ38" s="3"/>
      <c r="ADA38" s="3"/>
      <c r="ADB38" s="3"/>
      <c r="ADC38" s="3"/>
      <c r="ADD38" s="3"/>
      <c r="ADE38" s="3"/>
      <c r="ADF38" s="3"/>
      <c r="ADG38" s="3"/>
      <c r="ADH38" s="3"/>
      <c r="ADI38" s="3"/>
      <c r="ADJ38" s="3"/>
      <c r="ADK38" s="3"/>
      <c r="ADL38" s="3"/>
      <c r="ADM38" s="3"/>
      <c r="ADN38" s="3"/>
      <c r="ADO38" s="3"/>
      <c r="ADP38" s="3"/>
      <c r="ADQ38" s="3"/>
      <c r="ADR38" s="3"/>
      <c r="ADS38" s="3"/>
      <c r="ADT38" s="3"/>
      <c r="ADU38" s="3"/>
      <c r="ADV38" s="3"/>
      <c r="ADW38" s="3"/>
      <c r="ADX38" s="3"/>
      <c r="ADY38" s="3"/>
      <c r="ADZ38" s="3"/>
      <c r="AEA38" s="3"/>
      <c r="AEB38" s="3"/>
      <c r="AEC38" s="3"/>
      <c r="AED38" s="3"/>
      <c r="AEE38" s="3"/>
      <c r="AEF38" s="3"/>
      <c r="AEG38" s="3"/>
      <c r="AEH38" s="3"/>
      <c r="AEI38" s="3"/>
      <c r="AEJ38" s="3"/>
      <c r="AEK38" s="3"/>
      <c r="AEL38" s="3"/>
      <c r="AEM38" s="3"/>
      <c r="AEN38" s="3"/>
      <c r="AEO38" s="3"/>
      <c r="AEP38" s="3"/>
      <c r="AEQ38" s="3"/>
      <c r="AER38" s="3"/>
      <c r="AES38" s="3"/>
      <c r="AET38" s="3"/>
      <c r="AEU38" s="3"/>
      <c r="AEV38" s="3"/>
      <c r="AEW38" s="3"/>
      <c r="AEX38" s="3"/>
      <c r="AEY38" s="3"/>
      <c r="AEZ38" s="3"/>
      <c r="AFA38" s="3"/>
      <c r="AFB38" s="3"/>
      <c r="AFC38" s="3"/>
      <c r="AFD38" s="3"/>
      <c r="AFE38" s="3"/>
      <c r="AFF38" s="3"/>
      <c r="AFG38" s="3"/>
      <c r="AFH38" s="3"/>
      <c r="AFI38" s="3"/>
      <c r="AFJ38" s="3"/>
      <c r="AFK38" s="3"/>
      <c r="AFL38" s="3"/>
      <c r="AFM38" s="3"/>
      <c r="AFN38" s="3"/>
      <c r="AFO38" s="3"/>
      <c r="AFP38" s="3"/>
      <c r="AFQ38" s="3"/>
      <c r="AFR38" s="3"/>
      <c r="AFS38" s="3"/>
      <c r="AFT38" s="3"/>
      <c r="AFU38" s="3"/>
      <c r="AFV38" s="3"/>
      <c r="AFW38" s="3"/>
      <c r="AFX38" s="3"/>
      <c r="AFY38" s="3"/>
      <c r="AFZ38" s="3"/>
      <c r="AGA38" s="3"/>
      <c r="AGB38" s="3"/>
      <c r="AGC38" s="3"/>
      <c r="AGD38" s="3"/>
      <c r="AGE38" s="3"/>
      <c r="AGF38" s="3"/>
      <c r="AGG38" s="3"/>
      <c r="AGH38" s="3"/>
      <c r="AGI38" s="3"/>
      <c r="AGJ38" s="3"/>
      <c r="AGK38" s="3"/>
      <c r="AGL38" s="3"/>
      <c r="AGM38" s="3"/>
      <c r="AGN38" s="3"/>
      <c r="AGO38" s="3"/>
      <c r="AGP38" s="3"/>
      <c r="AGQ38" s="3"/>
      <c r="AGR38" s="3"/>
      <c r="AGS38" s="3"/>
      <c r="AGT38" s="3"/>
      <c r="AGU38" s="3"/>
      <c r="AGV38" s="3"/>
      <c r="AGW38" s="3"/>
      <c r="AGX38" s="3"/>
      <c r="AGY38" s="3"/>
      <c r="AGZ38" s="3"/>
      <c r="AHA38" s="3"/>
      <c r="AHB38" s="3"/>
      <c r="AHC38" s="3"/>
      <c r="AHD38" s="3"/>
      <c r="AHE38" s="3"/>
      <c r="AHF38" s="3"/>
      <c r="AHG38" s="3"/>
      <c r="AHH38" s="3"/>
      <c r="AHI38" s="3"/>
      <c r="AHJ38" s="3"/>
      <c r="AHK38" s="3"/>
      <c r="AHL38" s="3"/>
      <c r="AHM38" s="3"/>
      <c r="AHN38" s="3"/>
      <c r="AHO38" s="3"/>
      <c r="AHP38" s="3"/>
      <c r="AHQ38" s="3"/>
      <c r="AHR38" s="3"/>
      <c r="AHS38" s="3"/>
      <c r="AHT38" s="3"/>
      <c r="AHU38" s="3"/>
      <c r="AHV38" s="3"/>
      <c r="AHW38" s="3"/>
      <c r="AHX38" s="3"/>
      <c r="AHY38" s="3"/>
      <c r="AHZ38" s="3"/>
      <c r="AIA38" s="3"/>
      <c r="AIB38" s="3"/>
      <c r="AIC38" s="3"/>
      <c r="AID38" s="3"/>
      <c r="AIE38" s="3"/>
      <c r="AIF38" s="3"/>
      <c r="AIG38" s="3"/>
      <c r="AIH38" s="3"/>
      <c r="AII38" s="3"/>
      <c r="AIJ38" s="3"/>
      <c r="AIK38" s="3"/>
      <c r="AIL38" s="3"/>
      <c r="AIM38" s="3"/>
      <c r="AIN38" s="3"/>
      <c r="AIO38" s="3"/>
      <c r="AIP38" s="3"/>
      <c r="AIQ38" s="3"/>
      <c r="AIR38" s="3"/>
      <c r="AIS38" s="3"/>
      <c r="AIT38" s="3"/>
      <c r="AIU38" s="3"/>
      <c r="AIV38" s="3"/>
      <c r="AIW38" s="3"/>
      <c r="AIX38" s="3"/>
      <c r="AIY38" s="3"/>
      <c r="AIZ38" s="3"/>
      <c r="AJA38" s="3"/>
      <c r="AJB38" s="3"/>
      <c r="AJC38" s="3"/>
      <c r="AJD38" s="3"/>
      <c r="AJE38" s="3"/>
      <c r="AJF38" s="3"/>
      <c r="AJG38" s="3"/>
      <c r="AJH38" s="3"/>
      <c r="AJI38" s="3"/>
      <c r="AJJ38" s="3"/>
      <c r="AJK38" s="3"/>
      <c r="AJL38" s="3"/>
      <c r="AJM38" s="3"/>
      <c r="AJN38" s="3"/>
      <c r="AJO38" s="3"/>
      <c r="AJP38" s="3"/>
      <c r="AJQ38" s="3"/>
      <c r="AJR38" s="3"/>
      <c r="AJS38" s="3"/>
      <c r="AJT38" s="3"/>
      <c r="AJU38" s="3"/>
      <c r="AJV38" s="3"/>
      <c r="AJW38" s="3"/>
      <c r="AJX38" s="3"/>
      <c r="AJY38" s="3"/>
      <c r="AJZ38" s="3"/>
      <c r="AKA38" s="3"/>
      <c r="AKB38" s="3"/>
      <c r="AKC38" s="3"/>
      <c r="AKD38" s="3"/>
      <c r="AKE38" s="3"/>
      <c r="AKF38" s="3"/>
      <c r="AKG38" s="3"/>
      <c r="AKH38" s="3"/>
      <c r="AKI38" s="3"/>
      <c r="AKJ38" s="3"/>
      <c r="AKK38" s="3"/>
      <c r="AKL38" s="3"/>
      <c r="AKM38" s="3"/>
      <c r="AKN38" s="3"/>
      <c r="AKO38" s="3"/>
      <c r="AKP38" s="3"/>
      <c r="AKQ38" s="3"/>
      <c r="AKR38" s="3"/>
      <c r="AKS38" s="3"/>
      <c r="AKT38" s="3"/>
      <c r="AKU38" s="3"/>
      <c r="AKV38" s="3"/>
      <c r="AKW38" s="3"/>
      <c r="AKX38" s="3"/>
      <c r="AKY38" s="3"/>
      <c r="AKZ38" s="3"/>
      <c r="ALA38" s="3"/>
      <c r="ALB38" s="3"/>
      <c r="ALC38" s="3"/>
      <c r="ALD38" s="3"/>
      <c r="ALE38" s="3"/>
      <c r="ALF38" s="3"/>
      <c r="ALG38" s="3"/>
      <c r="ALH38" s="3"/>
      <c r="ALI38" s="3"/>
      <c r="ALJ38" s="3"/>
      <c r="ALK38" s="3"/>
      <c r="ALL38" s="3"/>
      <c r="ALM38" s="3"/>
      <c r="ALN38" s="3"/>
      <c r="ALO38" s="3"/>
      <c r="ALP38" s="3"/>
      <c r="ALQ38" s="3"/>
      <c r="ALR38" s="3"/>
      <c r="ALS38" s="3"/>
      <c r="ALT38" s="3"/>
      <c r="ALU38" s="3"/>
      <c r="ALV38" s="3"/>
      <c r="ALW38" s="3"/>
      <c r="ALX38" s="3"/>
      <c r="ALY38" s="3"/>
      <c r="ALZ38" s="3"/>
      <c r="AMA38" s="3"/>
      <c r="AMB38" s="3"/>
      <c r="AMC38" s="3"/>
      <c r="AMD38" s="3"/>
      <c r="AME38" s="3"/>
      <c r="AMF38" s="3"/>
      <c r="AMG38" s="3"/>
      <c r="AMH38" s="3"/>
      <c r="AMI38" s="3"/>
      <c r="AMJ38" s="3"/>
      <c r="AMK38" s="3"/>
      <c r="AML38" s="3"/>
      <c r="AMM38" s="3"/>
      <c r="AMN38" s="3"/>
      <c r="AMO38" s="3"/>
      <c r="AMP38" s="3"/>
      <c r="AMQ38" s="3"/>
      <c r="AMR38" s="3"/>
      <c r="AMS38" s="3"/>
      <c r="AMT38" s="3"/>
      <c r="AMU38" s="3"/>
      <c r="AMV38" s="3"/>
      <c r="AMW38" s="3"/>
      <c r="AMX38" s="3"/>
      <c r="AMY38" s="3"/>
      <c r="AMZ38" s="3"/>
      <c r="ANA38" s="3"/>
      <c r="ANB38" s="3"/>
      <c r="ANC38" s="3"/>
      <c r="AND38" s="3"/>
      <c r="ANE38" s="3"/>
      <c r="ANF38" s="3"/>
      <c r="ANG38" s="3"/>
      <c r="ANH38" s="3"/>
      <c r="ANI38" s="3"/>
      <c r="ANJ38" s="3"/>
      <c r="ANK38" s="3"/>
      <c r="ANL38" s="3"/>
      <c r="ANM38" s="3"/>
      <c r="ANN38" s="3"/>
      <c r="ANO38" s="3"/>
      <c r="ANP38" s="3"/>
      <c r="ANQ38" s="3"/>
      <c r="ANR38" s="3"/>
      <c r="ANS38" s="3"/>
      <c r="ANT38" s="3"/>
      <c r="ANU38" s="3"/>
      <c r="ANV38" s="3"/>
      <c r="ANW38" s="3"/>
      <c r="ANX38" s="3"/>
      <c r="ANY38" s="3"/>
      <c r="ANZ38" s="3"/>
      <c r="AOA38" s="3"/>
      <c r="AOB38" s="3"/>
      <c r="AOC38" s="3"/>
      <c r="AOD38" s="3"/>
      <c r="AOE38" s="3"/>
      <c r="AOF38" s="3"/>
      <c r="AOG38" s="3"/>
      <c r="AOH38" s="3"/>
      <c r="AOI38" s="3"/>
      <c r="AOJ38" s="3"/>
      <c r="AOK38" s="3"/>
      <c r="AOL38" s="3"/>
      <c r="AOM38" s="3"/>
      <c r="AON38" s="3"/>
      <c r="AOO38" s="3"/>
      <c r="AOP38" s="3"/>
      <c r="AOQ38" s="3"/>
      <c r="AOR38" s="3"/>
      <c r="AOS38" s="3"/>
      <c r="AOT38" s="3"/>
      <c r="AOU38" s="3"/>
      <c r="AOV38" s="3"/>
      <c r="AOW38" s="3"/>
      <c r="AOX38" s="3"/>
      <c r="AOY38" s="3"/>
      <c r="AOZ38" s="3"/>
      <c r="APA38" s="3"/>
      <c r="APB38" s="3"/>
      <c r="APC38" s="3"/>
      <c r="APD38" s="3"/>
      <c r="APE38" s="3"/>
      <c r="APF38" s="3"/>
      <c r="APG38" s="3"/>
      <c r="APH38" s="3"/>
      <c r="API38" s="3"/>
      <c r="APJ38" s="3"/>
      <c r="APK38" s="3"/>
      <c r="APL38" s="3"/>
      <c r="APM38" s="3"/>
      <c r="APN38" s="3"/>
      <c r="APO38" s="3"/>
      <c r="APP38" s="3"/>
      <c r="APQ38" s="3"/>
      <c r="APR38" s="3"/>
      <c r="APS38" s="3"/>
      <c r="APT38" s="3"/>
      <c r="APU38" s="3"/>
      <c r="APV38" s="3"/>
      <c r="APW38" s="3"/>
      <c r="APX38" s="3"/>
      <c r="APY38" s="3"/>
      <c r="APZ38" s="3"/>
      <c r="AQA38" s="3"/>
      <c r="AQB38" s="3"/>
      <c r="AQC38" s="3"/>
      <c r="AQD38" s="3"/>
      <c r="AQE38" s="3"/>
      <c r="AQF38" s="3"/>
      <c r="AQG38" s="3"/>
      <c r="AQH38" s="3"/>
      <c r="AQI38" s="3"/>
      <c r="AQJ38" s="3"/>
      <c r="AQK38" s="3"/>
      <c r="AQL38" s="3"/>
      <c r="AQM38" s="3"/>
      <c r="AQN38" s="3"/>
      <c r="AQO38" s="3"/>
      <c r="AQP38" s="3"/>
      <c r="AQQ38" s="3"/>
      <c r="AQR38" s="3"/>
      <c r="AQS38" s="3"/>
      <c r="AQT38" s="3"/>
      <c r="AQU38" s="3"/>
      <c r="AQV38" s="3"/>
      <c r="AQW38" s="3"/>
      <c r="AQX38" s="3"/>
      <c r="AQY38" s="3"/>
      <c r="AQZ38" s="3"/>
      <c r="ARA38" s="3"/>
      <c r="ARB38" s="3"/>
      <c r="ARC38" s="3"/>
      <c r="ARD38" s="3"/>
      <c r="ARE38" s="3"/>
      <c r="ARF38" s="3"/>
      <c r="ARG38" s="3"/>
      <c r="ARH38" s="3"/>
      <c r="ARI38" s="3"/>
      <c r="ARJ38" s="3"/>
      <c r="ARK38" s="3"/>
      <c r="ARL38" s="3"/>
      <c r="ARM38" s="3"/>
      <c r="ARN38" s="3"/>
      <c r="ARO38" s="3"/>
      <c r="ARP38" s="3"/>
      <c r="ARQ38" s="3"/>
      <c r="ARR38" s="3"/>
      <c r="ARS38" s="3"/>
      <c r="ART38" s="3"/>
      <c r="ARU38" s="3"/>
      <c r="ARV38" s="3"/>
      <c r="ARW38" s="3"/>
      <c r="ARX38" s="3"/>
      <c r="ARY38" s="3"/>
      <c r="ARZ38" s="3"/>
      <c r="ASA38" s="3"/>
      <c r="ASB38" s="3"/>
      <c r="ASC38" s="3"/>
      <c r="ASD38" s="3"/>
      <c r="ASE38" s="3"/>
      <c r="ASF38" s="3"/>
      <c r="ASG38" s="3"/>
      <c r="ASH38" s="3"/>
      <c r="ASI38" s="3"/>
      <c r="ASJ38" s="3"/>
      <c r="ASK38" s="3"/>
      <c r="ASL38" s="3"/>
      <c r="ASM38" s="3"/>
      <c r="ASN38" s="3"/>
      <c r="ASO38" s="3"/>
      <c r="ASP38" s="3"/>
      <c r="ASQ38" s="3"/>
      <c r="ASR38" s="3"/>
      <c r="ASS38" s="3"/>
      <c r="AST38" s="3"/>
      <c r="ASU38" s="3"/>
      <c r="ASV38" s="3"/>
      <c r="ASW38" s="3"/>
      <c r="ASX38" s="3"/>
      <c r="ASY38" s="3"/>
      <c r="ASZ38" s="3"/>
      <c r="ATA38" s="3"/>
      <c r="ATB38" s="3"/>
      <c r="ATC38" s="3"/>
      <c r="ATD38" s="3"/>
      <c r="ATE38" s="3"/>
      <c r="ATF38" s="3"/>
      <c r="ATG38" s="3"/>
      <c r="ATH38" s="3"/>
      <c r="ATI38" s="3"/>
      <c r="ATJ38" s="3"/>
      <c r="ATK38" s="3"/>
      <c r="ATL38" s="3"/>
      <c r="ATM38" s="3"/>
      <c r="ATN38" s="3"/>
      <c r="ATO38" s="3"/>
      <c r="ATP38" s="3"/>
      <c r="ATQ38" s="3"/>
      <c r="ATR38" s="3"/>
      <c r="ATS38" s="3"/>
      <c r="ATT38" s="3"/>
      <c r="ATU38" s="3"/>
      <c r="ATV38" s="3"/>
      <c r="ATW38" s="3"/>
      <c r="ATX38" s="3"/>
      <c r="ATY38" s="3"/>
      <c r="ATZ38" s="3"/>
      <c r="AUA38" s="3"/>
      <c r="AUB38" s="3"/>
      <c r="AUC38" s="3"/>
      <c r="AUD38" s="3"/>
      <c r="AUE38" s="3"/>
      <c r="AUF38" s="3"/>
      <c r="AUG38" s="3"/>
      <c r="AUH38" s="3"/>
      <c r="AUI38" s="3"/>
      <c r="AUJ38" s="3"/>
      <c r="AUK38" s="3"/>
      <c r="AUL38" s="3"/>
      <c r="AUM38" s="3"/>
      <c r="AUN38" s="3"/>
      <c r="AUO38" s="3"/>
      <c r="AUP38" s="3"/>
      <c r="AUQ38" s="3"/>
      <c r="AUR38" s="3"/>
      <c r="AUS38" s="3"/>
      <c r="AUT38" s="3"/>
      <c r="AUU38" s="3"/>
      <c r="AUV38" s="3"/>
      <c r="AUW38" s="3"/>
      <c r="AUX38" s="3"/>
      <c r="AUY38" s="3"/>
      <c r="AUZ38" s="3"/>
      <c r="AVA38" s="3"/>
      <c r="AVB38" s="3"/>
      <c r="AVC38" s="3"/>
      <c r="AVD38" s="3"/>
      <c r="AVE38" s="3"/>
      <c r="AVF38" s="3"/>
      <c r="AVG38" s="3"/>
      <c r="AVH38" s="3"/>
      <c r="AVI38" s="3"/>
      <c r="AVJ38" s="3"/>
      <c r="AVK38" s="3"/>
      <c r="AVL38" s="3"/>
      <c r="AVM38" s="3"/>
      <c r="AVN38" s="3"/>
      <c r="AVO38" s="3"/>
      <c r="AVP38" s="3"/>
      <c r="AVQ38" s="3"/>
      <c r="AVR38" s="3"/>
      <c r="AVS38" s="3"/>
      <c r="AVT38" s="3"/>
      <c r="AVU38" s="3"/>
      <c r="AVV38" s="3"/>
      <c r="AVW38" s="3"/>
      <c r="AVX38" s="3"/>
      <c r="AVY38" s="3"/>
      <c r="AVZ38" s="3"/>
      <c r="AWA38" s="3"/>
      <c r="AWB38" s="3"/>
      <c r="AWC38" s="3"/>
      <c r="AWD38" s="3"/>
      <c r="AWE38" s="3"/>
      <c r="AWF38" s="3"/>
      <c r="AWG38" s="3"/>
      <c r="AWH38" s="3"/>
      <c r="AWI38" s="3"/>
      <c r="AWJ38" s="3"/>
      <c r="AWK38" s="3"/>
      <c r="AWL38" s="3"/>
      <c r="AWM38" s="3"/>
      <c r="AWN38" s="3"/>
      <c r="AWO38" s="3"/>
      <c r="AWP38" s="3"/>
      <c r="AWQ38" s="3"/>
      <c r="AWR38" s="3"/>
      <c r="AWS38" s="3"/>
      <c r="AWT38" s="3"/>
      <c r="AWU38" s="3"/>
      <c r="AWV38" s="3"/>
      <c r="AWW38" s="3"/>
      <c r="AWX38" s="3"/>
      <c r="AWY38" s="3"/>
      <c r="AWZ38" s="3"/>
      <c r="AXA38" s="3"/>
      <c r="AXB38" s="3"/>
      <c r="AXC38" s="3"/>
      <c r="AXD38" s="3"/>
      <c r="AXE38" s="3"/>
      <c r="AXF38" s="3"/>
      <c r="AXG38" s="3"/>
      <c r="AXH38" s="3"/>
      <c r="AXI38" s="3"/>
      <c r="AXJ38" s="3"/>
      <c r="AXK38" s="3"/>
      <c r="AXL38" s="3"/>
      <c r="AXM38" s="3"/>
      <c r="AXN38" s="3"/>
      <c r="AXO38" s="3"/>
      <c r="AXP38" s="3"/>
      <c r="AXQ38" s="3"/>
      <c r="AXR38" s="3"/>
      <c r="AXS38" s="3"/>
      <c r="AXT38" s="3"/>
      <c r="AXU38" s="3"/>
      <c r="AXV38" s="3"/>
      <c r="AXW38" s="3"/>
      <c r="AXX38" s="3"/>
      <c r="AXY38" s="3"/>
      <c r="AXZ38" s="3"/>
      <c r="AYA38" s="3"/>
      <c r="AYB38" s="3"/>
      <c r="AYC38" s="3"/>
      <c r="AYD38" s="3"/>
      <c r="AYE38" s="3"/>
      <c r="AYF38" s="3"/>
      <c r="AYG38" s="3"/>
      <c r="AYH38" s="3"/>
      <c r="AYI38" s="3"/>
      <c r="AYJ38" s="3"/>
      <c r="AYK38" s="3"/>
      <c r="AYL38" s="3"/>
      <c r="AYM38" s="3"/>
      <c r="AYN38" s="3"/>
      <c r="AYO38" s="3"/>
      <c r="AYP38" s="3"/>
      <c r="AYQ38" s="3"/>
      <c r="AYR38" s="3"/>
      <c r="AYS38" s="3"/>
      <c r="AYT38" s="3"/>
      <c r="AYU38" s="3"/>
      <c r="AYV38" s="3"/>
      <c r="AYW38" s="3"/>
      <c r="AYX38" s="3"/>
      <c r="AYY38" s="3"/>
      <c r="AYZ38" s="3"/>
      <c r="AZA38" s="3"/>
      <c r="AZB38" s="3"/>
      <c r="AZC38" s="3"/>
      <c r="AZD38" s="3"/>
      <c r="AZE38" s="3"/>
      <c r="AZF38" s="3"/>
      <c r="AZG38" s="3"/>
      <c r="AZH38" s="3"/>
      <c r="AZI38" s="3"/>
      <c r="AZJ38" s="3"/>
      <c r="AZK38" s="3"/>
      <c r="AZL38" s="3"/>
      <c r="AZM38" s="3"/>
      <c r="AZN38" s="3"/>
      <c r="AZO38" s="3"/>
      <c r="AZP38" s="3"/>
      <c r="AZQ38" s="3"/>
      <c r="AZR38" s="3"/>
      <c r="AZS38" s="3"/>
      <c r="AZT38" s="3"/>
      <c r="AZU38" s="3"/>
      <c r="AZV38" s="3"/>
      <c r="AZW38" s="3"/>
      <c r="AZX38" s="3"/>
      <c r="AZY38" s="3"/>
      <c r="AZZ38" s="3"/>
      <c r="BAA38" s="3"/>
      <c r="BAB38" s="3"/>
      <c r="BAC38" s="3"/>
      <c r="BAD38" s="3"/>
      <c r="BAE38" s="3"/>
      <c r="BAF38" s="3"/>
      <c r="BAG38" s="3"/>
      <c r="BAH38" s="3"/>
      <c r="BAI38" s="3"/>
      <c r="BAJ38" s="3"/>
      <c r="BAK38" s="3"/>
      <c r="BAL38" s="3"/>
      <c r="BAM38" s="3"/>
      <c r="BAN38" s="3"/>
      <c r="BAO38" s="3"/>
      <c r="BAP38" s="3"/>
      <c r="BAQ38" s="3"/>
      <c r="BAR38" s="3"/>
      <c r="BAS38" s="3"/>
      <c r="BAT38" s="3"/>
      <c r="BAU38" s="3"/>
      <c r="BAV38" s="3"/>
      <c r="BAW38" s="3"/>
      <c r="BAX38" s="3"/>
      <c r="BAY38" s="3"/>
      <c r="BAZ38" s="3"/>
      <c r="BBA38" s="3"/>
      <c r="BBB38" s="3"/>
      <c r="BBC38" s="3"/>
      <c r="BBD38" s="3"/>
      <c r="BBE38" s="3"/>
      <c r="BBF38" s="3"/>
      <c r="BBG38" s="3"/>
      <c r="BBH38" s="3"/>
      <c r="BBI38" s="3"/>
      <c r="BBJ38" s="3"/>
      <c r="BBK38" s="3"/>
      <c r="BBL38" s="3"/>
      <c r="BBM38" s="3"/>
      <c r="BBN38" s="3"/>
      <c r="BBO38" s="3"/>
      <c r="BBP38" s="3"/>
      <c r="BBQ38" s="3"/>
      <c r="BBR38" s="3"/>
      <c r="BBS38" s="3"/>
      <c r="BBT38" s="3"/>
      <c r="BBU38" s="3"/>
      <c r="BBV38" s="3"/>
      <c r="BBW38" s="3"/>
      <c r="BBX38" s="3"/>
      <c r="BBY38" s="3"/>
      <c r="BBZ38" s="3"/>
      <c r="BCA38" s="3"/>
      <c r="BCB38" s="3"/>
      <c r="BCC38" s="3"/>
      <c r="BCD38" s="3"/>
      <c r="BCE38" s="3"/>
      <c r="BCF38" s="3"/>
      <c r="BCG38" s="3"/>
      <c r="BCH38" s="3"/>
      <c r="BCI38" s="3"/>
      <c r="BCJ38" s="3"/>
      <c r="BCK38" s="3"/>
      <c r="BCL38" s="3"/>
      <c r="BCM38" s="3"/>
      <c r="BCN38" s="3"/>
      <c r="BCO38" s="3"/>
      <c r="BCP38" s="3"/>
      <c r="BCQ38" s="3"/>
      <c r="BCR38" s="3"/>
      <c r="BCS38" s="3"/>
      <c r="BCT38" s="3"/>
      <c r="BCU38" s="3"/>
      <c r="BCV38" s="3"/>
      <c r="BCW38" s="3"/>
      <c r="BCX38" s="3"/>
      <c r="BCY38" s="3"/>
      <c r="BCZ38" s="3"/>
      <c r="BDA38" s="3"/>
      <c r="BDB38" s="3"/>
      <c r="BDC38" s="3"/>
      <c r="BDD38" s="3"/>
      <c r="BDE38" s="3"/>
      <c r="BDF38" s="3"/>
      <c r="BDG38" s="3"/>
      <c r="BDH38" s="3"/>
      <c r="BDI38" s="3"/>
      <c r="BDJ38" s="3"/>
      <c r="BDK38" s="3"/>
      <c r="BDL38" s="3"/>
      <c r="BDM38" s="3"/>
      <c r="BDN38" s="3"/>
      <c r="BDO38" s="3"/>
      <c r="BDP38" s="3"/>
      <c r="BDQ38" s="3"/>
      <c r="BDR38" s="3"/>
      <c r="BDS38" s="3"/>
      <c r="BDT38" s="3"/>
      <c r="BDU38" s="3"/>
      <c r="BDV38" s="3"/>
      <c r="BDW38" s="3"/>
      <c r="BDX38" s="3"/>
      <c r="BDY38" s="3"/>
      <c r="BDZ38" s="3"/>
      <c r="BEA38" s="3"/>
      <c r="BEB38" s="3"/>
      <c r="BEC38" s="3"/>
      <c r="BED38" s="3"/>
      <c r="BEE38" s="3"/>
      <c r="BEF38" s="3"/>
      <c r="BEG38" s="3"/>
      <c r="BEH38" s="3"/>
      <c r="BEI38" s="3"/>
      <c r="BEJ38" s="3"/>
      <c r="BEK38" s="3"/>
      <c r="BEL38" s="3"/>
      <c r="BEM38" s="3"/>
      <c r="BEN38" s="3"/>
      <c r="BEO38" s="3"/>
      <c r="BEP38" s="3"/>
      <c r="BEQ38" s="3"/>
      <c r="BER38" s="3"/>
      <c r="BES38" s="3"/>
      <c r="BET38" s="3"/>
      <c r="BEU38" s="3"/>
      <c r="BEV38" s="3"/>
      <c r="BEW38" s="3"/>
      <c r="BEX38" s="3"/>
      <c r="BEY38" s="3"/>
      <c r="BEZ38" s="3"/>
      <c r="BFA38" s="3"/>
      <c r="BFB38" s="3"/>
      <c r="BFC38" s="3"/>
      <c r="BFD38" s="3"/>
      <c r="BFE38" s="3"/>
      <c r="BFF38" s="3"/>
      <c r="BFG38" s="3"/>
      <c r="BFH38" s="3"/>
      <c r="BFI38" s="3"/>
      <c r="BFJ38" s="3"/>
      <c r="BFK38" s="3"/>
      <c r="BFL38" s="3"/>
      <c r="BFM38" s="3"/>
      <c r="BFN38" s="3"/>
      <c r="BFO38" s="3"/>
      <c r="BFP38" s="3"/>
      <c r="BFQ38" s="3"/>
      <c r="BFR38" s="3"/>
      <c r="BFS38" s="3"/>
      <c r="BFT38" s="3"/>
      <c r="BFU38" s="3"/>
      <c r="BFV38" s="3"/>
      <c r="BFW38" s="3"/>
      <c r="BFX38" s="3"/>
      <c r="BFY38" s="3"/>
      <c r="BFZ38" s="3"/>
      <c r="BGA38" s="3"/>
      <c r="BGB38" s="3"/>
      <c r="BGC38" s="3"/>
      <c r="BGD38" s="3"/>
      <c r="BGE38" s="3"/>
      <c r="BGF38" s="3"/>
      <c r="BGG38" s="3"/>
      <c r="BGH38" s="3"/>
      <c r="BGI38" s="3"/>
      <c r="BGJ38" s="3"/>
      <c r="BGK38" s="3"/>
      <c r="BGL38" s="3"/>
      <c r="BGM38" s="3"/>
      <c r="BGN38" s="3"/>
      <c r="BGO38" s="3"/>
      <c r="BGP38" s="3"/>
      <c r="BGQ38" s="3"/>
      <c r="BGR38" s="3"/>
      <c r="BGS38" s="3"/>
      <c r="BGT38" s="3"/>
      <c r="BGU38" s="3"/>
      <c r="BGV38" s="3"/>
      <c r="BGW38" s="3"/>
      <c r="BGX38" s="3"/>
      <c r="BGY38" s="3"/>
      <c r="BGZ38" s="3"/>
      <c r="BHA38" s="3"/>
      <c r="BHB38" s="3"/>
      <c r="BHC38" s="3"/>
      <c r="BHD38" s="3"/>
      <c r="BHE38" s="3"/>
      <c r="BHF38" s="3"/>
      <c r="BHG38" s="3"/>
      <c r="BHH38" s="3"/>
      <c r="BHI38" s="3"/>
      <c r="BHJ38" s="3"/>
      <c r="BHK38" s="3"/>
      <c r="BHL38" s="3"/>
      <c r="BHM38" s="3"/>
      <c r="BHN38" s="3"/>
      <c r="BHO38" s="3"/>
      <c r="BHP38" s="3"/>
      <c r="BHQ38" s="3"/>
      <c r="BHR38" s="3"/>
      <c r="BHS38" s="3"/>
      <c r="BHT38" s="3"/>
      <c r="BHU38" s="3"/>
      <c r="BHV38" s="3"/>
      <c r="BHW38" s="3"/>
      <c r="BHX38" s="3"/>
      <c r="BHY38" s="3"/>
      <c r="BHZ38" s="3"/>
      <c r="BIA38" s="3"/>
      <c r="BIB38" s="3"/>
      <c r="BIC38" s="3"/>
      <c r="BID38" s="3"/>
      <c r="BIE38" s="3"/>
      <c r="BIF38" s="3"/>
      <c r="BIG38" s="3"/>
      <c r="BIH38" s="3"/>
      <c r="BII38" s="3"/>
      <c r="BIJ38" s="3"/>
      <c r="BIK38" s="3"/>
      <c r="BIL38" s="3"/>
      <c r="BIM38" s="3"/>
      <c r="BIN38" s="3"/>
      <c r="BIO38" s="3"/>
      <c r="BIP38" s="3"/>
      <c r="BIQ38" s="3"/>
      <c r="BIR38" s="3"/>
      <c r="BIS38" s="3"/>
      <c r="BIT38" s="3"/>
      <c r="BIU38" s="3"/>
      <c r="BIV38" s="3"/>
      <c r="BIW38" s="3"/>
      <c r="BIX38" s="3"/>
      <c r="BIY38" s="3"/>
      <c r="BIZ38" s="3"/>
      <c r="BJA38" s="3"/>
      <c r="BJB38" s="3"/>
      <c r="BJC38" s="3"/>
      <c r="BJD38" s="3"/>
      <c r="BJE38" s="3"/>
      <c r="BJF38" s="3"/>
      <c r="BJG38" s="3"/>
      <c r="BJH38" s="3"/>
      <c r="BJI38" s="3"/>
      <c r="BJJ38" s="3"/>
      <c r="BJK38" s="3"/>
      <c r="BJL38" s="3"/>
      <c r="BJM38" s="3"/>
      <c r="BJN38" s="3"/>
      <c r="BJO38" s="3"/>
      <c r="BJP38" s="3"/>
      <c r="BJQ38" s="3"/>
      <c r="BJR38" s="3"/>
      <c r="BJS38" s="3"/>
      <c r="BJT38" s="3"/>
      <c r="BJU38" s="3"/>
      <c r="BJV38" s="3"/>
      <c r="BJW38" s="3"/>
      <c r="BJX38" s="3"/>
      <c r="BJY38" s="3"/>
      <c r="BJZ38" s="3"/>
      <c r="BKA38" s="3"/>
      <c r="BKB38" s="3"/>
      <c r="BKC38" s="3"/>
      <c r="BKD38" s="3"/>
      <c r="BKE38" s="3"/>
      <c r="BKF38" s="3"/>
      <c r="BKG38" s="3"/>
      <c r="BKH38" s="3"/>
      <c r="BKI38" s="3"/>
      <c r="BKJ38" s="3"/>
      <c r="BKK38" s="3"/>
      <c r="BKL38" s="3"/>
      <c r="BKM38" s="3"/>
      <c r="BKN38" s="3"/>
      <c r="BKO38" s="3"/>
      <c r="BKP38" s="3"/>
      <c r="BKQ38" s="3"/>
      <c r="BKR38" s="3"/>
      <c r="BKS38" s="3"/>
      <c r="BKT38" s="3"/>
      <c r="BKU38" s="3"/>
      <c r="BKV38" s="3"/>
      <c r="BKW38" s="3"/>
      <c r="BKX38" s="3"/>
      <c r="BKY38" s="3"/>
      <c r="BKZ38" s="3"/>
      <c r="BLA38" s="3"/>
      <c r="BLB38" s="3"/>
      <c r="BLC38" s="3"/>
      <c r="BLD38" s="3"/>
      <c r="BLE38" s="3"/>
      <c r="BLF38" s="3"/>
      <c r="BLG38" s="3"/>
      <c r="BLH38" s="3"/>
      <c r="BLI38" s="3"/>
      <c r="BLJ38" s="3"/>
      <c r="BLK38" s="3"/>
      <c r="BLL38" s="3"/>
      <c r="BLM38" s="3"/>
      <c r="BLN38" s="3"/>
      <c r="BLO38" s="3"/>
      <c r="BLP38" s="3"/>
      <c r="BLQ38" s="3"/>
      <c r="BLR38" s="3"/>
      <c r="BLS38" s="3"/>
      <c r="BLT38" s="3"/>
      <c r="BLU38" s="3"/>
      <c r="BLV38" s="3"/>
      <c r="BLW38" s="3"/>
      <c r="BLX38" s="3"/>
      <c r="BLY38" s="3"/>
      <c r="BLZ38" s="3"/>
      <c r="BMA38" s="3"/>
      <c r="BMB38" s="3"/>
      <c r="BMC38" s="3"/>
      <c r="BMD38" s="3"/>
      <c r="BME38" s="3"/>
      <c r="BMF38" s="3"/>
      <c r="BMG38" s="3"/>
      <c r="BMH38" s="3"/>
      <c r="BMI38" s="3"/>
      <c r="BMJ38" s="3"/>
      <c r="BMK38" s="3"/>
      <c r="BML38" s="3"/>
      <c r="BMM38" s="3"/>
      <c r="BMN38" s="3"/>
      <c r="BMO38" s="3"/>
      <c r="BMP38" s="3"/>
      <c r="BMQ38" s="3"/>
      <c r="BMR38" s="3"/>
      <c r="BMS38" s="3"/>
      <c r="BMT38" s="3"/>
      <c r="BMU38" s="3"/>
      <c r="BMV38" s="3"/>
      <c r="BMW38" s="3"/>
      <c r="BMX38" s="3"/>
      <c r="BMY38" s="3"/>
      <c r="BMZ38" s="3"/>
      <c r="BNA38" s="3"/>
      <c r="BNB38" s="3"/>
      <c r="BNC38" s="3"/>
      <c r="BND38" s="3"/>
      <c r="BNE38" s="3"/>
      <c r="BNF38" s="3"/>
      <c r="BNG38" s="3"/>
      <c r="BNH38" s="3"/>
      <c r="BNI38" s="3"/>
      <c r="BNJ38" s="3"/>
      <c r="BNK38" s="3"/>
      <c r="BNL38" s="3"/>
      <c r="BNM38" s="3"/>
      <c r="BNN38" s="3"/>
      <c r="BNO38" s="3"/>
      <c r="BNP38" s="3"/>
      <c r="BNQ38" s="3"/>
      <c r="BNR38" s="3"/>
      <c r="BNS38" s="3"/>
      <c r="BNT38" s="3"/>
      <c r="BNU38" s="3"/>
      <c r="BNV38" s="3"/>
      <c r="BNW38" s="3"/>
      <c r="BNX38" s="3"/>
      <c r="BNY38" s="3"/>
      <c r="BNZ38" s="3"/>
      <c r="BOA38" s="3"/>
      <c r="BOB38" s="3"/>
      <c r="BOC38" s="3"/>
      <c r="BOD38" s="3"/>
      <c r="BOE38" s="3"/>
      <c r="BOF38" s="3"/>
      <c r="BOG38" s="3"/>
      <c r="BOH38" s="3"/>
      <c r="BOI38" s="3"/>
      <c r="BOJ38" s="3"/>
      <c r="BOK38" s="3"/>
      <c r="BOL38" s="3"/>
      <c r="BOM38" s="3"/>
      <c r="BON38" s="3"/>
      <c r="BOO38" s="3"/>
      <c r="BOP38" s="3"/>
      <c r="BOQ38" s="3"/>
      <c r="BOR38" s="3"/>
      <c r="BOS38" s="3"/>
      <c r="BOT38" s="3"/>
      <c r="BOU38" s="3"/>
      <c r="BOV38" s="3"/>
      <c r="BOW38" s="3"/>
      <c r="BOX38" s="3"/>
      <c r="BOY38" s="3"/>
      <c r="BOZ38" s="3"/>
      <c r="BPA38" s="3"/>
      <c r="BPB38" s="3"/>
      <c r="BPC38" s="3"/>
      <c r="BPD38" s="3"/>
      <c r="BPE38" s="3"/>
      <c r="BPF38" s="3"/>
      <c r="BPG38" s="3"/>
      <c r="BPH38" s="3"/>
      <c r="BPI38" s="3"/>
      <c r="BPJ38" s="3"/>
      <c r="BPK38" s="3"/>
      <c r="BPL38" s="3"/>
      <c r="BPM38" s="3"/>
      <c r="BPN38" s="3"/>
      <c r="BPO38" s="3"/>
      <c r="BPP38" s="3"/>
      <c r="BPQ38" s="3"/>
      <c r="BPR38" s="3"/>
      <c r="BPS38" s="3"/>
      <c r="BPT38" s="3"/>
      <c r="BPU38" s="3"/>
      <c r="BPV38" s="3"/>
      <c r="BPW38" s="3"/>
      <c r="BPX38" s="3"/>
      <c r="BPY38" s="3"/>
      <c r="BPZ38" s="3"/>
      <c r="BQA38" s="3"/>
      <c r="BQB38" s="3"/>
      <c r="BQC38" s="3"/>
      <c r="BQD38" s="3"/>
      <c r="BQE38" s="3"/>
      <c r="BQF38" s="3"/>
      <c r="BQG38" s="3"/>
      <c r="BQH38" s="3"/>
      <c r="BQI38" s="3"/>
      <c r="BQJ38" s="3"/>
      <c r="BQK38" s="3"/>
      <c r="BQL38" s="3"/>
      <c r="BQM38" s="3"/>
      <c r="BQN38" s="3"/>
      <c r="BQO38" s="3"/>
      <c r="BQP38" s="3"/>
      <c r="BQQ38" s="3"/>
      <c r="BQR38" s="3"/>
      <c r="BQS38" s="3"/>
      <c r="BQT38" s="3"/>
      <c r="BQU38" s="3"/>
      <c r="BQV38" s="3"/>
      <c r="BQW38" s="3"/>
      <c r="BQX38" s="3"/>
      <c r="BQY38" s="3"/>
      <c r="BQZ38" s="3"/>
      <c r="BRA38" s="3"/>
      <c r="BRB38" s="3"/>
      <c r="BRC38" s="3"/>
      <c r="BRD38" s="3"/>
      <c r="BRE38" s="3"/>
      <c r="BRF38" s="3"/>
      <c r="BRG38" s="3"/>
      <c r="BRH38" s="3"/>
      <c r="BRI38" s="3"/>
      <c r="BRJ38" s="3"/>
      <c r="BRK38" s="3"/>
      <c r="BRL38" s="3"/>
      <c r="BRM38" s="3"/>
      <c r="BRN38" s="3"/>
      <c r="BRO38" s="3"/>
      <c r="BRP38" s="3"/>
      <c r="BRQ38" s="3"/>
      <c r="BRR38" s="3"/>
      <c r="BRS38" s="3"/>
      <c r="BRT38" s="3"/>
      <c r="BRU38" s="3"/>
      <c r="BRV38" s="3"/>
      <c r="BRW38" s="3"/>
      <c r="BRX38" s="3"/>
      <c r="BRY38" s="3"/>
      <c r="BRZ38" s="3"/>
      <c r="BSA38" s="3"/>
      <c r="BSB38" s="3"/>
      <c r="BSC38" s="3"/>
      <c r="BSD38" s="3"/>
      <c r="BSE38" s="3"/>
      <c r="BSF38" s="3"/>
      <c r="BSG38" s="3"/>
      <c r="BSH38" s="3"/>
      <c r="BSI38" s="3"/>
      <c r="BSJ38" s="3"/>
      <c r="BSK38" s="3"/>
      <c r="BSL38" s="3"/>
      <c r="BSM38" s="3"/>
      <c r="BSN38" s="3"/>
      <c r="BSO38" s="3"/>
      <c r="BSP38" s="3"/>
      <c r="BSQ38" s="3"/>
      <c r="BSR38" s="3"/>
      <c r="BSS38" s="3"/>
      <c r="BST38" s="3"/>
      <c r="BSU38" s="3"/>
      <c r="BSV38" s="3"/>
      <c r="BSW38" s="3"/>
      <c r="BSX38" s="3"/>
      <c r="BSY38" s="3"/>
      <c r="BSZ38" s="3"/>
      <c r="BTA38" s="3"/>
      <c r="BTB38" s="3"/>
      <c r="BTC38" s="3"/>
      <c r="BTD38" s="3"/>
      <c r="BTE38" s="3"/>
      <c r="BTF38" s="3"/>
      <c r="BTG38" s="3"/>
      <c r="BTH38" s="3"/>
      <c r="BTI38" s="3"/>
      <c r="BTJ38" s="3"/>
      <c r="BTK38" s="3"/>
      <c r="BTL38" s="3"/>
      <c r="BTM38" s="3"/>
      <c r="BTN38" s="3"/>
      <c r="BTO38" s="3"/>
      <c r="BTP38" s="3"/>
      <c r="BTQ38" s="3"/>
      <c r="BTR38" s="3"/>
      <c r="BTS38" s="3"/>
      <c r="BTT38" s="3"/>
      <c r="BTU38" s="3"/>
      <c r="BTV38" s="3"/>
      <c r="BTW38" s="3"/>
      <c r="BTX38" s="3"/>
      <c r="BTY38" s="3"/>
      <c r="BTZ38" s="3"/>
      <c r="BUA38" s="3"/>
      <c r="BUB38" s="3"/>
      <c r="BUC38" s="3"/>
      <c r="BUD38" s="3"/>
      <c r="BUE38" s="3"/>
      <c r="BUF38" s="3"/>
      <c r="BUG38" s="3"/>
      <c r="BUH38" s="3"/>
      <c r="BUI38" s="3"/>
      <c r="BUJ38" s="3"/>
      <c r="BUK38" s="3"/>
      <c r="BUL38" s="3"/>
      <c r="BUM38" s="3"/>
      <c r="BUN38" s="3"/>
      <c r="BUO38" s="3"/>
      <c r="BUP38" s="3"/>
      <c r="BUQ38" s="3"/>
      <c r="BUR38" s="3"/>
      <c r="BUS38" s="3"/>
      <c r="BUT38" s="3"/>
      <c r="BUU38" s="3"/>
      <c r="BUV38" s="3"/>
      <c r="BUW38" s="3"/>
      <c r="BUX38" s="3"/>
      <c r="BUY38" s="3"/>
      <c r="BUZ38" s="3"/>
      <c r="BVA38" s="3"/>
      <c r="BVB38" s="3"/>
      <c r="BVC38" s="3"/>
      <c r="BVD38" s="3"/>
      <c r="BVE38" s="3"/>
      <c r="BVF38" s="3"/>
      <c r="BVG38" s="3"/>
      <c r="BVH38" s="3"/>
      <c r="BVI38" s="3"/>
      <c r="BVJ38" s="3"/>
      <c r="BVK38" s="3"/>
      <c r="BVL38" s="3"/>
      <c r="BVM38" s="3"/>
      <c r="BVN38" s="3"/>
      <c r="BVO38" s="3"/>
      <c r="BVP38" s="3"/>
      <c r="BVQ38" s="3"/>
      <c r="BVR38" s="3"/>
      <c r="BVS38" s="3"/>
      <c r="BVT38" s="3"/>
      <c r="BVU38" s="3"/>
      <c r="BVV38" s="3"/>
      <c r="BVW38" s="3"/>
      <c r="BVX38" s="3"/>
      <c r="BVY38" s="3"/>
      <c r="BVZ38" s="3"/>
      <c r="BWA38" s="3"/>
      <c r="BWB38" s="3"/>
      <c r="BWC38" s="3"/>
      <c r="BWD38" s="3"/>
      <c r="BWE38" s="3"/>
      <c r="BWF38" s="3"/>
      <c r="BWG38" s="3"/>
      <c r="BWH38" s="3"/>
      <c r="BWI38" s="3"/>
      <c r="BWJ38" s="3"/>
      <c r="BWK38" s="3"/>
      <c r="BWL38" s="3"/>
      <c r="BWM38" s="3"/>
      <c r="BWN38" s="3"/>
      <c r="BWO38" s="3"/>
      <c r="BWP38" s="3"/>
      <c r="BWQ38" s="3"/>
      <c r="BWR38" s="3"/>
      <c r="BWS38" s="3"/>
      <c r="BWT38" s="3"/>
      <c r="BWU38" s="3"/>
      <c r="BWV38" s="3"/>
      <c r="BWW38" s="3"/>
      <c r="BWX38" s="3"/>
      <c r="BWY38" s="3"/>
      <c r="BWZ38" s="3"/>
      <c r="BXA38" s="3"/>
      <c r="BXB38" s="3"/>
      <c r="BXC38" s="3"/>
      <c r="BXD38" s="3"/>
      <c r="BXE38" s="3"/>
      <c r="BXF38" s="3"/>
      <c r="BXG38" s="3"/>
      <c r="BXH38" s="3"/>
      <c r="BXI38" s="3"/>
      <c r="BXJ38" s="3"/>
      <c r="BXK38" s="3"/>
      <c r="BXL38" s="3"/>
      <c r="BXM38" s="3"/>
      <c r="BXN38" s="3"/>
      <c r="BXO38" s="3"/>
      <c r="BXP38" s="3"/>
      <c r="BXQ38" s="3"/>
      <c r="BXR38" s="3"/>
      <c r="BXS38" s="3"/>
      <c r="BXT38" s="3"/>
      <c r="BXU38" s="3"/>
      <c r="BXV38" s="3"/>
      <c r="BXW38" s="3"/>
      <c r="BXX38" s="3"/>
      <c r="BXY38" s="3"/>
      <c r="BXZ38" s="3"/>
      <c r="BYA38" s="3"/>
      <c r="BYB38" s="3"/>
      <c r="BYC38" s="3"/>
      <c r="BYD38" s="3"/>
      <c r="BYE38" s="3"/>
      <c r="BYF38" s="3"/>
      <c r="BYG38" s="3"/>
      <c r="BYH38" s="3"/>
      <c r="BYI38" s="3"/>
      <c r="BYJ38" s="3"/>
      <c r="BYK38" s="3"/>
      <c r="BYL38" s="3"/>
      <c r="BYM38" s="3"/>
      <c r="BYN38" s="3"/>
      <c r="BYO38" s="3"/>
      <c r="BYP38" s="3"/>
      <c r="BYQ38" s="3"/>
      <c r="BYR38" s="3"/>
      <c r="BYS38" s="3"/>
      <c r="BYT38" s="3"/>
      <c r="BYU38" s="3"/>
      <c r="BYV38" s="3"/>
      <c r="BYW38" s="3"/>
      <c r="BYX38" s="3"/>
      <c r="BYY38" s="3"/>
      <c r="BYZ38" s="3"/>
      <c r="BZA38" s="3"/>
      <c r="BZB38" s="3"/>
      <c r="BZC38" s="3"/>
      <c r="BZD38" s="3"/>
      <c r="BZE38" s="3"/>
      <c r="BZF38" s="3"/>
      <c r="BZG38" s="3"/>
      <c r="BZH38" s="3"/>
      <c r="BZI38" s="3"/>
      <c r="BZJ38" s="3"/>
      <c r="BZK38" s="3"/>
      <c r="BZL38" s="3"/>
      <c r="BZM38" s="3"/>
      <c r="BZN38" s="3"/>
      <c r="BZO38" s="3"/>
      <c r="BZP38" s="3"/>
      <c r="BZQ38" s="3"/>
      <c r="BZR38" s="3"/>
      <c r="BZS38" s="3"/>
      <c r="BZT38" s="3"/>
      <c r="BZU38" s="3"/>
      <c r="BZV38" s="3"/>
      <c r="BZW38" s="3"/>
      <c r="BZX38" s="3"/>
      <c r="BZY38" s="3"/>
      <c r="BZZ38" s="3"/>
      <c r="CAA38" s="3"/>
      <c r="CAB38" s="3"/>
      <c r="CAC38" s="3"/>
      <c r="CAD38" s="3"/>
      <c r="CAE38" s="3"/>
      <c r="CAF38" s="3"/>
      <c r="CAG38" s="3"/>
      <c r="CAH38" s="3"/>
      <c r="CAI38" s="3"/>
      <c r="CAJ38" s="3"/>
      <c r="CAK38" s="3"/>
      <c r="CAL38" s="3"/>
      <c r="CAM38" s="3"/>
      <c r="CAN38" s="3"/>
      <c r="CAO38" s="3"/>
      <c r="CAP38" s="3"/>
      <c r="CAQ38" s="3"/>
      <c r="CAR38" s="3"/>
      <c r="CAS38" s="3"/>
      <c r="CAT38" s="3"/>
      <c r="CAU38" s="3"/>
      <c r="CAV38" s="3"/>
      <c r="CAW38" s="3"/>
      <c r="CAX38" s="3"/>
      <c r="CAY38" s="3"/>
      <c r="CAZ38" s="3"/>
      <c r="CBA38" s="3"/>
      <c r="CBB38" s="3"/>
      <c r="CBC38" s="3"/>
      <c r="CBD38" s="3"/>
      <c r="CBE38" s="3"/>
      <c r="CBF38" s="3"/>
      <c r="CBG38" s="3"/>
      <c r="CBH38" s="3"/>
      <c r="CBI38" s="3"/>
      <c r="CBJ38" s="3"/>
      <c r="CBK38" s="3"/>
      <c r="CBL38" s="3"/>
      <c r="CBM38" s="3"/>
      <c r="CBN38" s="3"/>
      <c r="CBO38" s="3"/>
      <c r="CBP38" s="3"/>
      <c r="CBQ38" s="3"/>
      <c r="CBR38" s="3"/>
      <c r="CBS38" s="3"/>
      <c r="CBT38" s="3"/>
      <c r="CBU38" s="3"/>
      <c r="CBV38" s="3"/>
      <c r="CBW38" s="3"/>
      <c r="CBX38" s="3"/>
      <c r="CBY38" s="3"/>
      <c r="CBZ38" s="3"/>
      <c r="CCA38" s="3"/>
      <c r="CCB38" s="3"/>
      <c r="CCC38" s="3"/>
      <c r="CCD38" s="3"/>
      <c r="CCE38" s="3"/>
      <c r="CCF38" s="3"/>
      <c r="CCG38" s="3"/>
      <c r="CCH38" s="3"/>
      <c r="CCI38" s="3"/>
      <c r="CCJ38" s="3"/>
      <c r="CCK38" s="3"/>
      <c r="CCL38" s="3"/>
      <c r="CCM38" s="3"/>
      <c r="CCN38" s="3"/>
      <c r="CCO38" s="3"/>
      <c r="CCP38" s="3"/>
      <c r="CCQ38" s="3"/>
      <c r="CCR38" s="3"/>
      <c r="CCS38" s="3"/>
      <c r="CCT38" s="3"/>
      <c r="CCU38" s="3"/>
      <c r="CCV38" s="3"/>
      <c r="CCW38" s="3"/>
      <c r="CCX38" s="3"/>
      <c r="CCY38" s="3"/>
      <c r="CCZ38" s="3"/>
      <c r="CDA38" s="3"/>
      <c r="CDB38" s="3"/>
      <c r="CDC38" s="3"/>
      <c r="CDD38" s="3"/>
      <c r="CDE38" s="3"/>
      <c r="CDF38" s="3"/>
      <c r="CDG38" s="3"/>
      <c r="CDH38" s="3"/>
      <c r="CDI38" s="3"/>
      <c r="CDJ38" s="3"/>
      <c r="CDK38" s="3"/>
      <c r="CDL38" s="3"/>
      <c r="CDM38" s="3"/>
      <c r="CDN38" s="3"/>
      <c r="CDO38" s="3"/>
      <c r="CDP38" s="3"/>
      <c r="CDQ38" s="3"/>
      <c r="CDR38" s="3"/>
      <c r="CDS38" s="3"/>
      <c r="CDT38" s="3"/>
      <c r="CDU38" s="3"/>
      <c r="CDV38" s="3"/>
      <c r="CDW38" s="3"/>
      <c r="CDX38" s="3"/>
      <c r="CDY38" s="3"/>
      <c r="CDZ38" s="3"/>
      <c r="CEA38" s="3"/>
      <c r="CEB38" s="3"/>
      <c r="CEC38" s="3"/>
      <c r="CED38" s="3"/>
      <c r="CEE38" s="3"/>
      <c r="CEF38" s="3"/>
      <c r="CEG38" s="3"/>
      <c r="CEH38" s="3"/>
      <c r="CEI38" s="3"/>
      <c r="CEJ38" s="3"/>
      <c r="CEK38" s="3"/>
      <c r="CEL38" s="3"/>
      <c r="CEM38" s="3"/>
      <c r="CEN38" s="3"/>
      <c r="CEO38" s="3"/>
      <c r="CEP38" s="3"/>
      <c r="CEQ38" s="3"/>
      <c r="CER38" s="3"/>
      <c r="CES38" s="3"/>
      <c r="CET38" s="3"/>
      <c r="CEU38" s="3"/>
      <c r="CEV38" s="3"/>
      <c r="CEW38" s="3"/>
      <c r="CEX38" s="3"/>
      <c r="CEY38" s="3"/>
      <c r="CEZ38" s="3"/>
      <c r="CFA38" s="3"/>
      <c r="CFB38" s="3"/>
      <c r="CFC38" s="3"/>
      <c r="CFD38" s="3"/>
      <c r="CFE38" s="3"/>
      <c r="CFF38" s="3"/>
      <c r="CFG38" s="3"/>
      <c r="CFH38" s="3"/>
      <c r="CFI38" s="3"/>
      <c r="CFJ38" s="3"/>
      <c r="CFK38" s="3"/>
      <c r="CFL38" s="3"/>
      <c r="CFM38" s="3"/>
      <c r="CFN38" s="3"/>
      <c r="CFO38" s="3"/>
      <c r="CFP38" s="3"/>
      <c r="CFQ38" s="3"/>
      <c r="CFR38" s="3"/>
      <c r="CFS38" s="3"/>
      <c r="CFT38" s="3"/>
      <c r="CFU38" s="3"/>
      <c r="CFV38" s="3"/>
      <c r="CFW38" s="3"/>
      <c r="CFX38" s="3"/>
      <c r="CFY38" s="3"/>
      <c r="CFZ38" s="3"/>
      <c r="CGA38" s="3"/>
      <c r="CGB38" s="3"/>
      <c r="CGC38" s="3"/>
      <c r="CGD38" s="3"/>
      <c r="CGE38" s="3"/>
      <c r="CGF38" s="3"/>
      <c r="CGG38" s="3"/>
      <c r="CGH38" s="3"/>
      <c r="CGI38" s="3"/>
      <c r="CGJ38" s="3"/>
      <c r="CGK38" s="3"/>
      <c r="CGL38" s="3"/>
      <c r="CGM38" s="3"/>
      <c r="CGN38" s="3"/>
      <c r="CGO38" s="3"/>
      <c r="CGP38" s="3"/>
      <c r="CGQ38" s="3"/>
      <c r="CGR38" s="3"/>
      <c r="CGS38" s="3"/>
      <c r="CGT38" s="3"/>
      <c r="CGU38" s="3"/>
      <c r="CGV38" s="3"/>
      <c r="CGW38" s="3"/>
      <c r="CGX38" s="3"/>
      <c r="CGY38" s="3"/>
      <c r="CGZ38" s="3"/>
      <c r="CHA38" s="3"/>
      <c r="CHB38" s="3"/>
      <c r="CHC38" s="3"/>
      <c r="CHD38" s="3"/>
      <c r="CHE38" s="3"/>
      <c r="CHF38" s="3"/>
      <c r="CHG38" s="3"/>
      <c r="CHH38" s="3"/>
      <c r="CHI38" s="3"/>
      <c r="CHJ38" s="3"/>
      <c r="CHK38" s="3"/>
      <c r="CHL38" s="3"/>
      <c r="CHM38" s="3"/>
      <c r="CHN38" s="3"/>
      <c r="CHO38" s="3"/>
      <c r="CHP38" s="3"/>
      <c r="CHQ38" s="3"/>
      <c r="CHR38" s="3"/>
      <c r="CHS38" s="3"/>
      <c r="CHT38" s="3"/>
      <c r="CHU38" s="3"/>
      <c r="CHV38" s="3"/>
      <c r="CHW38" s="3"/>
      <c r="CHX38" s="3"/>
      <c r="CHY38" s="3"/>
      <c r="CHZ38" s="3"/>
      <c r="CIA38" s="3"/>
      <c r="CIB38" s="3"/>
      <c r="CIC38" s="3"/>
      <c r="CID38" s="3"/>
      <c r="CIE38" s="3"/>
      <c r="CIF38" s="3"/>
      <c r="CIG38" s="3"/>
      <c r="CIH38" s="3"/>
      <c r="CII38" s="3"/>
      <c r="CIJ38" s="3"/>
      <c r="CIK38" s="3"/>
      <c r="CIL38" s="3"/>
      <c r="CIM38" s="3"/>
      <c r="CIN38" s="3"/>
      <c r="CIO38" s="3"/>
      <c r="CIP38" s="3"/>
      <c r="CIQ38" s="3"/>
      <c r="CIR38" s="3"/>
      <c r="CIS38" s="3"/>
      <c r="CIT38" s="3"/>
      <c r="CIU38" s="3"/>
      <c r="CIV38" s="3"/>
      <c r="CIW38" s="3"/>
      <c r="CIX38" s="3"/>
      <c r="CIY38" s="3"/>
      <c r="CIZ38" s="3"/>
      <c r="CJA38" s="3"/>
      <c r="CJB38" s="3"/>
      <c r="CJC38" s="3"/>
      <c r="CJD38" s="3"/>
      <c r="CJE38" s="3"/>
      <c r="CJF38" s="3"/>
      <c r="CJG38" s="3"/>
      <c r="CJH38" s="3"/>
      <c r="CJI38" s="3"/>
      <c r="CJJ38" s="3"/>
      <c r="CJK38" s="3"/>
      <c r="CJL38" s="3"/>
      <c r="CJM38" s="3"/>
      <c r="CJN38" s="3"/>
      <c r="CJO38" s="3"/>
      <c r="CJP38" s="3"/>
      <c r="CJQ38" s="3"/>
      <c r="CJR38" s="3"/>
      <c r="CJS38" s="3"/>
      <c r="CJT38" s="3"/>
      <c r="CJU38" s="3"/>
      <c r="CJV38" s="3"/>
      <c r="CJW38" s="3"/>
      <c r="CJX38" s="3"/>
      <c r="CJY38" s="3"/>
      <c r="CJZ38" s="3"/>
      <c r="CKA38" s="3"/>
      <c r="CKB38" s="3"/>
      <c r="CKC38" s="3"/>
      <c r="CKD38" s="3"/>
      <c r="CKE38" s="3"/>
      <c r="CKF38" s="3"/>
      <c r="CKG38" s="3"/>
      <c r="CKH38" s="3"/>
      <c r="CKI38" s="3"/>
      <c r="CKJ38" s="3"/>
      <c r="CKK38" s="3"/>
      <c r="CKL38" s="3"/>
      <c r="CKM38" s="3"/>
      <c r="CKN38" s="3"/>
      <c r="CKO38" s="3"/>
      <c r="CKP38" s="3"/>
      <c r="CKQ38" s="3"/>
      <c r="CKR38" s="3"/>
      <c r="CKS38" s="3"/>
      <c r="CKT38" s="3"/>
      <c r="CKU38" s="3"/>
      <c r="CKV38" s="3"/>
      <c r="CKW38" s="3"/>
      <c r="CKX38" s="3"/>
      <c r="CKY38" s="3"/>
      <c r="CKZ38" s="3"/>
      <c r="CLA38" s="3"/>
      <c r="CLB38" s="3"/>
      <c r="CLC38" s="3"/>
      <c r="CLD38" s="3"/>
      <c r="CLE38" s="3"/>
      <c r="CLF38" s="3"/>
      <c r="CLG38" s="3"/>
      <c r="CLH38" s="3"/>
      <c r="CLI38" s="3"/>
      <c r="CLJ38" s="3"/>
      <c r="CLK38" s="3"/>
      <c r="CLL38" s="3"/>
      <c r="CLM38" s="3"/>
      <c r="CLN38" s="3"/>
      <c r="CLO38" s="3"/>
      <c r="CLP38" s="3"/>
      <c r="CLQ38" s="3"/>
      <c r="CLR38" s="3"/>
      <c r="CLS38" s="3"/>
      <c r="CLT38" s="3"/>
      <c r="CLU38" s="3"/>
      <c r="CLV38" s="3"/>
      <c r="CLW38" s="3"/>
      <c r="CLX38" s="3"/>
      <c r="CLY38" s="3"/>
      <c r="CLZ38" s="3"/>
      <c r="CMA38" s="3"/>
      <c r="CMB38" s="3"/>
      <c r="CMC38" s="3"/>
      <c r="CMD38" s="3"/>
      <c r="CME38" s="3"/>
      <c r="CMF38" s="3"/>
      <c r="CMG38" s="3"/>
      <c r="CMH38" s="3"/>
      <c r="CMI38" s="3"/>
      <c r="CMJ38" s="3"/>
      <c r="CMK38" s="3"/>
      <c r="CML38" s="3"/>
      <c r="CMM38" s="3"/>
      <c r="CMN38" s="3"/>
      <c r="CMO38" s="3"/>
      <c r="CMP38" s="3"/>
      <c r="CMQ38" s="3"/>
      <c r="CMR38" s="3"/>
      <c r="CMS38" s="3"/>
      <c r="CMT38" s="3"/>
      <c r="CMU38" s="3"/>
      <c r="CMV38" s="3"/>
      <c r="CMW38" s="3"/>
      <c r="CMX38" s="3"/>
      <c r="CMY38" s="3"/>
      <c r="CMZ38" s="3"/>
      <c r="CNA38" s="3"/>
      <c r="CNB38" s="3"/>
      <c r="CNC38" s="3"/>
      <c r="CND38" s="3"/>
      <c r="CNE38" s="3"/>
      <c r="CNF38" s="3"/>
      <c r="CNG38" s="3"/>
      <c r="CNH38" s="3"/>
      <c r="CNI38" s="3"/>
      <c r="CNJ38" s="3"/>
      <c r="CNK38" s="3"/>
      <c r="CNL38" s="3"/>
      <c r="CNM38" s="3"/>
      <c r="CNN38" s="3"/>
      <c r="CNO38" s="3"/>
      <c r="CNP38" s="3"/>
      <c r="CNQ38" s="3"/>
      <c r="CNR38" s="3"/>
      <c r="CNS38" s="3"/>
      <c r="CNT38" s="3"/>
      <c r="CNU38" s="3"/>
      <c r="CNV38" s="3"/>
      <c r="CNW38" s="3"/>
      <c r="CNX38" s="3"/>
      <c r="CNY38" s="3"/>
      <c r="CNZ38" s="3"/>
      <c r="COA38" s="3"/>
      <c r="COB38" s="3"/>
      <c r="COC38" s="3"/>
      <c r="COD38" s="3"/>
      <c r="COE38" s="3"/>
      <c r="COF38" s="3"/>
      <c r="COG38" s="3"/>
      <c r="COH38" s="3"/>
      <c r="COI38" s="3"/>
      <c r="COJ38" s="3"/>
      <c r="COK38" s="3"/>
      <c r="COL38" s="3"/>
      <c r="COM38" s="3"/>
      <c r="CON38" s="3"/>
      <c r="COO38" s="3"/>
      <c r="COP38" s="3"/>
      <c r="COQ38" s="3"/>
      <c r="COR38" s="3"/>
      <c r="COS38" s="3"/>
      <c r="COT38" s="3"/>
      <c r="COU38" s="3"/>
      <c r="COV38" s="3"/>
      <c r="COW38" s="3"/>
      <c r="COX38" s="3"/>
      <c r="COY38" s="3"/>
      <c r="COZ38" s="3"/>
      <c r="CPA38" s="3"/>
      <c r="CPB38" s="3"/>
      <c r="CPC38" s="3"/>
      <c r="CPD38" s="3"/>
      <c r="CPE38" s="3"/>
      <c r="CPF38" s="3"/>
      <c r="CPG38" s="3"/>
      <c r="CPH38" s="3"/>
      <c r="CPI38" s="3"/>
      <c r="CPJ38" s="3"/>
      <c r="CPK38" s="3"/>
      <c r="CPL38" s="3"/>
      <c r="CPM38" s="3"/>
      <c r="CPN38" s="3"/>
      <c r="CPO38" s="3"/>
      <c r="CPP38" s="3"/>
      <c r="CPQ38" s="3"/>
      <c r="CPR38" s="3"/>
      <c r="CPS38" s="3"/>
      <c r="CPT38" s="3"/>
      <c r="CPU38" s="3"/>
      <c r="CPV38" s="3"/>
      <c r="CPW38" s="3"/>
      <c r="CPX38" s="3"/>
      <c r="CPY38" s="3"/>
      <c r="CPZ38" s="3"/>
      <c r="CQA38" s="3"/>
      <c r="CQB38" s="3"/>
      <c r="CQC38" s="3"/>
      <c r="CQD38" s="3"/>
      <c r="CQE38" s="3"/>
      <c r="CQF38" s="3"/>
      <c r="CQG38" s="3"/>
      <c r="CQH38" s="3"/>
      <c r="CQI38" s="3"/>
      <c r="CQJ38" s="3"/>
      <c r="CQK38" s="3"/>
      <c r="CQL38" s="3"/>
      <c r="CQM38" s="3"/>
      <c r="CQN38" s="3"/>
      <c r="CQO38" s="3"/>
      <c r="CQP38" s="3"/>
      <c r="CQQ38" s="3"/>
      <c r="CQR38" s="3"/>
      <c r="CQS38" s="3"/>
      <c r="CQT38" s="3"/>
      <c r="CQU38" s="3"/>
      <c r="CQV38" s="3"/>
      <c r="CQW38" s="3"/>
      <c r="CQX38" s="3"/>
      <c r="CQY38" s="3"/>
      <c r="CQZ38" s="3"/>
      <c r="CRA38" s="3"/>
      <c r="CRB38" s="3"/>
      <c r="CRC38" s="3"/>
      <c r="CRD38" s="3"/>
      <c r="CRE38" s="3"/>
      <c r="CRF38" s="3"/>
      <c r="CRG38" s="3"/>
      <c r="CRH38" s="3"/>
      <c r="CRI38" s="3"/>
      <c r="CRJ38" s="3"/>
      <c r="CRK38" s="3"/>
      <c r="CRL38" s="3"/>
      <c r="CRM38" s="3"/>
      <c r="CRN38" s="3"/>
      <c r="CRO38" s="3"/>
      <c r="CRP38" s="3"/>
      <c r="CRQ38" s="3"/>
      <c r="CRR38" s="3"/>
      <c r="CRS38" s="3"/>
      <c r="CRT38" s="3"/>
      <c r="CRU38" s="3"/>
      <c r="CRV38" s="3"/>
      <c r="CRW38" s="3"/>
      <c r="CRX38" s="3"/>
      <c r="CRY38" s="3"/>
      <c r="CRZ38" s="3"/>
      <c r="CSA38" s="3"/>
      <c r="CSB38" s="3"/>
      <c r="CSC38" s="3"/>
      <c r="CSD38" s="3"/>
      <c r="CSE38" s="3"/>
      <c r="CSF38" s="3"/>
      <c r="CSG38" s="3"/>
      <c r="CSH38" s="3"/>
      <c r="CSI38" s="3"/>
      <c r="CSJ38" s="3"/>
      <c r="CSK38" s="3"/>
      <c r="CSL38" s="3"/>
      <c r="CSM38" s="3"/>
      <c r="CSN38" s="3"/>
      <c r="CSO38" s="3"/>
      <c r="CSP38" s="3"/>
      <c r="CSQ38" s="3"/>
      <c r="CSR38" s="3"/>
      <c r="CSS38" s="3"/>
      <c r="CST38" s="3"/>
      <c r="CSU38" s="3"/>
      <c r="CSV38" s="3"/>
      <c r="CSW38" s="3"/>
      <c r="CSX38" s="3"/>
      <c r="CSY38" s="3"/>
      <c r="CSZ38" s="3"/>
      <c r="CTA38" s="3"/>
      <c r="CTB38" s="3"/>
      <c r="CTC38" s="3"/>
      <c r="CTD38" s="3"/>
      <c r="CTE38" s="3"/>
      <c r="CTF38" s="3"/>
      <c r="CTG38" s="3"/>
      <c r="CTH38" s="3"/>
      <c r="CTI38" s="3"/>
      <c r="CTJ38" s="3"/>
      <c r="CTK38" s="3"/>
      <c r="CTL38" s="3"/>
      <c r="CTM38" s="3"/>
      <c r="CTN38" s="3"/>
      <c r="CTO38" s="3"/>
      <c r="CTP38" s="3"/>
      <c r="CTQ38" s="3"/>
      <c r="CTR38" s="3"/>
      <c r="CTS38" s="3"/>
      <c r="CTT38" s="3"/>
      <c r="CTU38" s="3"/>
      <c r="CTV38" s="3"/>
      <c r="CTW38" s="3"/>
      <c r="CTX38" s="3"/>
      <c r="CTY38" s="3"/>
      <c r="CTZ38" s="3"/>
      <c r="CUA38" s="3"/>
      <c r="CUB38" s="3"/>
      <c r="CUC38" s="3"/>
      <c r="CUD38" s="3"/>
      <c r="CUE38" s="3"/>
      <c r="CUF38" s="3"/>
      <c r="CUG38" s="3"/>
      <c r="CUH38" s="3"/>
      <c r="CUI38" s="3"/>
      <c r="CUJ38" s="3"/>
      <c r="CUK38" s="3"/>
      <c r="CUL38" s="3"/>
      <c r="CUM38" s="3"/>
      <c r="CUN38" s="3"/>
      <c r="CUO38" s="3"/>
      <c r="CUP38" s="3"/>
      <c r="CUQ38" s="3"/>
      <c r="CUR38" s="3"/>
      <c r="CUS38" s="3"/>
      <c r="CUT38" s="3"/>
      <c r="CUU38" s="3"/>
      <c r="CUV38" s="3"/>
      <c r="CUW38" s="3"/>
      <c r="CUX38" s="3"/>
      <c r="CUY38" s="3"/>
      <c r="CUZ38" s="3"/>
      <c r="CVA38" s="3"/>
      <c r="CVB38" s="3"/>
      <c r="CVC38" s="3"/>
      <c r="CVD38" s="3"/>
      <c r="CVE38" s="3"/>
      <c r="CVF38" s="3"/>
      <c r="CVG38" s="3"/>
      <c r="CVH38" s="3"/>
      <c r="CVI38" s="3"/>
      <c r="CVJ38" s="3"/>
      <c r="CVK38" s="3"/>
      <c r="CVL38" s="3"/>
      <c r="CVM38" s="3"/>
      <c r="CVN38" s="3"/>
      <c r="CVO38" s="3"/>
      <c r="CVP38" s="3"/>
      <c r="CVQ38" s="3"/>
      <c r="CVR38" s="3"/>
      <c r="CVS38" s="3"/>
      <c r="CVT38" s="3"/>
      <c r="CVU38" s="3"/>
      <c r="CVV38" s="3"/>
      <c r="CVW38" s="3"/>
      <c r="CVX38" s="3"/>
      <c r="CVY38" s="3"/>
      <c r="CVZ38" s="3"/>
      <c r="CWA38" s="3"/>
      <c r="CWB38" s="3"/>
      <c r="CWC38" s="3"/>
      <c r="CWD38" s="3"/>
      <c r="CWE38" s="3"/>
      <c r="CWF38" s="3"/>
      <c r="CWG38" s="3"/>
      <c r="CWH38" s="3"/>
      <c r="CWI38" s="3"/>
      <c r="CWJ38" s="3"/>
      <c r="CWK38" s="3"/>
      <c r="CWL38" s="3"/>
      <c r="CWM38" s="3"/>
      <c r="CWN38" s="3"/>
      <c r="CWO38" s="3"/>
      <c r="CWP38" s="3"/>
      <c r="CWQ38" s="3"/>
      <c r="CWR38" s="3"/>
      <c r="CWS38" s="3"/>
      <c r="CWT38" s="3"/>
      <c r="CWU38" s="3"/>
      <c r="CWV38" s="3"/>
      <c r="CWW38" s="3"/>
      <c r="CWX38" s="3"/>
      <c r="CWY38" s="3"/>
      <c r="CWZ38" s="3"/>
      <c r="CXA38" s="3"/>
      <c r="CXB38" s="3"/>
      <c r="CXC38" s="3"/>
      <c r="CXD38" s="3"/>
      <c r="CXE38" s="3"/>
      <c r="CXF38" s="3"/>
      <c r="CXG38" s="3"/>
      <c r="CXH38" s="3"/>
      <c r="CXI38" s="3"/>
      <c r="CXJ38" s="3"/>
      <c r="CXK38" s="3"/>
      <c r="CXL38" s="3"/>
      <c r="CXM38" s="3"/>
      <c r="CXN38" s="3"/>
      <c r="CXO38" s="3"/>
      <c r="CXP38" s="3"/>
      <c r="CXQ38" s="3"/>
      <c r="CXR38" s="3"/>
      <c r="CXS38" s="3"/>
      <c r="CXT38" s="3"/>
      <c r="CXU38" s="3"/>
      <c r="CXV38" s="3"/>
      <c r="CXW38" s="3"/>
      <c r="CXX38" s="3"/>
      <c r="CXY38" s="3"/>
      <c r="CXZ38" s="3"/>
      <c r="CYA38" s="3"/>
      <c r="CYB38" s="3"/>
      <c r="CYC38" s="3"/>
      <c r="CYD38" s="3"/>
      <c r="CYE38" s="3"/>
      <c r="CYF38" s="3"/>
      <c r="CYG38" s="3"/>
      <c r="CYH38" s="3"/>
      <c r="CYI38" s="3"/>
      <c r="CYJ38" s="3"/>
      <c r="CYK38" s="3"/>
      <c r="CYL38" s="3"/>
      <c r="CYM38" s="3"/>
      <c r="CYN38" s="3"/>
      <c r="CYO38" s="3"/>
      <c r="CYP38" s="3"/>
      <c r="CYQ38" s="3"/>
      <c r="CYR38" s="3"/>
      <c r="CYS38" s="3"/>
      <c r="CYT38" s="3"/>
      <c r="CYU38" s="3"/>
      <c r="CYV38" s="3"/>
      <c r="CYW38" s="3"/>
      <c r="CYX38" s="3"/>
      <c r="CYY38" s="3"/>
      <c r="CYZ38" s="3"/>
      <c r="CZA38" s="3"/>
      <c r="CZB38" s="3"/>
      <c r="CZC38" s="3"/>
      <c r="CZD38" s="3"/>
      <c r="CZE38" s="3"/>
      <c r="CZF38" s="3"/>
      <c r="CZG38" s="3"/>
      <c r="CZH38" s="3"/>
      <c r="CZI38" s="3"/>
      <c r="CZJ38" s="3"/>
      <c r="CZK38" s="3"/>
      <c r="CZL38" s="3"/>
      <c r="CZM38" s="3"/>
      <c r="CZN38" s="3"/>
      <c r="CZO38" s="3"/>
      <c r="CZP38" s="3"/>
      <c r="CZQ38" s="3"/>
      <c r="CZR38" s="3"/>
      <c r="CZS38" s="3"/>
      <c r="CZT38" s="3"/>
      <c r="CZU38" s="3"/>
      <c r="CZV38" s="3"/>
      <c r="CZW38" s="3"/>
      <c r="CZX38" s="3"/>
      <c r="CZY38" s="3"/>
      <c r="CZZ38" s="3"/>
      <c r="DAA38" s="3"/>
      <c r="DAB38" s="3"/>
      <c r="DAC38" s="3"/>
      <c r="DAD38" s="3"/>
      <c r="DAE38" s="3"/>
      <c r="DAF38" s="3"/>
      <c r="DAG38" s="3"/>
      <c r="DAH38" s="3"/>
      <c r="DAI38" s="3"/>
      <c r="DAJ38" s="3"/>
      <c r="DAK38" s="3"/>
      <c r="DAL38" s="3"/>
      <c r="DAM38" s="3"/>
      <c r="DAN38" s="3"/>
      <c r="DAO38" s="3"/>
      <c r="DAP38" s="3"/>
      <c r="DAQ38" s="3"/>
      <c r="DAR38" s="3"/>
      <c r="DAS38" s="3"/>
      <c r="DAT38" s="3"/>
      <c r="DAU38" s="3"/>
      <c r="DAV38" s="3"/>
      <c r="DAW38" s="3"/>
      <c r="DAX38" s="3"/>
      <c r="DAY38" s="3"/>
      <c r="DAZ38" s="3"/>
      <c r="DBA38" s="3"/>
      <c r="DBB38" s="3"/>
      <c r="DBC38" s="3"/>
      <c r="DBD38" s="3"/>
      <c r="DBE38" s="3"/>
      <c r="DBF38" s="3"/>
      <c r="DBG38" s="3"/>
      <c r="DBH38" s="3"/>
      <c r="DBI38" s="3"/>
      <c r="DBJ38" s="3"/>
      <c r="DBK38" s="3"/>
      <c r="DBL38" s="3"/>
      <c r="DBM38" s="3"/>
      <c r="DBN38" s="3"/>
      <c r="DBO38" s="3"/>
      <c r="DBP38" s="3"/>
      <c r="DBQ38" s="3"/>
      <c r="DBR38" s="3"/>
      <c r="DBS38" s="3"/>
      <c r="DBT38" s="3"/>
      <c r="DBU38" s="3"/>
      <c r="DBV38" s="3"/>
      <c r="DBW38" s="3"/>
      <c r="DBX38" s="3"/>
      <c r="DBY38" s="3"/>
      <c r="DBZ38" s="3"/>
      <c r="DCA38" s="3"/>
      <c r="DCB38" s="3"/>
      <c r="DCC38" s="3"/>
      <c r="DCD38" s="3"/>
      <c r="DCE38" s="3"/>
      <c r="DCF38" s="3"/>
      <c r="DCG38" s="3"/>
      <c r="DCH38" s="3"/>
      <c r="DCI38" s="3"/>
      <c r="DCJ38" s="3"/>
      <c r="DCK38" s="3"/>
      <c r="DCL38" s="3"/>
      <c r="DCM38" s="3"/>
      <c r="DCN38" s="3"/>
      <c r="DCO38" s="3"/>
      <c r="DCP38" s="3"/>
      <c r="DCQ38" s="3"/>
      <c r="DCR38" s="3"/>
      <c r="DCS38" s="3"/>
      <c r="DCT38" s="3"/>
      <c r="DCU38" s="3"/>
      <c r="DCV38" s="3"/>
      <c r="DCW38" s="3"/>
      <c r="DCX38" s="3"/>
      <c r="DCY38" s="3"/>
      <c r="DCZ38" s="3"/>
      <c r="DDA38" s="3"/>
      <c r="DDB38" s="3"/>
      <c r="DDC38" s="3"/>
      <c r="DDD38" s="3"/>
      <c r="DDE38" s="3"/>
      <c r="DDF38" s="3"/>
      <c r="DDG38" s="3"/>
      <c r="DDH38" s="3"/>
      <c r="DDI38" s="3"/>
      <c r="DDJ38" s="3"/>
      <c r="DDK38" s="3"/>
      <c r="DDL38" s="3"/>
      <c r="DDM38" s="3"/>
      <c r="DDN38" s="3"/>
      <c r="DDO38" s="3"/>
      <c r="DDP38" s="3"/>
      <c r="DDQ38" s="3"/>
      <c r="DDR38" s="3"/>
      <c r="DDS38" s="3"/>
      <c r="DDT38" s="3"/>
      <c r="DDU38" s="3"/>
      <c r="DDV38" s="3"/>
      <c r="DDW38" s="3"/>
      <c r="DDX38" s="3"/>
      <c r="DDY38" s="3"/>
      <c r="DDZ38" s="3"/>
      <c r="DEA38" s="3"/>
      <c r="DEB38" s="3"/>
      <c r="DEC38" s="3"/>
      <c r="DED38" s="3"/>
      <c r="DEE38" s="3"/>
      <c r="DEF38" s="3"/>
      <c r="DEG38" s="3"/>
      <c r="DEH38" s="3"/>
      <c r="DEI38" s="3"/>
      <c r="DEJ38" s="3"/>
      <c r="DEK38" s="3"/>
      <c r="DEL38" s="3"/>
      <c r="DEM38" s="3"/>
      <c r="DEN38" s="3"/>
      <c r="DEO38" s="3"/>
      <c r="DEP38" s="3"/>
      <c r="DEQ38" s="3"/>
      <c r="DER38" s="3"/>
      <c r="DES38" s="3"/>
      <c r="DET38" s="3"/>
      <c r="DEU38" s="3"/>
      <c r="DEV38" s="3"/>
      <c r="DEW38" s="3"/>
      <c r="DEX38" s="3"/>
      <c r="DEY38" s="3"/>
      <c r="DEZ38" s="3"/>
      <c r="DFA38" s="3"/>
      <c r="DFB38" s="3"/>
      <c r="DFC38" s="3"/>
      <c r="DFD38" s="3"/>
      <c r="DFE38" s="3"/>
      <c r="DFF38" s="3"/>
      <c r="DFG38" s="3"/>
      <c r="DFH38" s="3"/>
      <c r="DFI38" s="3"/>
      <c r="DFJ38" s="3"/>
      <c r="DFK38" s="3"/>
      <c r="DFL38" s="3"/>
      <c r="DFM38" s="3"/>
      <c r="DFN38" s="3"/>
      <c r="DFO38" s="3"/>
      <c r="DFP38" s="3"/>
      <c r="DFQ38" s="3"/>
      <c r="DFR38" s="3"/>
      <c r="DFS38" s="3"/>
      <c r="DFT38" s="3"/>
      <c r="DFU38" s="3"/>
      <c r="DFV38" s="3"/>
      <c r="DFW38" s="3"/>
      <c r="DFX38" s="3"/>
      <c r="DFY38" s="3"/>
      <c r="DFZ38" s="3"/>
      <c r="DGA38" s="3"/>
      <c r="DGB38" s="3"/>
      <c r="DGC38" s="3"/>
      <c r="DGD38" s="3"/>
      <c r="DGE38" s="3"/>
      <c r="DGF38" s="3"/>
      <c r="DGG38" s="3"/>
      <c r="DGH38" s="3"/>
      <c r="DGI38" s="3"/>
      <c r="DGJ38" s="3"/>
      <c r="DGK38" s="3"/>
      <c r="DGL38" s="3"/>
      <c r="DGM38" s="3"/>
      <c r="DGN38" s="3"/>
      <c r="DGO38" s="3"/>
      <c r="DGP38" s="3"/>
      <c r="DGQ38" s="3"/>
      <c r="DGR38" s="3"/>
      <c r="DGS38" s="3"/>
      <c r="DGT38" s="3"/>
      <c r="DGU38" s="3"/>
      <c r="DGV38" s="3"/>
      <c r="DGW38" s="3"/>
      <c r="DGX38" s="3"/>
      <c r="DGY38" s="3"/>
      <c r="DGZ38" s="3"/>
      <c r="DHA38" s="3"/>
      <c r="DHB38" s="3"/>
      <c r="DHC38" s="3"/>
      <c r="DHD38" s="3"/>
      <c r="DHE38" s="3"/>
      <c r="DHF38" s="3"/>
      <c r="DHG38" s="3"/>
      <c r="DHH38" s="3"/>
      <c r="DHI38" s="3"/>
      <c r="DHJ38" s="3"/>
      <c r="DHK38" s="3"/>
      <c r="DHL38" s="3"/>
      <c r="DHM38" s="3"/>
      <c r="DHN38" s="3"/>
      <c r="DHO38" s="3"/>
      <c r="DHP38" s="3"/>
      <c r="DHQ38" s="3"/>
      <c r="DHR38" s="3"/>
      <c r="DHS38" s="3"/>
      <c r="DHT38" s="3"/>
      <c r="DHU38" s="3"/>
      <c r="DHV38" s="3"/>
      <c r="DHW38" s="3"/>
      <c r="DHX38" s="3"/>
      <c r="DHY38" s="3"/>
      <c r="DHZ38" s="3"/>
      <c r="DIA38" s="3"/>
      <c r="DIB38" s="3"/>
      <c r="DIC38" s="3"/>
      <c r="DID38" s="3"/>
      <c r="DIE38" s="3"/>
      <c r="DIF38" s="3"/>
      <c r="DIG38" s="3"/>
      <c r="DIH38" s="3"/>
      <c r="DII38" s="3"/>
      <c r="DIJ38" s="3"/>
      <c r="DIK38" s="3"/>
      <c r="DIL38" s="3"/>
      <c r="DIM38" s="3"/>
      <c r="DIN38" s="3"/>
      <c r="DIO38" s="3"/>
      <c r="DIP38" s="3"/>
      <c r="DIQ38" s="3"/>
      <c r="DIR38" s="3"/>
      <c r="DIS38" s="3"/>
      <c r="DIT38" s="3"/>
      <c r="DIU38" s="3"/>
      <c r="DIV38" s="3"/>
      <c r="DIW38" s="3"/>
      <c r="DIX38" s="3"/>
      <c r="DIY38" s="3"/>
      <c r="DIZ38" s="3"/>
      <c r="DJA38" s="3"/>
      <c r="DJB38" s="3"/>
      <c r="DJC38" s="3"/>
      <c r="DJD38" s="3"/>
      <c r="DJE38" s="3"/>
      <c r="DJF38" s="3"/>
      <c r="DJG38" s="3"/>
      <c r="DJH38" s="3"/>
      <c r="DJI38" s="3"/>
      <c r="DJJ38" s="3"/>
      <c r="DJK38" s="3"/>
      <c r="DJL38" s="3"/>
      <c r="DJM38" s="3"/>
      <c r="DJN38" s="3"/>
      <c r="DJO38" s="3"/>
      <c r="DJP38" s="3"/>
      <c r="DJQ38" s="3"/>
      <c r="DJR38" s="3"/>
      <c r="DJS38" s="3"/>
      <c r="DJT38" s="3"/>
      <c r="DJU38" s="3"/>
      <c r="DJV38" s="3"/>
      <c r="DJW38" s="3"/>
      <c r="DJX38" s="3"/>
      <c r="DJY38" s="3"/>
      <c r="DJZ38" s="3"/>
      <c r="DKA38" s="3"/>
      <c r="DKB38" s="3"/>
      <c r="DKC38" s="3"/>
      <c r="DKD38" s="3"/>
      <c r="DKE38" s="3"/>
      <c r="DKF38" s="3"/>
      <c r="DKG38" s="3"/>
      <c r="DKH38" s="3"/>
      <c r="DKI38" s="3"/>
      <c r="DKJ38" s="3"/>
      <c r="DKK38" s="3"/>
      <c r="DKL38" s="3"/>
      <c r="DKM38" s="3"/>
      <c r="DKN38" s="3"/>
      <c r="DKO38" s="3"/>
      <c r="DKP38" s="3"/>
      <c r="DKQ38" s="3"/>
      <c r="DKR38" s="3"/>
      <c r="DKS38" s="3"/>
      <c r="DKT38" s="3"/>
      <c r="DKU38" s="3"/>
      <c r="DKV38" s="3"/>
      <c r="DKW38" s="3"/>
      <c r="DKX38" s="3"/>
      <c r="DKY38" s="3"/>
      <c r="DKZ38" s="3"/>
      <c r="DLA38" s="3"/>
      <c r="DLB38" s="3"/>
      <c r="DLC38" s="3"/>
      <c r="DLD38" s="3"/>
      <c r="DLE38" s="3"/>
      <c r="DLF38" s="3"/>
      <c r="DLG38" s="3"/>
      <c r="DLH38" s="3"/>
      <c r="DLI38" s="3"/>
      <c r="DLJ38" s="3"/>
      <c r="DLK38" s="3"/>
      <c r="DLL38" s="3"/>
      <c r="DLM38" s="3"/>
      <c r="DLN38" s="3"/>
      <c r="DLO38" s="3"/>
      <c r="DLP38" s="3"/>
      <c r="DLQ38" s="3"/>
      <c r="DLR38" s="3"/>
      <c r="DLS38" s="3"/>
      <c r="DLT38" s="3"/>
      <c r="DLU38" s="3"/>
      <c r="DLV38" s="3"/>
      <c r="DLW38" s="3"/>
      <c r="DLX38" s="3"/>
      <c r="DLY38" s="3"/>
      <c r="DLZ38" s="3"/>
      <c r="DMA38" s="3"/>
      <c r="DMB38" s="3"/>
      <c r="DMC38" s="3"/>
      <c r="DMD38" s="3"/>
      <c r="DME38" s="3"/>
      <c r="DMF38" s="3"/>
      <c r="DMG38" s="3"/>
      <c r="DMH38" s="3"/>
      <c r="DMI38" s="3"/>
      <c r="DMJ38" s="3"/>
      <c r="DMK38" s="3"/>
      <c r="DML38" s="3"/>
      <c r="DMM38" s="3"/>
      <c r="DMN38" s="3"/>
      <c r="DMO38" s="3"/>
      <c r="DMP38" s="3"/>
      <c r="DMQ38" s="3"/>
      <c r="DMR38" s="3"/>
      <c r="DMS38" s="3"/>
      <c r="DMT38" s="3"/>
      <c r="DMU38" s="3"/>
      <c r="DMV38" s="3"/>
      <c r="DMW38" s="3"/>
      <c r="DMX38" s="3"/>
      <c r="DMY38" s="3"/>
      <c r="DMZ38" s="3"/>
      <c r="DNA38" s="3"/>
      <c r="DNB38" s="3"/>
      <c r="DNC38" s="3"/>
      <c r="DND38" s="3"/>
      <c r="DNE38" s="3"/>
      <c r="DNF38" s="3"/>
      <c r="DNG38" s="3"/>
      <c r="DNH38" s="3"/>
      <c r="DNI38" s="3"/>
      <c r="DNJ38" s="3"/>
      <c r="DNK38" s="3"/>
      <c r="DNL38" s="3"/>
      <c r="DNM38" s="3"/>
      <c r="DNN38" s="3"/>
      <c r="DNO38" s="3"/>
      <c r="DNP38" s="3"/>
      <c r="DNQ38" s="3"/>
      <c r="DNR38" s="3"/>
      <c r="DNS38" s="3"/>
      <c r="DNT38" s="3"/>
      <c r="DNU38" s="3"/>
      <c r="DNV38" s="3"/>
      <c r="DNW38" s="3"/>
      <c r="DNX38" s="3"/>
      <c r="DNY38" s="3"/>
      <c r="DNZ38" s="3"/>
      <c r="DOA38" s="3"/>
      <c r="DOB38" s="3"/>
      <c r="DOC38" s="3"/>
      <c r="DOD38" s="3"/>
      <c r="DOE38" s="3"/>
      <c r="DOF38" s="3"/>
      <c r="DOG38" s="3"/>
      <c r="DOH38" s="3"/>
      <c r="DOI38" s="3"/>
      <c r="DOJ38" s="3"/>
      <c r="DOK38" s="3"/>
      <c r="DOL38" s="3"/>
      <c r="DOM38" s="3"/>
      <c r="DON38" s="3"/>
      <c r="DOO38" s="3"/>
      <c r="DOP38" s="3"/>
      <c r="DOQ38" s="3"/>
      <c r="DOR38" s="3"/>
      <c r="DOS38" s="3"/>
      <c r="DOT38" s="3"/>
      <c r="DOU38" s="3"/>
      <c r="DOV38" s="3"/>
      <c r="DOW38" s="3"/>
      <c r="DOX38" s="3"/>
      <c r="DOY38" s="3"/>
      <c r="DOZ38" s="3"/>
      <c r="DPA38" s="3"/>
      <c r="DPB38" s="3"/>
      <c r="DPC38" s="3"/>
      <c r="DPD38" s="3"/>
      <c r="DPE38" s="3"/>
      <c r="DPF38" s="3"/>
      <c r="DPG38" s="3"/>
      <c r="DPH38" s="3"/>
      <c r="DPI38" s="3"/>
      <c r="DPJ38" s="3"/>
      <c r="DPK38" s="3"/>
      <c r="DPL38" s="3"/>
      <c r="DPM38" s="3"/>
      <c r="DPN38" s="3"/>
      <c r="DPO38" s="3"/>
      <c r="DPP38" s="3"/>
      <c r="DPQ38" s="3"/>
      <c r="DPR38" s="3"/>
      <c r="DPS38" s="3"/>
      <c r="DPT38" s="3"/>
      <c r="DPU38" s="3"/>
      <c r="DPV38" s="3"/>
      <c r="DPW38" s="3"/>
      <c r="DPX38" s="3"/>
      <c r="DPY38" s="3"/>
      <c r="DPZ38" s="3"/>
      <c r="DQA38" s="3"/>
      <c r="DQB38" s="3"/>
      <c r="DQC38" s="3"/>
      <c r="DQD38" s="3"/>
      <c r="DQE38" s="3"/>
      <c r="DQF38" s="3"/>
      <c r="DQG38" s="3"/>
      <c r="DQH38" s="3"/>
      <c r="DQI38" s="3"/>
      <c r="DQJ38" s="3"/>
      <c r="DQK38" s="3"/>
      <c r="DQL38" s="3"/>
      <c r="DQM38" s="3"/>
      <c r="DQN38" s="3"/>
      <c r="DQO38" s="3"/>
      <c r="DQP38" s="3"/>
      <c r="DQQ38" s="3"/>
      <c r="DQR38" s="3"/>
      <c r="DQS38" s="3"/>
      <c r="DQT38" s="3"/>
      <c r="DQU38" s="3"/>
      <c r="DQV38" s="3"/>
      <c r="DQW38" s="3"/>
      <c r="DQX38" s="3"/>
      <c r="DQY38" s="3"/>
      <c r="DQZ38" s="3"/>
      <c r="DRA38" s="3"/>
      <c r="DRB38" s="3"/>
      <c r="DRC38" s="3"/>
      <c r="DRD38" s="3"/>
      <c r="DRE38" s="3"/>
      <c r="DRF38" s="3"/>
      <c r="DRG38" s="3"/>
      <c r="DRH38" s="3"/>
      <c r="DRI38" s="3"/>
      <c r="DRJ38" s="3"/>
      <c r="DRK38" s="3"/>
      <c r="DRL38" s="3"/>
      <c r="DRM38" s="3"/>
      <c r="DRN38" s="3"/>
      <c r="DRO38" s="3"/>
      <c r="DRP38" s="3"/>
      <c r="DRQ38" s="3"/>
      <c r="DRR38" s="3"/>
      <c r="DRS38" s="3"/>
      <c r="DRT38" s="3"/>
      <c r="DRU38" s="3"/>
      <c r="DRV38" s="3"/>
      <c r="DRW38" s="3"/>
      <c r="DRX38" s="3"/>
      <c r="DRY38" s="3"/>
      <c r="DRZ38" s="3"/>
      <c r="DSA38" s="3"/>
      <c r="DSB38" s="3"/>
      <c r="DSC38" s="3"/>
      <c r="DSD38" s="3"/>
      <c r="DSE38" s="3"/>
      <c r="DSF38" s="3"/>
      <c r="DSG38" s="3"/>
      <c r="DSH38" s="3"/>
      <c r="DSI38" s="3"/>
      <c r="DSJ38" s="3"/>
      <c r="DSK38" s="3"/>
      <c r="DSL38" s="3"/>
      <c r="DSM38" s="3"/>
      <c r="DSN38" s="3"/>
      <c r="DSO38" s="3"/>
      <c r="DSP38" s="3"/>
      <c r="DSQ38" s="3"/>
      <c r="DSR38" s="3"/>
      <c r="DSS38" s="3"/>
      <c r="DST38" s="3"/>
      <c r="DSU38" s="3"/>
      <c r="DSV38" s="3"/>
      <c r="DSW38" s="3"/>
      <c r="DSX38" s="3"/>
      <c r="DSY38" s="3"/>
      <c r="DSZ38" s="3"/>
      <c r="DTA38" s="3"/>
      <c r="DTB38" s="3"/>
      <c r="DTC38" s="3"/>
      <c r="DTD38" s="3"/>
      <c r="DTE38" s="3"/>
      <c r="DTF38" s="3"/>
      <c r="DTG38" s="3"/>
      <c r="DTH38" s="3"/>
      <c r="DTI38" s="3"/>
      <c r="DTJ38" s="3"/>
      <c r="DTK38" s="3"/>
      <c r="DTL38" s="3"/>
      <c r="DTM38" s="3"/>
      <c r="DTN38" s="3"/>
      <c r="DTO38" s="3"/>
      <c r="DTP38" s="3"/>
      <c r="DTQ38" s="3"/>
      <c r="DTR38" s="3"/>
      <c r="DTS38" s="3"/>
      <c r="DTT38" s="3"/>
      <c r="DTU38" s="3"/>
      <c r="DTV38" s="3"/>
      <c r="DTW38" s="3"/>
      <c r="DTX38" s="3"/>
      <c r="DTY38" s="3"/>
      <c r="DTZ38" s="3"/>
      <c r="DUA38" s="3"/>
      <c r="DUB38" s="3"/>
      <c r="DUC38" s="3"/>
      <c r="DUD38" s="3"/>
      <c r="DUE38" s="3"/>
      <c r="DUF38" s="3"/>
      <c r="DUG38" s="3"/>
      <c r="DUH38" s="3"/>
      <c r="DUI38" s="3"/>
      <c r="DUJ38" s="3"/>
      <c r="DUK38" s="3"/>
      <c r="DUL38" s="3"/>
      <c r="DUM38" s="3"/>
      <c r="DUN38" s="3"/>
      <c r="DUO38" s="3"/>
      <c r="DUP38" s="3"/>
      <c r="DUQ38" s="3"/>
      <c r="DUR38" s="3"/>
      <c r="DUS38" s="3"/>
      <c r="DUT38" s="3"/>
      <c r="DUU38" s="3"/>
      <c r="DUV38" s="3"/>
      <c r="DUW38" s="3"/>
      <c r="DUX38" s="3"/>
      <c r="DUY38" s="3"/>
      <c r="DUZ38" s="3"/>
      <c r="DVA38" s="3"/>
      <c r="DVB38" s="3"/>
      <c r="DVC38" s="3"/>
      <c r="DVD38" s="3"/>
      <c r="DVE38" s="3"/>
      <c r="DVF38" s="3"/>
      <c r="DVG38" s="3"/>
      <c r="DVH38" s="3"/>
      <c r="DVI38" s="3"/>
      <c r="DVJ38" s="3"/>
      <c r="DVK38" s="3"/>
      <c r="DVL38" s="3"/>
      <c r="DVM38" s="3"/>
      <c r="DVN38" s="3"/>
      <c r="DVO38" s="3"/>
      <c r="DVP38" s="3"/>
      <c r="DVQ38" s="3"/>
      <c r="DVR38" s="3"/>
      <c r="DVS38" s="3"/>
      <c r="DVT38" s="3"/>
      <c r="DVU38" s="3"/>
      <c r="DVV38" s="3"/>
      <c r="DVW38" s="3"/>
      <c r="DVX38" s="3"/>
      <c r="DVY38" s="3"/>
      <c r="DVZ38" s="3"/>
      <c r="DWA38" s="3"/>
      <c r="DWB38" s="3"/>
      <c r="DWC38" s="3"/>
      <c r="DWD38" s="3"/>
      <c r="DWE38" s="3"/>
      <c r="DWF38" s="3"/>
      <c r="DWG38" s="3"/>
      <c r="DWH38" s="3"/>
      <c r="DWI38" s="3"/>
      <c r="DWJ38" s="3"/>
      <c r="DWK38" s="3"/>
      <c r="DWL38" s="3"/>
      <c r="DWM38" s="3"/>
      <c r="DWN38" s="3"/>
      <c r="DWO38" s="3"/>
      <c r="DWP38" s="3"/>
      <c r="DWQ38" s="3"/>
      <c r="DWR38" s="3"/>
      <c r="DWS38" s="3"/>
      <c r="DWT38" s="3"/>
      <c r="DWU38" s="3"/>
      <c r="DWV38" s="3"/>
      <c r="DWW38" s="3"/>
      <c r="DWX38" s="3"/>
      <c r="DWY38" s="3"/>
      <c r="DWZ38" s="3"/>
      <c r="DXA38" s="3"/>
      <c r="DXB38" s="3"/>
      <c r="DXC38" s="3"/>
      <c r="DXD38" s="3"/>
      <c r="DXE38" s="3"/>
      <c r="DXF38" s="3"/>
      <c r="DXG38" s="3"/>
      <c r="DXH38" s="3"/>
      <c r="DXI38" s="3"/>
      <c r="DXJ38" s="3"/>
      <c r="DXK38" s="3"/>
      <c r="DXL38" s="3"/>
      <c r="DXM38" s="3"/>
      <c r="DXN38" s="3"/>
      <c r="DXO38" s="3"/>
      <c r="DXP38" s="3"/>
      <c r="DXQ38" s="3"/>
      <c r="DXR38" s="3"/>
      <c r="DXS38" s="3"/>
      <c r="DXT38" s="3"/>
      <c r="DXU38" s="3"/>
      <c r="DXV38" s="3"/>
      <c r="DXW38" s="3"/>
      <c r="DXX38" s="3"/>
      <c r="DXY38" s="3"/>
      <c r="DXZ38" s="3"/>
      <c r="DYA38" s="3"/>
      <c r="DYB38" s="3"/>
      <c r="DYC38" s="3"/>
      <c r="DYD38" s="3"/>
      <c r="DYE38" s="3"/>
      <c r="DYF38" s="3"/>
      <c r="DYG38" s="3"/>
      <c r="DYH38" s="3"/>
      <c r="DYI38" s="3"/>
      <c r="DYJ38" s="3"/>
      <c r="DYK38" s="3"/>
      <c r="DYL38" s="3"/>
      <c r="DYM38" s="3"/>
      <c r="DYN38" s="3"/>
      <c r="DYO38" s="3"/>
      <c r="DYP38" s="3"/>
      <c r="DYQ38" s="3"/>
      <c r="DYR38" s="3"/>
      <c r="DYS38" s="3"/>
      <c r="DYT38" s="3"/>
      <c r="DYU38" s="3"/>
      <c r="DYV38" s="3"/>
      <c r="DYW38" s="3"/>
      <c r="DYX38" s="3"/>
      <c r="DYY38" s="3"/>
      <c r="DYZ38" s="3"/>
      <c r="DZA38" s="3"/>
      <c r="DZB38" s="3"/>
      <c r="DZC38" s="3"/>
      <c r="DZD38" s="3"/>
      <c r="DZE38" s="3"/>
      <c r="DZF38" s="3"/>
      <c r="DZG38" s="3"/>
      <c r="DZH38" s="3"/>
      <c r="DZI38" s="3"/>
      <c r="DZJ38" s="3"/>
      <c r="DZK38" s="3"/>
      <c r="DZL38" s="3"/>
      <c r="DZM38" s="3"/>
      <c r="DZN38" s="3"/>
      <c r="DZO38" s="3"/>
      <c r="DZP38" s="3"/>
      <c r="DZQ38" s="3"/>
      <c r="DZR38" s="3"/>
      <c r="DZS38" s="3"/>
      <c r="DZT38" s="3"/>
      <c r="DZU38" s="3"/>
      <c r="DZV38" s="3"/>
      <c r="DZW38" s="3"/>
      <c r="DZX38" s="3"/>
      <c r="DZY38" s="3"/>
      <c r="DZZ38" s="3"/>
      <c r="EAA38" s="3"/>
      <c r="EAB38" s="3"/>
      <c r="EAC38" s="3"/>
      <c r="EAD38" s="3"/>
      <c r="EAE38" s="3"/>
      <c r="EAF38" s="3"/>
      <c r="EAG38" s="3"/>
      <c r="EAH38" s="3"/>
      <c r="EAI38" s="3"/>
      <c r="EAJ38" s="3"/>
      <c r="EAK38" s="3"/>
      <c r="EAL38" s="3"/>
      <c r="EAM38" s="3"/>
      <c r="EAN38" s="3"/>
      <c r="EAO38" s="3"/>
      <c r="EAP38" s="3"/>
      <c r="EAQ38" s="3"/>
      <c r="EAR38" s="3"/>
      <c r="EAS38" s="3"/>
      <c r="EAT38" s="3"/>
      <c r="EAU38" s="3"/>
      <c r="EAV38" s="3"/>
      <c r="EAW38" s="3"/>
      <c r="EAX38" s="3"/>
      <c r="EAY38" s="3"/>
      <c r="EAZ38" s="3"/>
      <c r="EBA38" s="3"/>
      <c r="EBB38" s="3"/>
      <c r="EBC38" s="3"/>
      <c r="EBD38" s="3"/>
      <c r="EBE38" s="3"/>
      <c r="EBF38" s="3"/>
      <c r="EBG38" s="3"/>
      <c r="EBH38" s="3"/>
      <c r="EBI38" s="3"/>
      <c r="EBJ38" s="3"/>
      <c r="EBK38" s="3"/>
      <c r="EBL38" s="3"/>
      <c r="EBM38" s="3"/>
      <c r="EBN38" s="3"/>
      <c r="EBO38" s="3"/>
      <c r="EBP38" s="3"/>
      <c r="EBQ38" s="3"/>
      <c r="EBR38" s="3"/>
      <c r="EBS38" s="3"/>
      <c r="EBT38" s="3"/>
      <c r="EBU38" s="3"/>
      <c r="EBV38" s="3"/>
      <c r="EBW38" s="3"/>
      <c r="EBX38" s="3"/>
      <c r="EBY38" s="3"/>
      <c r="EBZ38" s="3"/>
      <c r="ECA38" s="3"/>
      <c r="ECB38" s="3"/>
      <c r="ECC38" s="3"/>
      <c r="ECD38" s="3"/>
      <c r="ECE38" s="3"/>
      <c r="ECF38" s="3"/>
      <c r="ECG38" s="3"/>
      <c r="ECH38" s="3"/>
      <c r="ECI38" s="3"/>
      <c r="ECJ38" s="3"/>
      <c r="ECK38" s="3"/>
      <c r="ECL38" s="3"/>
      <c r="ECM38" s="3"/>
      <c r="ECN38" s="3"/>
      <c r="ECO38" s="3"/>
      <c r="ECP38" s="3"/>
      <c r="ECQ38" s="3"/>
      <c r="ECR38" s="3"/>
      <c r="ECS38" s="3"/>
      <c r="ECT38" s="3"/>
      <c r="ECU38" s="3"/>
      <c r="ECV38" s="3"/>
      <c r="ECW38" s="3"/>
      <c r="ECX38" s="3"/>
      <c r="ECY38" s="3"/>
      <c r="ECZ38" s="3"/>
      <c r="EDA38" s="3"/>
      <c r="EDB38" s="3"/>
      <c r="EDC38" s="3"/>
      <c r="EDD38" s="3"/>
      <c r="EDE38" s="3"/>
      <c r="EDF38" s="3"/>
      <c r="EDG38" s="3"/>
      <c r="EDH38" s="3"/>
      <c r="EDI38" s="3"/>
      <c r="EDJ38" s="3"/>
      <c r="EDK38" s="3"/>
      <c r="EDL38" s="3"/>
      <c r="EDM38" s="3"/>
      <c r="EDN38" s="3"/>
      <c r="EDO38" s="3"/>
      <c r="EDP38" s="3"/>
      <c r="EDQ38" s="3"/>
      <c r="EDR38" s="3"/>
      <c r="EDS38" s="3"/>
      <c r="EDT38" s="3"/>
      <c r="EDU38" s="3"/>
      <c r="EDV38" s="3"/>
      <c r="EDW38" s="3"/>
      <c r="EDX38" s="3"/>
      <c r="EDY38" s="3"/>
      <c r="EDZ38" s="3"/>
      <c r="EEA38" s="3"/>
      <c r="EEB38" s="3"/>
      <c r="EEC38" s="3"/>
      <c r="EED38" s="3"/>
      <c r="EEE38" s="3"/>
      <c r="EEF38" s="3"/>
      <c r="EEG38" s="3"/>
      <c r="EEH38" s="3"/>
      <c r="EEI38" s="3"/>
      <c r="EEJ38" s="3"/>
      <c r="EEK38" s="3"/>
      <c r="EEL38" s="3"/>
      <c r="EEM38" s="3"/>
      <c r="EEN38" s="3"/>
      <c r="EEO38" s="3"/>
      <c r="EEP38" s="3"/>
      <c r="EEQ38" s="3"/>
      <c r="EER38" s="3"/>
      <c r="EES38" s="3"/>
      <c r="EET38" s="3"/>
      <c r="EEU38" s="3"/>
      <c r="EEV38" s="3"/>
      <c r="EEW38" s="3"/>
      <c r="EEX38" s="3"/>
      <c r="EEY38" s="3"/>
      <c r="EEZ38" s="3"/>
      <c r="EFA38" s="3"/>
      <c r="EFB38" s="3"/>
      <c r="EFC38" s="3"/>
      <c r="EFD38" s="3"/>
      <c r="EFE38" s="3"/>
      <c r="EFF38" s="3"/>
      <c r="EFG38" s="3"/>
      <c r="EFH38" s="3"/>
      <c r="EFI38" s="3"/>
      <c r="EFJ38" s="3"/>
      <c r="EFK38" s="3"/>
      <c r="EFL38" s="3"/>
      <c r="EFM38" s="3"/>
      <c r="EFN38" s="3"/>
      <c r="EFO38" s="3"/>
      <c r="EFP38" s="3"/>
      <c r="EFQ38" s="3"/>
      <c r="EFR38" s="3"/>
      <c r="EFS38" s="3"/>
      <c r="EFT38" s="3"/>
      <c r="EFU38" s="3"/>
      <c r="EFV38" s="3"/>
      <c r="EFW38" s="3"/>
      <c r="EFX38" s="3"/>
      <c r="EFY38" s="3"/>
      <c r="EFZ38" s="3"/>
      <c r="EGA38" s="3"/>
      <c r="EGB38" s="3"/>
      <c r="EGC38" s="3"/>
      <c r="EGD38" s="3"/>
      <c r="EGE38" s="3"/>
      <c r="EGF38" s="3"/>
      <c r="EGG38" s="3"/>
      <c r="EGH38" s="3"/>
      <c r="EGI38" s="3"/>
      <c r="EGJ38" s="3"/>
      <c r="EGK38" s="3"/>
      <c r="EGL38" s="3"/>
      <c r="EGM38" s="3"/>
      <c r="EGN38" s="3"/>
      <c r="EGO38" s="3"/>
      <c r="EGP38" s="3"/>
      <c r="EGQ38" s="3"/>
      <c r="EGR38" s="3"/>
      <c r="EGS38" s="3"/>
      <c r="EGT38" s="3"/>
      <c r="EGU38" s="3"/>
      <c r="EGV38" s="3"/>
      <c r="EGW38" s="3"/>
      <c r="EGX38" s="3"/>
      <c r="EGY38" s="3"/>
      <c r="EGZ38" s="3"/>
      <c r="EHA38" s="3"/>
      <c r="EHB38" s="3"/>
      <c r="EHC38" s="3"/>
      <c r="EHD38" s="3"/>
      <c r="EHE38" s="3"/>
      <c r="EHF38" s="3"/>
      <c r="EHG38" s="3"/>
      <c r="EHH38" s="3"/>
      <c r="EHI38" s="3"/>
      <c r="EHJ38" s="3"/>
      <c r="EHK38" s="3"/>
      <c r="EHL38" s="3"/>
      <c r="EHM38" s="3"/>
      <c r="EHN38" s="3"/>
      <c r="EHO38" s="3"/>
      <c r="EHP38" s="3"/>
      <c r="EHQ38" s="3"/>
      <c r="EHR38" s="3"/>
      <c r="EHS38" s="3"/>
      <c r="EHT38" s="3"/>
      <c r="EHU38" s="3"/>
      <c r="EHV38" s="3"/>
      <c r="EHW38" s="3"/>
      <c r="EHX38" s="3"/>
      <c r="EHY38" s="3"/>
      <c r="EHZ38" s="3"/>
      <c r="EIA38" s="3"/>
      <c r="EIB38" s="3"/>
      <c r="EIC38" s="3"/>
      <c r="EID38" s="3"/>
      <c r="EIE38" s="3"/>
      <c r="EIF38" s="3"/>
      <c r="EIG38" s="3"/>
      <c r="EIH38" s="3"/>
      <c r="EII38" s="3"/>
      <c r="EIJ38" s="3"/>
      <c r="EIK38" s="3"/>
      <c r="EIL38" s="3"/>
      <c r="EIM38" s="3"/>
      <c r="EIN38" s="3"/>
      <c r="EIO38" s="3"/>
      <c r="EIP38" s="3"/>
      <c r="EIQ38" s="3"/>
      <c r="EIR38" s="3"/>
      <c r="EIS38" s="3"/>
      <c r="EIT38" s="3"/>
      <c r="EIU38" s="3"/>
      <c r="EIV38" s="3"/>
      <c r="EIW38" s="3"/>
      <c r="EIX38" s="3"/>
      <c r="EIY38" s="3"/>
      <c r="EIZ38" s="3"/>
      <c r="EJA38" s="3"/>
      <c r="EJB38" s="3"/>
      <c r="EJC38" s="3"/>
      <c r="EJD38" s="3"/>
      <c r="EJE38" s="3"/>
      <c r="EJF38" s="3"/>
      <c r="EJG38" s="3"/>
      <c r="EJH38" s="3"/>
      <c r="EJI38" s="3"/>
      <c r="EJJ38" s="3"/>
      <c r="EJK38" s="3"/>
      <c r="EJL38" s="3"/>
      <c r="EJM38" s="3"/>
      <c r="EJN38" s="3"/>
      <c r="EJO38" s="3"/>
      <c r="EJP38" s="3"/>
      <c r="EJQ38" s="3"/>
      <c r="EJR38" s="3"/>
      <c r="EJS38" s="3"/>
      <c r="EJT38" s="3"/>
      <c r="EJU38" s="3"/>
      <c r="EJV38" s="3"/>
      <c r="EJW38" s="3"/>
      <c r="EJX38" s="3"/>
      <c r="EJY38" s="3"/>
      <c r="EJZ38" s="3"/>
      <c r="EKA38" s="3"/>
      <c r="EKB38" s="3"/>
      <c r="EKC38" s="3"/>
      <c r="EKD38" s="3"/>
      <c r="EKE38" s="3"/>
      <c r="EKF38" s="3"/>
      <c r="EKG38" s="3"/>
      <c r="EKH38" s="3"/>
      <c r="EKI38" s="3"/>
      <c r="EKJ38" s="3"/>
      <c r="EKK38" s="3"/>
      <c r="EKL38" s="3"/>
      <c r="EKM38" s="3"/>
      <c r="EKN38" s="3"/>
      <c r="EKO38" s="3"/>
      <c r="EKP38" s="3"/>
      <c r="EKQ38" s="3"/>
      <c r="EKR38" s="3"/>
      <c r="EKS38" s="3"/>
      <c r="EKT38" s="3"/>
      <c r="EKU38" s="3"/>
      <c r="EKV38" s="3"/>
      <c r="EKW38" s="3"/>
      <c r="EKX38" s="3"/>
      <c r="EKY38" s="3"/>
      <c r="EKZ38" s="3"/>
      <c r="ELA38" s="3"/>
      <c r="ELB38" s="3"/>
      <c r="ELC38" s="3"/>
      <c r="ELD38" s="3"/>
      <c r="ELE38" s="3"/>
      <c r="ELF38" s="3"/>
      <c r="ELG38" s="3"/>
      <c r="ELH38" s="3"/>
      <c r="ELI38" s="3"/>
      <c r="ELJ38" s="3"/>
      <c r="ELK38" s="3"/>
      <c r="ELL38" s="3"/>
      <c r="ELM38" s="3"/>
      <c r="ELN38" s="3"/>
      <c r="ELO38" s="3"/>
      <c r="ELP38" s="3"/>
      <c r="ELQ38" s="3"/>
      <c r="ELR38" s="3"/>
      <c r="ELS38" s="3"/>
      <c r="ELT38" s="3"/>
      <c r="ELU38" s="3"/>
      <c r="ELV38" s="3"/>
      <c r="ELW38" s="3"/>
      <c r="ELX38" s="3"/>
      <c r="ELY38" s="3"/>
      <c r="ELZ38" s="3"/>
      <c r="EMA38" s="3"/>
      <c r="EMB38" s="3"/>
      <c r="EMC38" s="3"/>
      <c r="EMD38" s="3"/>
      <c r="EME38" s="3"/>
      <c r="EMF38" s="3"/>
      <c r="EMG38" s="3"/>
      <c r="EMH38" s="3"/>
      <c r="EMI38" s="3"/>
      <c r="EMJ38" s="3"/>
      <c r="EMK38" s="3"/>
      <c r="EML38" s="3"/>
      <c r="EMM38" s="3"/>
      <c r="EMN38" s="3"/>
      <c r="EMO38" s="3"/>
      <c r="EMP38" s="3"/>
      <c r="EMQ38" s="3"/>
      <c r="EMR38" s="3"/>
      <c r="EMS38" s="3"/>
      <c r="EMT38" s="3"/>
      <c r="EMU38" s="3"/>
      <c r="EMV38" s="3"/>
      <c r="EMW38" s="3"/>
      <c r="EMX38" s="3"/>
      <c r="EMY38" s="3"/>
      <c r="EMZ38" s="3"/>
      <c r="ENA38" s="3"/>
      <c r="ENB38" s="3"/>
      <c r="ENC38" s="3"/>
      <c r="END38" s="3"/>
      <c r="ENE38" s="3"/>
      <c r="ENF38" s="3"/>
      <c r="ENG38" s="3"/>
      <c r="ENH38" s="3"/>
      <c r="ENI38" s="3"/>
      <c r="ENJ38" s="3"/>
      <c r="ENK38" s="3"/>
      <c r="ENL38" s="3"/>
      <c r="ENM38" s="3"/>
      <c r="ENN38" s="3"/>
      <c r="ENO38" s="3"/>
      <c r="ENP38" s="3"/>
      <c r="ENQ38" s="3"/>
      <c r="ENR38" s="3"/>
      <c r="ENS38" s="3"/>
      <c r="ENT38" s="3"/>
      <c r="ENU38" s="3"/>
      <c r="ENV38" s="3"/>
      <c r="ENW38" s="3"/>
      <c r="ENX38" s="3"/>
      <c r="ENY38" s="3"/>
      <c r="ENZ38" s="3"/>
      <c r="EOA38" s="3"/>
      <c r="EOB38" s="3"/>
      <c r="EOC38" s="3"/>
      <c r="EOD38" s="3"/>
      <c r="EOE38" s="3"/>
      <c r="EOF38" s="3"/>
      <c r="EOG38" s="3"/>
      <c r="EOH38" s="3"/>
      <c r="EOI38" s="3"/>
      <c r="EOJ38" s="3"/>
      <c r="EOK38" s="3"/>
      <c r="EOL38" s="3"/>
      <c r="EOM38" s="3"/>
      <c r="EON38" s="3"/>
      <c r="EOO38" s="3"/>
      <c r="EOP38" s="3"/>
      <c r="EOQ38" s="3"/>
      <c r="EOR38" s="3"/>
      <c r="EOS38" s="3"/>
      <c r="EOT38" s="3"/>
      <c r="EOU38" s="3"/>
      <c r="EOV38" s="3"/>
      <c r="EOW38" s="3"/>
      <c r="EOX38" s="3"/>
      <c r="EOY38" s="3"/>
      <c r="EOZ38" s="3"/>
      <c r="EPA38" s="3"/>
      <c r="EPB38" s="3"/>
      <c r="EPC38" s="3"/>
      <c r="EPD38" s="3"/>
      <c r="EPE38" s="3"/>
      <c r="EPF38" s="3"/>
      <c r="EPG38" s="3"/>
      <c r="EPH38" s="3"/>
      <c r="EPI38" s="3"/>
      <c r="EPJ38" s="3"/>
      <c r="EPK38" s="3"/>
      <c r="EPL38" s="3"/>
      <c r="EPM38" s="3"/>
      <c r="EPN38" s="3"/>
      <c r="EPO38" s="3"/>
      <c r="EPP38" s="3"/>
      <c r="EPQ38" s="3"/>
      <c r="EPR38" s="3"/>
      <c r="EPS38" s="3"/>
      <c r="EPT38" s="3"/>
      <c r="EPU38" s="3"/>
      <c r="EPV38" s="3"/>
      <c r="EPW38" s="3"/>
      <c r="EPX38" s="3"/>
      <c r="EPY38" s="3"/>
      <c r="EPZ38" s="3"/>
      <c r="EQA38" s="3"/>
      <c r="EQB38" s="3"/>
      <c r="EQC38" s="3"/>
      <c r="EQD38" s="3"/>
      <c r="EQE38" s="3"/>
      <c r="EQF38" s="3"/>
      <c r="EQG38" s="3"/>
      <c r="EQH38" s="3"/>
      <c r="EQI38" s="3"/>
      <c r="EQJ38" s="3"/>
      <c r="EQK38" s="3"/>
      <c r="EQL38" s="3"/>
      <c r="EQM38" s="3"/>
      <c r="EQN38" s="3"/>
      <c r="EQO38" s="3"/>
      <c r="EQP38" s="3"/>
      <c r="EQQ38" s="3"/>
      <c r="EQR38" s="3"/>
      <c r="EQS38" s="3"/>
      <c r="EQT38" s="3"/>
      <c r="EQU38" s="3"/>
      <c r="EQV38" s="3"/>
      <c r="EQW38" s="3"/>
      <c r="EQX38" s="3"/>
      <c r="EQY38" s="3"/>
      <c r="EQZ38" s="3"/>
      <c r="ERA38" s="3"/>
      <c r="ERB38" s="3"/>
      <c r="ERC38" s="3"/>
      <c r="ERD38" s="3"/>
      <c r="ERE38" s="3"/>
      <c r="ERF38" s="3"/>
      <c r="ERG38" s="3"/>
      <c r="ERH38" s="3"/>
      <c r="ERI38" s="3"/>
      <c r="ERJ38" s="3"/>
      <c r="ERK38" s="3"/>
      <c r="ERL38" s="3"/>
      <c r="ERM38" s="3"/>
      <c r="ERN38" s="3"/>
      <c r="ERO38" s="3"/>
      <c r="ERP38" s="3"/>
      <c r="ERQ38" s="3"/>
      <c r="ERR38" s="3"/>
      <c r="ERS38" s="3"/>
      <c r="ERT38" s="3"/>
      <c r="ERU38" s="3"/>
      <c r="ERV38" s="3"/>
      <c r="ERW38" s="3"/>
      <c r="ERX38" s="3"/>
      <c r="ERY38" s="3"/>
      <c r="ERZ38" s="3"/>
      <c r="ESA38" s="3"/>
      <c r="ESB38" s="3"/>
      <c r="ESC38" s="3"/>
      <c r="ESD38" s="3"/>
      <c r="ESE38" s="3"/>
      <c r="ESF38" s="3"/>
      <c r="ESG38" s="3"/>
      <c r="ESH38" s="3"/>
      <c r="ESI38" s="3"/>
      <c r="ESJ38" s="3"/>
      <c r="ESK38" s="3"/>
      <c r="ESL38" s="3"/>
      <c r="ESM38" s="3"/>
      <c r="ESN38" s="3"/>
      <c r="ESO38" s="3"/>
      <c r="ESP38" s="3"/>
      <c r="ESQ38" s="3"/>
      <c r="ESR38" s="3"/>
      <c r="ESS38" s="3"/>
      <c r="EST38" s="3"/>
      <c r="ESU38" s="3"/>
      <c r="ESV38" s="3"/>
      <c r="ESW38" s="3"/>
      <c r="ESX38" s="3"/>
      <c r="ESY38" s="3"/>
      <c r="ESZ38" s="3"/>
      <c r="ETA38" s="3"/>
      <c r="ETB38" s="3"/>
      <c r="ETC38" s="3"/>
      <c r="ETD38" s="3"/>
      <c r="ETE38" s="3"/>
      <c r="ETF38" s="3"/>
      <c r="ETG38" s="3"/>
      <c r="ETH38" s="3"/>
      <c r="ETI38" s="3"/>
      <c r="ETJ38" s="3"/>
      <c r="ETK38" s="3"/>
      <c r="ETL38" s="3"/>
      <c r="ETM38" s="3"/>
      <c r="ETN38" s="3"/>
      <c r="ETO38" s="3"/>
      <c r="ETP38" s="3"/>
      <c r="ETQ38" s="3"/>
      <c r="ETR38" s="3"/>
      <c r="ETS38" s="3"/>
      <c r="ETT38" s="3"/>
      <c r="ETU38" s="3"/>
      <c r="ETV38" s="3"/>
      <c r="ETW38" s="3"/>
      <c r="ETX38" s="3"/>
      <c r="ETY38" s="3"/>
      <c r="ETZ38" s="3"/>
      <c r="EUA38" s="3"/>
      <c r="EUB38" s="3"/>
      <c r="EUC38" s="3"/>
      <c r="EUD38" s="3"/>
      <c r="EUE38" s="3"/>
      <c r="EUF38" s="3"/>
      <c r="EUG38" s="3"/>
      <c r="EUH38" s="3"/>
      <c r="EUI38" s="3"/>
      <c r="EUJ38" s="3"/>
      <c r="EUK38" s="3"/>
      <c r="EUL38" s="3"/>
      <c r="EUM38" s="3"/>
      <c r="EUN38" s="3"/>
      <c r="EUO38" s="3"/>
      <c r="EUP38" s="3"/>
      <c r="EUQ38" s="3"/>
      <c r="EUR38" s="3"/>
      <c r="EUS38" s="3"/>
      <c r="EUT38" s="3"/>
      <c r="EUU38" s="3"/>
      <c r="EUV38" s="3"/>
      <c r="EUW38" s="3"/>
      <c r="EUX38" s="3"/>
      <c r="EUY38" s="3"/>
      <c r="EUZ38" s="3"/>
      <c r="EVA38" s="3"/>
      <c r="EVB38" s="3"/>
      <c r="EVC38" s="3"/>
      <c r="EVD38" s="3"/>
      <c r="EVE38" s="3"/>
      <c r="EVF38" s="3"/>
      <c r="EVG38" s="3"/>
      <c r="EVH38" s="3"/>
      <c r="EVI38" s="3"/>
      <c r="EVJ38" s="3"/>
      <c r="EVK38" s="3"/>
      <c r="EVL38" s="3"/>
      <c r="EVM38" s="3"/>
      <c r="EVN38" s="3"/>
      <c r="EVO38" s="3"/>
      <c r="EVP38" s="3"/>
      <c r="EVQ38" s="3"/>
      <c r="EVR38" s="3"/>
      <c r="EVS38" s="3"/>
      <c r="EVT38" s="3"/>
      <c r="EVU38" s="3"/>
      <c r="EVV38" s="3"/>
      <c r="EVW38" s="3"/>
      <c r="EVX38" s="3"/>
      <c r="EVY38" s="3"/>
      <c r="EVZ38" s="3"/>
      <c r="EWA38" s="3"/>
      <c r="EWB38" s="3"/>
      <c r="EWC38" s="3"/>
      <c r="EWD38" s="3"/>
      <c r="EWE38" s="3"/>
      <c r="EWF38" s="3"/>
      <c r="EWG38" s="3"/>
      <c r="EWH38" s="3"/>
      <c r="EWI38" s="3"/>
      <c r="EWJ38" s="3"/>
      <c r="EWK38" s="3"/>
      <c r="EWL38" s="3"/>
      <c r="EWM38" s="3"/>
      <c r="EWN38" s="3"/>
      <c r="EWO38" s="3"/>
      <c r="EWP38" s="3"/>
      <c r="EWQ38" s="3"/>
      <c r="EWR38" s="3"/>
      <c r="EWS38" s="3"/>
      <c r="EWT38" s="3"/>
      <c r="EWU38" s="3"/>
      <c r="EWV38" s="3"/>
      <c r="EWW38" s="3"/>
      <c r="EWX38" s="3"/>
      <c r="EWY38" s="3"/>
      <c r="EWZ38" s="3"/>
      <c r="EXA38" s="3"/>
      <c r="EXB38" s="3"/>
      <c r="EXC38" s="3"/>
      <c r="EXD38" s="3"/>
      <c r="EXE38" s="3"/>
      <c r="EXF38" s="3"/>
      <c r="EXG38" s="3"/>
      <c r="EXH38" s="3"/>
      <c r="EXI38" s="3"/>
      <c r="EXJ38" s="3"/>
      <c r="EXK38" s="3"/>
      <c r="EXL38" s="3"/>
      <c r="EXM38" s="3"/>
      <c r="EXN38" s="3"/>
      <c r="EXO38" s="3"/>
      <c r="EXP38" s="3"/>
      <c r="EXQ38" s="3"/>
      <c r="EXR38" s="3"/>
      <c r="EXS38" s="3"/>
      <c r="EXT38" s="3"/>
      <c r="EXU38" s="3"/>
      <c r="EXV38" s="3"/>
      <c r="EXW38" s="3"/>
      <c r="EXX38" s="3"/>
      <c r="EXY38" s="3"/>
      <c r="EXZ38" s="3"/>
      <c r="EYA38" s="3"/>
      <c r="EYB38" s="3"/>
      <c r="EYC38" s="3"/>
      <c r="EYD38" s="3"/>
      <c r="EYE38" s="3"/>
      <c r="EYF38" s="3"/>
      <c r="EYG38" s="3"/>
      <c r="EYH38" s="3"/>
      <c r="EYI38" s="3"/>
      <c r="EYJ38" s="3"/>
      <c r="EYK38" s="3"/>
      <c r="EYL38" s="3"/>
      <c r="EYM38" s="3"/>
      <c r="EYN38" s="3"/>
      <c r="EYO38" s="3"/>
      <c r="EYP38" s="3"/>
      <c r="EYQ38" s="3"/>
      <c r="EYR38" s="3"/>
      <c r="EYS38" s="3"/>
      <c r="EYT38" s="3"/>
      <c r="EYU38" s="3"/>
      <c r="EYV38" s="3"/>
      <c r="EYW38" s="3"/>
      <c r="EYX38" s="3"/>
      <c r="EYY38" s="3"/>
      <c r="EYZ38" s="3"/>
      <c r="EZA38" s="3"/>
      <c r="EZB38" s="3"/>
      <c r="EZC38" s="3"/>
      <c r="EZD38" s="3"/>
      <c r="EZE38" s="3"/>
      <c r="EZF38" s="3"/>
      <c r="EZG38" s="3"/>
      <c r="EZH38" s="3"/>
      <c r="EZI38" s="3"/>
      <c r="EZJ38" s="3"/>
      <c r="EZK38" s="3"/>
      <c r="EZL38" s="3"/>
      <c r="EZM38" s="3"/>
      <c r="EZN38" s="3"/>
      <c r="EZO38" s="3"/>
      <c r="EZP38" s="3"/>
      <c r="EZQ38" s="3"/>
      <c r="EZR38" s="3"/>
      <c r="EZS38" s="3"/>
      <c r="EZT38" s="3"/>
      <c r="EZU38" s="3"/>
      <c r="EZV38" s="3"/>
      <c r="EZW38" s="3"/>
      <c r="EZX38" s="3"/>
      <c r="EZY38" s="3"/>
      <c r="EZZ38" s="3"/>
      <c r="FAA38" s="3"/>
      <c r="FAB38" s="3"/>
      <c r="FAC38" s="3"/>
      <c r="FAD38" s="3"/>
      <c r="FAE38" s="3"/>
      <c r="FAF38" s="3"/>
      <c r="FAG38" s="3"/>
      <c r="FAH38" s="3"/>
      <c r="FAI38" s="3"/>
      <c r="FAJ38" s="3"/>
      <c r="FAK38" s="3"/>
      <c r="FAL38" s="3"/>
      <c r="FAM38" s="3"/>
      <c r="FAN38" s="3"/>
      <c r="FAO38" s="3"/>
      <c r="FAP38" s="3"/>
      <c r="FAQ38" s="3"/>
      <c r="FAR38" s="3"/>
      <c r="FAS38" s="3"/>
      <c r="FAT38" s="3"/>
      <c r="FAU38" s="3"/>
      <c r="FAV38" s="3"/>
      <c r="FAW38" s="3"/>
      <c r="FAX38" s="3"/>
      <c r="FAY38" s="3"/>
      <c r="FAZ38" s="3"/>
      <c r="FBA38" s="3"/>
      <c r="FBB38" s="3"/>
      <c r="FBC38" s="3"/>
      <c r="FBD38" s="3"/>
      <c r="FBE38" s="3"/>
      <c r="FBF38" s="3"/>
      <c r="FBG38" s="3"/>
      <c r="FBH38" s="3"/>
      <c r="FBI38" s="3"/>
      <c r="FBJ38" s="3"/>
      <c r="FBK38" s="3"/>
      <c r="FBL38" s="3"/>
      <c r="FBM38" s="3"/>
      <c r="FBN38" s="3"/>
      <c r="FBO38" s="3"/>
      <c r="FBP38" s="3"/>
      <c r="FBQ38" s="3"/>
      <c r="FBR38" s="3"/>
      <c r="FBS38" s="3"/>
      <c r="FBT38" s="3"/>
      <c r="FBU38" s="3"/>
      <c r="FBV38" s="3"/>
      <c r="FBW38" s="3"/>
      <c r="FBX38" s="3"/>
      <c r="FBY38" s="3"/>
      <c r="FBZ38" s="3"/>
      <c r="FCA38" s="3"/>
      <c r="FCB38" s="3"/>
      <c r="FCC38" s="3"/>
      <c r="FCD38" s="3"/>
      <c r="FCE38" s="3"/>
      <c r="FCF38" s="3"/>
      <c r="FCG38" s="3"/>
      <c r="FCH38" s="3"/>
      <c r="FCI38" s="3"/>
      <c r="FCJ38" s="3"/>
      <c r="FCK38" s="3"/>
      <c r="FCL38" s="3"/>
      <c r="FCM38" s="3"/>
      <c r="FCN38" s="3"/>
      <c r="FCO38" s="3"/>
      <c r="FCP38" s="3"/>
      <c r="FCQ38" s="3"/>
      <c r="FCR38" s="3"/>
      <c r="FCS38" s="3"/>
      <c r="FCT38" s="3"/>
      <c r="FCU38" s="3"/>
      <c r="FCV38" s="3"/>
      <c r="FCW38" s="3"/>
      <c r="FCX38" s="3"/>
      <c r="FCY38" s="3"/>
      <c r="FCZ38" s="3"/>
      <c r="FDA38" s="3"/>
      <c r="FDB38" s="3"/>
      <c r="FDC38" s="3"/>
      <c r="FDD38" s="3"/>
      <c r="FDE38" s="3"/>
      <c r="FDF38" s="3"/>
      <c r="FDG38" s="3"/>
      <c r="FDH38" s="3"/>
      <c r="FDI38" s="3"/>
      <c r="FDJ38" s="3"/>
      <c r="FDK38" s="3"/>
      <c r="FDL38" s="3"/>
      <c r="FDM38" s="3"/>
      <c r="FDN38" s="3"/>
      <c r="FDO38" s="3"/>
      <c r="FDP38" s="3"/>
      <c r="FDQ38" s="3"/>
      <c r="FDR38" s="3"/>
      <c r="FDS38" s="3"/>
      <c r="FDT38" s="3"/>
      <c r="FDU38" s="3"/>
      <c r="FDV38" s="3"/>
      <c r="FDW38" s="3"/>
      <c r="FDX38" s="3"/>
      <c r="FDY38" s="3"/>
      <c r="FDZ38" s="3"/>
      <c r="FEA38" s="3"/>
      <c r="FEB38" s="3"/>
      <c r="FEC38" s="3"/>
      <c r="FED38" s="3"/>
      <c r="FEE38" s="3"/>
      <c r="FEF38" s="3"/>
      <c r="FEG38" s="3"/>
      <c r="FEH38" s="3"/>
      <c r="FEI38" s="3"/>
      <c r="FEJ38" s="3"/>
      <c r="FEK38" s="3"/>
      <c r="FEL38" s="3"/>
      <c r="FEM38" s="3"/>
      <c r="FEN38" s="3"/>
      <c r="FEO38" s="3"/>
      <c r="FEP38" s="3"/>
      <c r="FEQ38" s="3"/>
      <c r="FER38" s="3"/>
      <c r="FES38" s="3"/>
      <c r="FET38" s="3"/>
      <c r="FEU38" s="3"/>
      <c r="FEV38" s="3"/>
      <c r="FEW38" s="3"/>
      <c r="FEX38" s="3"/>
      <c r="FEY38" s="3"/>
      <c r="FEZ38" s="3"/>
      <c r="FFA38" s="3"/>
      <c r="FFB38" s="3"/>
      <c r="FFC38" s="3"/>
      <c r="FFD38" s="3"/>
      <c r="FFE38" s="3"/>
      <c r="FFF38" s="3"/>
      <c r="FFG38" s="3"/>
      <c r="FFH38" s="3"/>
      <c r="FFI38" s="3"/>
      <c r="FFJ38" s="3"/>
      <c r="FFK38" s="3"/>
      <c r="FFL38" s="3"/>
      <c r="FFM38" s="3"/>
      <c r="FFN38" s="3"/>
      <c r="FFO38" s="3"/>
      <c r="FFP38" s="3"/>
      <c r="FFQ38" s="3"/>
      <c r="FFR38" s="3"/>
      <c r="FFS38" s="3"/>
      <c r="FFT38" s="3"/>
      <c r="FFU38" s="3"/>
      <c r="FFV38" s="3"/>
      <c r="FFW38" s="3"/>
      <c r="FFX38" s="3"/>
      <c r="FFY38" s="3"/>
      <c r="FFZ38" s="3"/>
      <c r="FGA38" s="3"/>
      <c r="FGB38" s="3"/>
      <c r="FGC38" s="3"/>
      <c r="FGD38" s="3"/>
      <c r="FGE38" s="3"/>
      <c r="FGF38" s="3"/>
      <c r="FGG38" s="3"/>
      <c r="FGH38" s="3"/>
      <c r="FGI38" s="3"/>
      <c r="FGJ38" s="3"/>
      <c r="FGK38" s="3"/>
      <c r="FGL38" s="3"/>
      <c r="FGM38" s="3"/>
      <c r="FGN38" s="3"/>
      <c r="FGO38" s="3"/>
      <c r="FGP38" s="3"/>
      <c r="FGQ38" s="3"/>
      <c r="FGR38" s="3"/>
      <c r="FGS38" s="3"/>
      <c r="FGT38" s="3"/>
      <c r="FGU38" s="3"/>
      <c r="FGV38" s="3"/>
      <c r="FGW38" s="3"/>
      <c r="FGX38" s="3"/>
      <c r="FGY38" s="3"/>
      <c r="FGZ38" s="3"/>
      <c r="FHA38" s="3"/>
      <c r="FHB38" s="3"/>
      <c r="FHC38" s="3"/>
      <c r="FHD38" s="3"/>
      <c r="FHE38" s="3"/>
      <c r="FHF38" s="3"/>
      <c r="FHG38" s="3"/>
      <c r="FHH38" s="3"/>
      <c r="FHI38" s="3"/>
      <c r="FHJ38" s="3"/>
      <c r="FHK38" s="3"/>
      <c r="FHL38" s="3"/>
      <c r="FHM38" s="3"/>
      <c r="FHN38" s="3"/>
      <c r="FHO38" s="3"/>
      <c r="FHP38" s="3"/>
      <c r="FHQ38" s="3"/>
      <c r="FHR38" s="3"/>
      <c r="FHS38" s="3"/>
      <c r="FHT38" s="3"/>
      <c r="FHU38" s="3"/>
      <c r="FHV38" s="3"/>
      <c r="FHW38" s="3"/>
      <c r="FHX38" s="3"/>
      <c r="FHY38" s="3"/>
      <c r="FHZ38" s="3"/>
      <c r="FIA38" s="3"/>
      <c r="FIB38" s="3"/>
      <c r="FIC38" s="3"/>
      <c r="FID38" s="3"/>
      <c r="FIE38" s="3"/>
      <c r="FIF38" s="3"/>
      <c r="FIG38" s="3"/>
      <c r="FIH38" s="3"/>
      <c r="FII38" s="3"/>
      <c r="FIJ38" s="3"/>
      <c r="FIK38" s="3"/>
      <c r="FIL38" s="3"/>
      <c r="FIM38" s="3"/>
      <c r="FIN38" s="3"/>
      <c r="FIO38" s="3"/>
      <c r="FIP38" s="3"/>
      <c r="FIQ38" s="3"/>
      <c r="FIR38" s="3"/>
      <c r="FIS38" s="3"/>
      <c r="FIT38" s="3"/>
      <c r="FIU38" s="3"/>
      <c r="FIV38" s="3"/>
      <c r="FIW38" s="3"/>
      <c r="FIX38" s="3"/>
      <c r="FIY38" s="3"/>
      <c r="FIZ38" s="3"/>
      <c r="FJA38" s="3"/>
      <c r="FJB38" s="3"/>
      <c r="FJC38" s="3"/>
      <c r="FJD38" s="3"/>
      <c r="FJE38" s="3"/>
      <c r="FJF38" s="3"/>
      <c r="FJG38" s="3"/>
      <c r="FJH38" s="3"/>
      <c r="FJI38" s="3"/>
      <c r="FJJ38" s="3"/>
      <c r="FJK38" s="3"/>
      <c r="FJL38" s="3"/>
      <c r="FJM38" s="3"/>
      <c r="FJN38" s="3"/>
      <c r="FJO38" s="3"/>
      <c r="FJP38" s="3"/>
      <c r="FJQ38" s="3"/>
      <c r="FJR38" s="3"/>
      <c r="FJS38" s="3"/>
      <c r="FJT38" s="3"/>
      <c r="FJU38" s="3"/>
      <c r="FJV38" s="3"/>
      <c r="FJW38" s="3"/>
      <c r="FJX38" s="3"/>
      <c r="FJY38" s="3"/>
      <c r="FJZ38" s="3"/>
      <c r="FKA38" s="3"/>
      <c r="FKB38" s="3"/>
      <c r="FKC38" s="3"/>
      <c r="FKD38" s="3"/>
      <c r="FKE38" s="3"/>
      <c r="FKF38" s="3"/>
      <c r="FKG38" s="3"/>
      <c r="FKH38" s="3"/>
      <c r="FKI38" s="3"/>
      <c r="FKJ38" s="3"/>
      <c r="FKK38" s="3"/>
      <c r="FKL38" s="3"/>
      <c r="FKM38" s="3"/>
      <c r="FKN38" s="3"/>
      <c r="FKO38" s="3"/>
      <c r="FKP38" s="3"/>
      <c r="FKQ38" s="3"/>
      <c r="FKR38" s="3"/>
      <c r="FKS38" s="3"/>
      <c r="FKT38" s="3"/>
      <c r="FKU38" s="3"/>
      <c r="FKV38" s="3"/>
      <c r="FKW38" s="3"/>
      <c r="FKX38" s="3"/>
      <c r="FKY38" s="3"/>
      <c r="FKZ38" s="3"/>
      <c r="FLA38" s="3"/>
      <c r="FLB38" s="3"/>
      <c r="FLC38" s="3"/>
      <c r="FLD38" s="3"/>
      <c r="FLE38" s="3"/>
      <c r="FLF38" s="3"/>
      <c r="FLG38" s="3"/>
      <c r="FLH38" s="3"/>
      <c r="FLI38" s="3"/>
      <c r="FLJ38" s="3"/>
      <c r="FLK38" s="3"/>
      <c r="FLL38" s="3"/>
      <c r="FLM38" s="3"/>
      <c r="FLN38" s="3"/>
      <c r="FLO38" s="3"/>
      <c r="FLP38" s="3"/>
      <c r="FLQ38" s="3"/>
      <c r="FLR38" s="3"/>
      <c r="FLS38" s="3"/>
      <c r="FLT38" s="3"/>
      <c r="FLU38" s="3"/>
      <c r="FLV38" s="3"/>
      <c r="FLW38" s="3"/>
      <c r="FLX38" s="3"/>
      <c r="FLY38" s="3"/>
      <c r="FLZ38" s="3"/>
      <c r="FMA38" s="3"/>
      <c r="FMB38" s="3"/>
      <c r="FMC38" s="3"/>
      <c r="FMD38" s="3"/>
      <c r="FME38" s="3"/>
      <c r="FMF38" s="3"/>
      <c r="FMG38" s="3"/>
      <c r="FMH38" s="3"/>
      <c r="FMI38" s="3"/>
      <c r="FMJ38" s="3"/>
      <c r="FMK38" s="3"/>
      <c r="FML38" s="3"/>
      <c r="FMM38" s="3"/>
      <c r="FMN38" s="3"/>
      <c r="FMO38" s="3"/>
      <c r="FMP38" s="3"/>
      <c r="FMQ38" s="3"/>
      <c r="FMR38" s="3"/>
      <c r="FMS38" s="3"/>
      <c r="FMT38" s="3"/>
      <c r="FMU38" s="3"/>
      <c r="FMV38" s="3"/>
      <c r="FMW38" s="3"/>
      <c r="FMX38" s="3"/>
      <c r="FMY38" s="3"/>
      <c r="FMZ38" s="3"/>
      <c r="FNA38" s="3"/>
      <c r="FNB38" s="3"/>
      <c r="FNC38" s="3"/>
      <c r="FND38" s="3"/>
      <c r="FNE38" s="3"/>
      <c r="FNF38" s="3"/>
      <c r="FNG38" s="3"/>
      <c r="FNH38" s="3"/>
      <c r="FNI38" s="3"/>
      <c r="FNJ38" s="3"/>
      <c r="FNK38" s="3"/>
      <c r="FNL38" s="3"/>
      <c r="FNM38" s="3"/>
      <c r="FNN38" s="3"/>
      <c r="FNO38" s="3"/>
      <c r="FNP38" s="3"/>
      <c r="FNQ38" s="3"/>
      <c r="FNR38" s="3"/>
      <c r="FNS38" s="3"/>
      <c r="FNT38" s="3"/>
      <c r="FNU38" s="3"/>
      <c r="FNV38" s="3"/>
      <c r="FNW38" s="3"/>
      <c r="FNX38" s="3"/>
      <c r="FNY38" s="3"/>
      <c r="FNZ38" s="3"/>
      <c r="FOA38" s="3"/>
      <c r="FOB38" s="3"/>
      <c r="FOC38" s="3"/>
      <c r="FOD38" s="3"/>
      <c r="FOE38" s="3"/>
      <c r="FOF38" s="3"/>
      <c r="FOG38" s="3"/>
      <c r="FOH38" s="3"/>
      <c r="FOI38" s="3"/>
      <c r="FOJ38" s="3"/>
      <c r="FOK38" s="3"/>
      <c r="FOL38" s="3"/>
      <c r="FOM38" s="3"/>
      <c r="FON38" s="3"/>
      <c r="FOO38" s="3"/>
      <c r="FOP38" s="3"/>
      <c r="FOQ38" s="3"/>
      <c r="FOR38" s="3"/>
      <c r="FOS38" s="3"/>
      <c r="FOT38" s="3"/>
      <c r="FOU38" s="3"/>
      <c r="FOV38" s="3"/>
      <c r="FOW38" s="3"/>
      <c r="FOX38" s="3"/>
      <c r="FOY38" s="3"/>
      <c r="FOZ38" s="3"/>
      <c r="FPA38" s="3"/>
      <c r="FPB38" s="3"/>
      <c r="FPC38" s="3"/>
      <c r="FPD38" s="3"/>
      <c r="FPE38" s="3"/>
      <c r="FPF38" s="3"/>
      <c r="FPG38" s="3"/>
      <c r="FPH38" s="3"/>
      <c r="FPI38" s="3"/>
      <c r="FPJ38" s="3"/>
      <c r="FPK38" s="3"/>
      <c r="FPL38" s="3"/>
      <c r="FPM38" s="3"/>
      <c r="FPN38" s="3"/>
      <c r="FPO38" s="3"/>
      <c r="FPP38" s="3"/>
      <c r="FPQ38" s="3"/>
      <c r="FPR38" s="3"/>
      <c r="FPS38" s="3"/>
      <c r="FPT38" s="3"/>
      <c r="FPU38" s="3"/>
      <c r="FPV38" s="3"/>
      <c r="FPW38" s="3"/>
      <c r="FPX38" s="3"/>
      <c r="FPY38" s="3"/>
      <c r="FPZ38" s="3"/>
      <c r="FQA38" s="3"/>
      <c r="FQB38" s="3"/>
      <c r="FQC38" s="3"/>
      <c r="FQD38" s="3"/>
      <c r="FQE38" s="3"/>
      <c r="FQF38" s="3"/>
      <c r="FQG38" s="3"/>
      <c r="FQH38" s="3"/>
      <c r="FQI38" s="3"/>
      <c r="FQJ38" s="3"/>
      <c r="FQK38" s="3"/>
      <c r="FQL38" s="3"/>
      <c r="FQM38" s="3"/>
      <c r="FQN38" s="3"/>
      <c r="FQO38" s="3"/>
      <c r="FQP38" s="3"/>
      <c r="FQQ38" s="3"/>
      <c r="FQR38" s="3"/>
      <c r="FQS38" s="3"/>
      <c r="FQT38" s="3"/>
      <c r="FQU38" s="3"/>
      <c r="FQV38" s="3"/>
      <c r="FQW38" s="3"/>
      <c r="FQX38" s="3"/>
      <c r="FQY38" s="3"/>
      <c r="FQZ38" s="3"/>
      <c r="FRA38" s="3"/>
      <c r="FRB38" s="3"/>
      <c r="FRC38" s="3"/>
      <c r="FRD38" s="3"/>
      <c r="FRE38" s="3"/>
      <c r="FRF38" s="3"/>
      <c r="FRG38" s="3"/>
      <c r="FRH38" s="3"/>
      <c r="FRI38" s="3"/>
      <c r="FRJ38" s="3"/>
      <c r="FRK38" s="3"/>
      <c r="FRL38" s="3"/>
      <c r="FRM38" s="3"/>
      <c r="FRN38" s="3"/>
      <c r="FRO38" s="3"/>
      <c r="FRP38" s="3"/>
      <c r="FRQ38" s="3"/>
      <c r="FRR38" s="3"/>
      <c r="FRS38" s="3"/>
      <c r="FRT38" s="3"/>
      <c r="FRU38" s="3"/>
      <c r="FRV38" s="3"/>
      <c r="FRW38" s="3"/>
      <c r="FRX38" s="3"/>
      <c r="FRY38" s="3"/>
      <c r="FRZ38" s="3"/>
      <c r="FSA38" s="3"/>
      <c r="FSB38" s="3"/>
      <c r="FSC38" s="3"/>
      <c r="FSD38" s="3"/>
      <c r="FSE38" s="3"/>
      <c r="FSF38" s="3"/>
      <c r="FSG38" s="3"/>
      <c r="FSH38" s="3"/>
      <c r="FSI38" s="3"/>
      <c r="FSJ38" s="3"/>
      <c r="FSK38" s="3"/>
      <c r="FSL38" s="3"/>
      <c r="FSM38" s="3"/>
      <c r="FSN38" s="3"/>
      <c r="FSO38" s="3"/>
      <c r="FSP38" s="3"/>
      <c r="FSQ38" s="3"/>
      <c r="FSR38" s="3"/>
      <c r="FSS38" s="3"/>
      <c r="FST38" s="3"/>
      <c r="FSU38" s="3"/>
      <c r="FSV38" s="3"/>
      <c r="FSW38" s="3"/>
      <c r="FSX38" s="3"/>
      <c r="FSY38" s="3"/>
      <c r="FSZ38" s="3"/>
      <c r="FTA38" s="3"/>
      <c r="FTB38" s="3"/>
      <c r="FTC38" s="3"/>
      <c r="FTD38" s="3"/>
      <c r="FTE38" s="3"/>
      <c r="FTF38" s="3"/>
      <c r="FTG38" s="3"/>
      <c r="FTH38" s="3"/>
      <c r="FTI38" s="3"/>
      <c r="FTJ38" s="3"/>
      <c r="FTK38" s="3"/>
      <c r="FTL38" s="3"/>
      <c r="FTM38" s="3"/>
      <c r="FTN38" s="3"/>
      <c r="FTO38" s="3"/>
      <c r="FTP38" s="3"/>
      <c r="FTQ38" s="3"/>
      <c r="FTR38" s="3"/>
      <c r="FTS38" s="3"/>
      <c r="FTT38" s="3"/>
      <c r="FTU38" s="3"/>
      <c r="FTV38" s="3"/>
      <c r="FTW38" s="3"/>
      <c r="FTX38" s="3"/>
      <c r="FTY38" s="3"/>
      <c r="FTZ38" s="3"/>
      <c r="FUA38" s="3"/>
      <c r="FUB38" s="3"/>
      <c r="FUC38" s="3"/>
      <c r="FUD38" s="3"/>
      <c r="FUE38" s="3"/>
      <c r="FUF38" s="3"/>
      <c r="FUG38" s="3"/>
      <c r="FUH38" s="3"/>
      <c r="FUI38" s="3"/>
      <c r="FUJ38" s="3"/>
      <c r="FUK38" s="3"/>
      <c r="FUL38" s="3"/>
      <c r="FUM38" s="3"/>
      <c r="FUN38" s="3"/>
      <c r="FUO38" s="3"/>
      <c r="FUP38" s="3"/>
      <c r="FUQ38" s="3"/>
      <c r="FUR38" s="3"/>
      <c r="FUS38" s="3"/>
      <c r="FUT38" s="3"/>
      <c r="FUU38" s="3"/>
      <c r="FUV38" s="3"/>
      <c r="FUW38" s="3"/>
      <c r="FUX38" s="3"/>
      <c r="FUY38" s="3"/>
      <c r="FUZ38" s="3"/>
      <c r="FVA38" s="3"/>
      <c r="FVB38" s="3"/>
      <c r="FVC38" s="3"/>
      <c r="FVD38" s="3"/>
      <c r="FVE38" s="3"/>
      <c r="FVF38" s="3"/>
      <c r="FVG38" s="3"/>
      <c r="FVH38" s="3"/>
      <c r="FVI38" s="3"/>
      <c r="FVJ38" s="3"/>
      <c r="FVK38" s="3"/>
      <c r="FVL38" s="3"/>
      <c r="FVM38" s="3"/>
      <c r="FVN38" s="3"/>
      <c r="FVO38" s="3"/>
      <c r="FVP38" s="3"/>
      <c r="FVQ38" s="3"/>
      <c r="FVR38" s="3"/>
      <c r="FVS38" s="3"/>
      <c r="FVT38" s="3"/>
      <c r="FVU38" s="3"/>
      <c r="FVV38" s="3"/>
      <c r="FVW38" s="3"/>
      <c r="FVX38" s="3"/>
      <c r="FVY38" s="3"/>
      <c r="FVZ38" s="3"/>
      <c r="FWA38" s="3"/>
      <c r="FWB38" s="3"/>
      <c r="FWC38" s="3"/>
      <c r="FWD38" s="3"/>
      <c r="FWE38" s="3"/>
      <c r="FWF38" s="3"/>
      <c r="FWG38" s="3"/>
      <c r="FWH38" s="3"/>
      <c r="FWI38" s="3"/>
      <c r="FWJ38" s="3"/>
      <c r="FWK38" s="3"/>
      <c r="FWL38" s="3"/>
      <c r="FWM38" s="3"/>
      <c r="FWN38" s="3"/>
      <c r="FWO38" s="3"/>
      <c r="FWP38" s="3"/>
      <c r="FWQ38" s="3"/>
      <c r="FWR38" s="3"/>
      <c r="FWS38" s="3"/>
      <c r="FWT38" s="3"/>
      <c r="FWU38" s="3"/>
      <c r="FWV38" s="3"/>
      <c r="FWW38" s="3"/>
      <c r="FWX38" s="3"/>
      <c r="FWY38" s="3"/>
      <c r="FWZ38" s="3"/>
      <c r="FXA38" s="3"/>
      <c r="FXB38" s="3"/>
      <c r="FXC38" s="3"/>
      <c r="FXD38" s="3"/>
      <c r="FXE38" s="3"/>
      <c r="FXF38" s="3"/>
      <c r="FXG38" s="3"/>
      <c r="FXH38" s="3"/>
      <c r="FXI38" s="3"/>
      <c r="FXJ38" s="3"/>
      <c r="FXK38" s="3"/>
      <c r="FXL38" s="3"/>
      <c r="FXM38" s="3"/>
      <c r="FXN38" s="3"/>
      <c r="FXO38" s="3"/>
      <c r="FXP38" s="3"/>
      <c r="FXQ38" s="3"/>
      <c r="FXR38" s="3"/>
      <c r="FXS38" s="3"/>
      <c r="FXT38" s="3"/>
      <c r="FXU38" s="3"/>
      <c r="FXV38" s="3"/>
      <c r="FXW38" s="3"/>
      <c r="FXX38" s="3"/>
      <c r="FXY38" s="3"/>
      <c r="FXZ38" s="3"/>
      <c r="FYA38" s="3"/>
      <c r="FYB38" s="3"/>
      <c r="FYC38" s="3"/>
      <c r="FYD38" s="3"/>
      <c r="FYE38" s="3"/>
      <c r="FYF38" s="3"/>
      <c r="FYG38" s="3"/>
      <c r="FYH38" s="3"/>
      <c r="FYI38" s="3"/>
      <c r="FYJ38" s="3"/>
      <c r="FYK38" s="3"/>
      <c r="FYL38" s="3"/>
      <c r="FYM38" s="3"/>
      <c r="FYN38" s="3"/>
      <c r="FYO38" s="3"/>
      <c r="FYP38" s="3"/>
      <c r="FYQ38" s="3"/>
      <c r="FYR38" s="3"/>
      <c r="FYS38" s="3"/>
      <c r="FYT38" s="3"/>
      <c r="FYU38" s="3"/>
      <c r="FYV38" s="3"/>
      <c r="FYW38" s="3"/>
      <c r="FYX38" s="3"/>
      <c r="FYY38" s="3"/>
      <c r="FYZ38" s="3"/>
      <c r="FZA38" s="3"/>
      <c r="FZB38" s="3"/>
      <c r="FZC38" s="3"/>
      <c r="FZD38" s="3"/>
      <c r="FZE38" s="3"/>
      <c r="FZF38" s="3"/>
      <c r="FZG38" s="3"/>
      <c r="FZH38" s="3"/>
      <c r="FZI38" s="3"/>
      <c r="FZJ38" s="3"/>
      <c r="FZK38" s="3"/>
      <c r="FZL38" s="3"/>
      <c r="FZM38" s="3"/>
      <c r="FZN38" s="3"/>
      <c r="FZO38" s="3"/>
      <c r="FZP38" s="3"/>
      <c r="FZQ38" s="3"/>
      <c r="FZR38" s="3"/>
      <c r="FZS38" s="3"/>
      <c r="FZT38" s="3"/>
      <c r="FZU38" s="3"/>
      <c r="FZV38" s="3"/>
      <c r="FZW38" s="3"/>
      <c r="FZX38" s="3"/>
      <c r="FZY38" s="3"/>
      <c r="FZZ38" s="3"/>
      <c r="GAA38" s="3"/>
      <c r="GAB38" s="3"/>
      <c r="GAC38" s="3"/>
      <c r="GAD38" s="3"/>
      <c r="GAE38" s="3"/>
      <c r="GAF38" s="3"/>
      <c r="GAG38" s="3"/>
      <c r="GAH38" s="3"/>
      <c r="GAI38" s="3"/>
      <c r="GAJ38" s="3"/>
      <c r="GAK38" s="3"/>
      <c r="GAL38" s="3"/>
      <c r="GAM38" s="3"/>
      <c r="GAN38" s="3"/>
      <c r="GAO38" s="3"/>
      <c r="GAP38" s="3"/>
      <c r="GAQ38" s="3"/>
      <c r="GAR38" s="3"/>
      <c r="GAS38" s="3"/>
      <c r="GAT38" s="3"/>
      <c r="GAU38" s="3"/>
      <c r="GAV38" s="3"/>
      <c r="GAW38" s="3"/>
      <c r="GAX38" s="3"/>
      <c r="GAY38" s="3"/>
      <c r="GAZ38" s="3"/>
      <c r="GBA38" s="3"/>
      <c r="GBB38" s="3"/>
      <c r="GBC38" s="3"/>
      <c r="GBD38" s="3"/>
      <c r="GBE38" s="3"/>
      <c r="GBF38" s="3"/>
      <c r="GBG38" s="3"/>
      <c r="GBH38" s="3"/>
      <c r="GBI38" s="3"/>
      <c r="GBJ38" s="3"/>
      <c r="GBK38" s="3"/>
      <c r="GBL38" s="3"/>
      <c r="GBM38" s="3"/>
      <c r="GBN38" s="3"/>
      <c r="GBO38" s="3"/>
      <c r="GBP38" s="3"/>
      <c r="GBQ38" s="3"/>
      <c r="GBR38" s="3"/>
      <c r="GBS38" s="3"/>
      <c r="GBT38" s="3"/>
      <c r="GBU38" s="3"/>
      <c r="GBV38" s="3"/>
      <c r="GBW38" s="3"/>
      <c r="GBX38" s="3"/>
      <c r="GBY38" s="3"/>
      <c r="GBZ38" s="3"/>
      <c r="GCA38" s="3"/>
      <c r="GCB38" s="3"/>
      <c r="GCC38" s="3"/>
      <c r="GCD38" s="3"/>
      <c r="GCE38" s="3"/>
      <c r="GCF38" s="3"/>
      <c r="GCG38" s="3"/>
      <c r="GCH38" s="3"/>
      <c r="GCI38" s="3"/>
      <c r="GCJ38" s="3"/>
      <c r="GCK38" s="3"/>
      <c r="GCL38" s="3"/>
      <c r="GCM38" s="3"/>
      <c r="GCN38" s="3"/>
      <c r="GCO38" s="3"/>
      <c r="GCP38" s="3"/>
      <c r="GCQ38" s="3"/>
      <c r="GCR38" s="3"/>
      <c r="GCS38" s="3"/>
      <c r="GCT38" s="3"/>
      <c r="GCU38" s="3"/>
      <c r="GCV38" s="3"/>
      <c r="GCW38" s="3"/>
      <c r="GCX38" s="3"/>
      <c r="GCY38" s="3"/>
      <c r="GCZ38" s="3"/>
      <c r="GDA38" s="3"/>
      <c r="GDB38" s="3"/>
      <c r="GDC38" s="3"/>
      <c r="GDD38" s="3"/>
      <c r="GDE38" s="3"/>
      <c r="GDF38" s="3"/>
      <c r="GDG38" s="3"/>
      <c r="GDH38" s="3"/>
      <c r="GDI38" s="3"/>
      <c r="GDJ38" s="3"/>
      <c r="GDK38" s="3"/>
      <c r="GDL38" s="3"/>
      <c r="GDM38" s="3"/>
      <c r="GDN38" s="3"/>
      <c r="GDO38" s="3"/>
      <c r="GDP38" s="3"/>
      <c r="GDQ38" s="3"/>
      <c r="GDR38" s="3"/>
      <c r="GDS38" s="3"/>
      <c r="GDT38" s="3"/>
      <c r="GDU38" s="3"/>
      <c r="GDV38" s="3"/>
      <c r="GDW38" s="3"/>
      <c r="GDX38" s="3"/>
      <c r="GDY38" s="3"/>
      <c r="GDZ38" s="3"/>
      <c r="GEA38" s="3"/>
      <c r="GEB38" s="3"/>
      <c r="GEC38" s="3"/>
      <c r="GED38" s="3"/>
      <c r="GEE38" s="3"/>
      <c r="GEF38" s="3"/>
      <c r="GEG38" s="3"/>
      <c r="GEH38" s="3"/>
      <c r="GEI38" s="3"/>
      <c r="GEJ38" s="3"/>
      <c r="GEK38" s="3"/>
      <c r="GEL38" s="3"/>
      <c r="GEM38" s="3"/>
      <c r="GEN38" s="3"/>
      <c r="GEO38" s="3"/>
      <c r="GEP38" s="3"/>
      <c r="GEQ38" s="3"/>
      <c r="GER38" s="3"/>
      <c r="GES38" s="3"/>
      <c r="GET38" s="3"/>
      <c r="GEU38" s="3"/>
      <c r="GEV38" s="3"/>
      <c r="GEW38" s="3"/>
      <c r="GEX38" s="3"/>
      <c r="GEY38" s="3"/>
      <c r="GEZ38" s="3"/>
      <c r="GFA38" s="3"/>
      <c r="GFB38" s="3"/>
      <c r="GFC38" s="3"/>
      <c r="GFD38" s="3"/>
      <c r="GFE38" s="3"/>
      <c r="GFF38" s="3"/>
      <c r="GFG38" s="3"/>
      <c r="GFH38" s="3"/>
      <c r="GFI38" s="3"/>
      <c r="GFJ38" s="3"/>
      <c r="GFK38" s="3"/>
      <c r="GFL38" s="3"/>
      <c r="GFM38" s="3"/>
      <c r="GFN38" s="3"/>
      <c r="GFO38" s="3"/>
      <c r="GFP38" s="3"/>
      <c r="GFQ38" s="3"/>
      <c r="GFR38" s="3"/>
      <c r="GFS38" s="3"/>
      <c r="GFT38" s="3"/>
      <c r="GFU38" s="3"/>
      <c r="GFV38" s="3"/>
      <c r="GFW38" s="3"/>
      <c r="GFX38" s="3"/>
      <c r="GFY38" s="3"/>
      <c r="GFZ38" s="3"/>
      <c r="GGA38" s="3"/>
      <c r="GGB38" s="3"/>
      <c r="GGC38" s="3"/>
      <c r="GGD38" s="3"/>
      <c r="GGE38" s="3"/>
      <c r="GGF38" s="3"/>
      <c r="GGG38" s="3"/>
      <c r="GGH38" s="3"/>
      <c r="GGI38" s="3"/>
      <c r="GGJ38" s="3"/>
      <c r="GGK38" s="3"/>
      <c r="GGL38" s="3"/>
      <c r="GGM38" s="3"/>
      <c r="GGN38" s="3"/>
      <c r="GGO38" s="3"/>
      <c r="GGP38" s="3"/>
      <c r="GGQ38" s="3"/>
      <c r="GGR38" s="3"/>
      <c r="GGS38" s="3"/>
      <c r="GGT38" s="3"/>
      <c r="GGU38" s="3"/>
      <c r="GGV38" s="3"/>
      <c r="GGW38" s="3"/>
      <c r="GGX38" s="3"/>
      <c r="GGY38" s="3"/>
      <c r="GGZ38" s="3"/>
      <c r="GHA38" s="3"/>
      <c r="GHB38" s="3"/>
      <c r="GHC38" s="3"/>
      <c r="GHD38" s="3"/>
      <c r="GHE38" s="3"/>
      <c r="GHF38" s="3"/>
      <c r="GHG38" s="3"/>
      <c r="GHH38" s="3"/>
      <c r="GHI38" s="3"/>
      <c r="GHJ38" s="3"/>
      <c r="GHK38" s="3"/>
      <c r="GHL38" s="3"/>
      <c r="GHM38" s="3"/>
      <c r="GHN38" s="3"/>
      <c r="GHO38" s="3"/>
      <c r="GHP38" s="3"/>
      <c r="GHQ38" s="3"/>
      <c r="GHR38" s="3"/>
      <c r="GHS38" s="3"/>
      <c r="GHT38" s="3"/>
      <c r="GHU38" s="3"/>
      <c r="GHV38" s="3"/>
      <c r="GHW38" s="3"/>
      <c r="GHX38" s="3"/>
      <c r="GHY38" s="3"/>
      <c r="GHZ38" s="3"/>
      <c r="GIA38" s="3"/>
      <c r="GIB38" s="3"/>
      <c r="GIC38" s="3"/>
      <c r="GID38" s="3"/>
      <c r="GIE38" s="3"/>
      <c r="GIF38" s="3"/>
      <c r="GIG38" s="3"/>
      <c r="GIH38" s="3"/>
      <c r="GII38" s="3"/>
      <c r="GIJ38" s="3"/>
      <c r="GIK38" s="3"/>
      <c r="GIL38" s="3"/>
      <c r="GIM38" s="3"/>
      <c r="GIN38" s="3"/>
      <c r="GIO38" s="3"/>
      <c r="GIP38" s="3"/>
      <c r="GIQ38" s="3"/>
      <c r="GIR38" s="3"/>
      <c r="GIS38" s="3"/>
      <c r="GIT38" s="3"/>
      <c r="GIU38" s="3"/>
      <c r="GIV38" s="3"/>
      <c r="GIW38" s="3"/>
      <c r="GIX38" s="3"/>
      <c r="GIY38" s="3"/>
      <c r="GIZ38" s="3"/>
      <c r="GJA38" s="3"/>
      <c r="GJB38" s="3"/>
      <c r="GJC38" s="3"/>
      <c r="GJD38" s="3"/>
      <c r="GJE38" s="3"/>
      <c r="GJF38" s="3"/>
      <c r="GJG38" s="3"/>
      <c r="GJH38" s="3"/>
      <c r="GJI38" s="3"/>
      <c r="GJJ38" s="3"/>
      <c r="GJK38" s="3"/>
      <c r="GJL38" s="3"/>
      <c r="GJM38" s="3"/>
      <c r="GJN38" s="3"/>
      <c r="GJO38" s="3"/>
      <c r="GJP38" s="3"/>
      <c r="GJQ38" s="3"/>
      <c r="GJR38" s="3"/>
      <c r="GJS38" s="3"/>
      <c r="GJT38" s="3"/>
      <c r="GJU38" s="3"/>
      <c r="GJV38" s="3"/>
      <c r="GJW38" s="3"/>
      <c r="GJX38" s="3"/>
      <c r="GJY38" s="3"/>
      <c r="GJZ38" s="3"/>
      <c r="GKA38" s="3"/>
      <c r="GKB38" s="3"/>
      <c r="GKC38" s="3"/>
      <c r="GKD38" s="3"/>
      <c r="GKE38" s="3"/>
      <c r="GKF38" s="3"/>
      <c r="GKG38" s="3"/>
      <c r="GKH38" s="3"/>
      <c r="GKI38" s="3"/>
      <c r="GKJ38" s="3"/>
      <c r="GKK38" s="3"/>
      <c r="GKL38" s="3"/>
      <c r="GKM38" s="3"/>
      <c r="GKN38" s="3"/>
      <c r="GKO38" s="3"/>
      <c r="GKP38" s="3"/>
      <c r="GKQ38" s="3"/>
      <c r="GKR38" s="3"/>
      <c r="GKS38" s="3"/>
      <c r="GKT38" s="3"/>
      <c r="GKU38" s="3"/>
      <c r="GKV38" s="3"/>
      <c r="GKW38" s="3"/>
      <c r="GKX38" s="3"/>
      <c r="GKY38" s="3"/>
      <c r="GKZ38" s="3"/>
      <c r="GLA38" s="3"/>
      <c r="GLB38" s="3"/>
      <c r="GLC38" s="3"/>
      <c r="GLD38" s="3"/>
      <c r="GLE38" s="3"/>
      <c r="GLF38" s="3"/>
      <c r="GLG38" s="3"/>
      <c r="GLH38" s="3"/>
      <c r="GLI38" s="3"/>
      <c r="GLJ38" s="3"/>
      <c r="GLK38" s="3"/>
      <c r="GLL38" s="3"/>
      <c r="GLM38" s="3"/>
      <c r="GLN38" s="3"/>
      <c r="GLO38" s="3"/>
      <c r="GLP38" s="3"/>
      <c r="GLQ38" s="3"/>
      <c r="GLR38" s="3"/>
      <c r="GLS38" s="3"/>
      <c r="GLT38" s="3"/>
      <c r="GLU38" s="3"/>
      <c r="GLV38" s="3"/>
      <c r="GLW38" s="3"/>
      <c r="GLX38" s="3"/>
      <c r="GLY38" s="3"/>
      <c r="GLZ38" s="3"/>
      <c r="GMA38" s="3"/>
      <c r="GMB38" s="3"/>
      <c r="GMC38" s="3"/>
      <c r="GMD38" s="3"/>
      <c r="GME38" s="3"/>
      <c r="GMF38" s="3"/>
      <c r="GMG38" s="3"/>
      <c r="GMH38" s="3"/>
      <c r="GMI38" s="3"/>
      <c r="GMJ38" s="3"/>
      <c r="GMK38" s="3"/>
      <c r="GML38" s="3"/>
      <c r="GMM38" s="3"/>
      <c r="GMN38" s="3"/>
      <c r="GMO38" s="3"/>
      <c r="GMP38" s="3"/>
      <c r="GMQ38" s="3"/>
      <c r="GMR38" s="3"/>
      <c r="GMS38" s="3"/>
      <c r="GMT38" s="3"/>
      <c r="GMU38" s="3"/>
      <c r="GMV38" s="3"/>
      <c r="GMW38" s="3"/>
      <c r="GMX38" s="3"/>
      <c r="GMY38" s="3"/>
      <c r="GMZ38" s="3"/>
      <c r="GNA38" s="3"/>
      <c r="GNB38" s="3"/>
      <c r="GNC38" s="3"/>
      <c r="GND38" s="3"/>
      <c r="GNE38" s="3"/>
      <c r="GNF38" s="3"/>
      <c r="GNG38" s="3"/>
      <c r="GNH38" s="3"/>
      <c r="GNI38" s="3"/>
      <c r="GNJ38" s="3"/>
      <c r="GNK38" s="3"/>
      <c r="GNL38" s="3"/>
      <c r="GNM38" s="3"/>
      <c r="GNN38" s="3"/>
      <c r="GNO38" s="3"/>
      <c r="GNP38" s="3"/>
      <c r="GNQ38" s="3"/>
      <c r="GNR38" s="3"/>
      <c r="GNS38" s="3"/>
      <c r="GNT38" s="3"/>
      <c r="GNU38" s="3"/>
      <c r="GNV38" s="3"/>
      <c r="GNW38" s="3"/>
      <c r="GNX38" s="3"/>
      <c r="GNY38" s="3"/>
      <c r="GNZ38" s="3"/>
      <c r="GOA38" s="3"/>
      <c r="GOB38" s="3"/>
      <c r="GOC38" s="3"/>
      <c r="GOD38" s="3"/>
      <c r="GOE38" s="3"/>
      <c r="GOF38" s="3"/>
      <c r="GOG38" s="3"/>
      <c r="GOH38" s="3"/>
      <c r="GOI38" s="3"/>
      <c r="GOJ38" s="3"/>
      <c r="GOK38" s="3"/>
      <c r="GOL38" s="3"/>
      <c r="GOM38" s="3"/>
      <c r="GON38" s="3"/>
      <c r="GOO38" s="3"/>
      <c r="GOP38" s="3"/>
      <c r="GOQ38" s="3"/>
      <c r="GOR38" s="3"/>
      <c r="GOS38" s="3"/>
      <c r="GOT38" s="3"/>
      <c r="GOU38" s="3"/>
      <c r="GOV38" s="3"/>
      <c r="GOW38" s="3"/>
      <c r="GOX38" s="3"/>
      <c r="GOY38" s="3"/>
      <c r="GOZ38" s="3"/>
      <c r="GPA38" s="3"/>
      <c r="GPB38" s="3"/>
      <c r="GPC38" s="3"/>
      <c r="GPD38" s="3"/>
      <c r="GPE38" s="3"/>
      <c r="GPF38" s="3"/>
      <c r="GPG38" s="3"/>
      <c r="GPH38" s="3"/>
      <c r="GPI38" s="3"/>
      <c r="GPJ38" s="3"/>
      <c r="GPK38" s="3"/>
      <c r="GPL38" s="3"/>
      <c r="GPM38" s="3"/>
      <c r="GPN38" s="3"/>
      <c r="GPO38" s="3"/>
      <c r="GPP38" s="3"/>
      <c r="GPQ38" s="3"/>
      <c r="GPR38" s="3"/>
      <c r="GPS38" s="3"/>
      <c r="GPT38" s="3"/>
      <c r="GPU38" s="3"/>
      <c r="GPV38" s="3"/>
      <c r="GPW38" s="3"/>
      <c r="GPX38" s="3"/>
      <c r="GPY38" s="3"/>
      <c r="GPZ38" s="3"/>
      <c r="GQA38" s="3"/>
      <c r="GQB38" s="3"/>
      <c r="GQC38" s="3"/>
      <c r="GQD38" s="3"/>
      <c r="GQE38" s="3"/>
      <c r="GQF38" s="3"/>
      <c r="GQG38" s="3"/>
      <c r="GQH38" s="3"/>
      <c r="GQI38" s="3"/>
      <c r="GQJ38" s="3"/>
      <c r="GQK38" s="3"/>
      <c r="GQL38" s="3"/>
      <c r="GQM38" s="3"/>
      <c r="GQN38" s="3"/>
      <c r="GQO38" s="3"/>
      <c r="GQP38" s="3"/>
      <c r="GQQ38" s="3"/>
      <c r="GQR38" s="3"/>
      <c r="GQS38" s="3"/>
      <c r="GQT38" s="3"/>
      <c r="GQU38" s="3"/>
      <c r="GQV38" s="3"/>
      <c r="GQW38" s="3"/>
      <c r="GQX38" s="3"/>
      <c r="GQY38" s="3"/>
      <c r="GQZ38" s="3"/>
      <c r="GRA38" s="3"/>
      <c r="GRB38" s="3"/>
      <c r="GRC38" s="3"/>
      <c r="GRD38" s="3"/>
      <c r="GRE38" s="3"/>
      <c r="GRF38" s="3"/>
      <c r="GRG38" s="3"/>
      <c r="GRH38" s="3"/>
      <c r="GRI38" s="3"/>
      <c r="GRJ38" s="3"/>
      <c r="GRK38" s="3"/>
      <c r="GRL38" s="3"/>
      <c r="GRM38" s="3"/>
      <c r="GRN38" s="3"/>
      <c r="GRO38" s="3"/>
      <c r="GRP38" s="3"/>
      <c r="GRQ38" s="3"/>
      <c r="GRR38" s="3"/>
      <c r="GRS38" s="3"/>
      <c r="GRT38" s="3"/>
      <c r="GRU38" s="3"/>
      <c r="GRV38" s="3"/>
      <c r="GRW38" s="3"/>
      <c r="GRX38" s="3"/>
      <c r="GRY38" s="3"/>
      <c r="GRZ38" s="3"/>
      <c r="GSA38" s="3"/>
      <c r="GSB38" s="3"/>
      <c r="GSC38" s="3"/>
      <c r="GSD38" s="3"/>
      <c r="GSE38" s="3"/>
      <c r="GSF38" s="3"/>
      <c r="GSG38" s="3"/>
      <c r="GSH38" s="3"/>
      <c r="GSI38" s="3"/>
      <c r="GSJ38" s="3"/>
      <c r="GSK38" s="3"/>
      <c r="GSL38" s="3"/>
      <c r="GSM38" s="3"/>
      <c r="GSN38" s="3"/>
      <c r="GSO38" s="3"/>
      <c r="GSP38" s="3"/>
      <c r="GSQ38" s="3"/>
      <c r="GSR38" s="3"/>
      <c r="GSS38" s="3"/>
      <c r="GST38" s="3"/>
      <c r="GSU38" s="3"/>
      <c r="GSV38" s="3"/>
      <c r="GSW38" s="3"/>
      <c r="GSX38" s="3"/>
      <c r="GSY38" s="3"/>
      <c r="GSZ38" s="3"/>
      <c r="GTA38" s="3"/>
      <c r="GTB38" s="3"/>
      <c r="GTC38" s="3"/>
      <c r="GTD38" s="3"/>
      <c r="GTE38" s="3"/>
      <c r="GTF38" s="3"/>
      <c r="GTG38" s="3"/>
      <c r="GTH38" s="3"/>
      <c r="GTI38" s="3"/>
      <c r="GTJ38" s="3"/>
      <c r="GTK38" s="3"/>
      <c r="GTL38" s="3"/>
      <c r="GTM38" s="3"/>
      <c r="GTN38" s="3"/>
      <c r="GTO38" s="3"/>
      <c r="GTP38" s="3"/>
      <c r="GTQ38" s="3"/>
      <c r="GTR38" s="3"/>
      <c r="GTS38" s="3"/>
      <c r="GTT38" s="3"/>
      <c r="GTU38" s="3"/>
      <c r="GTV38" s="3"/>
      <c r="GTW38" s="3"/>
      <c r="GTX38" s="3"/>
      <c r="GTY38" s="3"/>
      <c r="GTZ38" s="3"/>
      <c r="GUA38" s="3"/>
      <c r="GUB38" s="3"/>
      <c r="GUC38" s="3"/>
      <c r="GUD38" s="3"/>
      <c r="GUE38" s="3"/>
      <c r="GUF38" s="3"/>
      <c r="GUG38" s="3"/>
      <c r="GUH38" s="3"/>
      <c r="GUI38" s="3"/>
      <c r="GUJ38" s="3"/>
      <c r="GUK38" s="3"/>
      <c r="GUL38" s="3"/>
      <c r="GUM38" s="3"/>
      <c r="GUN38" s="3"/>
      <c r="GUO38" s="3"/>
      <c r="GUP38" s="3"/>
      <c r="GUQ38" s="3"/>
      <c r="GUR38" s="3"/>
      <c r="GUS38" s="3"/>
      <c r="GUT38" s="3"/>
      <c r="GUU38" s="3"/>
      <c r="GUV38" s="3"/>
      <c r="GUW38" s="3"/>
      <c r="GUX38" s="3"/>
      <c r="GUY38" s="3"/>
      <c r="GUZ38" s="3"/>
      <c r="GVA38" s="3"/>
      <c r="GVB38" s="3"/>
      <c r="GVC38" s="3"/>
      <c r="GVD38" s="3"/>
      <c r="GVE38" s="3"/>
      <c r="GVF38" s="3"/>
      <c r="GVG38" s="3"/>
      <c r="GVH38" s="3"/>
      <c r="GVI38" s="3"/>
      <c r="GVJ38" s="3"/>
      <c r="GVK38" s="3"/>
      <c r="GVL38" s="3"/>
      <c r="GVM38" s="3"/>
      <c r="GVN38" s="3"/>
      <c r="GVO38" s="3"/>
      <c r="GVP38" s="3"/>
      <c r="GVQ38" s="3"/>
      <c r="GVR38" s="3"/>
      <c r="GVS38" s="3"/>
      <c r="GVT38" s="3"/>
      <c r="GVU38" s="3"/>
      <c r="GVV38" s="3"/>
      <c r="GVW38" s="3"/>
      <c r="GVX38" s="3"/>
      <c r="GVY38" s="3"/>
      <c r="GVZ38" s="3"/>
      <c r="GWA38" s="3"/>
      <c r="GWB38" s="3"/>
      <c r="GWC38" s="3"/>
      <c r="GWD38" s="3"/>
      <c r="GWE38" s="3"/>
      <c r="GWF38" s="3"/>
      <c r="GWG38" s="3"/>
      <c r="GWH38" s="3"/>
      <c r="GWI38" s="3"/>
      <c r="GWJ38" s="3"/>
      <c r="GWK38" s="3"/>
      <c r="GWL38" s="3"/>
      <c r="GWM38" s="3"/>
      <c r="GWN38" s="3"/>
      <c r="GWO38" s="3"/>
      <c r="GWP38" s="3"/>
      <c r="GWQ38" s="3"/>
      <c r="GWR38" s="3"/>
      <c r="GWS38" s="3"/>
      <c r="GWT38" s="3"/>
      <c r="GWU38" s="3"/>
      <c r="GWV38" s="3"/>
      <c r="GWW38" s="3"/>
      <c r="GWX38" s="3"/>
      <c r="GWY38" s="3"/>
      <c r="GWZ38" s="3"/>
      <c r="GXA38" s="3"/>
      <c r="GXB38" s="3"/>
      <c r="GXC38" s="3"/>
      <c r="GXD38" s="3"/>
      <c r="GXE38" s="3"/>
      <c r="GXF38" s="3"/>
      <c r="GXG38" s="3"/>
      <c r="GXH38" s="3"/>
      <c r="GXI38" s="3"/>
      <c r="GXJ38" s="3"/>
      <c r="GXK38" s="3"/>
      <c r="GXL38" s="3"/>
      <c r="GXM38" s="3"/>
      <c r="GXN38" s="3"/>
      <c r="GXO38" s="3"/>
      <c r="GXP38" s="3"/>
      <c r="GXQ38" s="3"/>
      <c r="GXR38" s="3"/>
      <c r="GXS38" s="3"/>
      <c r="GXT38" s="3"/>
      <c r="GXU38" s="3"/>
      <c r="GXV38" s="3"/>
      <c r="GXW38" s="3"/>
      <c r="GXX38" s="3"/>
      <c r="GXY38" s="3"/>
      <c r="GXZ38" s="3"/>
      <c r="GYA38" s="3"/>
      <c r="GYB38" s="3"/>
      <c r="GYC38" s="3"/>
      <c r="GYD38" s="3"/>
      <c r="GYE38" s="3"/>
      <c r="GYF38" s="3"/>
      <c r="GYG38" s="3"/>
      <c r="GYH38" s="3"/>
      <c r="GYI38" s="3"/>
      <c r="GYJ38" s="3"/>
      <c r="GYK38" s="3"/>
      <c r="GYL38" s="3"/>
      <c r="GYM38" s="3"/>
      <c r="GYN38" s="3"/>
      <c r="GYO38" s="3"/>
      <c r="GYP38" s="3"/>
      <c r="GYQ38" s="3"/>
      <c r="GYR38" s="3"/>
      <c r="GYS38" s="3"/>
      <c r="GYT38" s="3"/>
      <c r="GYU38" s="3"/>
      <c r="GYV38" s="3"/>
      <c r="GYW38" s="3"/>
      <c r="GYX38" s="3"/>
      <c r="GYY38" s="3"/>
      <c r="GYZ38" s="3"/>
      <c r="GZA38" s="3"/>
      <c r="GZB38" s="3"/>
      <c r="GZC38" s="3"/>
      <c r="GZD38" s="3"/>
      <c r="GZE38" s="3"/>
      <c r="GZF38" s="3"/>
      <c r="GZG38" s="3"/>
      <c r="GZH38" s="3"/>
      <c r="GZI38" s="3"/>
      <c r="GZJ38" s="3"/>
      <c r="GZK38" s="3"/>
      <c r="GZL38" s="3"/>
      <c r="GZM38" s="3"/>
      <c r="GZN38" s="3"/>
      <c r="GZO38" s="3"/>
      <c r="GZP38" s="3"/>
      <c r="GZQ38" s="3"/>
      <c r="GZR38" s="3"/>
      <c r="GZS38" s="3"/>
      <c r="GZT38" s="3"/>
      <c r="GZU38" s="3"/>
      <c r="GZV38" s="3"/>
      <c r="GZW38" s="3"/>
      <c r="GZX38" s="3"/>
      <c r="GZY38" s="3"/>
      <c r="GZZ38" s="3"/>
      <c r="HAA38" s="3"/>
      <c r="HAB38" s="3"/>
      <c r="HAC38" s="3"/>
      <c r="HAD38" s="3"/>
      <c r="HAE38" s="3"/>
      <c r="HAF38" s="3"/>
      <c r="HAG38" s="3"/>
      <c r="HAH38" s="3"/>
      <c r="HAI38" s="3"/>
      <c r="HAJ38" s="3"/>
      <c r="HAK38" s="3"/>
      <c r="HAL38" s="3"/>
      <c r="HAM38" s="3"/>
      <c r="HAN38" s="3"/>
      <c r="HAO38" s="3"/>
      <c r="HAP38" s="3"/>
      <c r="HAQ38" s="3"/>
      <c r="HAR38" s="3"/>
      <c r="HAS38" s="3"/>
      <c r="HAT38" s="3"/>
      <c r="HAU38" s="3"/>
      <c r="HAV38" s="3"/>
      <c r="HAW38" s="3"/>
      <c r="HAX38" s="3"/>
      <c r="HAY38" s="3"/>
      <c r="HAZ38" s="3"/>
      <c r="HBA38" s="3"/>
      <c r="HBB38" s="3"/>
      <c r="HBC38" s="3"/>
      <c r="HBD38" s="3"/>
      <c r="HBE38" s="3"/>
      <c r="HBF38" s="3"/>
      <c r="HBG38" s="3"/>
      <c r="HBH38" s="3"/>
      <c r="HBI38" s="3"/>
      <c r="HBJ38" s="3"/>
      <c r="HBK38" s="3"/>
      <c r="HBL38" s="3"/>
      <c r="HBM38" s="3"/>
      <c r="HBN38" s="3"/>
      <c r="HBO38" s="3"/>
      <c r="HBP38" s="3"/>
      <c r="HBQ38" s="3"/>
      <c r="HBR38" s="3"/>
      <c r="HBS38" s="3"/>
      <c r="HBT38" s="3"/>
      <c r="HBU38" s="3"/>
      <c r="HBV38" s="3"/>
      <c r="HBW38" s="3"/>
      <c r="HBX38" s="3"/>
      <c r="HBY38" s="3"/>
      <c r="HBZ38" s="3"/>
      <c r="HCA38" s="3"/>
      <c r="HCB38" s="3"/>
      <c r="HCC38" s="3"/>
      <c r="HCD38" s="3"/>
      <c r="HCE38" s="3"/>
      <c r="HCF38" s="3"/>
      <c r="HCG38" s="3"/>
      <c r="HCH38" s="3"/>
      <c r="HCI38" s="3"/>
      <c r="HCJ38" s="3"/>
      <c r="HCK38" s="3"/>
      <c r="HCL38" s="3"/>
      <c r="HCM38" s="3"/>
      <c r="HCN38" s="3"/>
      <c r="HCO38" s="3"/>
      <c r="HCP38" s="3"/>
      <c r="HCQ38" s="3"/>
      <c r="HCR38" s="3"/>
      <c r="HCS38" s="3"/>
      <c r="HCT38" s="3"/>
      <c r="HCU38" s="3"/>
      <c r="HCV38" s="3"/>
      <c r="HCW38" s="3"/>
      <c r="HCX38" s="3"/>
      <c r="HCY38" s="3"/>
      <c r="HCZ38" s="3"/>
      <c r="HDA38" s="3"/>
      <c r="HDB38" s="3"/>
      <c r="HDC38" s="3"/>
      <c r="HDD38" s="3"/>
      <c r="HDE38" s="3"/>
      <c r="HDF38" s="3"/>
      <c r="HDG38" s="3"/>
      <c r="HDH38" s="3"/>
      <c r="HDI38" s="3"/>
      <c r="HDJ38" s="3"/>
      <c r="HDK38" s="3"/>
      <c r="HDL38" s="3"/>
      <c r="HDM38" s="3"/>
      <c r="HDN38" s="3"/>
      <c r="HDO38" s="3"/>
      <c r="HDP38" s="3"/>
      <c r="HDQ38" s="3"/>
      <c r="HDR38" s="3"/>
      <c r="HDS38" s="3"/>
      <c r="HDT38" s="3"/>
      <c r="HDU38" s="3"/>
      <c r="HDV38" s="3"/>
      <c r="HDW38" s="3"/>
      <c r="HDX38" s="3"/>
      <c r="HDY38" s="3"/>
      <c r="HDZ38" s="3"/>
      <c r="HEA38" s="3"/>
      <c r="HEB38" s="3"/>
      <c r="HEC38" s="3"/>
      <c r="HED38" s="3"/>
      <c r="HEE38" s="3"/>
      <c r="HEF38" s="3"/>
      <c r="HEG38" s="3"/>
      <c r="HEH38" s="3"/>
      <c r="HEI38" s="3"/>
      <c r="HEJ38" s="3"/>
      <c r="HEK38" s="3"/>
      <c r="HEL38" s="3"/>
      <c r="HEM38" s="3"/>
      <c r="HEN38" s="3"/>
      <c r="HEO38" s="3"/>
      <c r="HEP38" s="3"/>
      <c r="HEQ38" s="3"/>
      <c r="HER38" s="3"/>
      <c r="HES38" s="3"/>
      <c r="HET38" s="3"/>
      <c r="HEU38" s="3"/>
      <c r="HEV38" s="3"/>
      <c r="HEW38" s="3"/>
      <c r="HEX38" s="3"/>
      <c r="HEY38" s="3"/>
      <c r="HEZ38" s="3"/>
      <c r="HFA38" s="3"/>
      <c r="HFB38" s="3"/>
      <c r="HFC38" s="3"/>
      <c r="HFD38" s="3"/>
      <c r="HFE38" s="3"/>
      <c r="HFF38" s="3"/>
      <c r="HFG38" s="3"/>
      <c r="HFH38" s="3"/>
      <c r="HFI38" s="3"/>
      <c r="HFJ38" s="3"/>
      <c r="HFK38" s="3"/>
      <c r="HFL38" s="3"/>
      <c r="HFM38" s="3"/>
      <c r="HFN38" s="3"/>
      <c r="HFO38" s="3"/>
      <c r="HFP38" s="3"/>
      <c r="HFQ38" s="3"/>
      <c r="HFR38" s="3"/>
      <c r="HFS38" s="3"/>
      <c r="HFT38" s="3"/>
      <c r="HFU38" s="3"/>
      <c r="HFV38" s="3"/>
      <c r="HFW38" s="3"/>
      <c r="HFX38" s="3"/>
      <c r="HFY38" s="3"/>
      <c r="HFZ38" s="3"/>
      <c r="HGA38" s="3"/>
      <c r="HGB38" s="3"/>
      <c r="HGC38" s="3"/>
      <c r="HGD38" s="3"/>
      <c r="HGE38" s="3"/>
      <c r="HGF38" s="3"/>
      <c r="HGG38" s="3"/>
      <c r="HGH38" s="3"/>
      <c r="HGI38" s="3"/>
      <c r="HGJ38" s="3"/>
      <c r="HGK38" s="3"/>
      <c r="HGL38" s="3"/>
      <c r="HGM38" s="3"/>
      <c r="HGN38" s="3"/>
      <c r="HGO38" s="3"/>
      <c r="HGP38" s="3"/>
      <c r="HGQ38" s="3"/>
      <c r="HGR38" s="3"/>
      <c r="HGS38" s="3"/>
      <c r="HGT38" s="3"/>
      <c r="HGU38" s="3"/>
      <c r="HGV38" s="3"/>
      <c r="HGW38" s="3"/>
      <c r="HGX38" s="3"/>
      <c r="HGY38" s="3"/>
      <c r="HGZ38" s="3"/>
      <c r="HHA38" s="3"/>
      <c r="HHB38" s="3"/>
      <c r="HHC38" s="3"/>
      <c r="HHD38" s="3"/>
      <c r="HHE38" s="3"/>
      <c r="HHF38" s="3"/>
      <c r="HHG38" s="3"/>
      <c r="HHH38" s="3"/>
      <c r="HHI38" s="3"/>
      <c r="HHJ38" s="3"/>
      <c r="HHK38" s="3"/>
      <c r="HHL38" s="3"/>
      <c r="HHM38" s="3"/>
      <c r="HHN38" s="3"/>
      <c r="HHO38" s="3"/>
      <c r="HHP38" s="3"/>
      <c r="HHQ38" s="3"/>
      <c r="HHR38" s="3"/>
      <c r="HHS38" s="3"/>
      <c r="HHT38" s="3"/>
      <c r="HHU38" s="3"/>
      <c r="HHV38" s="3"/>
      <c r="HHW38" s="3"/>
      <c r="HHX38" s="3"/>
      <c r="HHY38" s="3"/>
      <c r="HHZ38" s="3"/>
      <c r="HIA38" s="3"/>
      <c r="HIB38" s="3"/>
      <c r="HIC38" s="3"/>
      <c r="HID38" s="3"/>
      <c r="HIE38" s="3"/>
      <c r="HIF38" s="3"/>
      <c r="HIG38" s="3"/>
      <c r="HIH38" s="3"/>
      <c r="HII38" s="3"/>
      <c r="HIJ38" s="3"/>
      <c r="HIK38" s="3"/>
      <c r="HIL38" s="3"/>
      <c r="HIM38" s="3"/>
      <c r="HIN38" s="3"/>
      <c r="HIO38" s="3"/>
      <c r="HIP38" s="3"/>
      <c r="HIQ38" s="3"/>
      <c r="HIR38" s="3"/>
      <c r="HIS38" s="3"/>
      <c r="HIT38" s="3"/>
      <c r="HIU38" s="3"/>
      <c r="HIV38" s="3"/>
      <c r="HIW38" s="3"/>
      <c r="HIX38" s="3"/>
      <c r="HIY38" s="3"/>
      <c r="HIZ38" s="3"/>
      <c r="HJA38" s="3"/>
      <c r="HJB38" s="3"/>
      <c r="HJC38" s="3"/>
      <c r="HJD38" s="3"/>
      <c r="HJE38" s="3"/>
      <c r="HJF38" s="3"/>
      <c r="HJG38" s="3"/>
      <c r="HJH38" s="3"/>
      <c r="HJI38" s="3"/>
      <c r="HJJ38" s="3"/>
      <c r="HJK38" s="3"/>
      <c r="HJL38" s="3"/>
      <c r="HJM38" s="3"/>
      <c r="HJN38" s="3"/>
      <c r="HJO38" s="3"/>
      <c r="HJP38" s="3"/>
      <c r="HJQ38" s="3"/>
      <c r="HJR38" s="3"/>
      <c r="HJS38" s="3"/>
      <c r="HJT38" s="3"/>
      <c r="HJU38" s="3"/>
      <c r="HJV38" s="3"/>
      <c r="HJW38" s="3"/>
      <c r="HJX38" s="3"/>
      <c r="HJY38" s="3"/>
      <c r="HJZ38" s="3"/>
      <c r="HKA38" s="3"/>
      <c r="HKB38" s="3"/>
      <c r="HKC38" s="3"/>
      <c r="HKD38" s="3"/>
      <c r="HKE38" s="3"/>
      <c r="HKF38" s="3"/>
      <c r="HKG38" s="3"/>
      <c r="HKH38" s="3"/>
      <c r="HKI38" s="3"/>
      <c r="HKJ38" s="3"/>
      <c r="HKK38" s="3"/>
      <c r="HKL38" s="3"/>
      <c r="HKM38" s="3"/>
      <c r="HKN38" s="3"/>
      <c r="HKO38" s="3"/>
      <c r="HKP38" s="3"/>
      <c r="HKQ38" s="3"/>
      <c r="HKR38" s="3"/>
      <c r="HKS38" s="3"/>
      <c r="HKT38" s="3"/>
      <c r="HKU38" s="3"/>
      <c r="HKV38" s="3"/>
      <c r="HKW38" s="3"/>
      <c r="HKX38" s="3"/>
      <c r="HKY38" s="3"/>
      <c r="HKZ38" s="3"/>
      <c r="HLA38" s="3"/>
      <c r="HLB38" s="3"/>
      <c r="HLC38" s="3"/>
      <c r="HLD38" s="3"/>
      <c r="HLE38" s="3"/>
      <c r="HLF38" s="3"/>
      <c r="HLG38" s="3"/>
      <c r="HLH38" s="3"/>
      <c r="HLI38" s="3"/>
      <c r="HLJ38" s="3"/>
      <c r="HLK38" s="3"/>
      <c r="HLL38" s="3"/>
      <c r="HLM38" s="3"/>
      <c r="HLN38" s="3"/>
      <c r="HLO38" s="3"/>
      <c r="HLP38" s="3"/>
      <c r="HLQ38" s="3"/>
      <c r="HLR38" s="3"/>
      <c r="HLS38" s="3"/>
      <c r="HLT38" s="3"/>
      <c r="HLU38" s="3"/>
      <c r="HLV38" s="3"/>
      <c r="HLW38" s="3"/>
      <c r="HLX38" s="3"/>
      <c r="HLY38" s="3"/>
      <c r="HLZ38" s="3"/>
      <c r="HMA38" s="3"/>
      <c r="HMB38" s="3"/>
      <c r="HMC38" s="3"/>
      <c r="HMD38" s="3"/>
      <c r="HME38" s="3"/>
      <c r="HMF38" s="3"/>
      <c r="HMG38" s="3"/>
      <c r="HMH38" s="3"/>
      <c r="HMI38" s="3"/>
      <c r="HMJ38" s="3"/>
      <c r="HMK38" s="3"/>
      <c r="HML38" s="3"/>
      <c r="HMM38" s="3"/>
      <c r="HMN38" s="3"/>
      <c r="HMO38" s="3"/>
      <c r="HMP38" s="3"/>
      <c r="HMQ38" s="3"/>
      <c r="HMR38" s="3"/>
      <c r="HMS38" s="3"/>
      <c r="HMT38" s="3"/>
      <c r="HMU38" s="3"/>
      <c r="HMV38" s="3"/>
      <c r="HMW38" s="3"/>
      <c r="HMX38" s="3"/>
      <c r="HMY38" s="3"/>
      <c r="HMZ38" s="3"/>
      <c r="HNA38" s="3"/>
      <c r="HNB38" s="3"/>
      <c r="HNC38" s="3"/>
      <c r="HND38" s="3"/>
      <c r="HNE38" s="3"/>
      <c r="HNF38" s="3"/>
      <c r="HNG38" s="3"/>
      <c r="HNH38" s="3"/>
      <c r="HNI38" s="3"/>
      <c r="HNJ38" s="3"/>
      <c r="HNK38" s="3"/>
      <c r="HNL38" s="3"/>
      <c r="HNM38" s="3"/>
      <c r="HNN38" s="3"/>
      <c r="HNO38" s="3"/>
      <c r="HNP38" s="3"/>
      <c r="HNQ38" s="3"/>
      <c r="HNR38" s="3"/>
      <c r="HNS38" s="3"/>
      <c r="HNT38" s="3"/>
      <c r="HNU38" s="3"/>
      <c r="HNV38" s="3"/>
      <c r="HNW38" s="3"/>
      <c r="HNX38" s="3"/>
      <c r="HNY38" s="3"/>
      <c r="HNZ38" s="3"/>
      <c r="HOA38" s="3"/>
      <c r="HOB38" s="3"/>
      <c r="HOC38" s="3"/>
      <c r="HOD38" s="3"/>
      <c r="HOE38" s="3"/>
      <c r="HOF38" s="3"/>
      <c r="HOG38" s="3"/>
      <c r="HOH38" s="3"/>
      <c r="HOI38" s="3"/>
      <c r="HOJ38" s="3"/>
      <c r="HOK38" s="3"/>
      <c r="HOL38" s="3"/>
      <c r="HOM38" s="3"/>
      <c r="HON38" s="3"/>
      <c r="HOO38" s="3"/>
      <c r="HOP38" s="3"/>
      <c r="HOQ38" s="3"/>
      <c r="HOR38" s="3"/>
      <c r="HOS38" s="3"/>
      <c r="HOT38" s="3"/>
      <c r="HOU38" s="3"/>
      <c r="HOV38" s="3"/>
      <c r="HOW38" s="3"/>
      <c r="HOX38" s="3"/>
      <c r="HOY38" s="3"/>
      <c r="HOZ38" s="3"/>
      <c r="HPA38" s="3"/>
      <c r="HPB38" s="3"/>
      <c r="HPC38" s="3"/>
      <c r="HPD38" s="3"/>
      <c r="HPE38" s="3"/>
      <c r="HPF38" s="3"/>
      <c r="HPG38" s="3"/>
      <c r="HPH38" s="3"/>
      <c r="HPI38" s="3"/>
      <c r="HPJ38" s="3"/>
      <c r="HPK38" s="3"/>
      <c r="HPL38" s="3"/>
      <c r="HPM38" s="3"/>
      <c r="HPN38" s="3"/>
      <c r="HPO38" s="3"/>
      <c r="HPP38" s="3"/>
      <c r="HPQ38" s="3"/>
      <c r="HPR38" s="3"/>
      <c r="HPS38" s="3"/>
      <c r="HPT38" s="3"/>
      <c r="HPU38" s="3"/>
      <c r="HPV38" s="3"/>
      <c r="HPW38" s="3"/>
      <c r="HPX38" s="3"/>
      <c r="HPY38" s="3"/>
      <c r="HPZ38" s="3"/>
      <c r="HQA38" s="3"/>
      <c r="HQB38" s="3"/>
      <c r="HQC38" s="3"/>
      <c r="HQD38" s="3"/>
      <c r="HQE38" s="3"/>
      <c r="HQF38" s="3"/>
      <c r="HQG38" s="3"/>
      <c r="HQH38" s="3"/>
      <c r="HQI38" s="3"/>
      <c r="HQJ38" s="3"/>
      <c r="HQK38" s="3"/>
      <c r="HQL38" s="3"/>
      <c r="HQM38" s="3"/>
      <c r="HQN38" s="3"/>
      <c r="HQO38" s="3"/>
      <c r="HQP38" s="3"/>
      <c r="HQQ38" s="3"/>
      <c r="HQR38" s="3"/>
      <c r="HQS38" s="3"/>
      <c r="HQT38" s="3"/>
      <c r="HQU38" s="3"/>
      <c r="HQV38" s="3"/>
      <c r="HQW38" s="3"/>
      <c r="HQX38" s="3"/>
      <c r="HQY38" s="3"/>
      <c r="HQZ38" s="3"/>
      <c r="HRA38" s="3"/>
      <c r="HRB38" s="3"/>
      <c r="HRC38" s="3"/>
      <c r="HRD38" s="3"/>
      <c r="HRE38" s="3"/>
      <c r="HRF38" s="3"/>
      <c r="HRG38" s="3"/>
      <c r="HRH38" s="3"/>
      <c r="HRI38" s="3"/>
      <c r="HRJ38" s="3"/>
      <c r="HRK38" s="3"/>
      <c r="HRL38" s="3"/>
      <c r="HRM38" s="3"/>
      <c r="HRN38" s="3"/>
      <c r="HRO38" s="3"/>
      <c r="HRP38" s="3"/>
      <c r="HRQ38" s="3"/>
      <c r="HRR38" s="3"/>
      <c r="HRS38" s="3"/>
      <c r="HRT38" s="3"/>
      <c r="HRU38" s="3"/>
      <c r="HRV38" s="3"/>
      <c r="HRW38" s="3"/>
      <c r="HRX38" s="3"/>
      <c r="HRY38" s="3"/>
      <c r="HRZ38" s="3"/>
      <c r="HSA38" s="3"/>
      <c r="HSB38" s="3"/>
      <c r="HSC38" s="3"/>
      <c r="HSD38" s="3"/>
      <c r="HSE38" s="3"/>
      <c r="HSF38" s="3"/>
      <c r="HSG38" s="3"/>
      <c r="HSH38" s="3"/>
      <c r="HSI38" s="3"/>
      <c r="HSJ38" s="3"/>
      <c r="HSK38" s="3"/>
      <c r="HSL38" s="3"/>
      <c r="HSM38" s="3"/>
      <c r="HSN38" s="3"/>
      <c r="HSO38" s="3"/>
      <c r="HSP38" s="3"/>
      <c r="HSQ38" s="3"/>
      <c r="HSR38" s="3"/>
      <c r="HSS38" s="3"/>
      <c r="HST38" s="3"/>
      <c r="HSU38" s="3"/>
      <c r="HSV38" s="3"/>
      <c r="HSW38" s="3"/>
      <c r="HSX38" s="3"/>
      <c r="HSY38" s="3"/>
      <c r="HSZ38" s="3"/>
      <c r="HTA38" s="3"/>
      <c r="HTB38" s="3"/>
      <c r="HTC38" s="3"/>
      <c r="HTD38" s="3"/>
      <c r="HTE38" s="3"/>
      <c r="HTF38" s="3"/>
      <c r="HTG38" s="3"/>
      <c r="HTH38" s="3"/>
      <c r="HTI38" s="3"/>
      <c r="HTJ38" s="3"/>
      <c r="HTK38" s="3"/>
      <c r="HTL38" s="3"/>
      <c r="HTM38" s="3"/>
      <c r="HTN38" s="3"/>
      <c r="HTO38" s="3"/>
      <c r="HTP38" s="3"/>
      <c r="HTQ38" s="3"/>
      <c r="HTR38" s="3"/>
      <c r="HTS38" s="3"/>
      <c r="HTT38" s="3"/>
      <c r="HTU38" s="3"/>
      <c r="HTV38" s="3"/>
      <c r="HTW38" s="3"/>
      <c r="HTX38" s="3"/>
      <c r="HTY38" s="3"/>
      <c r="HTZ38" s="3"/>
      <c r="HUA38" s="3"/>
      <c r="HUB38" s="3"/>
      <c r="HUC38" s="3"/>
      <c r="HUD38" s="3"/>
      <c r="HUE38" s="3"/>
      <c r="HUF38" s="3"/>
      <c r="HUG38" s="3"/>
      <c r="HUH38" s="3"/>
      <c r="HUI38" s="3"/>
      <c r="HUJ38" s="3"/>
      <c r="HUK38" s="3"/>
      <c r="HUL38" s="3"/>
      <c r="HUM38" s="3"/>
      <c r="HUN38" s="3"/>
      <c r="HUO38" s="3"/>
      <c r="HUP38" s="3"/>
      <c r="HUQ38" s="3"/>
      <c r="HUR38" s="3"/>
      <c r="HUS38" s="3"/>
      <c r="HUT38" s="3"/>
      <c r="HUU38" s="3"/>
      <c r="HUV38" s="3"/>
      <c r="HUW38" s="3"/>
      <c r="HUX38" s="3"/>
      <c r="HUY38" s="3"/>
      <c r="HUZ38" s="3"/>
      <c r="HVA38" s="3"/>
      <c r="HVB38" s="3"/>
      <c r="HVC38" s="3"/>
      <c r="HVD38" s="3"/>
      <c r="HVE38" s="3"/>
      <c r="HVF38" s="3"/>
      <c r="HVG38" s="3"/>
      <c r="HVH38" s="3"/>
      <c r="HVI38" s="3"/>
      <c r="HVJ38" s="3"/>
      <c r="HVK38" s="3"/>
      <c r="HVL38" s="3"/>
      <c r="HVM38" s="3"/>
      <c r="HVN38" s="3"/>
      <c r="HVO38" s="3"/>
      <c r="HVP38" s="3"/>
      <c r="HVQ38" s="3"/>
      <c r="HVR38" s="3"/>
      <c r="HVS38" s="3"/>
      <c r="HVT38" s="3"/>
      <c r="HVU38" s="3"/>
      <c r="HVV38" s="3"/>
      <c r="HVW38" s="3"/>
      <c r="HVX38" s="3"/>
      <c r="HVY38" s="3"/>
      <c r="HVZ38" s="3"/>
      <c r="HWA38" s="3"/>
      <c r="HWB38" s="3"/>
      <c r="HWC38" s="3"/>
      <c r="HWD38" s="3"/>
      <c r="HWE38" s="3"/>
      <c r="HWF38" s="3"/>
      <c r="HWG38" s="3"/>
      <c r="HWH38" s="3"/>
      <c r="HWI38" s="3"/>
      <c r="HWJ38" s="3"/>
      <c r="HWK38" s="3"/>
      <c r="HWL38" s="3"/>
      <c r="HWM38" s="3"/>
      <c r="HWN38" s="3"/>
      <c r="HWO38" s="3"/>
      <c r="HWP38" s="3"/>
      <c r="HWQ38" s="3"/>
      <c r="HWR38" s="3"/>
      <c r="HWS38" s="3"/>
      <c r="HWT38" s="3"/>
      <c r="HWU38" s="3"/>
      <c r="HWV38" s="3"/>
      <c r="HWW38" s="3"/>
      <c r="HWX38" s="3"/>
      <c r="HWY38" s="3"/>
      <c r="HWZ38" s="3"/>
      <c r="HXA38" s="3"/>
      <c r="HXB38" s="3"/>
      <c r="HXC38" s="3"/>
      <c r="HXD38" s="3"/>
      <c r="HXE38" s="3"/>
      <c r="HXF38" s="3"/>
      <c r="HXG38" s="3"/>
      <c r="HXH38" s="3"/>
      <c r="HXI38" s="3"/>
      <c r="HXJ38" s="3"/>
      <c r="HXK38" s="3"/>
      <c r="HXL38" s="3"/>
      <c r="HXM38" s="3"/>
      <c r="HXN38" s="3"/>
      <c r="HXO38" s="3"/>
      <c r="HXP38" s="3"/>
      <c r="HXQ38" s="3"/>
      <c r="HXR38" s="3"/>
      <c r="HXS38" s="3"/>
      <c r="HXT38" s="3"/>
      <c r="HXU38" s="3"/>
      <c r="HXV38" s="3"/>
      <c r="HXW38" s="3"/>
      <c r="HXX38" s="3"/>
      <c r="HXY38" s="3"/>
      <c r="HXZ38" s="3"/>
      <c r="HYA38" s="3"/>
      <c r="HYB38" s="3"/>
      <c r="HYC38" s="3"/>
      <c r="HYD38" s="3"/>
      <c r="HYE38" s="3"/>
      <c r="HYF38" s="3"/>
      <c r="HYG38" s="3"/>
      <c r="HYH38" s="3"/>
      <c r="HYI38" s="3"/>
      <c r="HYJ38" s="3"/>
      <c r="HYK38" s="3"/>
      <c r="HYL38" s="3"/>
      <c r="HYM38" s="3"/>
      <c r="HYN38" s="3"/>
      <c r="HYO38" s="3"/>
      <c r="HYP38" s="3"/>
      <c r="HYQ38" s="3"/>
      <c r="HYR38" s="3"/>
      <c r="HYS38" s="3"/>
      <c r="HYT38" s="3"/>
      <c r="HYU38" s="3"/>
      <c r="HYV38" s="3"/>
      <c r="HYW38" s="3"/>
      <c r="HYX38" s="3"/>
      <c r="HYY38" s="3"/>
      <c r="HYZ38" s="3"/>
      <c r="HZA38" s="3"/>
      <c r="HZB38" s="3"/>
      <c r="HZC38" s="3"/>
      <c r="HZD38" s="3"/>
      <c r="HZE38" s="3"/>
      <c r="HZF38" s="3"/>
      <c r="HZG38" s="3"/>
      <c r="HZH38" s="3"/>
      <c r="HZI38" s="3"/>
      <c r="HZJ38" s="3"/>
      <c r="HZK38" s="3"/>
      <c r="HZL38" s="3"/>
      <c r="HZM38" s="3"/>
      <c r="HZN38" s="3"/>
      <c r="HZO38" s="3"/>
      <c r="HZP38" s="3"/>
      <c r="HZQ38" s="3"/>
      <c r="HZR38" s="3"/>
      <c r="HZS38" s="3"/>
      <c r="HZT38" s="3"/>
      <c r="HZU38" s="3"/>
      <c r="HZV38" s="3"/>
      <c r="HZW38" s="3"/>
      <c r="HZX38" s="3"/>
      <c r="HZY38" s="3"/>
      <c r="HZZ38" s="3"/>
      <c r="IAA38" s="3"/>
      <c r="IAB38" s="3"/>
      <c r="IAC38" s="3"/>
      <c r="IAD38" s="3"/>
      <c r="IAE38" s="3"/>
      <c r="IAF38" s="3"/>
      <c r="IAG38" s="3"/>
      <c r="IAH38" s="3"/>
      <c r="IAI38" s="3"/>
      <c r="IAJ38" s="3"/>
      <c r="IAK38" s="3"/>
      <c r="IAL38" s="3"/>
      <c r="IAM38" s="3"/>
      <c r="IAN38" s="3"/>
      <c r="IAO38" s="3"/>
      <c r="IAP38" s="3"/>
      <c r="IAQ38" s="3"/>
      <c r="IAR38" s="3"/>
      <c r="IAS38" s="3"/>
      <c r="IAT38" s="3"/>
      <c r="IAU38" s="3"/>
      <c r="IAV38" s="3"/>
      <c r="IAW38" s="3"/>
      <c r="IAX38" s="3"/>
      <c r="IAY38" s="3"/>
      <c r="IAZ38" s="3"/>
      <c r="IBA38" s="3"/>
      <c r="IBB38" s="3"/>
      <c r="IBC38" s="3"/>
      <c r="IBD38" s="3"/>
      <c r="IBE38" s="3"/>
      <c r="IBF38" s="3"/>
      <c r="IBG38" s="3"/>
      <c r="IBH38" s="3"/>
      <c r="IBI38" s="3"/>
      <c r="IBJ38" s="3"/>
      <c r="IBK38" s="3"/>
      <c r="IBL38" s="3"/>
      <c r="IBM38" s="3"/>
      <c r="IBN38" s="3"/>
      <c r="IBO38" s="3"/>
      <c r="IBP38" s="3"/>
      <c r="IBQ38" s="3"/>
      <c r="IBR38" s="3"/>
      <c r="IBS38" s="3"/>
      <c r="IBT38" s="3"/>
      <c r="IBU38" s="3"/>
      <c r="IBV38" s="3"/>
      <c r="IBW38" s="3"/>
      <c r="IBX38" s="3"/>
      <c r="IBY38" s="3"/>
      <c r="IBZ38" s="3"/>
      <c r="ICA38" s="3"/>
      <c r="ICB38" s="3"/>
      <c r="ICC38" s="3"/>
      <c r="ICD38" s="3"/>
      <c r="ICE38" s="3"/>
      <c r="ICF38" s="3"/>
      <c r="ICG38" s="3"/>
      <c r="ICH38" s="3"/>
      <c r="ICI38" s="3"/>
      <c r="ICJ38" s="3"/>
      <c r="ICK38" s="3"/>
      <c r="ICL38" s="3"/>
      <c r="ICM38" s="3"/>
      <c r="ICN38" s="3"/>
      <c r="ICO38" s="3"/>
      <c r="ICP38" s="3"/>
      <c r="ICQ38" s="3"/>
      <c r="ICR38" s="3"/>
      <c r="ICS38" s="3"/>
      <c r="ICT38" s="3"/>
      <c r="ICU38" s="3"/>
      <c r="ICV38" s="3"/>
      <c r="ICW38" s="3"/>
      <c r="ICX38" s="3"/>
      <c r="ICY38" s="3"/>
      <c r="ICZ38" s="3"/>
      <c r="IDA38" s="3"/>
      <c r="IDB38" s="3"/>
      <c r="IDC38" s="3"/>
      <c r="IDD38" s="3"/>
      <c r="IDE38" s="3"/>
      <c r="IDF38" s="3"/>
      <c r="IDG38" s="3"/>
      <c r="IDH38" s="3"/>
      <c r="IDI38" s="3"/>
      <c r="IDJ38" s="3"/>
      <c r="IDK38" s="3"/>
      <c r="IDL38" s="3"/>
      <c r="IDM38" s="3"/>
      <c r="IDN38" s="3"/>
      <c r="IDO38" s="3"/>
      <c r="IDP38" s="3"/>
      <c r="IDQ38" s="3"/>
      <c r="IDR38" s="3"/>
      <c r="IDS38" s="3"/>
      <c r="IDT38" s="3"/>
      <c r="IDU38" s="3"/>
      <c r="IDV38" s="3"/>
      <c r="IDW38" s="3"/>
      <c r="IDX38" s="3"/>
      <c r="IDY38" s="3"/>
      <c r="IDZ38" s="3"/>
      <c r="IEA38" s="3"/>
      <c r="IEB38" s="3"/>
      <c r="IEC38" s="3"/>
      <c r="IED38" s="3"/>
      <c r="IEE38" s="3"/>
      <c r="IEF38" s="3"/>
      <c r="IEG38" s="3"/>
      <c r="IEH38" s="3"/>
      <c r="IEI38" s="3"/>
      <c r="IEJ38" s="3"/>
      <c r="IEK38" s="3"/>
      <c r="IEL38" s="3"/>
      <c r="IEM38" s="3"/>
      <c r="IEN38" s="3"/>
      <c r="IEO38" s="3"/>
      <c r="IEP38" s="3"/>
      <c r="IEQ38" s="3"/>
      <c r="IER38" s="3"/>
      <c r="IES38" s="3"/>
      <c r="IET38" s="3"/>
      <c r="IEU38" s="3"/>
      <c r="IEV38" s="3"/>
      <c r="IEW38" s="3"/>
      <c r="IEX38" s="3"/>
      <c r="IEY38" s="3"/>
      <c r="IEZ38" s="3"/>
      <c r="IFA38" s="3"/>
      <c r="IFB38" s="3"/>
      <c r="IFC38" s="3"/>
      <c r="IFD38" s="3"/>
      <c r="IFE38" s="3"/>
      <c r="IFF38" s="3"/>
      <c r="IFG38" s="3"/>
      <c r="IFH38" s="3"/>
      <c r="IFI38" s="3"/>
      <c r="IFJ38" s="3"/>
      <c r="IFK38" s="3"/>
      <c r="IFL38" s="3"/>
      <c r="IFM38" s="3"/>
      <c r="IFN38" s="3"/>
      <c r="IFO38" s="3"/>
      <c r="IFP38" s="3"/>
      <c r="IFQ38" s="3"/>
      <c r="IFR38" s="3"/>
      <c r="IFS38" s="3"/>
      <c r="IFT38" s="3"/>
      <c r="IFU38" s="3"/>
      <c r="IFV38" s="3"/>
      <c r="IFW38" s="3"/>
      <c r="IFX38" s="3"/>
      <c r="IFY38" s="3"/>
      <c r="IFZ38" s="3"/>
      <c r="IGA38" s="3"/>
      <c r="IGB38" s="3"/>
      <c r="IGC38" s="3"/>
      <c r="IGD38" s="3"/>
      <c r="IGE38" s="3"/>
      <c r="IGF38" s="3"/>
      <c r="IGG38" s="3"/>
      <c r="IGH38" s="3"/>
      <c r="IGI38" s="3"/>
      <c r="IGJ38" s="3"/>
      <c r="IGK38" s="3"/>
      <c r="IGL38" s="3"/>
      <c r="IGM38" s="3"/>
      <c r="IGN38" s="3"/>
      <c r="IGO38" s="3"/>
      <c r="IGP38" s="3"/>
      <c r="IGQ38" s="3"/>
      <c r="IGR38" s="3"/>
      <c r="IGS38" s="3"/>
      <c r="IGT38" s="3"/>
      <c r="IGU38" s="3"/>
      <c r="IGV38" s="3"/>
      <c r="IGW38" s="3"/>
      <c r="IGX38" s="3"/>
      <c r="IGY38" s="3"/>
      <c r="IGZ38" s="3"/>
      <c r="IHA38" s="3"/>
      <c r="IHB38" s="3"/>
      <c r="IHC38" s="3"/>
      <c r="IHD38" s="3"/>
      <c r="IHE38" s="3"/>
      <c r="IHF38" s="3"/>
      <c r="IHG38" s="3"/>
      <c r="IHH38" s="3"/>
      <c r="IHI38" s="3"/>
      <c r="IHJ38" s="3"/>
      <c r="IHK38" s="3"/>
      <c r="IHL38" s="3"/>
      <c r="IHM38" s="3"/>
      <c r="IHN38" s="3"/>
      <c r="IHO38" s="3"/>
      <c r="IHP38" s="3"/>
      <c r="IHQ38" s="3"/>
      <c r="IHR38" s="3"/>
      <c r="IHS38" s="3"/>
      <c r="IHT38" s="3"/>
      <c r="IHU38" s="3"/>
      <c r="IHV38" s="3"/>
      <c r="IHW38" s="3"/>
      <c r="IHX38" s="3"/>
      <c r="IHY38" s="3"/>
      <c r="IHZ38" s="3"/>
      <c r="IIA38" s="3"/>
      <c r="IIB38" s="3"/>
      <c r="IIC38" s="3"/>
      <c r="IID38" s="3"/>
      <c r="IIE38" s="3"/>
      <c r="IIF38" s="3"/>
      <c r="IIG38" s="3"/>
      <c r="IIH38" s="3"/>
      <c r="III38" s="3"/>
      <c r="IIJ38" s="3"/>
      <c r="IIK38" s="3"/>
      <c r="IIL38" s="3"/>
      <c r="IIM38" s="3"/>
      <c r="IIN38" s="3"/>
      <c r="IIO38" s="3"/>
      <c r="IIP38" s="3"/>
      <c r="IIQ38" s="3"/>
      <c r="IIR38" s="3"/>
      <c r="IIS38" s="3"/>
      <c r="IIT38" s="3"/>
      <c r="IIU38" s="3"/>
      <c r="IIV38" s="3"/>
      <c r="IIW38" s="3"/>
      <c r="IIX38" s="3"/>
      <c r="IIY38" s="3"/>
      <c r="IIZ38" s="3"/>
      <c r="IJA38" s="3"/>
      <c r="IJB38" s="3"/>
      <c r="IJC38" s="3"/>
      <c r="IJD38" s="3"/>
      <c r="IJE38" s="3"/>
      <c r="IJF38" s="3"/>
      <c r="IJG38" s="3"/>
      <c r="IJH38" s="3"/>
      <c r="IJI38" s="3"/>
      <c r="IJJ38" s="3"/>
      <c r="IJK38" s="3"/>
      <c r="IJL38" s="3"/>
      <c r="IJM38" s="3"/>
      <c r="IJN38" s="3"/>
      <c r="IJO38" s="3"/>
      <c r="IJP38" s="3"/>
      <c r="IJQ38" s="3"/>
      <c r="IJR38" s="3"/>
      <c r="IJS38" s="3"/>
      <c r="IJT38" s="3"/>
      <c r="IJU38" s="3"/>
      <c r="IJV38" s="3"/>
      <c r="IJW38" s="3"/>
      <c r="IJX38" s="3"/>
      <c r="IJY38" s="3"/>
      <c r="IJZ38" s="3"/>
      <c r="IKA38" s="3"/>
      <c r="IKB38" s="3"/>
      <c r="IKC38" s="3"/>
      <c r="IKD38" s="3"/>
      <c r="IKE38" s="3"/>
      <c r="IKF38" s="3"/>
      <c r="IKG38" s="3"/>
      <c r="IKH38" s="3"/>
      <c r="IKI38" s="3"/>
      <c r="IKJ38" s="3"/>
      <c r="IKK38" s="3"/>
      <c r="IKL38" s="3"/>
      <c r="IKM38" s="3"/>
      <c r="IKN38" s="3"/>
      <c r="IKO38" s="3"/>
      <c r="IKP38" s="3"/>
      <c r="IKQ38" s="3"/>
      <c r="IKR38" s="3"/>
      <c r="IKS38" s="3"/>
      <c r="IKT38" s="3"/>
      <c r="IKU38" s="3"/>
      <c r="IKV38" s="3"/>
      <c r="IKW38" s="3"/>
      <c r="IKX38" s="3"/>
      <c r="IKY38" s="3"/>
      <c r="IKZ38" s="3"/>
      <c r="ILA38" s="3"/>
      <c r="ILB38" s="3"/>
      <c r="ILC38" s="3"/>
      <c r="ILD38" s="3"/>
      <c r="ILE38" s="3"/>
      <c r="ILF38" s="3"/>
      <c r="ILG38" s="3"/>
      <c r="ILH38" s="3"/>
      <c r="ILI38" s="3"/>
      <c r="ILJ38" s="3"/>
      <c r="ILK38" s="3"/>
      <c r="ILL38" s="3"/>
      <c r="ILM38" s="3"/>
      <c r="ILN38" s="3"/>
      <c r="ILO38" s="3"/>
      <c r="ILP38" s="3"/>
      <c r="ILQ38" s="3"/>
      <c r="ILR38" s="3"/>
      <c r="ILS38" s="3"/>
      <c r="ILT38" s="3"/>
      <c r="ILU38" s="3"/>
      <c r="ILV38" s="3"/>
      <c r="ILW38" s="3"/>
      <c r="ILX38" s="3"/>
      <c r="ILY38" s="3"/>
      <c r="ILZ38" s="3"/>
      <c r="IMA38" s="3"/>
      <c r="IMB38" s="3"/>
      <c r="IMC38" s="3"/>
      <c r="IMD38" s="3"/>
      <c r="IME38" s="3"/>
      <c r="IMF38" s="3"/>
      <c r="IMG38" s="3"/>
      <c r="IMH38" s="3"/>
      <c r="IMI38" s="3"/>
      <c r="IMJ38" s="3"/>
      <c r="IMK38" s="3"/>
      <c r="IML38" s="3"/>
      <c r="IMM38" s="3"/>
      <c r="IMN38" s="3"/>
      <c r="IMO38" s="3"/>
      <c r="IMP38" s="3"/>
      <c r="IMQ38" s="3"/>
      <c r="IMR38" s="3"/>
      <c r="IMS38" s="3"/>
      <c r="IMT38" s="3"/>
      <c r="IMU38" s="3"/>
      <c r="IMV38" s="3"/>
      <c r="IMW38" s="3"/>
      <c r="IMX38" s="3"/>
      <c r="IMY38" s="3"/>
      <c r="IMZ38" s="3"/>
      <c r="INA38" s="3"/>
      <c r="INB38" s="3"/>
      <c r="INC38" s="3"/>
      <c r="IND38" s="3"/>
      <c r="INE38" s="3"/>
      <c r="INF38" s="3"/>
      <c r="ING38" s="3"/>
      <c r="INH38" s="3"/>
      <c r="INI38" s="3"/>
      <c r="INJ38" s="3"/>
      <c r="INK38" s="3"/>
      <c r="INL38" s="3"/>
      <c r="INM38" s="3"/>
      <c r="INN38" s="3"/>
      <c r="INO38" s="3"/>
      <c r="INP38" s="3"/>
      <c r="INQ38" s="3"/>
      <c r="INR38" s="3"/>
      <c r="INS38" s="3"/>
      <c r="INT38" s="3"/>
      <c r="INU38" s="3"/>
      <c r="INV38" s="3"/>
      <c r="INW38" s="3"/>
      <c r="INX38" s="3"/>
      <c r="INY38" s="3"/>
      <c r="INZ38" s="3"/>
      <c r="IOA38" s="3"/>
      <c r="IOB38" s="3"/>
      <c r="IOC38" s="3"/>
      <c r="IOD38" s="3"/>
      <c r="IOE38" s="3"/>
      <c r="IOF38" s="3"/>
      <c r="IOG38" s="3"/>
      <c r="IOH38" s="3"/>
      <c r="IOI38" s="3"/>
      <c r="IOJ38" s="3"/>
      <c r="IOK38" s="3"/>
      <c r="IOL38" s="3"/>
      <c r="IOM38" s="3"/>
      <c r="ION38" s="3"/>
      <c r="IOO38" s="3"/>
      <c r="IOP38" s="3"/>
      <c r="IOQ38" s="3"/>
      <c r="IOR38" s="3"/>
      <c r="IOS38" s="3"/>
      <c r="IOT38" s="3"/>
      <c r="IOU38" s="3"/>
      <c r="IOV38" s="3"/>
      <c r="IOW38" s="3"/>
      <c r="IOX38" s="3"/>
      <c r="IOY38" s="3"/>
      <c r="IOZ38" s="3"/>
      <c r="IPA38" s="3"/>
      <c r="IPB38" s="3"/>
      <c r="IPC38" s="3"/>
      <c r="IPD38" s="3"/>
      <c r="IPE38" s="3"/>
      <c r="IPF38" s="3"/>
      <c r="IPG38" s="3"/>
      <c r="IPH38" s="3"/>
      <c r="IPI38" s="3"/>
      <c r="IPJ38" s="3"/>
      <c r="IPK38" s="3"/>
      <c r="IPL38" s="3"/>
      <c r="IPM38" s="3"/>
      <c r="IPN38" s="3"/>
      <c r="IPO38" s="3"/>
      <c r="IPP38" s="3"/>
      <c r="IPQ38" s="3"/>
      <c r="IPR38" s="3"/>
      <c r="IPS38" s="3"/>
      <c r="IPT38" s="3"/>
      <c r="IPU38" s="3"/>
      <c r="IPV38" s="3"/>
      <c r="IPW38" s="3"/>
      <c r="IPX38" s="3"/>
      <c r="IPY38" s="3"/>
      <c r="IPZ38" s="3"/>
      <c r="IQA38" s="3"/>
      <c r="IQB38" s="3"/>
      <c r="IQC38" s="3"/>
      <c r="IQD38" s="3"/>
      <c r="IQE38" s="3"/>
      <c r="IQF38" s="3"/>
      <c r="IQG38" s="3"/>
      <c r="IQH38" s="3"/>
      <c r="IQI38" s="3"/>
      <c r="IQJ38" s="3"/>
      <c r="IQK38" s="3"/>
      <c r="IQL38" s="3"/>
      <c r="IQM38" s="3"/>
      <c r="IQN38" s="3"/>
      <c r="IQO38" s="3"/>
      <c r="IQP38" s="3"/>
      <c r="IQQ38" s="3"/>
      <c r="IQR38" s="3"/>
      <c r="IQS38" s="3"/>
      <c r="IQT38" s="3"/>
      <c r="IQU38" s="3"/>
      <c r="IQV38" s="3"/>
      <c r="IQW38" s="3"/>
      <c r="IQX38" s="3"/>
      <c r="IQY38" s="3"/>
      <c r="IQZ38" s="3"/>
      <c r="IRA38" s="3"/>
      <c r="IRB38" s="3"/>
      <c r="IRC38" s="3"/>
      <c r="IRD38" s="3"/>
      <c r="IRE38" s="3"/>
      <c r="IRF38" s="3"/>
      <c r="IRG38" s="3"/>
      <c r="IRH38" s="3"/>
      <c r="IRI38" s="3"/>
      <c r="IRJ38" s="3"/>
      <c r="IRK38" s="3"/>
      <c r="IRL38" s="3"/>
      <c r="IRM38" s="3"/>
      <c r="IRN38" s="3"/>
      <c r="IRO38" s="3"/>
      <c r="IRP38" s="3"/>
      <c r="IRQ38" s="3"/>
      <c r="IRR38" s="3"/>
      <c r="IRS38" s="3"/>
      <c r="IRT38" s="3"/>
      <c r="IRU38" s="3"/>
      <c r="IRV38" s="3"/>
      <c r="IRW38" s="3"/>
      <c r="IRX38" s="3"/>
      <c r="IRY38" s="3"/>
      <c r="IRZ38" s="3"/>
      <c r="ISA38" s="3"/>
      <c r="ISB38" s="3"/>
      <c r="ISC38" s="3"/>
      <c r="ISD38" s="3"/>
      <c r="ISE38" s="3"/>
      <c r="ISF38" s="3"/>
      <c r="ISG38" s="3"/>
      <c r="ISH38" s="3"/>
      <c r="ISI38" s="3"/>
      <c r="ISJ38" s="3"/>
      <c r="ISK38" s="3"/>
      <c r="ISL38" s="3"/>
      <c r="ISM38" s="3"/>
      <c r="ISN38" s="3"/>
      <c r="ISO38" s="3"/>
      <c r="ISP38" s="3"/>
      <c r="ISQ38" s="3"/>
      <c r="ISR38" s="3"/>
      <c r="ISS38" s="3"/>
      <c r="IST38" s="3"/>
      <c r="ISU38" s="3"/>
      <c r="ISV38" s="3"/>
      <c r="ISW38" s="3"/>
      <c r="ISX38" s="3"/>
      <c r="ISY38" s="3"/>
      <c r="ISZ38" s="3"/>
      <c r="ITA38" s="3"/>
      <c r="ITB38" s="3"/>
      <c r="ITC38" s="3"/>
      <c r="ITD38" s="3"/>
      <c r="ITE38" s="3"/>
      <c r="ITF38" s="3"/>
      <c r="ITG38" s="3"/>
      <c r="ITH38" s="3"/>
      <c r="ITI38" s="3"/>
      <c r="ITJ38" s="3"/>
      <c r="ITK38" s="3"/>
      <c r="ITL38" s="3"/>
      <c r="ITM38" s="3"/>
      <c r="ITN38" s="3"/>
      <c r="ITO38" s="3"/>
      <c r="ITP38" s="3"/>
      <c r="ITQ38" s="3"/>
      <c r="ITR38" s="3"/>
      <c r="ITS38" s="3"/>
      <c r="ITT38" s="3"/>
      <c r="ITU38" s="3"/>
      <c r="ITV38" s="3"/>
      <c r="ITW38" s="3"/>
      <c r="ITX38" s="3"/>
      <c r="ITY38" s="3"/>
      <c r="ITZ38" s="3"/>
      <c r="IUA38" s="3"/>
      <c r="IUB38" s="3"/>
      <c r="IUC38" s="3"/>
      <c r="IUD38" s="3"/>
      <c r="IUE38" s="3"/>
      <c r="IUF38" s="3"/>
      <c r="IUG38" s="3"/>
      <c r="IUH38" s="3"/>
      <c r="IUI38" s="3"/>
      <c r="IUJ38" s="3"/>
      <c r="IUK38" s="3"/>
      <c r="IUL38" s="3"/>
      <c r="IUM38" s="3"/>
      <c r="IUN38" s="3"/>
      <c r="IUO38" s="3"/>
      <c r="IUP38" s="3"/>
      <c r="IUQ38" s="3"/>
      <c r="IUR38" s="3"/>
      <c r="IUS38" s="3"/>
      <c r="IUT38" s="3"/>
      <c r="IUU38" s="3"/>
      <c r="IUV38" s="3"/>
      <c r="IUW38" s="3"/>
      <c r="IUX38" s="3"/>
      <c r="IUY38" s="3"/>
      <c r="IUZ38" s="3"/>
      <c r="IVA38" s="3"/>
      <c r="IVB38" s="3"/>
      <c r="IVC38" s="3"/>
      <c r="IVD38" s="3"/>
      <c r="IVE38" s="3"/>
      <c r="IVF38" s="3"/>
      <c r="IVG38" s="3"/>
      <c r="IVH38" s="3"/>
      <c r="IVI38" s="3"/>
      <c r="IVJ38" s="3"/>
      <c r="IVK38" s="3"/>
      <c r="IVL38" s="3"/>
      <c r="IVM38" s="3"/>
      <c r="IVN38" s="3"/>
      <c r="IVO38" s="3"/>
      <c r="IVP38" s="3"/>
      <c r="IVQ38" s="3"/>
      <c r="IVR38" s="3"/>
      <c r="IVS38" s="3"/>
      <c r="IVT38" s="3"/>
      <c r="IVU38" s="3"/>
      <c r="IVV38" s="3"/>
      <c r="IVW38" s="3"/>
      <c r="IVX38" s="3"/>
      <c r="IVY38" s="3"/>
      <c r="IVZ38" s="3"/>
      <c r="IWA38" s="3"/>
      <c r="IWB38" s="3"/>
      <c r="IWC38" s="3"/>
      <c r="IWD38" s="3"/>
      <c r="IWE38" s="3"/>
      <c r="IWF38" s="3"/>
      <c r="IWG38" s="3"/>
      <c r="IWH38" s="3"/>
      <c r="IWI38" s="3"/>
      <c r="IWJ38" s="3"/>
      <c r="IWK38" s="3"/>
      <c r="IWL38" s="3"/>
      <c r="IWM38" s="3"/>
      <c r="IWN38" s="3"/>
      <c r="IWO38" s="3"/>
      <c r="IWP38" s="3"/>
      <c r="IWQ38" s="3"/>
      <c r="IWR38" s="3"/>
      <c r="IWS38" s="3"/>
      <c r="IWT38" s="3"/>
      <c r="IWU38" s="3"/>
      <c r="IWV38" s="3"/>
      <c r="IWW38" s="3"/>
      <c r="IWX38" s="3"/>
      <c r="IWY38" s="3"/>
      <c r="IWZ38" s="3"/>
      <c r="IXA38" s="3"/>
      <c r="IXB38" s="3"/>
      <c r="IXC38" s="3"/>
      <c r="IXD38" s="3"/>
      <c r="IXE38" s="3"/>
      <c r="IXF38" s="3"/>
      <c r="IXG38" s="3"/>
      <c r="IXH38" s="3"/>
      <c r="IXI38" s="3"/>
      <c r="IXJ38" s="3"/>
      <c r="IXK38" s="3"/>
      <c r="IXL38" s="3"/>
      <c r="IXM38" s="3"/>
      <c r="IXN38" s="3"/>
      <c r="IXO38" s="3"/>
      <c r="IXP38" s="3"/>
      <c r="IXQ38" s="3"/>
      <c r="IXR38" s="3"/>
      <c r="IXS38" s="3"/>
      <c r="IXT38" s="3"/>
      <c r="IXU38" s="3"/>
      <c r="IXV38" s="3"/>
      <c r="IXW38" s="3"/>
      <c r="IXX38" s="3"/>
      <c r="IXY38" s="3"/>
      <c r="IXZ38" s="3"/>
      <c r="IYA38" s="3"/>
      <c r="IYB38" s="3"/>
      <c r="IYC38" s="3"/>
      <c r="IYD38" s="3"/>
      <c r="IYE38" s="3"/>
      <c r="IYF38" s="3"/>
      <c r="IYG38" s="3"/>
      <c r="IYH38" s="3"/>
      <c r="IYI38" s="3"/>
      <c r="IYJ38" s="3"/>
      <c r="IYK38" s="3"/>
      <c r="IYL38" s="3"/>
      <c r="IYM38" s="3"/>
      <c r="IYN38" s="3"/>
      <c r="IYO38" s="3"/>
      <c r="IYP38" s="3"/>
      <c r="IYQ38" s="3"/>
      <c r="IYR38" s="3"/>
      <c r="IYS38" s="3"/>
      <c r="IYT38" s="3"/>
      <c r="IYU38" s="3"/>
      <c r="IYV38" s="3"/>
      <c r="IYW38" s="3"/>
      <c r="IYX38" s="3"/>
      <c r="IYY38" s="3"/>
      <c r="IYZ38" s="3"/>
      <c r="IZA38" s="3"/>
      <c r="IZB38" s="3"/>
      <c r="IZC38" s="3"/>
      <c r="IZD38" s="3"/>
      <c r="IZE38" s="3"/>
      <c r="IZF38" s="3"/>
      <c r="IZG38" s="3"/>
      <c r="IZH38" s="3"/>
      <c r="IZI38" s="3"/>
      <c r="IZJ38" s="3"/>
      <c r="IZK38" s="3"/>
      <c r="IZL38" s="3"/>
      <c r="IZM38" s="3"/>
      <c r="IZN38" s="3"/>
      <c r="IZO38" s="3"/>
      <c r="IZP38" s="3"/>
      <c r="IZQ38" s="3"/>
      <c r="IZR38" s="3"/>
      <c r="IZS38" s="3"/>
      <c r="IZT38" s="3"/>
      <c r="IZU38" s="3"/>
      <c r="IZV38" s="3"/>
      <c r="IZW38" s="3"/>
      <c r="IZX38" s="3"/>
      <c r="IZY38" s="3"/>
      <c r="IZZ38" s="3"/>
      <c r="JAA38" s="3"/>
      <c r="JAB38" s="3"/>
      <c r="JAC38" s="3"/>
      <c r="JAD38" s="3"/>
      <c r="JAE38" s="3"/>
      <c r="JAF38" s="3"/>
      <c r="JAG38" s="3"/>
      <c r="JAH38" s="3"/>
      <c r="JAI38" s="3"/>
      <c r="JAJ38" s="3"/>
      <c r="JAK38" s="3"/>
      <c r="JAL38" s="3"/>
      <c r="JAM38" s="3"/>
      <c r="JAN38" s="3"/>
      <c r="JAO38" s="3"/>
      <c r="JAP38" s="3"/>
      <c r="JAQ38" s="3"/>
      <c r="JAR38" s="3"/>
      <c r="JAS38" s="3"/>
      <c r="JAT38" s="3"/>
      <c r="JAU38" s="3"/>
      <c r="JAV38" s="3"/>
      <c r="JAW38" s="3"/>
      <c r="JAX38" s="3"/>
      <c r="JAY38" s="3"/>
      <c r="JAZ38" s="3"/>
      <c r="JBA38" s="3"/>
      <c r="JBB38" s="3"/>
      <c r="JBC38" s="3"/>
      <c r="JBD38" s="3"/>
      <c r="JBE38" s="3"/>
      <c r="JBF38" s="3"/>
      <c r="JBG38" s="3"/>
      <c r="JBH38" s="3"/>
      <c r="JBI38" s="3"/>
      <c r="JBJ38" s="3"/>
      <c r="JBK38" s="3"/>
      <c r="JBL38" s="3"/>
      <c r="JBM38" s="3"/>
      <c r="JBN38" s="3"/>
      <c r="JBO38" s="3"/>
      <c r="JBP38" s="3"/>
      <c r="JBQ38" s="3"/>
      <c r="JBR38" s="3"/>
      <c r="JBS38" s="3"/>
      <c r="JBT38" s="3"/>
      <c r="JBU38" s="3"/>
      <c r="JBV38" s="3"/>
      <c r="JBW38" s="3"/>
      <c r="JBX38" s="3"/>
      <c r="JBY38" s="3"/>
      <c r="JBZ38" s="3"/>
      <c r="JCA38" s="3"/>
      <c r="JCB38" s="3"/>
      <c r="JCC38" s="3"/>
      <c r="JCD38" s="3"/>
      <c r="JCE38" s="3"/>
      <c r="JCF38" s="3"/>
      <c r="JCG38" s="3"/>
      <c r="JCH38" s="3"/>
      <c r="JCI38" s="3"/>
      <c r="JCJ38" s="3"/>
      <c r="JCK38" s="3"/>
      <c r="JCL38" s="3"/>
      <c r="JCM38" s="3"/>
      <c r="JCN38" s="3"/>
      <c r="JCO38" s="3"/>
      <c r="JCP38" s="3"/>
      <c r="JCQ38" s="3"/>
      <c r="JCR38" s="3"/>
      <c r="JCS38" s="3"/>
      <c r="JCT38" s="3"/>
      <c r="JCU38" s="3"/>
      <c r="JCV38" s="3"/>
      <c r="JCW38" s="3"/>
      <c r="JCX38" s="3"/>
      <c r="JCY38" s="3"/>
      <c r="JCZ38" s="3"/>
      <c r="JDA38" s="3"/>
      <c r="JDB38" s="3"/>
      <c r="JDC38" s="3"/>
      <c r="JDD38" s="3"/>
      <c r="JDE38" s="3"/>
      <c r="JDF38" s="3"/>
      <c r="JDG38" s="3"/>
      <c r="JDH38" s="3"/>
      <c r="JDI38" s="3"/>
      <c r="JDJ38" s="3"/>
      <c r="JDK38" s="3"/>
      <c r="JDL38" s="3"/>
      <c r="JDM38" s="3"/>
      <c r="JDN38" s="3"/>
      <c r="JDO38" s="3"/>
      <c r="JDP38" s="3"/>
      <c r="JDQ38" s="3"/>
      <c r="JDR38" s="3"/>
      <c r="JDS38" s="3"/>
      <c r="JDT38" s="3"/>
      <c r="JDU38" s="3"/>
      <c r="JDV38" s="3"/>
      <c r="JDW38" s="3"/>
      <c r="JDX38" s="3"/>
      <c r="JDY38" s="3"/>
      <c r="JDZ38" s="3"/>
      <c r="JEA38" s="3"/>
      <c r="JEB38" s="3"/>
      <c r="JEC38" s="3"/>
      <c r="JED38" s="3"/>
      <c r="JEE38" s="3"/>
      <c r="JEF38" s="3"/>
      <c r="JEG38" s="3"/>
      <c r="JEH38" s="3"/>
      <c r="JEI38" s="3"/>
      <c r="JEJ38" s="3"/>
      <c r="JEK38" s="3"/>
      <c r="JEL38" s="3"/>
      <c r="JEM38" s="3"/>
      <c r="JEN38" s="3"/>
      <c r="JEO38" s="3"/>
      <c r="JEP38" s="3"/>
      <c r="JEQ38" s="3"/>
      <c r="JER38" s="3"/>
      <c r="JES38" s="3"/>
      <c r="JET38" s="3"/>
      <c r="JEU38" s="3"/>
      <c r="JEV38" s="3"/>
      <c r="JEW38" s="3"/>
      <c r="JEX38" s="3"/>
      <c r="JEY38" s="3"/>
      <c r="JEZ38" s="3"/>
      <c r="JFA38" s="3"/>
      <c r="JFB38" s="3"/>
      <c r="JFC38" s="3"/>
      <c r="JFD38" s="3"/>
      <c r="JFE38" s="3"/>
      <c r="JFF38" s="3"/>
      <c r="JFG38" s="3"/>
      <c r="JFH38" s="3"/>
      <c r="JFI38" s="3"/>
      <c r="JFJ38" s="3"/>
      <c r="JFK38" s="3"/>
      <c r="JFL38" s="3"/>
      <c r="JFM38" s="3"/>
      <c r="JFN38" s="3"/>
      <c r="JFO38" s="3"/>
      <c r="JFP38" s="3"/>
      <c r="JFQ38" s="3"/>
      <c r="JFR38" s="3"/>
      <c r="JFS38" s="3"/>
      <c r="JFT38" s="3"/>
      <c r="JFU38" s="3"/>
      <c r="JFV38" s="3"/>
      <c r="JFW38" s="3"/>
      <c r="JFX38" s="3"/>
      <c r="JFY38" s="3"/>
      <c r="JFZ38" s="3"/>
      <c r="JGA38" s="3"/>
      <c r="JGB38" s="3"/>
      <c r="JGC38" s="3"/>
      <c r="JGD38" s="3"/>
      <c r="JGE38" s="3"/>
      <c r="JGF38" s="3"/>
      <c r="JGG38" s="3"/>
      <c r="JGH38" s="3"/>
      <c r="JGI38" s="3"/>
      <c r="JGJ38" s="3"/>
      <c r="JGK38" s="3"/>
      <c r="JGL38" s="3"/>
      <c r="JGM38" s="3"/>
      <c r="JGN38" s="3"/>
      <c r="JGO38" s="3"/>
      <c r="JGP38" s="3"/>
      <c r="JGQ38" s="3"/>
      <c r="JGR38" s="3"/>
      <c r="JGS38" s="3"/>
      <c r="JGT38" s="3"/>
      <c r="JGU38" s="3"/>
      <c r="JGV38" s="3"/>
      <c r="JGW38" s="3"/>
      <c r="JGX38" s="3"/>
      <c r="JGY38" s="3"/>
      <c r="JGZ38" s="3"/>
      <c r="JHA38" s="3"/>
      <c r="JHB38" s="3"/>
      <c r="JHC38" s="3"/>
      <c r="JHD38" s="3"/>
      <c r="JHE38" s="3"/>
      <c r="JHF38" s="3"/>
      <c r="JHG38" s="3"/>
      <c r="JHH38" s="3"/>
      <c r="JHI38" s="3"/>
      <c r="JHJ38" s="3"/>
      <c r="JHK38" s="3"/>
      <c r="JHL38" s="3"/>
      <c r="JHM38" s="3"/>
      <c r="JHN38" s="3"/>
      <c r="JHO38" s="3"/>
      <c r="JHP38" s="3"/>
      <c r="JHQ38" s="3"/>
      <c r="JHR38" s="3"/>
      <c r="JHS38" s="3"/>
      <c r="JHT38" s="3"/>
      <c r="JHU38" s="3"/>
      <c r="JHV38" s="3"/>
      <c r="JHW38" s="3"/>
      <c r="JHX38" s="3"/>
      <c r="JHY38" s="3"/>
      <c r="JHZ38" s="3"/>
      <c r="JIA38" s="3"/>
      <c r="JIB38" s="3"/>
      <c r="JIC38" s="3"/>
      <c r="JID38" s="3"/>
      <c r="JIE38" s="3"/>
      <c r="JIF38" s="3"/>
      <c r="JIG38" s="3"/>
      <c r="JIH38" s="3"/>
      <c r="JII38" s="3"/>
      <c r="JIJ38" s="3"/>
      <c r="JIK38" s="3"/>
      <c r="JIL38" s="3"/>
      <c r="JIM38" s="3"/>
      <c r="JIN38" s="3"/>
      <c r="JIO38" s="3"/>
      <c r="JIP38" s="3"/>
      <c r="JIQ38" s="3"/>
      <c r="JIR38" s="3"/>
      <c r="JIS38" s="3"/>
      <c r="JIT38" s="3"/>
      <c r="JIU38" s="3"/>
      <c r="JIV38" s="3"/>
      <c r="JIW38" s="3"/>
      <c r="JIX38" s="3"/>
      <c r="JIY38" s="3"/>
      <c r="JIZ38" s="3"/>
      <c r="JJA38" s="3"/>
      <c r="JJB38" s="3"/>
      <c r="JJC38" s="3"/>
      <c r="JJD38" s="3"/>
      <c r="JJE38" s="3"/>
      <c r="JJF38" s="3"/>
      <c r="JJG38" s="3"/>
      <c r="JJH38" s="3"/>
      <c r="JJI38" s="3"/>
      <c r="JJJ38" s="3"/>
      <c r="JJK38" s="3"/>
      <c r="JJL38" s="3"/>
      <c r="JJM38" s="3"/>
      <c r="JJN38" s="3"/>
      <c r="JJO38" s="3"/>
      <c r="JJP38" s="3"/>
      <c r="JJQ38" s="3"/>
      <c r="JJR38" s="3"/>
      <c r="JJS38" s="3"/>
      <c r="JJT38" s="3"/>
      <c r="JJU38" s="3"/>
      <c r="JJV38" s="3"/>
      <c r="JJW38" s="3"/>
      <c r="JJX38" s="3"/>
      <c r="JJY38" s="3"/>
      <c r="JJZ38" s="3"/>
      <c r="JKA38" s="3"/>
      <c r="JKB38" s="3"/>
      <c r="JKC38" s="3"/>
      <c r="JKD38" s="3"/>
      <c r="JKE38" s="3"/>
      <c r="JKF38" s="3"/>
      <c r="JKG38" s="3"/>
      <c r="JKH38" s="3"/>
      <c r="JKI38" s="3"/>
      <c r="JKJ38" s="3"/>
      <c r="JKK38" s="3"/>
      <c r="JKL38" s="3"/>
      <c r="JKM38" s="3"/>
      <c r="JKN38" s="3"/>
      <c r="JKO38" s="3"/>
      <c r="JKP38" s="3"/>
      <c r="JKQ38" s="3"/>
      <c r="JKR38" s="3"/>
      <c r="JKS38" s="3"/>
      <c r="JKT38" s="3"/>
      <c r="JKU38" s="3"/>
      <c r="JKV38" s="3"/>
      <c r="JKW38" s="3"/>
      <c r="JKX38" s="3"/>
      <c r="JKY38" s="3"/>
      <c r="JKZ38" s="3"/>
      <c r="JLA38" s="3"/>
      <c r="JLB38" s="3"/>
      <c r="JLC38" s="3"/>
      <c r="JLD38" s="3"/>
      <c r="JLE38" s="3"/>
      <c r="JLF38" s="3"/>
      <c r="JLG38" s="3"/>
      <c r="JLH38" s="3"/>
      <c r="JLI38" s="3"/>
      <c r="JLJ38" s="3"/>
      <c r="JLK38" s="3"/>
      <c r="JLL38" s="3"/>
      <c r="JLM38" s="3"/>
      <c r="JLN38" s="3"/>
      <c r="JLO38" s="3"/>
      <c r="JLP38" s="3"/>
      <c r="JLQ38" s="3"/>
      <c r="JLR38" s="3"/>
      <c r="JLS38" s="3"/>
      <c r="JLT38" s="3"/>
      <c r="JLU38" s="3"/>
      <c r="JLV38" s="3"/>
      <c r="JLW38" s="3"/>
      <c r="JLX38" s="3"/>
      <c r="JLY38" s="3"/>
      <c r="JLZ38" s="3"/>
      <c r="JMA38" s="3"/>
      <c r="JMB38" s="3"/>
      <c r="JMC38" s="3"/>
      <c r="JMD38" s="3"/>
      <c r="JME38" s="3"/>
      <c r="JMF38" s="3"/>
      <c r="JMG38" s="3"/>
      <c r="JMH38" s="3"/>
      <c r="JMI38" s="3"/>
      <c r="JMJ38" s="3"/>
      <c r="JMK38" s="3"/>
      <c r="JML38" s="3"/>
      <c r="JMM38" s="3"/>
      <c r="JMN38" s="3"/>
      <c r="JMO38" s="3"/>
      <c r="JMP38" s="3"/>
      <c r="JMQ38" s="3"/>
      <c r="JMR38" s="3"/>
      <c r="JMS38" s="3"/>
      <c r="JMT38" s="3"/>
      <c r="JMU38" s="3"/>
      <c r="JMV38" s="3"/>
      <c r="JMW38" s="3"/>
      <c r="JMX38" s="3"/>
      <c r="JMY38" s="3"/>
      <c r="JMZ38" s="3"/>
      <c r="JNA38" s="3"/>
      <c r="JNB38" s="3"/>
      <c r="JNC38" s="3"/>
      <c r="JND38" s="3"/>
      <c r="JNE38" s="3"/>
      <c r="JNF38" s="3"/>
      <c r="JNG38" s="3"/>
      <c r="JNH38" s="3"/>
      <c r="JNI38" s="3"/>
      <c r="JNJ38" s="3"/>
      <c r="JNK38" s="3"/>
      <c r="JNL38" s="3"/>
      <c r="JNM38" s="3"/>
      <c r="JNN38" s="3"/>
      <c r="JNO38" s="3"/>
      <c r="JNP38" s="3"/>
      <c r="JNQ38" s="3"/>
      <c r="JNR38" s="3"/>
      <c r="JNS38" s="3"/>
      <c r="JNT38" s="3"/>
      <c r="JNU38" s="3"/>
      <c r="JNV38" s="3"/>
      <c r="JNW38" s="3"/>
      <c r="JNX38" s="3"/>
      <c r="JNY38" s="3"/>
      <c r="JNZ38" s="3"/>
      <c r="JOA38" s="3"/>
      <c r="JOB38" s="3"/>
      <c r="JOC38" s="3"/>
      <c r="JOD38" s="3"/>
      <c r="JOE38" s="3"/>
      <c r="JOF38" s="3"/>
      <c r="JOG38" s="3"/>
      <c r="JOH38" s="3"/>
      <c r="JOI38" s="3"/>
      <c r="JOJ38" s="3"/>
      <c r="JOK38" s="3"/>
      <c r="JOL38" s="3"/>
      <c r="JOM38" s="3"/>
      <c r="JON38" s="3"/>
      <c r="JOO38" s="3"/>
      <c r="JOP38" s="3"/>
      <c r="JOQ38" s="3"/>
      <c r="JOR38" s="3"/>
      <c r="JOS38" s="3"/>
      <c r="JOT38" s="3"/>
      <c r="JOU38" s="3"/>
      <c r="JOV38" s="3"/>
      <c r="JOW38" s="3"/>
      <c r="JOX38" s="3"/>
      <c r="JOY38" s="3"/>
      <c r="JOZ38" s="3"/>
      <c r="JPA38" s="3"/>
      <c r="JPB38" s="3"/>
      <c r="JPC38" s="3"/>
      <c r="JPD38" s="3"/>
      <c r="JPE38" s="3"/>
      <c r="JPF38" s="3"/>
      <c r="JPG38" s="3"/>
      <c r="JPH38" s="3"/>
      <c r="JPI38" s="3"/>
      <c r="JPJ38" s="3"/>
      <c r="JPK38" s="3"/>
      <c r="JPL38" s="3"/>
      <c r="JPM38" s="3"/>
      <c r="JPN38" s="3"/>
      <c r="JPO38" s="3"/>
      <c r="JPP38" s="3"/>
      <c r="JPQ38" s="3"/>
      <c r="JPR38" s="3"/>
      <c r="JPS38" s="3"/>
      <c r="JPT38" s="3"/>
      <c r="JPU38" s="3"/>
      <c r="JPV38" s="3"/>
      <c r="JPW38" s="3"/>
      <c r="JPX38" s="3"/>
      <c r="JPY38" s="3"/>
      <c r="JPZ38" s="3"/>
      <c r="JQA38" s="3"/>
      <c r="JQB38" s="3"/>
      <c r="JQC38" s="3"/>
      <c r="JQD38" s="3"/>
      <c r="JQE38" s="3"/>
      <c r="JQF38" s="3"/>
      <c r="JQG38" s="3"/>
      <c r="JQH38" s="3"/>
      <c r="JQI38" s="3"/>
      <c r="JQJ38" s="3"/>
      <c r="JQK38" s="3"/>
      <c r="JQL38" s="3"/>
      <c r="JQM38" s="3"/>
      <c r="JQN38" s="3"/>
      <c r="JQO38" s="3"/>
      <c r="JQP38" s="3"/>
      <c r="JQQ38" s="3"/>
      <c r="JQR38" s="3"/>
      <c r="JQS38" s="3"/>
      <c r="JQT38" s="3"/>
      <c r="JQU38" s="3"/>
      <c r="JQV38" s="3"/>
      <c r="JQW38" s="3"/>
      <c r="JQX38" s="3"/>
      <c r="JQY38" s="3"/>
      <c r="JQZ38" s="3"/>
      <c r="JRA38" s="3"/>
      <c r="JRB38" s="3"/>
      <c r="JRC38" s="3"/>
      <c r="JRD38" s="3"/>
      <c r="JRE38" s="3"/>
      <c r="JRF38" s="3"/>
      <c r="JRG38" s="3"/>
      <c r="JRH38" s="3"/>
      <c r="JRI38" s="3"/>
      <c r="JRJ38" s="3"/>
      <c r="JRK38" s="3"/>
      <c r="JRL38" s="3"/>
      <c r="JRM38" s="3"/>
      <c r="JRN38" s="3"/>
      <c r="JRO38" s="3"/>
      <c r="JRP38" s="3"/>
      <c r="JRQ38" s="3"/>
      <c r="JRR38" s="3"/>
      <c r="JRS38" s="3"/>
      <c r="JRT38" s="3"/>
      <c r="JRU38" s="3"/>
      <c r="JRV38" s="3"/>
      <c r="JRW38" s="3"/>
      <c r="JRX38" s="3"/>
      <c r="JRY38" s="3"/>
      <c r="JRZ38" s="3"/>
      <c r="JSA38" s="3"/>
      <c r="JSB38" s="3"/>
      <c r="JSC38" s="3"/>
      <c r="JSD38" s="3"/>
      <c r="JSE38" s="3"/>
      <c r="JSF38" s="3"/>
      <c r="JSG38" s="3"/>
      <c r="JSH38" s="3"/>
      <c r="JSI38" s="3"/>
      <c r="JSJ38" s="3"/>
      <c r="JSK38" s="3"/>
      <c r="JSL38" s="3"/>
      <c r="JSM38" s="3"/>
      <c r="JSN38" s="3"/>
      <c r="JSO38" s="3"/>
      <c r="JSP38" s="3"/>
      <c r="JSQ38" s="3"/>
      <c r="JSR38" s="3"/>
      <c r="JSS38" s="3"/>
      <c r="JST38" s="3"/>
      <c r="JSU38" s="3"/>
      <c r="JSV38" s="3"/>
      <c r="JSW38" s="3"/>
      <c r="JSX38" s="3"/>
      <c r="JSY38" s="3"/>
      <c r="JSZ38" s="3"/>
      <c r="JTA38" s="3"/>
      <c r="JTB38" s="3"/>
      <c r="JTC38" s="3"/>
      <c r="JTD38" s="3"/>
      <c r="JTE38" s="3"/>
      <c r="JTF38" s="3"/>
      <c r="JTG38" s="3"/>
      <c r="JTH38" s="3"/>
      <c r="JTI38" s="3"/>
      <c r="JTJ38" s="3"/>
      <c r="JTK38" s="3"/>
      <c r="JTL38" s="3"/>
      <c r="JTM38" s="3"/>
      <c r="JTN38" s="3"/>
      <c r="JTO38" s="3"/>
      <c r="JTP38" s="3"/>
      <c r="JTQ38" s="3"/>
      <c r="JTR38" s="3"/>
      <c r="JTS38" s="3"/>
      <c r="JTT38" s="3"/>
      <c r="JTU38" s="3"/>
      <c r="JTV38" s="3"/>
      <c r="JTW38" s="3"/>
      <c r="JTX38" s="3"/>
      <c r="JTY38" s="3"/>
      <c r="JTZ38" s="3"/>
      <c r="JUA38" s="3"/>
      <c r="JUB38" s="3"/>
      <c r="JUC38" s="3"/>
      <c r="JUD38" s="3"/>
      <c r="JUE38" s="3"/>
      <c r="JUF38" s="3"/>
      <c r="JUG38" s="3"/>
      <c r="JUH38" s="3"/>
      <c r="JUI38" s="3"/>
      <c r="JUJ38" s="3"/>
      <c r="JUK38" s="3"/>
      <c r="JUL38" s="3"/>
      <c r="JUM38" s="3"/>
      <c r="JUN38" s="3"/>
      <c r="JUO38" s="3"/>
      <c r="JUP38" s="3"/>
      <c r="JUQ38" s="3"/>
      <c r="JUR38" s="3"/>
      <c r="JUS38" s="3"/>
      <c r="JUT38" s="3"/>
      <c r="JUU38" s="3"/>
      <c r="JUV38" s="3"/>
      <c r="JUW38" s="3"/>
      <c r="JUX38" s="3"/>
      <c r="JUY38" s="3"/>
      <c r="JUZ38" s="3"/>
      <c r="JVA38" s="3"/>
      <c r="JVB38" s="3"/>
      <c r="JVC38" s="3"/>
      <c r="JVD38" s="3"/>
      <c r="JVE38" s="3"/>
      <c r="JVF38" s="3"/>
      <c r="JVG38" s="3"/>
      <c r="JVH38" s="3"/>
      <c r="JVI38" s="3"/>
      <c r="JVJ38" s="3"/>
      <c r="JVK38" s="3"/>
      <c r="JVL38" s="3"/>
      <c r="JVM38" s="3"/>
      <c r="JVN38" s="3"/>
      <c r="JVO38" s="3"/>
      <c r="JVP38" s="3"/>
      <c r="JVQ38" s="3"/>
      <c r="JVR38" s="3"/>
      <c r="JVS38" s="3"/>
      <c r="JVT38" s="3"/>
      <c r="JVU38" s="3"/>
      <c r="JVV38" s="3"/>
      <c r="JVW38" s="3"/>
      <c r="JVX38" s="3"/>
      <c r="JVY38" s="3"/>
      <c r="JVZ38" s="3"/>
      <c r="JWA38" s="3"/>
      <c r="JWB38" s="3"/>
      <c r="JWC38" s="3"/>
      <c r="JWD38" s="3"/>
      <c r="JWE38" s="3"/>
      <c r="JWF38" s="3"/>
      <c r="JWG38" s="3"/>
      <c r="JWH38" s="3"/>
      <c r="JWI38" s="3"/>
      <c r="JWJ38" s="3"/>
      <c r="JWK38" s="3"/>
      <c r="JWL38" s="3"/>
      <c r="JWM38" s="3"/>
      <c r="JWN38" s="3"/>
      <c r="JWO38" s="3"/>
      <c r="JWP38" s="3"/>
      <c r="JWQ38" s="3"/>
      <c r="JWR38" s="3"/>
      <c r="JWS38" s="3"/>
      <c r="JWT38" s="3"/>
      <c r="JWU38" s="3"/>
      <c r="JWV38" s="3"/>
      <c r="JWW38" s="3"/>
      <c r="JWX38" s="3"/>
      <c r="JWY38" s="3"/>
      <c r="JWZ38" s="3"/>
      <c r="JXA38" s="3"/>
      <c r="JXB38" s="3"/>
      <c r="JXC38" s="3"/>
      <c r="JXD38" s="3"/>
      <c r="JXE38" s="3"/>
      <c r="JXF38" s="3"/>
      <c r="JXG38" s="3"/>
      <c r="JXH38" s="3"/>
      <c r="JXI38" s="3"/>
      <c r="JXJ38" s="3"/>
      <c r="JXK38" s="3"/>
      <c r="JXL38" s="3"/>
      <c r="JXM38" s="3"/>
      <c r="JXN38" s="3"/>
      <c r="JXO38" s="3"/>
      <c r="JXP38" s="3"/>
      <c r="JXQ38" s="3"/>
      <c r="JXR38" s="3"/>
      <c r="JXS38" s="3"/>
      <c r="JXT38" s="3"/>
      <c r="JXU38" s="3"/>
      <c r="JXV38" s="3"/>
      <c r="JXW38" s="3"/>
      <c r="JXX38" s="3"/>
      <c r="JXY38" s="3"/>
      <c r="JXZ38" s="3"/>
      <c r="JYA38" s="3"/>
      <c r="JYB38" s="3"/>
      <c r="JYC38" s="3"/>
      <c r="JYD38" s="3"/>
      <c r="JYE38" s="3"/>
      <c r="JYF38" s="3"/>
      <c r="JYG38" s="3"/>
      <c r="JYH38" s="3"/>
      <c r="JYI38" s="3"/>
      <c r="JYJ38" s="3"/>
      <c r="JYK38" s="3"/>
      <c r="JYL38" s="3"/>
      <c r="JYM38" s="3"/>
      <c r="JYN38" s="3"/>
      <c r="JYO38" s="3"/>
      <c r="JYP38" s="3"/>
      <c r="JYQ38" s="3"/>
      <c r="JYR38" s="3"/>
      <c r="JYS38" s="3"/>
      <c r="JYT38" s="3"/>
      <c r="JYU38" s="3"/>
      <c r="JYV38" s="3"/>
      <c r="JYW38" s="3"/>
      <c r="JYX38" s="3"/>
      <c r="JYY38" s="3"/>
      <c r="JYZ38" s="3"/>
      <c r="JZA38" s="3"/>
      <c r="JZB38" s="3"/>
      <c r="JZC38" s="3"/>
      <c r="JZD38" s="3"/>
      <c r="JZE38" s="3"/>
      <c r="JZF38" s="3"/>
      <c r="JZG38" s="3"/>
      <c r="JZH38" s="3"/>
      <c r="JZI38" s="3"/>
      <c r="JZJ38" s="3"/>
      <c r="JZK38" s="3"/>
      <c r="JZL38" s="3"/>
      <c r="JZM38" s="3"/>
      <c r="JZN38" s="3"/>
      <c r="JZO38" s="3"/>
      <c r="JZP38" s="3"/>
      <c r="JZQ38" s="3"/>
      <c r="JZR38" s="3"/>
      <c r="JZS38" s="3"/>
      <c r="JZT38" s="3"/>
      <c r="JZU38" s="3"/>
      <c r="JZV38" s="3"/>
      <c r="JZW38" s="3"/>
      <c r="JZX38" s="3"/>
      <c r="JZY38" s="3"/>
      <c r="JZZ38" s="3"/>
      <c r="KAA38" s="3"/>
      <c r="KAB38" s="3"/>
      <c r="KAC38" s="3"/>
      <c r="KAD38" s="3"/>
      <c r="KAE38" s="3"/>
      <c r="KAF38" s="3"/>
      <c r="KAG38" s="3"/>
      <c r="KAH38" s="3"/>
      <c r="KAI38" s="3"/>
      <c r="KAJ38" s="3"/>
      <c r="KAK38" s="3"/>
      <c r="KAL38" s="3"/>
      <c r="KAM38" s="3"/>
      <c r="KAN38" s="3"/>
      <c r="KAO38" s="3"/>
      <c r="KAP38" s="3"/>
      <c r="KAQ38" s="3"/>
      <c r="KAR38" s="3"/>
      <c r="KAS38" s="3"/>
      <c r="KAT38" s="3"/>
      <c r="KAU38" s="3"/>
      <c r="KAV38" s="3"/>
      <c r="KAW38" s="3"/>
      <c r="KAX38" s="3"/>
      <c r="KAY38" s="3"/>
      <c r="KAZ38" s="3"/>
      <c r="KBA38" s="3"/>
      <c r="KBB38" s="3"/>
      <c r="KBC38" s="3"/>
      <c r="KBD38" s="3"/>
      <c r="KBE38" s="3"/>
      <c r="KBF38" s="3"/>
      <c r="KBG38" s="3"/>
      <c r="KBH38" s="3"/>
      <c r="KBI38" s="3"/>
      <c r="KBJ38" s="3"/>
      <c r="KBK38" s="3"/>
      <c r="KBL38" s="3"/>
      <c r="KBM38" s="3"/>
      <c r="KBN38" s="3"/>
      <c r="KBO38" s="3"/>
      <c r="KBP38" s="3"/>
      <c r="KBQ38" s="3"/>
      <c r="KBR38" s="3"/>
      <c r="KBS38" s="3"/>
      <c r="KBT38" s="3"/>
      <c r="KBU38" s="3"/>
      <c r="KBV38" s="3"/>
      <c r="KBW38" s="3"/>
      <c r="KBX38" s="3"/>
      <c r="KBY38" s="3"/>
      <c r="KBZ38" s="3"/>
      <c r="KCA38" s="3"/>
      <c r="KCB38" s="3"/>
      <c r="KCC38" s="3"/>
      <c r="KCD38" s="3"/>
      <c r="KCE38" s="3"/>
      <c r="KCF38" s="3"/>
      <c r="KCG38" s="3"/>
      <c r="KCH38" s="3"/>
      <c r="KCI38" s="3"/>
      <c r="KCJ38" s="3"/>
      <c r="KCK38" s="3"/>
      <c r="KCL38" s="3"/>
      <c r="KCM38" s="3"/>
      <c r="KCN38" s="3"/>
      <c r="KCO38" s="3"/>
      <c r="KCP38" s="3"/>
      <c r="KCQ38" s="3"/>
      <c r="KCR38" s="3"/>
      <c r="KCS38" s="3"/>
      <c r="KCT38" s="3"/>
      <c r="KCU38" s="3"/>
      <c r="KCV38" s="3"/>
      <c r="KCW38" s="3"/>
      <c r="KCX38" s="3"/>
      <c r="KCY38" s="3"/>
      <c r="KCZ38" s="3"/>
      <c r="KDA38" s="3"/>
      <c r="KDB38" s="3"/>
      <c r="KDC38" s="3"/>
      <c r="KDD38" s="3"/>
      <c r="KDE38" s="3"/>
      <c r="KDF38" s="3"/>
      <c r="KDG38" s="3"/>
      <c r="KDH38" s="3"/>
      <c r="KDI38" s="3"/>
      <c r="KDJ38" s="3"/>
      <c r="KDK38" s="3"/>
      <c r="KDL38" s="3"/>
      <c r="KDM38" s="3"/>
      <c r="KDN38" s="3"/>
      <c r="KDO38" s="3"/>
      <c r="KDP38" s="3"/>
      <c r="KDQ38" s="3"/>
      <c r="KDR38" s="3"/>
      <c r="KDS38" s="3"/>
      <c r="KDT38" s="3"/>
      <c r="KDU38" s="3"/>
      <c r="KDV38" s="3"/>
      <c r="KDW38" s="3"/>
      <c r="KDX38" s="3"/>
      <c r="KDY38" s="3"/>
      <c r="KDZ38" s="3"/>
      <c r="KEA38" s="3"/>
      <c r="KEB38" s="3"/>
      <c r="KEC38" s="3"/>
      <c r="KED38" s="3"/>
      <c r="KEE38" s="3"/>
      <c r="KEF38" s="3"/>
      <c r="KEG38" s="3"/>
      <c r="KEH38" s="3"/>
      <c r="KEI38" s="3"/>
      <c r="KEJ38" s="3"/>
      <c r="KEK38" s="3"/>
      <c r="KEL38" s="3"/>
      <c r="KEM38" s="3"/>
      <c r="KEN38" s="3"/>
      <c r="KEO38" s="3"/>
      <c r="KEP38" s="3"/>
      <c r="KEQ38" s="3"/>
      <c r="KER38" s="3"/>
      <c r="KES38" s="3"/>
      <c r="KET38" s="3"/>
      <c r="KEU38" s="3"/>
      <c r="KEV38" s="3"/>
      <c r="KEW38" s="3"/>
      <c r="KEX38" s="3"/>
      <c r="KEY38" s="3"/>
      <c r="KEZ38" s="3"/>
      <c r="KFA38" s="3"/>
      <c r="KFB38" s="3"/>
      <c r="KFC38" s="3"/>
      <c r="KFD38" s="3"/>
      <c r="KFE38" s="3"/>
      <c r="KFF38" s="3"/>
      <c r="KFG38" s="3"/>
      <c r="KFH38" s="3"/>
      <c r="KFI38" s="3"/>
      <c r="KFJ38" s="3"/>
      <c r="KFK38" s="3"/>
      <c r="KFL38" s="3"/>
      <c r="KFM38" s="3"/>
      <c r="KFN38" s="3"/>
      <c r="KFO38" s="3"/>
      <c r="KFP38" s="3"/>
      <c r="KFQ38" s="3"/>
      <c r="KFR38" s="3"/>
      <c r="KFS38" s="3"/>
      <c r="KFT38" s="3"/>
      <c r="KFU38" s="3"/>
      <c r="KFV38" s="3"/>
      <c r="KFW38" s="3"/>
      <c r="KFX38" s="3"/>
      <c r="KFY38" s="3"/>
      <c r="KFZ38" s="3"/>
      <c r="KGA38" s="3"/>
      <c r="KGB38" s="3"/>
      <c r="KGC38" s="3"/>
      <c r="KGD38" s="3"/>
      <c r="KGE38" s="3"/>
      <c r="KGF38" s="3"/>
      <c r="KGG38" s="3"/>
      <c r="KGH38" s="3"/>
      <c r="KGI38" s="3"/>
      <c r="KGJ38" s="3"/>
      <c r="KGK38" s="3"/>
      <c r="KGL38" s="3"/>
      <c r="KGM38" s="3"/>
      <c r="KGN38" s="3"/>
      <c r="KGO38" s="3"/>
      <c r="KGP38" s="3"/>
      <c r="KGQ38" s="3"/>
      <c r="KGR38" s="3"/>
      <c r="KGS38" s="3"/>
      <c r="KGT38" s="3"/>
      <c r="KGU38" s="3"/>
      <c r="KGV38" s="3"/>
      <c r="KGW38" s="3"/>
      <c r="KGX38" s="3"/>
      <c r="KGY38" s="3"/>
      <c r="KGZ38" s="3"/>
      <c r="KHA38" s="3"/>
      <c r="KHB38" s="3"/>
      <c r="KHC38" s="3"/>
      <c r="KHD38" s="3"/>
      <c r="KHE38" s="3"/>
      <c r="KHF38" s="3"/>
      <c r="KHG38" s="3"/>
      <c r="KHH38" s="3"/>
      <c r="KHI38" s="3"/>
      <c r="KHJ38" s="3"/>
      <c r="KHK38" s="3"/>
      <c r="KHL38" s="3"/>
      <c r="KHM38" s="3"/>
      <c r="KHN38" s="3"/>
      <c r="KHO38" s="3"/>
      <c r="KHP38" s="3"/>
      <c r="KHQ38" s="3"/>
      <c r="KHR38" s="3"/>
      <c r="KHS38" s="3"/>
      <c r="KHT38" s="3"/>
      <c r="KHU38" s="3"/>
      <c r="KHV38" s="3"/>
      <c r="KHW38" s="3"/>
      <c r="KHX38" s="3"/>
      <c r="KHY38" s="3"/>
      <c r="KHZ38" s="3"/>
      <c r="KIA38" s="3"/>
      <c r="KIB38" s="3"/>
      <c r="KIC38" s="3"/>
      <c r="KID38" s="3"/>
      <c r="KIE38" s="3"/>
      <c r="KIF38" s="3"/>
      <c r="KIG38" s="3"/>
      <c r="KIH38" s="3"/>
      <c r="KII38" s="3"/>
      <c r="KIJ38" s="3"/>
      <c r="KIK38" s="3"/>
      <c r="KIL38" s="3"/>
      <c r="KIM38" s="3"/>
      <c r="KIN38" s="3"/>
      <c r="KIO38" s="3"/>
      <c r="KIP38" s="3"/>
      <c r="KIQ38" s="3"/>
      <c r="KIR38" s="3"/>
      <c r="KIS38" s="3"/>
      <c r="KIT38" s="3"/>
      <c r="KIU38" s="3"/>
      <c r="KIV38" s="3"/>
      <c r="KIW38" s="3"/>
      <c r="KIX38" s="3"/>
      <c r="KIY38" s="3"/>
      <c r="KIZ38" s="3"/>
      <c r="KJA38" s="3"/>
      <c r="KJB38" s="3"/>
      <c r="KJC38" s="3"/>
      <c r="KJD38" s="3"/>
      <c r="KJE38" s="3"/>
      <c r="KJF38" s="3"/>
      <c r="KJG38" s="3"/>
      <c r="KJH38" s="3"/>
      <c r="KJI38" s="3"/>
      <c r="KJJ38" s="3"/>
      <c r="KJK38" s="3"/>
      <c r="KJL38" s="3"/>
      <c r="KJM38" s="3"/>
      <c r="KJN38" s="3"/>
      <c r="KJO38" s="3"/>
      <c r="KJP38" s="3"/>
      <c r="KJQ38" s="3"/>
      <c r="KJR38" s="3"/>
      <c r="KJS38" s="3"/>
      <c r="KJT38" s="3"/>
      <c r="KJU38" s="3"/>
      <c r="KJV38" s="3"/>
      <c r="KJW38" s="3"/>
      <c r="KJX38" s="3"/>
      <c r="KJY38" s="3"/>
      <c r="KJZ38" s="3"/>
      <c r="KKA38" s="3"/>
      <c r="KKB38" s="3"/>
      <c r="KKC38" s="3"/>
      <c r="KKD38" s="3"/>
      <c r="KKE38" s="3"/>
      <c r="KKF38" s="3"/>
      <c r="KKG38" s="3"/>
      <c r="KKH38" s="3"/>
      <c r="KKI38" s="3"/>
      <c r="KKJ38" s="3"/>
      <c r="KKK38" s="3"/>
      <c r="KKL38" s="3"/>
      <c r="KKM38" s="3"/>
      <c r="KKN38" s="3"/>
      <c r="KKO38" s="3"/>
      <c r="KKP38" s="3"/>
      <c r="KKQ38" s="3"/>
      <c r="KKR38" s="3"/>
      <c r="KKS38" s="3"/>
      <c r="KKT38" s="3"/>
      <c r="KKU38" s="3"/>
      <c r="KKV38" s="3"/>
      <c r="KKW38" s="3"/>
      <c r="KKX38" s="3"/>
      <c r="KKY38" s="3"/>
      <c r="KKZ38" s="3"/>
      <c r="KLA38" s="3"/>
      <c r="KLB38" s="3"/>
      <c r="KLC38" s="3"/>
      <c r="KLD38" s="3"/>
      <c r="KLE38" s="3"/>
      <c r="KLF38" s="3"/>
      <c r="KLG38" s="3"/>
      <c r="KLH38" s="3"/>
      <c r="KLI38" s="3"/>
      <c r="KLJ38" s="3"/>
      <c r="KLK38" s="3"/>
      <c r="KLL38" s="3"/>
      <c r="KLM38" s="3"/>
      <c r="KLN38" s="3"/>
      <c r="KLO38" s="3"/>
      <c r="KLP38" s="3"/>
      <c r="KLQ38" s="3"/>
      <c r="KLR38" s="3"/>
      <c r="KLS38" s="3"/>
      <c r="KLT38" s="3"/>
      <c r="KLU38" s="3"/>
      <c r="KLV38" s="3"/>
      <c r="KLW38" s="3"/>
      <c r="KLX38" s="3"/>
      <c r="KLY38" s="3"/>
      <c r="KLZ38" s="3"/>
      <c r="KMA38" s="3"/>
      <c r="KMB38" s="3"/>
      <c r="KMC38" s="3"/>
      <c r="KMD38" s="3"/>
      <c r="KME38" s="3"/>
      <c r="KMF38" s="3"/>
      <c r="KMG38" s="3"/>
      <c r="KMH38" s="3"/>
      <c r="KMI38" s="3"/>
      <c r="KMJ38" s="3"/>
      <c r="KMK38" s="3"/>
      <c r="KML38" s="3"/>
      <c r="KMM38" s="3"/>
      <c r="KMN38" s="3"/>
      <c r="KMO38" s="3"/>
      <c r="KMP38" s="3"/>
      <c r="KMQ38" s="3"/>
      <c r="KMR38" s="3"/>
      <c r="KMS38" s="3"/>
      <c r="KMT38" s="3"/>
      <c r="KMU38" s="3"/>
      <c r="KMV38" s="3"/>
      <c r="KMW38" s="3"/>
      <c r="KMX38" s="3"/>
      <c r="KMY38" s="3"/>
      <c r="KMZ38" s="3"/>
      <c r="KNA38" s="3"/>
      <c r="KNB38" s="3"/>
      <c r="KNC38" s="3"/>
      <c r="KND38" s="3"/>
      <c r="KNE38" s="3"/>
      <c r="KNF38" s="3"/>
      <c r="KNG38" s="3"/>
      <c r="KNH38" s="3"/>
      <c r="KNI38" s="3"/>
      <c r="KNJ38" s="3"/>
      <c r="KNK38" s="3"/>
      <c r="KNL38" s="3"/>
      <c r="KNM38" s="3"/>
      <c r="KNN38" s="3"/>
      <c r="KNO38" s="3"/>
      <c r="KNP38" s="3"/>
      <c r="KNQ38" s="3"/>
      <c r="KNR38" s="3"/>
      <c r="KNS38" s="3"/>
      <c r="KNT38" s="3"/>
      <c r="KNU38" s="3"/>
      <c r="KNV38" s="3"/>
      <c r="KNW38" s="3"/>
      <c r="KNX38" s="3"/>
      <c r="KNY38" s="3"/>
      <c r="KNZ38" s="3"/>
      <c r="KOA38" s="3"/>
      <c r="KOB38" s="3"/>
      <c r="KOC38" s="3"/>
      <c r="KOD38" s="3"/>
      <c r="KOE38" s="3"/>
      <c r="KOF38" s="3"/>
      <c r="KOG38" s="3"/>
      <c r="KOH38" s="3"/>
      <c r="KOI38" s="3"/>
      <c r="KOJ38" s="3"/>
      <c r="KOK38" s="3"/>
      <c r="KOL38" s="3"/>
      <c r="KOM38" s="3"/>
      <c r="KON38" s="3"/>
      <c r="KOO38" s="3"/>
      <c r="KOP38" s="3"/>
      <c r="KOQ38" s="3"/>
      <c r="KOR38" s="3"/>
      <c r="KOS38" s="3"/>
      <c r="KOT38" s="3"/>
      <c r="KOU38" s="3"/>
      <c r="KOV38" s="3"/>
      <c r="KOW38" s="3"/>
      <c r="KOX38" s="3"/>
      <c r="KOY38" s="3"/>
      <c r="KOZ38" s="3"/>
      <c r="KPA38" s="3"/>
      <c r="KPB38" s="3"/>
      <c r="KPC38" s="3"/>
      <c r="KPD38" s="3"/>
      <c r="KPE38" s="3"/>
      <c r="KPF38" s="3"/>
      <c r="KPG38" s="3"/>
      <c r="KPH38" s="3"/>
      <c r="KPI38" s="3"/>
      <c r="KPJ38" s="3"/>
      <c r="KPK38" s="3"/>
      <c r="KPL38" s="3"/>
      <c r="KPM38" s="3"/>
      <c r="KPN38" s="3"/>
      <c r="KPO38" s="3"/>
      <c r="KPP38" s="3"/>
      <c r="KPQ38" s="3"/>
      <c r="KPR38" s="3"/>
      <c r="KPS38" s="3"/>
      <c r="KPT38" s="3"/>
      <c r="KPU38" s="3"/>
      <c r="KPV38" s="3"/>
      <c r="KPW38" s="3"/>
      <c r="KPX38" s="3"/>
      <c r="KPY38" s="3"/>
      <c r="KPZ38" s="3"/>
      <c r="KQA38" s="3"/>
      <c r="KQB38" s="3"/>
      <c r="KQC38" s="3"/>
      <c r="KQD38" s="3"/>
      <c r="KQE38" s="3"/>
      <c r="KQF38" s="3"/>
      <c r="KQG38" s="3"/>
      <c r="KQH38" s="3"/>
      <c r="KQI38" s="3"/>
      <c r="KQJ38" s="3"/>
      <c r="KQK38" s="3"/>
      <c r="KQL38" s="3"/>
      <c r="KQM38" s="3"/>
      <c r="KQN38" s="3"/>
      <c r="KQO38" s="3"/>
      <c r="KQP38" s="3"/>
      <c r="KQQ38" s="3"/>
      <c r="KQR38" s="3"/>
      <c r="KQS38" s="3"/>
      <c r="KQT38" s="3"/>
      <c r="KQU38" s="3"/>
      <c r="KQV38" s="3"/>
      <c r="KQW38" s="3"/>
      <c r="KQX38" s="3"/>
      <c r="KQY38" s="3"/>
      <c r="KQZ38" s="3"/>
      <c r="KRA38" s="3"/>
      <c r="KRB38" s="3"/>
      <c r="KRC38" s="3"/>
      <c r="KRD38" s="3"/>
      <c r="KRE38" s="3"/>
      <c r="KRF38" s="3"/>
      <c r="KRG38" s="3"/>
      <c r="KRH38" s="3"/>
      <c r="KRI38" s="3"/>
      <c r="KRJ38" s="3"/>
      <c r="KRK38" s="3"/>
      <c r="KRL38" s="3"/>
      <c r="KRM38" s="3"/>
      <c r="KRN38" s="3"/>
      <c r="KRO38" s="3"/>
      <c r="KRP38" s="3"/>
      <c r="KRQ38" s="3"/>
      <c r="KRR38" s="3"/>
      <c r="KRS38" s="3"/>
      <c r="KRT38" s="3"/>
      <c r="KRU38" s="3"/>
      <c r="KRV38" s="3"/>
      <c r="KRW38" s="3"/>
      <c r="KRX38" s="3"/>
      <c r="KRY38" s="3"/>
      <c r="KRZ38" s="3"/>
      <c r="KSA38" s="3"/>
      <c r="KSB38" s="3"/>
      <c r="KSC38" s="3"/>
      <c r="KSD38" s="3"/>
      <c r="KSE38" s="3"/>
      <c r="KSF38" s="3"/>
      <c r="KSG38" s="3"/>
      <c r="KSH38" s="3"/>
      <c r="KSI38" s="3"/>
      <c r="KSJ38" s="3"/>
      <c r="KSK38" s="3"/>
      <c r="KSL38" s="3"/>
      <c r="KSM38" s="3"/>
      <c r="KSN38" s="3"/>
      <c r="KSO38" s="3"/>
      <c r="KSP38" s="3"/>
      <c r="KSQ38" s="3"/>
      <c r="KSR38" s="3"/>
      <c r="KSS38" s="3"/>
      <c r="KST38" s="3"/>
      <c r="KSU38" s="3"/>
      <c r="KSV38" s="3"/>
      <c r="KSW38" s="3"/>
      <c r="KSX38" s="3"/>
      <c r="KSY38" s="3"/>
      <c r="KSZ38" s="3"/>
      <c r="KTA38" s="3"/>
      <c r="KTB38" s="3"/>
      <c r="KTC38" s="3"/>
      <c r="KTD38" s="3"/>
      <c r="KTE38" s="3"/>
      <c r="KTF38" s="3"/>
      <c r="KTG38" s="3"/>
      <c r="KTH38" s="3"/>
      <c r="KTI38" s="3"/>
      <c r="KTJ38" s="3"/>
      <c r="KTK38" s="3"/>
      <c r="KTL38" s="3"/>
      <c r="KTM38" s="3"/>
      <c r="KTN38" s="3"/>
      <c r="KTO38" s="3"/>
      <c r="KTP38" s="3"/>
      <c r="KTQ38" s="3"/>
      <c r="KTR38" s="3"/>
      <c r="KTS38" s="3"/>
      <c r="KTT38" s="3"/>
      <c r="KTU38" s="3"/>
      <c r="KTV38" s="3"/>
      <c r="KTW38" s="3"/>
      <c r="KTX38" s="3"/>
      <c r="KTY38" s="3"/>
      <c r="KTZ38" s="3"/>
      <c r="KUA38" s="3"/>
      <c r="KUB38" s="3"/>
      <c r="KUC38" s="3"/>
      <c r="KUD38" s="3"/>
      <c r="KUE38" s="3"/>
      <c r="KUF38" s="3"/>
      <c r="KUG38" s="3"/>
      <c r="KUH38" s="3"/>
      <c r="KUI38" s="3"/>
      <c r="KUJ38" s="3"/>
      <c r="KUK38" s="3"/>
      <c r="KUL38" s="3"/>
      <c r="KUM38" s="3"/>
      <c r="KUN38" s="3"/>
      <c r="KUO38" s="3"/>
      <c r="KUP38" s="3"/>
      <c r="KUQ38" s="3"/>
      <c r="KUR38" s="3"/>
      <c r="KUS38" s="3"/>
      <c r="KUT38" s="3"/>
      <c r="KUU38" s="3"/>
      <c r="KUV38" s="3"/>
      <c r="KUW38" s="3"/>
      <c r="KUX38" s="3"/>
      <c r="KUY38" s="3"/>
      <c r="KUZ38" s="3"/>
      <c r="KVA38" s="3"/>
      <c r="KVB38" s="3"/>
      <c r="KVC38" s="3"/>
      <c r="KVD38" s="3"/>
      <c r="KVE38" s="3"/>
      <c r="KVF38" s="3"/>
      <c r="KVG38" s="3"/>
      <c r="KVH38" s="3"/>
      <c r="KVI38" s="3"/>
      <c r="KVJ38" s="3"/>
      <c r="KVK38" s="3"/>
      <c r="KVL38" s="3"/>
      <c r="KVM38" s="3"/>
      <c r="KVN38" s="3"/>
      <c r="KVO38" s="3"/>
      <c r="KVP38" s="3"/>
      <c r="KVQ38" s="3"/>
      <c r="KVR38" s="3"/>
      <c r="KVS38" s="3"/>
      <c r="KVT38" s="3"/>
      <c r="KVU38" s="3"/>
      <c r="KVV38" s="3"/>
      <c r="KVW38" s="3"/>
      <c r="KVX38" s="3"/>
      <c r="KVY38" s="3"/>
      <c r="KVZ38" s="3"/>
      <c r="KWA38" s="3"/>
      <c r="KWB38" s="3"/>
      <c r="KWC38" s="3"/>
      <c r="KWD38" s="3"/>
      <c r="KWE38" s="3"/>
      <c r="KWF38" s="3"/>
      <c r="KWG38" s="3"/>
      <c r="KWH38" s="3"/>
      <c r="KWI38" s="3"/>
      <c r="KWJ38" s="3"/>
      <c r="KWK38" s="3"/>
      <c r="KWL38" s="3"/>
      <c r="KWM38" s="3"/>
      <c r="KWN38" s="3"/>
      <c r="KWO38" s="3"/>
      <c r="KWP38" s="3"/>
      <c r="KWQ38" s="3"/>
      <c r="KWR38" s="3"/>
      <c r="KWS38" s="3"/>
      <c r="KWT38" s="3"/>
      <c r="KWU38" s="3"/>
      <c r="KWV38" s="3"/>
      <c r="KWW38" s="3"/>
      <c r="KWX38" s="3"/>
      <c r="KWY38" s="3"/>
      <c r="KWZ38" s="3"/>
      <c r="KXA38" s="3"/>
      <c r="KXB38" s="3"/>
      <c r="KXC38" s="3"/>
      <c r="KXD38" s="3"/>
      <c r="KXE38" s="3"/>
      <c r="KXF38" s="3"/>
      <c r="KXG38" s="3"/>
      <c r="KXH38" s="3"/>
      <c r="KXI38" s="3"/>
      <c r="KXJ38" s="3"/>
      <c r="KXK38" s="3"/>
      <c r="KXL38" s="3"/>
      <c r="KXM38" s="3"/>
      <c r="KXN38" s="3"/>
      <c r="KXO38" s="3"/>
      <c r="KXP38" s="3"/>
      <c r="KXQ38" s="3"/>
      <c r="KXR38" s="3"/>
      <c r="KXS38" s="3"/>
      <c r="KXT38" s="3"/>
      <c r="KXU38" s="3"/>
      <c r="KXV38" s="3"/>
      <c r="KXW38" s="3"/>
      <c r="KXX38" s="3"/>
      <c r="KXY38" s="3"/>
      <c r="KXZ38" s="3"/>
      <c r="KYA38" s="3"/>
      <c r="KYB38" s="3"/>
      <c r="KYC38" s="3"/>
      <c r="KYD38" s="3"/>
      <c r="KYE38" s="3"/>
      <c r="KYF38" s="3"/>
      <c r="KYG38" s="3"/>
      <c r="KYH38" s="3"/>
      <c r="KYI38" s="3"/>
      <c r="KYJ38" s="3"/>
      <c r="KYK38" s="3"/>
      <c r="KYL38" s="3"/>
      <c r="KYM38" s="3"/>
      <c r="KYN38" s="3"/>
      <c r="KYO38" s="3"/>
      <c r="KYP38" s="3"/>
      <c r="KYQ38" s="3"/>
      <c r="KYR38" s="3"/>
      <c r="KYS38" s="3"/>
      <c r="KYT38" s="3"/>
      <c r="KYU38" s="3"/>
      <c r="KYV38" s="3"/>
      <c r="KYW38" s="3"/>
      <c r="KYX38" s="3"/>
      <c r="KYY38" s="3"/>
      <c r="KYZ38" s="3"/>
      <c r="KZA38" s="3"/>
      <c r="KZB38" s="3"/>
      <c r="KZC38" s="3"/>
      <c r="KZD38" s="3"/>
      <c r="KZE38" s="3"/>
      <c r="KZF38" s="3"/>
      <c r="KZG38" s="3"/>
      <c r="KZH38" s="3"/>
      <c r="KZI38" s="3"/>
      <c r="KZJ38" s="3"/>
      <c r="KZK38" s="3"/>
      <c r="KZL38" s="3"/>
      <c r="KZM38" s="3"/>
      <c r="KZN38" s="3"/>
      <c r="KZO38" s="3"/>
      <c r="KZP38" s="3"/>
      <c r="KZQ38" s="3"/>
      <c r="KZR38" s="3"/>
      <c r="KZS38" s="3"/>
      <c r="KZT38" s="3"/>
      <c r="KZU38" s="3"/>
      <c r="KZV38" s="3"/>
      <c r="KZW38" s="3"/>
      <c r="KZX38" s="3"/>
      <c r="KZY38" s="3"/>
      <c r="KZZ38" s="3"/>
      <c r="LAA38" s="3"/>
      <c r="LAB38" s="3"/>
      <c r="LAC38" s="3"/>
      <c r="LAD38" s="3"/>
      <c r="LAE38" s="3"/>
      <c r="LAF38" s="3"/>
      <c r="LAG38" s="3"/>
      <c r="LAH38" s="3"/>
      <c r="LAI38" s="3"/>
      <c r="LAJ38" s="3"/>
      <c r="LAK38" s="3"/>
      <c r="LAL38" s="3"/>
      <c r="LAM38" s="3"/>
      <c r="LAN38" s="3"/>
      <c r="LAO38" s="3"/>
      <c r="LAP38" s="3"/>
      <c r="LAQ38" s="3"/>
      <c r="LAR38" s="3"/>
      <c r="LAS38" s="3"/>
      <c r="LAT38" s="3"/>
      <c r="LAU38" s="3"/>
      <c r="LAV38" s="3"/>
      <c r="LAW38" s="3"/>
      <c r="LAX38" s="3"/>
      <c r="LAY38" s="3"/>
      <c r="LAZ38" s="3"/>
      <c r="LBA38" s="3"/>
      <c r="LBB38" s="3"/>
      <c r="LBC38" s="3"/>
      <c r="LBD38" s="3"/>
      <c r="LBE38" s="3"/>
      <c r="LBF38" s="3"/>
      <c r="LBG38" s="3"/>
      <c r="LBH38" s="3"/>
      <c r="LBI38" s="3"/>
      <c r="LBJ38" s="3"/>
      <c r="LBK38" s="3"/>
      <c r="LBL38" s="3"/>
      <c r="LBM38" s="3"/>
      <c r="LBN38" s="3"/>
      <c r="LBO38" s="3"/>
      <c r="LBP38" s="3"/>
      <c r="LBQ38" s="3"/>
      <c r="LBR38" s="3"/>
      <c r="LBS38" s="3"/>
      <c r="LBT38" s="3"/>
      <c r="LBU38" s="3"/>
      <c r="LBV38" s="3"/>
      <c r="LBW38" s="3"/>
      <c r="LBX38" s="3"/>
      <c r="LBY38" s="3"/>
      <c r="LBZ38" s="3"/>
      <c r="LCA38" s="3"/>
      <c r="LCB38" s="3"/>
      <c r="LCC38" s="3"/>
      <c r="LCD38" s="3"/>
      <c r="LCE38" s="3"/>
      <c r="LCF38" s="3"/>
      <c r="LCG38" s="3"/>
      <c r="LCH38" s="3"/>
      <c r="LCI38" s="3"/>
      <c r="LCJ38" s="3"/>
      <c r="LCK38" s="3"/>
      <c r="LCL38" s="3"/>
      <c r="LCM38" s="3"/>
      <c r="LCN38" s="3"/>
      <c r="LCO38" s="3"/>
      <c r="LCP38" s="3"/>
      <c r="LCQ38" s="3"/>
      <c r="LCR38" s="3"/>
      <c r="LCS38" s="3"/>
      <c r="LCT38" s="3"/>
      <c r="LCU38" s="3"/>
      <c r="LCV38" s="3"/>
      <c r="LCW38" s="3"/>
      <c r="LCX38" s="3"/>
      <c r="LCY38" s="3"/>
      <c r="LCZ38" s="3"/>
      <c r="LDA38" s="3"/>
      <c r="LDB38" s="3"/>
      <c r="LDC38" s="3"/>
      <c r="LDD38" s="3"/>
      <c r="LDE38" s="3"/>
      <c r="LDF38" s="3"/>
      <c r="LDG38" s="3"/>
      <c r="LDH38" s="3"/>
      <c r="LDI38" s="3"/>
      <c r="LDJ38" s="3"/>
      <c r="LDK38" s="3"/>
      <c r="LDL38" s="3"/>
      <c r="LDM38" s="3"/>
      <c r="LDN38" s="3"/>
      <c r="LDO38" s="3"/>
      <c r="LDP38" s="3"/>
      <c r="LDQ38" s="3"/>
      <c r="LDR38" s="3"/>
      <c r="LDS38" s="3"/>
      <c r="LDT38" s="3"/>
      <c r="LDU38" s="3"/>
      <c r="LDV38" s="3"/>
      <c r="LDW38" s="3"/>
      <c r="LDX38" s="3"/>
      <c r="LDY38" s="3"/>
      <c r="LDZ38" s="3"/>
      <c r="LEA38" s="3"/>
      <c r="LEB38" s="3"/>
      <c r="LEC38" s="3"/>
      <c r="LED38" s="3"/>
      <c r="LEE38" s="3"/>
      <c r="LEF38" s="3"/>
      <c r="LEG38" s="3"/>
      <c r="LEH38" s="3"/>
      <c r="LEI38" s="3"/>
      <c r="LEJ38" s="3"/>
      <c r="LEK38" s="3"/>
      <c r="LEL38" s="3"/>
      <c r="LEM38" s="3"/>
      <c r="LEN38" s="3"/>
      <c r="LEO38" s="3"/>
      <c r="LEP38" s="3"/>
      <c r="LEQ38" s="3"/>
      <c r="LER38" s="3"/>
      <c r="LES38" s="3"/>
      <c r="LET38" s="3"/>
      <c r="LEU38" s="3"/>
      <c r="LEV38" s="3"/>
      <c r="LEW38" s="3"/>
      <c r="LEX38" s="3"/>
      <c r="LEY38" s="3"/>
      <c r="LEZ38" s="3"/>
      <c r="LFA38" s="3"/>
      <c r="LFB38" s="3"/>
      <c r="LFC38" s="3"/>
      <c r="LFD38" s="3"/>
      <c r="LFE38" s="3"/>
      <c r="LFF38" s="3"/>
      <c r="LFG38" s="3"/>
      <c r="LFH38" s="3"/>
      <c r="LFI38" s="3"/>
      <c r="LFJ38" s="3"/>
      <c r="LFK38" s="3"/>
      <c r="LFL38" s="3"/>
      <c r="LFM38" s="3"/>
      <c r="LFN38" s="3"/>
      <c r="LFO38" s="3"/>
      <c r="LFP38" s="3"/>
      <c r="LFQ38" s="3"/>
      <c r="LFR38" s="3"/>
      <c r="LFS38" s="3"/>
      <c r="LFT38" s="3"/>
      <c r="LFU38" s="3"/>
      <c r="LFV38" s="3"/>
      <c r="LFW38" s="3"/>
      <c r="LFX38" s="3"/>
      <c r="LFY38" s="3"/>
      <c r="LFZ38" s="3"/>
      <c r="LGA38" s="3"/>
      <c r="LGB38" s="3"/>
      <c r="LGC38" s="3"/>
      <c r="LGD38" s="3"/>
      <c r="LGE38" s="3"/>
      <c r="LGF38" s="3"/>
      <c r="LGG38" s="3"/>
      <c r="LGH38" s="3"/>
      <c r="LGI38" s="3"/>
      <c r="LGJ38" s="3"/>
      <c r="LGK38" s="3"/>
      <c r="LGL38" s="3"/>
      <c r="LGM38" s="3"/>
      <c r="LGN38" s="3"/>
      <c r="LGO38" s="3"/>
      <c r="LGP38" s="3"/>
      <c r="LGQ38" s="3"/>
      <c r="LGR38" s="3"/>
      <c r="LGS38" s="3"/>
      <c r="LGT38" s="3"/>
      <c r="LGU38" s="3"/>
      <c r="LGV38" s="3"/>
      <c r="LGW38" s="3"/>
      <c r="LGX38" s="3"/>
      <c r="LGY38" s="3"/>
      <c r="LGZ38" s="3"/>
      <c r="LHA38" s="3"/>
      <c r="LHB38" s="3"/>
      <c r="LHC38" s="3"/>
      <c r="LHD38" s="3"/>
      <c r="LHE38" s="3"/>
      <c r="LHF38" s="3"/>
      <c r="LHG38" s="3"/>
      <c r="LHH38" s="3"/>
      <c r="LHI38" s="3"/>
      <c r="LHJ38" s="3"/>
      <c r="LHK38" s="3"/>
      <c r="LHL38" s="3"/>
      <c r="LHM38" s="3"/>
      <c r="LHN38" s="3"/>
      <c r="LHO38" s="3"/>
      <c r="LHP38" s="3"/>
      <c r="LHQ38" s="3"/>
      <c r="LHR38" s="3"/>
      <c r="LHS38" s="3"/>
      <c r="LHT38" s="3"/>
      <c r="LHU38" s="3"/>
      <c r="LHV38" s="3"/>
      <c r="LHW38" s="3"/>
      <c r="LHX38" s="3"/>
      <c r="LHY38" s="3"/>
      <c r="LHZ38" s="3"/>
      <c r="LIA38" s="3"/>
      <c r="LIB38" s="3"/>
      <c r="LIC38" s="3"/>
      <c r="LID38" s="3"/>
      <c r="LIE38" s="3"/>
      <c r="LIF38" s="3"/>
      <c r="LIG38" s="3"/>
      <c r="LIH38" s="3"/>
      <c r="LII38" s="3"/>
      <c r="LIJ38" s="3"/>
      <c r="LIK38" s="3"/>
      <c r="LIL38" s="3"/>
      <c r="LIM38" s="3"/>
      <c r="LIN38" s="3"/>
      <c r="LIO38" s="3"/>
      <c r="LIP38" s="3"/>
      <c r="LIQ38" s="3"/>
      <c r="LIR38" s="3"/>
      <c r="LIS38" s="3"/>
      <c r="LIT38" s="3"/>
      <c r="LIU38" s="3"/>
      <c r="LIV38" s="3"/>
      <c r="LIW38" s="3"/>
      <c r="LIX38" s="3"/>
      <c r="LIY38" s="3"/>
      <c r="LIZ38" s="3"/>
      <c r="LJA38" s="3"/>
      <c r="LJB38" s="3"/>
      <c r="LJC38" s="3"/>
      <c r="LJD38" s="3"/>
      <c r="LJE38" s="3"/>
      <c r="LJF38" s="3"/>
      <c r="LJG38" s="3"/>
      <c r="LJH38" s="3"/>
      <c r="LJI38" s="3"/>
      <c r="LJJ38" s="3"/>
      <c r="LJK38" s="3"/>
      <c r="LJL38" s="3"/>
      <c r="LJM38" s="3"/>
      <c r="LJN38" s="3"/>
      <c r="LJO38" s="3"/>
      <c r="LJP38" s="3"/>
      <c r="LJQ38" s="3"/>
      <c r="LJR38" s="3"/>
      <c r="LJS38" s="3"/>
      <c r="LJT38" s="3"/>
      <c r="LJU38" s="3"/>
      <c r="LJV38" s="3"/>
      <c r="LJW38" s="3"/>
      <c r="LJX38" s="3"/>
      <c r="LJY38" s="3"/>
      <c r="LJZ38" s="3"/>
      <c r="LKA38" s="3"/>
      <c r="LKB38" s="3"/>
      <c r="LKC38" s="3"/>
      <c r="LKD38" s="3"/>
      <c r="LKE38" s="3"/>
      <c r="LKF38" s="3"/>
      <c r="LKG38" s="3"/>
      <c r="LKH38" s="3"/>
      <c r="LKI38" s="3"/>
      <c r="LKJ38" s="3"/>
      <c r="LKK38" s="3"/>
      <c r="LKL38" s="3"/>
      <c r="LKM38" s="3"/>
      <c r="LKN38" s="3"/>
      <c r="LKO38" s="3"/>
      <c r="LKP38" s="3"/>
      <c r="LKQ38" s="3"/>
      <c r="LKR38" s="3"/>
      <c r="LKS38" s="3"/>
      <c r="LKT38" s="3"/>
      <c r="LKU38" s="3"/>
      <c r="LKV38" s="3"/>
      <c r="LKW38" s="3"/>
      <c r="LKX38" s="3"/>
      <c r="LKY38" s="3"/>
      <c r="LKZ38" s="3"/>
      <c r="LLA38" s="3"/>
      <c r="LLB38" s="3"/>
      <c r="LLC38" s="3"/>
      <c r="LLD38" s="3"/>
      <c r="LLE38" s="3"/>
      <c r="LLF38" s="3"/>
      <c r="LLG38" s="3"/>
      <c r="LLH38" s="3"/>
      <c r="LLI38" s="3"/>
      <c r="LLJ38" s="3"/>
      <c r="LLK38" s="3"/>
      <c r="LLL38" s="3"/>
      <c r="LLM38" s="3"/>
      <c r="LLN38" s="3"/>
      <c r="LLO38" s="3"/>
      <c r="LLP38" s="3"/>
      <c r="LLQ38" s="3"/>
      <c r="LLR38" s="3"/>
      <c r="LLS38" s="3"/>
      <c r="LLT38" s="3"/>
      <c r="LLU38" s="3"/>
      <c r="LLV38" s="3"/>
      <c r="LLW38" s="3"/>
      <c r="LLX38" s="3"/>
      <c r="LLY38" s="3"/>
      <c r="LLZ38" s="3"/>
      <c r="LMA38" s="3"/>
      <c r="LMB38" s="3"/>
      <c r="LMC38" s="3"/>
      <c r="LMD38" s="3"/>
      <c r="LME38" s="3"/>
      <c r="LMF38" s="3"/>
      <c r="LMG38" s="3"/>
      <c r="LMH38" s="3"/>
      <c r="LMI38" s="3"/>
      <c r="LMJ38" s="3"/>
      <c r="LMK38" s="3"/>
      <c r="LML38" s="3"/>
      <c r="LMM38" s="3"/>
      <c r="LMN38" s="3"/>
      <c r="LMO38" s="3"/>
      <c r="LMP38" s="3"/>
      <c r="LMQ38" s="3"/>
      <c r="LMR38" s="3"/>
      <c r="LMS38" s="3"/>
      <c r="LMT38" s="3"/>
      <c r="LMU38" s="3"/>
      <c r="LMV38" s="3"/>
      <c r="LMW38" s="3"/>
      <c r="LMX38" s="3"/>
      <c r="LMY38" s="3"/>
      <c r="LMZ38" s="3"/>
      <c r="LNA38" s="3"/>
      <c r="LNB38" s="3"/>
      <c r="LNC38" s="3"/>
      <c r="LND38" s="3"/>
      <c r="LNE38" s="3"/>
      <c r="LNF38" s="3"/>
      <c r="LNG38" s="3"/>
      <c r="LNH38" s="3"/>
      <c r="LNI38" s="3"/>
      <c r="LNJ38" s="3"/>
      <c r="LNK38" s="3"/>
      <c r="LNL38" s="3"/>
      <c r="LNM38" s="3"/>
      <c r="LNN38" s="3"/>
      <c r="LNO38" s="3"/>
      <c r="LNP38" s="3"/>
      <c r="LNQ38" s="3"/>
      <c r="LNR38" s="3"/>
      <c r="LNS38" s="3"/>
      <c r="LNT38" s="3"/>
      <c r="LNU38" s="3"/>
      <c r="LNV38" s="3"/>
      <c r="LNW38" s="3"/>
      <c r="LNX38" s="3"/>
      <c r="LNY38" s="3"/>
      <c r="LNZ38" s="3"/>
      <c r="LOA38" s="3"/>
      <c r="LOB38" s="3"/>
      <c r="LOC38" s="3"/>
      <c r="LOD38" s="3"/>
      <c r="LOE38" s="3"/>
      <c r="LOF38" s="3"/>
      <c r="LOG38" s="3"/>
      <c r="LOH38" s="3"/>
      <c r="LOI38" s="3"/>
      <c r="LOJ38" s="3"/>
      <c r="LOK38" s="3"/>
      <c r="LOL38" s="3"/>
      <c r="LOM38" s="3"/>
      <c r="LON38" s="3"/>
      <c r="LOO38" s="3"/>
      <c r="LOP38" s="3"/>
      <c r="LOQ38" s="3"/>
      <c r="LOR38" s="3"/>
      <c r="LOS38" s="3"/>
      <c r="LOT38" s="3"/>
      <c r="LOU38" s="3"/>
      <c r="LOV38" s="3"/>
      <c r="LOW38" s="3"/>
      <c r="LOX38" s="3"/>
      <c r="LOY38" s="3"/>
      <c r="LOZ38" s="3"/>
      <c r="LPA38" s="3"/>
      <c r="LPB38" s="3"/>
      <c r="LPC38" s="3"/>
      <c r="LPD38" s="3"/>
      <c r="LPE38" s="3"/>
      <c r="LPF38" s="3"/>
      <c r="LPG38" s="3"/>
      <c r="LPH38" s="3"/>
      <c r="LPI38" s="3"/>
      <c r="LPJ38" s="3"/>
      <c r="LPK38" s="3"/>
      <c r="LPL38" s="3"/>
      <c r="LPM38" s="3"/>
      <c r="LPN38" s="3"/>
      <c r="LPO38" s="3"/>
      <c r="LPP38" s="3"/>
      <c r="LPQ38" s="3"/>
      <c r="LPR38" s="3"/>
      <c r="LPS38" s="3"/>
      <c r="LPT38" s="3"/>
      <c r="LPU38" s="3"/>
      <c r="LPV38" s="3"/>
      <c r="LPW38" s="3"/>
      <c r="LPX38" s="3"/>
      <c r="LPY38" s="3"/>
      <c r="LPZ38" s="3"/>
      <c r="LQA38" s="3"/>
      <c r="LQB38" s="3"/>
      <c r="LQC38" s="3"/>
      <c r="LQD38" s="3"/>
      <c r="LQE38" s="3"/>
      <c r="LQF38" s="3"/>
      <c r="LQG38" s="3"/>
      <c r="LQH38" s="3"/>
      <c r="LQI38" s="3"/>
      <c r="LQJ38" s="3"/>
      <c r="LQK38" s="3"/>
      <c r="LQL38" s="3"/>
      <c r="LQM38" s="3"/>
      <c r="LQN38" s="3"/>
      <c r="LQO38" s="3"/>
      <c r="LQP38" s="3"/>
      <c r="LQQ38" s="3"/>
      <c r="LQR38" s="3"/>
      <c r="LQS38" s="3"/>
      <c r="LQT38" s="3"/>
      <c r="LQU38" s="3"/>
      <c r="LQV38" s="3"/>
      <c r="LQW38" s="3"/>
      <c r="LQX38" s="3"/>
      <c r="LQY38" s="3"/>
      <c r="LQZ38" s="3"/>
      <c r="LRA38" s="3"/>
      <c r="LRB38" s="3"/>
      <c r="LRC38" s="3"/>
      <c r="LRD38" s="3"/>
      <c r="LRE38" s="3"/>
      <c r="LRF38" s="3"/>
      <c r="LRG38" s="3"/>
      <c r="LRH38" s="3"/>
      <c r="LRI38" s="3"/>
      <c r="LRJ38" s="3"/>
      <c r="LRK38" s="3"/>
      <c r="LRL38" s="3"/>
      <c r="LRM38" s="3"/>
      <c r="LRN38" s="3"/>
      <c r="LRO38" s="3"/>
      <c r="LRP38" s="3"/>
      <c r="LRQ38" s="3"/>
      <c r="LRR38" s="3"/>
      <c r="LRS38" s="3"/>
      <c r="LRT38" s="3"/>
      <c r="LRU38" s="3"/>
      <c r="LRV38" s="3"/>
      <c r="LRW38" s="3"/>
      <c r="LRX38" s="3"/>
      <c r="LRY38" s="3"/>
      <c r="LRZ38" s="3"/>
      <c r="LSA38" s="3"/>
      <c r="LSB38" s="3"/>
      <c r="LSC38" s="3"/>
      <c r="LSD38" s="3"/>
      <c r="LSE38" s="3"/>
      <c r="LSF38" s="3"/>
      <c r="LSG38" s="3"/>
      <c r="LSH38" s="3"/>
      <c r="LSI38" s="3"/>
      <c r="LSJ38" s="3"/>
      <c r="LSK38" s="3"/>
      <c r="LSL38" s="3"/>
      <c r="LSM38" s="3"/>
      <c r="LSN38" s="3"/>
      <c r="LSO38" s="3"/>
      <c r="LSP38" s="3"/>
      <c r="LSQ38" s="3"/>
      <c r="LSR38" s="3"/>
      <c r="LSS38" s="3"/>
      <c r="LST38" s="3"/>
      <c r="LSU38" s="3"/>
      <c r="LSV38" s="3"/>
      <c r="LSW38" s="3"/>
      <c r="LSX38" s="3"/>
      <c r="LSY38" s="3"/>
      <c r="LSZ38" s="3"/>
      <c r="LTA38" s="3"/>
      <c r="LTB38" s="3"/>
      <c r="LTC38" s="3"/>
      <c r="LTD38" s="3"/>
      <c r="LTE38" s="3"/>
      <c r="LTF38" s="3"/>
      <c r="LTG38" s="3"/>
      <c r="LTH38" s="3"/>
      <c r="LTI38" s="3"/>
      <c r="LTJ38" s="3"/>
      <c r="LTK38" s="3"/>
      <c r="LTL38" s="3"/>
      <c r="LTM38" s="3"/>
      <c r="LTN38" s="3"/>
      <c r="LTO38" s="3"/>
      <c r="LTP38" s="3"/>
      <c r="LTQ38" s="3"/>
      <c r="LTR38" s="3"/>
      <c r="LTS38" s="3"/>
      <c r="LTT38" s="3"/>
      <c r="LTU38" s="3"/>
      <c r="LTV38" s="3"/>
      <c r="LTW38" s="3"/>
      <c r="LTX38" s="3"/>
      <c r="LTY38" s="3"/>
      <c r="LTZ38" s="3"/>
      <c r="LUA38" s="3"/>
      <c r="LUB38" s="3"/>
      <c r="LUC38" s="3"/>
      <c r="LUD38" s="3"/>
      <c r="LUE38" s="3"/>
      <c r="LUF38" s="3"/>
      <c r="LUG38" s="3"/>
      <c r="LUH38" s="3"/>
      <c r="LUI38" s="3"/>
      <c r="LUJ38" s="3"/>
      <c r="LUK38" s="3"/>
      <c r="LUL38" s="3"/>
      <c r="LUM38" s="3"/>
      <c r="LUN38" s="3"/>
      <c r="LUO38" s="3"/>
      <c r="LUP38" s="3"/>
      <c r="LUQ38" s="3"/>
      <c r="LUR38" s="3"/>
      <c r="LUS38" s="3"/>
      <c r="LUT38" s="3"/>
      <c r="LUU38" s="3"/>
      <c r="LUV38" s="3"/>
      <c r="LUW38" s="3"/>
      <c r="LUX38" s="3"/>
      <c r="LUY38" s="3"/>
      <c r="LUZ38" s="3"/>
      <c r="LVA38" s="3"/>
      <c r="LVB38" s="3"/>
      <c r="LVC38" s="3"/>
      <c r="LVD38" s="3"/>
      <c r="LVE38" s="3"/>
      <c r="LVF38" s="3"/>
      <c r="LVG38" s="3"/>
      <c r="LVH38" s="3"/>
      <c r="LVI38" s="3"/>
      <c r="LVJ38" s="3"/>
      <c r="LVK38" s="3"/>
      <c r="LVL38" s="3"/>
      <c r="LVM38" s="3"/>
      <c r="LVN38" s="3"/>
      <c r="LVO38" s="3"/>
      <c r="LVP38" s="3"/>
      <c r="LVQ38" s="3"/>
      <c r="LVR38" s="3"/>
      <c r="LVS38" s="3"/>
      <c r="LVT38" s="3"/>
      <c r="LVU38" s="3"/>
      <c r="LVV38" s="3"/>
      <c r="LVW38" s="3"/>
      <c r="LVX38" s="3"/>
      <c r="LVY38" s="3"/>
      <c r="LVZ38" s="3"/>
      <c r="LWA38" s="3"/>
      <c r="LWB38" s="3"/>
      <c r="LWC38" s="3"/>
      <c r="LWD38" s="3"/>
      <c r="LWE38" s="3"/>
      <c r="LWF38" s="3"/>
      <c r="LWG38" s="3"/>
      <c r="LWH38" s="3"/>
      <c r="LWI38" s="3"/>
      <c r="LWJ38" s="3"/>
      <c r="LWK38" s="3"/>
      <c r="LWL38" s="3"/>
      <c r="LWM38" s="3"/>
      <c r="LWN38" s="3"/>
      <c r="LWO38" s="3"/>
      <c r="LWP38" s="3"/>
      <c r="LWQ38" s="3"/>
      <c r="LWR38" s="3"/>
      <c r="LWS38" s="3"/>
      <c r="LWT38" s="3"/>
      <c r="LWU38" s="3"/>
      <c r="LWV38" s="3"/>
      <c r="LWW38" s="3"/>
      <c r="LWX38" s="3"/>
      <c r="LWY38" s="3"/>
      <c r="LWZ38" s="3"/>
      <c r="LXA38" s="3"/>
      <c r="LXB38" s="3"/>
      <c r="LXC38" s="3"/>
      <c r="LXD38" s="3"/>
      <c r="LXE38" s="3"/>
      <c r="LXF38" s="3"/>
      <c r="LXG38" s="3"/>
      <c r="LXH38" s="3"/>
      <c r="LXI38" s="3"/>
      <c r="LXJ38" s="3"/>
      <c r="LXK38" s="3"/>
      <c r="LXL38" s="3"/>
      <c r="LXM38" s="3"/>
      <c r="LXN38" s="3"/>
      <c r="LXO38" s="3"/>
      <c r="LXP38" s="3"/>
      <c r="LXQ38" s="3"/>
      <c r="LXR38" s="3"/>
      <c r="LXS38" s="3"/>
      <c r="LXT38" s="3"/>
      <c r="LXU38" s="3"/>
      <c r="LXV38" s="3"/>
      <c r="LXW38" s="3"/>
      <c r="LXX38" s="3"/>
      <c r="LXY38" s="3"/>
      <c r="LXZ38" s="3"/>
      <c r="LYA38" s="3"/>
      <c r="LYB38" s="3"/>
      <c r="LYC38" s="3"/>
      <c r="LYD38" s="3"/>
      <c r="LYE38" s="3"/>
      <c r="LYF38" s="3"/>
      <c r="LYG38" s="3"/>
      <c r="LYH38" s="3"/>
      <c r="LYI38" s="3"/>
      <c r="LYJ38" s="3"/>
      <c r="LYK38" s="3"/>
      <c r="LYL38" s="3"/>
      <c r="LYM38" s="3"/>
      <c r="LYN38" s="3"/>
      <c r="LYO38" s="3"/>
      <c r="LYP38" s="3"/>
      <c r="LYQ38" s="3"/>
      <c r="LYR38" s="3"/>
      <c r="LYS38" s="3"/>
      <c r="LYT38" s="3"/>
      <c r="LYU38" s="3"/>
      <c r="LYV38" s="3"/>
      <c r="LYW38" s="3"/>
      <c r="LYX38" s="3"/>
      <c r="LYY38" s="3"/>
      <c r="LYZ38" s="3"/>
      <c r="LZA38" s="3"/>
      <c r="LZB38" s="3"/>
      <c r="LZC38" s="3"/>
      <c r="LZD38" s="3"/>
      <c r="LZE38" s="3"/>
      <c r="LZF38" s="3"/>
      <c r="LZG38" s="3"/>
      <c r="LZH38" s="3"/>
      <c r="LZI38" s="3"/>
      <c r="LZJ38" s="3"/>
      <c r="LZK38" s="3"/>
      <c r="LZL38" s="3"/>
      <c r="LZM38" s="3"/>
      <c r="LZN38" s="3"/>
      <c r="LZO38" s="3"/>
      <c r="LZP38" s="3"/>
      <c r="LZQ38" s="3"/>
      <c r="LZR38" s="3"/>
      <c r="LZS38" s="3"/>
      <c r="LZT38" s="3"/>
      <c r="LZU38" s="3"/>
      <c r="LZV38" s="3"/>
      <c r="LZW38" s="3"/>
      <c r="LZX38" s="3"/>
      <c r="LZY38" s="3"/>
      <c r="LZZ38" s="3"/>
      <c r="MAA38" s="3"/>
      <c r="MAB38" s="3"/>
      <c r="MAC38" s="3"/>
      <c r="MAD38" s="3"/>
      <c r="MAE38" s="3"/>
      <c r="MAF38" s="3"/>
      <c r="MAG38" s="3"/>
      <c r="MAH38" s="3"/>
      <c r="MAI38" s="3"/>
      <c r="MAJ38" s="3"/>
      <c r="MAK38" s="3"/>
      <c r="MAL38" s="3"/>
      <c r="MAM38" s="3"/>
      <c r="MAN38" s="3"/>
      <c r="MAO38" s="3"/>
      <c r="MAP38" s="3"/>
      <c r="MAQ38" s="3"/>
      <c r="MAR38" s="3"/>
      <c r="MAS38" s="3"/>
      <c r="MAT38" s="3"/>
      <c r="MAU38" s="3"/>
      <c r="MAV38" s="3"/>
      <c r="MAW38" s="3"/>
      <c r="MAX38" s="3"/>
      <c r="MAY38" s="3"/>
      <c r="MAZ38" s="3"/>
      <c r="MBA38" s="3"/>
      <c r="MBB38" s="3"/>
      <c r="MBC38" s="3"/>
      <c r="MBD38" s="3"/>
      <c r="MBE38" s="3"/>
      <c r="MBF38" s="3"/>
      <c r="MBG38" s="3"/>
      <c r="MBH38" s="3"/>
      <c r="MBI38" s="3"/>
      <c r="MBJ38" s="3"/>
      <c r="MBK38" s="3"/>
      <c r="MBL38" s="3"/>
      <c r="MBM38" s="3"/>
      <c r="MBN38" s="3"/>
      <c r="MBO38" s="3"/>
      <c r="MBP38" s="3"/>
      <c r="MBQ38" s="3"/>
      <c r="MBR38" s="3"/>
      <c r="MBS38" s="3"/>
      <c r="MBT38" s="3"/>
      <c r="MBU38" s="3"/>
      <c r="MBV38" s="3"/>
      <c r="MBW38" s="3"/>
      <c r="MBX38" s="3"/>
      <c r="MBY38" s="3"/>
      <c r="MBZ38" s="3"/>
      <c r="MCA38" s="3"/>
      <c r="MCB38" s="3"/>
      <c r="MCC38" s="3"/>
      <c r="MCD38" s="3"/>
      <c r="MCE38" s="3"/>
      <c r="MCF38" s="3"/>
      <c r="MCG38" s="3"/>
      <c r="MCH38" s="3"/>
      <c r="MCI38" s="3"/>
      <c r="MCJ38" s="3"/>
      <c r="MCK38" s="3"/>
      <c r="MCL38" s="3"/>
      <c r="MCM38" s="3"/>
      <c r="MCN38" s="3"/>
      <c r="MCO38" s="3"/>
      <c r="MCP38" s="3"/>
      <c r="MCQ38" s="3"/>
      <c r="MCR38" s="3"/>
      <c r="MCS38" s="3"/>
      <c r="MCT38" s="3"/>
      <c r="MCU38" s="3"/>
      <c r="MCV38" s="3"/>
      <c r="MCW38" s="3"/>
      <c r="MCX38" s="3"/>
      <c r="MCY38" s="3"/>
      <c r="MCZ38" s="3"/>
      <c r="MDA38" s="3"/>
      <c r="MDB38" s="3"/>
      <c r="MDC38" s="3"/>
      <c r="MDD38" s="3"/>
      <c r="MDE38" s="3"/>
      <c r="MDF38" s="3"/>
      <c r="MDG38" s="3"/>
      <c r="MDH38" s="3"/>
      <c r="MDI38" s="3"/>
      <c r="MDJ38" s="3"/>
      <c r="MDK38" s="3"/>
      <c r="MDL38" s="3"/>
      <c r="MDM38" s="3"/>
      <c r="MDN38" s="3"/>
      <c r="MDO38" s="3"/>
      <c r="MDP38" s="3"/>
      <c r="MDQ38" s="3"/>
      <c r="MDR38" s="3"/>
      <c r="MDS38" s="3"/>
      <c r="MDT38" s="3"/>
      <c r="MDU38" s="3"/>
      <c r="MDV38" s="3"/>
      <c r="MDW38" s="3"/>
      <c r="MDX38" s="3"/>
      <c r="MDY38" s="3"/>
      <c r="MDZ38" s="3"/>
      <c r="MEA38" s="3"/>
      <c r="MEB38" s="3"/>
      <c r="MEC38" s="3"/>
      <c r="MED38" s="3"/>
      <c r="MEE38" s="3"/>
      <c r="MEF38" s="3"/>
      <c r="MEG38" s="3"/>
      <c r="MEH38" s="3"/>
      <c r="MEI38" s="3"/>
      <c r="MEJ38" s="3"/>
      <c r="MEK38" s="3"/>
      <c r="MEL38" s="3"/>
      <c r="MEM38" s="3"/>
      <c r="MEN38" s="3"/>
      <c r="MEO38" s="3"/>
      <c r="MEP38" s="3"/>
      <c r="MEQ38" s="3"/>
      <c r="MER38" s="3"/>
      <c r="MES38" s="3"/>
      <c r="MET38" s="3"/>
      <c r="MEU38" s="3"/>
      <c r="MEV38" s="3"/>
      <c r="MEW38" s="3"/>
      <c r="MEX38" s="3"/>
      <c r="MEY38" s="3"/>
      <c r="MEZ38" s="3"/>
      <c r="MFA38" s="3"/>
      <c r="MFB38" s="3"/>
      <c r="MFC38" s="3"/>
      <c r="MFD38" s="3"/>
      <c r="MFE38" s="3"/>
      <c r="MFF38" s="3"/>
      <c r="MFG38" s="3"/>
      <c r="MFH38" s="3"/>
      <c r="MFI38" s="3"/>
      <c r="MFJ38" s="3"/>
      <c r="MFK38" s="3"/>
      <c r="MFL38" s="3"/>
      <c r="MFM38" s="3"/>
      <c r="MFN38" s="3"/>
      <c r="MFO38" s="3"/>
      <c r="MFP38" s="3"/>
      <c r="MFQ38" s="3"/>
      <c r="MFR38" s="3"/>
      <c r="MFS38" s="3"/>
      <c r="MFT38" s="3"/>
      <c r="MFU38" s="3"/>
      <c r="MFV38" s="3"/>
      <c r="MFW38" s="3"/>
      <c r="MFX38" s="3"/>
      <c r="MFY38" s="3"/>
      <c r="MFZ38" s="3"/>
      <c r="MGA38" s="3"/>
      <c r="MGB38" s="3"/>
      <c r="MGC38" s="3"/>
      <c r="MGD38" s="3"/>
      <c r="MGE38" s="3"/>
      <c r="MGF38" s="3"/>
      <c r="MGG38" s="3"/>
      <c r="MGH38" s="3"/>
      <c r="MGI38" s="3"/>
      <c r="MGJ38" s="3"/>
      <c r="MGK38" s="3"/>
      <c r="MGL38" s="3"/>
      <c r="MGM38" s="3"/>
      <c r="MGN38" s="3"/>
      <c r="MGO38" s="3"/>
      <c r="MGP38" s="3"/>
      <c r="MGQ38" s="3"/>
      <c r="MGR38" s="3"/>
      <c r="MGS38" s="3"/>
      <c r="MGT38" s="3"/>
      <c r="MGU38" s="3"/>
      <c r="MGV38" s="3"/>
      <c r="MGW38" s="3"/>
      <c r="MGX38" s="3"/>
      <c r="MGY38" s="3"/>
      <c r="MGZ38" s="3"/>
      <c r="MHA38" s="3"/>
      <c r="MHB38" s="3"/>
      <c r="MHC38" s="3"/>
      <c r="MHD38" s="3"/>
      <c r="MHE38" s="3"/>
      <c r="MHF38" s="3"/>
      <c r="MHG38" s="3"/>
      <c r="MHH38" s="3"/>
      <c r="MHI38" s="3"/>
      <c r="MHJ38" s="3"/>
      <c r="MHK38" s="3"/>
      <c r="MHL38" s="3"/>
      <c r="MHM38" s="3"/>
      <c r="MHN38" s="3"/>
      <c r="MHO38" s="3"/>
      <c r="MHP38" s="3"/>
      <c r="MHQ38" s="3"/>
      <c r="MHR38" s="3"/>
      <c r="MHS38" s="3"/>
      <c r="MHT38" s="3"/>
      <c r="MHU38" s="3"/>
      <c r="MHV38" s="3"/>
      <c r="MHW38" s="3"/>
      <c r="MHX38" s="3"/>
      <c r="MHY38" s="3"/>
      <c r="MHZ38" s="3"/>
      <c r="MIA38" s="3"/>
      <c r="MIB38" s="3"/>
      <c r="MIC38" s="3"/>
      <c r="MID38" s="3"/>
      <c r="MIE38" s="3"/>
      <c r="MIF38" s="3"/>
      <c r="MIG38" s="3"/>
      <c r="MIH38" s="3"/>
      <c r="MII38" s="3"/>
      <c r="MIJ38" s="3"/>
      <c r="MIK38" s="3"/>
      <c r="MIL38" s="3"/>
      <c r="MIM38" s="3"/>
      <c r="MIN38" s="3"/>
      <c r="MIO38" s="3"/>
      <c r="MIP38" s="3"/>
      <c r="MIQ38" s="3"/>
      <c r="MIR38" s="3"/>
      <c r="MIS38" s="3"/>
      <c r="MIT38" s="3"/>
      <c r="MIU38" s="3"/>
      <c r="MIV38" s="3"/>
      <c r="MIW38" s="3"/>
      <c r="MIX38" s="3"/>
      <c r="MIY38" s="3"/>
      <c r="MIZ38" s="3"/>
      <c r="MJA38" s="3"/>
      <c r="MJB38" s="3"/>
      <c r="MJC38" s="3"/>
      <c r="MJD38" s="3"/>
      <c r="MJE38" s="3"/>
      <c r="MJF38" s="3"/>
      <c r="MJG38" s="3"/>
      <c r="MJH38" s="3"/>
      <c r="MJI38" s="3"/>
      <c r="MJJ38" s="3"/>
      <c r="MJK38" s="3"/>
      <c r="MJL38" s="3"/>
      <c r="MJM38" s="3"/>
      <c r="MJN38" s="3"/>
      <c r="MJO38" s="3"/>
      <c r="MJP38" s="3"/>
      <c r="MJQ38" s="3"/>
      <c r="MJR38" s="3"/>
      <c r="MJS38" s="3"/>
      <c r="MJT38" s="3"/>
      <c r="MJU38" s="3"/>
      <c r="MJV38" s="3"/>
      <c r="MJW38" s="3"/>
      <c r="MJX38" s="3"/>
      <c r="MJY38" s="3"/>
      <c r="MJZ38" s="3"/>
      <c r="MKA38" s="3"/>
      <c r="MKB38" s="3"/>
      <c r="MKC38" s="3"/>
      <c r="MKD38" s="3"/>
      <c r="MKE38" s="3"/>
      <c r="MKF38" s="3"/>
      <c r="MKG38" s="3"/>
      <c r="MKH38" s="3"/>
      <c r="MKI38" s="3"/>
      <c r="MKJ38" s="3"/>
      <c r="MKK38" s="3"/>
      <c r="MKL38" s="3"/>
      <c r="MKM38" s="3"/>
      <c r="MKN38" s="3"/>
      <c r="MKO38" s="3"/>
      <c r="MKP38" s="3"/>
      <c r="MKQ38" s="3"/>
      <c r="MKR38" s="3"/>
      <c r="MKS38" s="3"/>
      <c r="MKT38" s="3"/>
      <c r="MKU38" s="3"/>
      <c r="MKV38" s="3"/>
      <c r="MKW38" s="3"/>
      <c r="MKX38" s="3"/>
      <c r="MKY38" s="3"/>
      <c r="MKZ38" s="3"/>
      <c r="MLA38" s="3"/>
      <c r="MLB38" s="3"/>
      <c r="MLC38" s="3"/>
      <c r="MLD38" s="3"/>
      <c r="MLE38" s="3"/>
      <c r="MLF38" s="3"/>
      <c r="MLG38" s="3"/>
      <c r="MLH38" s="3"/>
      <c r="MLI38" s="3"/>
      <c r="MLJ38" s="3"/>
      <c r="MLK38" s="3"/>
      <c r="MLL38" s="3"/>
      <c r="MLM38" s="3"/>
      <c r="MLN38" s="3"/>
      <c r="MLO38" s="3"/>
      <c r="MLP38" s="3"/>
      <c r="MLQ38" s="3"/>
      <c r="MLR38" s="3"/>
      <c r="MLS38" s="3"/>
      <c r="MLT38" s="3"/>
      <c r="MLU38" s="3"/>
      <c r="MLV38" s="3"/>
      <c r="MLW38" s="3"/>
      <c r="MLX38" s="3"/>
      <c r="MLY38" s="3"/>
      <c r="MLZ38" s="3"/>
      <c r="MMA38" s="3"/>
      <c r="MMB38" s="3"/>
      <c r="MMC38" s="3"/>
      <c r="MMD38" s="3"/>
      <c r="MME38" s="3"/>
      <c r="MMF38" s="3"/>
      <c r="MMG38" s="3"/>
      <c r="MMH38" s="3"/>
      <c r="MMI38" s="3"/>
      <c r="MMJ38" s="3"/>
      <c r="MMK38" s="3"/>
      <c r="MML38" s="3"/>
      <c r="MMM38" s="3"/>
      <c r="MMN38" s="3"/>
      <c r="MMO38" s="3"/>
      <c r="MMP38" s="3"/>
      <c r="MMQ38" s="3"/>
      <c r="MMR38" s="3"/>
      <c r="MMS38" s="3"/>
      <c r="MMT38" s="3"/>
      <c r="MMU38" s="3"/>
      <c r="MMV38" s="3"/>
      <c r="MMW38" s="3"/>
      <c r="MMX38" s="3"/>
      <c r="MMY38" s="3"/>
      <c r="MMZ38" s="3"/>
      <c r="MNA38" s="3"/>
      <c r="MNB38" s="3"/>
      <c r="MNC38" s="3"/>
      <c r="MND38" s="3"/>
      <c r="MNE38" s="3"/>
      <c r="MNF38" s="3"/>
      <c r="MNG38" s="3"/>
      <c r="MNH38" s="3"/>
      <c r="MNI38" s="3"/>
      <c r="MNJ38" s="3"/>
      <c r="MNK38" s="3"/>
      <c r="MNL38" s="3"/>
      <c r="MNM38" s="3"/>
      <c r="MNN38" s="3"/>
      <c r="MNO38" s="3"/>
      <c r="MNP38" s="3"/>
      <c r="MNQ38" s="3"/>
      <c r="MNR38" s="3"/>
      <c r="MNS38" s="3"/>
      <c r="MNT38" s="3"/>
      <c r="MNU38" s="3"/>
      <c r="MNV38" s="3"/>
      <c r="MNW38" s="3"/>
      <c r="MNX38" s="3"/>
      <c r="MNY38" s="3"/>
      <c r="MNZ38" s="3"/>
      <c r="MOA38" s="3"/>
      <c r="MOB38" s="3"/>
      <c r="MOC38" s="3"/>
      <c r="MOD38" s="3"/>
      <c r="MOE38" s="3"/>
      <c r="MOF38" s="3"/>
      <c r="MOG38" s="3"/>
      <c r="MOH38" s="3"/>
      <c r="MOI38" s="3"/>
      <c r="MOJ38" s="3"/>
      <c r="MOK38" s="3"/>
      <c r="MOL38" s="3"/>
      <c r="MOM38" s="3"/>
      <c r="MON38" s="3"/>
      <c r="MOO38" s="3"/>
      <c r="MOP38" s="3"/>
      <c r="MOQ38" s="3"/>
      <c r="MOR38" s="3"/>
      <c r="MOS38" s="3"/>
      <c r="MOT38" s="3"/>
      <c r="MOU38" s="3"/>
      <c r="MOV38" s="3"/>
      <c r="MOW38" s="3"/>
      <c r="MOX38" s="3"/>
      <c r="MOY38" s="3"/>
      <c r="MOZ38" s="3"/>
      <c r="MPA38" s="3"/>
      <c r="MPB38" s="3"/>
      <c r="MPC38" s="3"/>
      <c r="MPD38" s="3"/>
      <c r="MPE38" s="3"/>
      <c r="MPF38" s="3"/>
      <c r="MPG38" s="3"/>
      <c r="MPH38" s="3"/>
      <c r="MPI38" s="3"/>
      <c r="MPJ38" s="3"/>
      <c r="MPK38" s="3"/>
      <c r="MPL38" s="3"/>
      <c r="MPM38" s="3"/>
      <c r="MPN38" s="3"/>
      <c r="MPO38" s="3"/>
      <c r="MPP38" s="3"/>
      <c r="MPQ38" s="3"/>
      <c r="MPR38" s="3"/>
      <c r="MPS38" s="3"/>
      <c r="MPT38" s="3"/>
      <c r="MPU38" s="3"/>
      <c r="MPV38" s="3"/>
      <c r="MPW38" s="3"/>
      <c r="MPX38" s="3"/>
      <c r="MPY38" s="3"/>
      <c r="MPZ38" s="3"/>
      <c r="MQA38" s="3"/>
      <c r="MQB38" s="3"/>
      <c r="MQC38" s="3"/>
      <c r="MQD38" s="3"/>
      <c r="MQE38" s="3"/>
      <c r="MQF38" s="3"/>
      <c r="MQG38" s="3"/>
      <c r="MQH38" s="3"/>
      <c r="MQI38" s="3"/>
      <c r="MQJ38" s="3"/>
      <c r="MQK38" s="3"/>
      <c r="MQL38" s="3"/>
      <c r="MQM38" s="3"/>
      <c r="MQN38" s="3"/>
      <c r="MQO38" s="3"/>
      <c r="MQP38" s="3"/>
      <c r="MQQ38" s="3"/>
      <c r="MQR38" s="3"/>
      <c r="MQS38" s="3"/>
      <c r="MQT38" s="3"/>
      <c r="MQU38" s="3"/>
      <c r="MQV38" s="3"/>
      <c r="MQW38" s="3"/>
      <c r="MQX38" s="3"/>
      <c r="MQY38" s="3"/>
      <c r="MQZ38" s="3"/>
      <c r="MRA38" s="3"/>
      <c r="MRB38" s="3"/>
      <c r="MRC38" s="3"/>
      <c r="MRD38" s="3"/>
      <c r="MRE38" s="3"/>
      <c r="MRF38" s="3"/>
      <c r="MRG38" s="3"/>
      <c r="MRH38" s="3"/>
      <c r="MRI38" s="3"/>
      <c r="MRJ38" s="3"/>
      <c r="MRK38" s="3"/>
      <c r="MRL38" s="3"/>
      <c r="MRM38" s="3"/>
      <c r="MRN38" s="3"/>
      <c r="MRO38" s="3"/>
      <c r="MRP38" s="3"/>
      <c r="MRQ38" s="3"/>
      <c r="MRR38" s="3"/>
      <c r="MRS38" s="3"/>
      <c r="MRT38" s="3"/>
      <c r="MRU38" s="3"/>
      <c r="MRV38" s="3"/>
      <c r="MRW38" s="3"/>
      <c r="MRX38" s="3"/>
      <c r="MRY38" s="3"/>
      <c r="MRZ38" s="3"/>
      <c r="MSA38" s="3"/>
      <c r="MSB38" s="3"/>
      <c r="MSC38" s="3"/>
      <c r="MSD38" s="3"/>
      <c r="MSE38" s="3"/>
      <c r="MSF38" s="3"/>
      <c r="MSG38" s="3"/>
      <c r="MSH38" s="3"/>
      <c r="MSI38" s="3"/>
      <c r="MSJ38" s="3"/>
      <c r="MSK38" s="3"/>
      <c r="MSL38" s="3"/>
      <c r="MSM38" s="3"/>
      <c r="MSN38" s="3"/>
      <c r="MSO38" s="3"/>
      <c r="MSP38" s="3"/>
      <c r="MSQ38" s="3"/>
      <c r="MSR38" s="3"/>
      <c r="MSS38" s="3"/>
      <c r="MST38" s="3"/>
      <c r="MSU38" s="3"/>
      <c r="MSV38" s="3"/>
      <c r="MSW38" s="3"/>
      <c r="MSX38" s="3"/>
      <c r="MSY38" s="3"/>
      <c r="MSZ38" s="3"/>
      <c r="MTA38" s="3"/>
      <c r="MTB38" s="3"/>
      <c r="MTC38" s="3"/>
      <c r="MTD38" s="3"/>
      <c r="MTE38" s="3"/>
      <c r="MTF38" s="3"/>
      <c r="MTG38" s="3"/>
      <c r="MTH38" s="3"/>
      <c r="MTI38" s="3"/>
      <c r="MTJ38" s="3"/>
      <c r="MTK38" s="3"/>
      <c r="MTL38" s="3"/>
      <c r="MTM38" s="3"/>
      <c r="MTN38" s="3"/>
      <c r="MTO38" s="3"/>
      <c r="MTP38" s="3"/>
      <c r="MTQ38" s="3"/>
      <c r="MTR38" s="3"/>
      <c r="MTS38" s="3"/>
      <c r="MTT38" s="3"/>
      <c r="MTU38" s="3"/>
      <c r="MTV38" s="3"/>
      <c r="MTW38" s="3"/>
      <c r="MTX38" s="3"/>
      <c r="MTY38" s="3"/>
      <c r="MTZ38" s="3"/>
      <c r="MUA38" s="3"/>
      <c r="MUB38" s="3"/>
      <c r="MUC38" s="3"/>
      <c r="MUD38" s="3"/>
      <c r="MUE38" s="3"/>
      <c r="MUF38" s="3"/>
      <c r="MUG38" s="3"/>
      <c r="MUH38" s="3"/>
      <c r="MUI38" s="3"/>
      <c r="MUJ38" s="3"/>
      <c r="MUK38" s="3"/>
      <c r="MUL38" s="3"/>
      <c r="MUM38" s="3"/>
      <c r="MUN38" s="3"/>
      <c r="MUO38" s="3"/>
      <c r="MUP38" s="3"/>
      <c r="MUQ38" s="3"/>
      <c r="MUR38" s="3"/>
      <c r="MUS38" s="3"/>
      <c r="MUT38" s="3"/>
      <c r="MUU38" s="3"/>
      <c r="MUV38" s="3"/>
      <c r="MUW38" s="3"/>
      <c r="MUX38" s="3"/>
      <c r="MUY38" s="3"/>
      <c r="MUZ38" s="3"/>
      <c r="MVA38" s="3"/>
      <c r="MVB38" s="3"/>
      <c r="MVC38" s="3"/>
      <c r="MVD38" s="3"/>
      <c r="MVE38" s="3"/>
      <c r="MVF38" s="3"/>
      <c r="MVG38" s="3"/>
      <c r="MVH38" s="3"/>
      <c r="MVI38" s="3"/>
      <c r="MVJ38" s="3"/>
      <c r="MVK38" s="3"/>
      <c r="MVL38" s="3"/>
      <c r="MVM38" s="3"/>
      <c r="MVN38" s="3"/>
      <c r="MVO38" s="3"/>
      <c r="MVP38" s="3"/>
      <c r="MVQ38" s="3"/>
      <c r="MVR38" s="3"/>
      <c r="MVS38" s="3"/>
      <c r="MVT38" s="3"/>
      <c r="MVU38" s="3"/>
      <c r="MVV38" s="3"/>
      <c r="MVW38" s="3"/>
      <c r="MVX38" s="3"/>
      <c r="MVY38" s="3"/>
      <c r="MVZ38" s="3"/>
      <c r="MWA38" s="3"/>
      <c r="MWB38" s="3"/>
      <c r="MWC38" s="3"/>
      <c r="MWD38" s="3"/>
      <c r="MWE38" s="3"/>
      <c r="MWF38" s="3"/>
      <c r="MWG38" s="3"/>
      <c r="MWH38" s="3"/>
      <c r="MWI38" s="3"/>
      <c r="MWJ38" s="3"/>
      <c r="MWK38" s="3"/>
      <c r="MWL38" s="3"/>
      <c r="MWM38" s="3"/>
      <c r="MWN38" s="3"/>
      <c r="MWO38" s="3"/>
      <c r="MWP38" s="3"/>
      <c r="MWQ38" s="3"/>
      <c r="MWR38" s="3"/>
      <c r="MWS38" s="3"/>
      <c r="MWT38" s="3"/>
      <c r="MWU38" s="3"/>
      <c r="MWV38" s="3"/>
      <c r="MWW38" s="3"/>
      <c r="MWX38" s="3"/>
      <c r="MWY38" s="3"/>
      <c r="MWZ38" s="3"/>
      <c r="MXA38" s="3"/>
      <c r="MXB38" s="3"/>
      <c r="MXC38" s="3"/>
      <c r="MXD38" s="3"/>
      <c r="MXE38" s="3"/>
      <c r="MXF38" s="3"/>
      <c r="MXG38" s="3"/>
      <c r="MXH38" s="3"/>
      <c r="MXI38" s="3"/>
      <c r="MXJ38" s="3"/>
      <c r="MXK38" s="3"/>
      <c r="MXL38" s="3"/>
      <c r="MXM38" s="3"/>
      <c r="MXN38" s="3"/>
      <c r="MXO38" s="3"/>
      <c r="MXP38" s="3"/>
      <c r="MXQ38" s="3"/>
      <c r="MXR38" s="3"/>
      <c r="MXS38" s="3"/>
      <c r="MXT38" s="3"/>
      <c r="MXU38" s="3"/>
      <c r="MXV38" s="3"/>
      <c r="MXW38" s="3"/>
      <c r="MXX38" s="3"/>
      <c r="MXY38" s="3"/>
      <c r="MXZ38" s="3"/>
      <c r="MYA38" s="3"/>
      <c r="MYB38" s="3"/>
      <c r="MYC38" s="3"/>
      <c r="MYD38" s="3"/>
      <c r="MYE38" s="3"/>
      <c r="MYF38" s="3"/>
      <c r="MYG38" s="3"/>
      <c r="MYH38" s="3"/>
      <c r="MYI38" s="3"/>
      <c r="MYJ38" s="3"/>
      <c r="MYK38" s="3"/>
      <c r="MYL38" s="3"/>
      <c r="MYM38" s="3"/>
      <c r="MYN38" s="3"/>
      <c r="MYO38" s="3"/>
      <c r="MYP38" s="3"/>
      <c r="MYQ38" s="3"/>
      <c r="MYR38" s="3"/>
      <c r="MYS38" s="3"/>
      <c r="MYT38" s="3"/>
      <c r="MYU38" s="3"/>
      <c r="MYV38" s="3"/>
      <c r="MYW38" s="3"/>
      <c r="MYX38" s="3"/>
      <c r="MYY38" s="3"/>
      <c r="MYZ38" s="3"/>
      <c r="MZA38" s="3"/>
      <c r="MZB38" s="3"/>
      <c r="MZC38" s="3"/>
      <c r="MZD38" s="3"/>
      <c r="MZE38" s="3"/>
      <c r="MZF38" s="3"/>
      <c r="MZG38" s="3"/>
      <c r="MZH38" s="3"/>
      <c r="MZI38" s="3"/>
      <c r="MZJ38" s="3"/>
      <c r="MZK38" s="3"/>
      <c r="MZL38" s="3"/>
      <c r="MZM38" s="3"/>
      <c r="MZN38" s="3"/>
      <c r="MZO38" s="3"/>
      <c r="MZP38" s="3"/>
      <c r="MZQ38" s="3"/>
      <c r="MZR38" s="3"/>
      <c r="MZS38" s="3"/>
      <c r="MZT38" s="3"/>
      <c r="MZU38" s="3"/>
      <c r="MZV38" s="3"/>
      <c r="MZW38" s="3"/>
      <c r="MZX38" s="3"/>
      <c r="MZY38" s="3"/>
      <c r="MZZ38" s="3"/>
      <c r="NAA38" s="3"/>
      <c r="NAB38" s="3"/>
      <c r="NAC38" s="3"/>
      <c r="NAD38" s="3"/>
      <c r="NAE38" s="3"/>
      <c r="NAF38" s="3"/>
      <c r="NAG38" s="3"/>
      <c r="NAH38" s="3"/>
      <c r="NAI38" s="3"/>
      <c r="NAJ38" s="3"/>
      <c r="NAK38" s="3"/>
      <c r="NAL38" s="3"/>
      <c r="NAM38" s="3"/>
      <c r="NAN38" s="3"/>
      <c r="NAO38" s="3"/>
      <c r="NAP38" s="3"/>
      <c r="NAQ38" s="3"/>
      <c r="NAR38" s="3"/>
      <c r="NAS38" s="3"/>
      <c r="NAT38" s="3"/>
      <c r="NAU38" s="3"/>
      <c r="NAV38" s="3"/>
      <c r="NAW38" s="3"/>
      <c r="NAX38" s="3"/>
      <c r="NAY38" s="3"/>
      <c r="NAZ38" s="3"/>
      <c r="NBA38" s="3"/>
      <c r="NBB38" s="3"/>
      <c r="NBC38" s="3"/>
      <c r="NBD38" s="3"/>
      <c r="NBE38" s="3"/>
      <c r="NBF38" s="3"/>
      <c r="NBG38" s="3"/>
      <c r="NBH38" s="3"/>
      <c r="NBI38" s="3"/>
      <c r="NBJ38" s="3"/>
      <c r="NBK38" s="3"/>
      <c r="NBL38" s="3"/>
      <c r="NBM38" s="3"/>
      <c r="NBN38" s="3"/>
      <c r="NBO38" s="3"/>
      <c r="NBP38" s="3"/>
      <c r="NBQ38" s="3"/>
      <c r="NBR38" s="3"/>
      <c r="NBS38" s="3"/>
      <c r="NBT38" s="3"/>
      <c r="NBU38" s="3"/>
      <c r="NBV38" s="3"/>
      <c r="NBW38" s="3"/>
      <c r="NBX38" s="3"/>
      <c r="NBY38" s="3"/>
      <c r="NBZ38" s="3"/>
      <c r="NCA38" s="3"/>
      <c r="NCB38" s="3"/>
      <c r="NCC38" s="3"/>
      <c r="NCD38" s="3"/>
      <c r="NCE38" s="3"/>
      <c r="NCF38" s="3"/>
      <c r="NCG38" s="3"/>
      <c r="NCH38" s="3"/>
      <c r="NCI38" s="3"/>
      <c r="NCJ38" s="3"/>
      <c r="NCK38" s="3"/>
      <c r="NCL38" s="3"/>
      <c r="NCM38" s="3"/>
      <c r="NCN38" s="3"/>
      <c r="NCO38" s="3"/>
      <c r="NCP38" s="3"/>
      <c r="NCQ38" s="3"/>
      <c r="NCR38" s="3"/>
      <c r="NCS38" s="3"/>
      <c r="NCT38" s="3"/>
      <c r="NCU38" s="3"/>
      <c r="NCV38" s="3"/>
      <c r="NCW38" s="3"/>
      <c r="NCX38" s="3"/>
      <c r="NCY38" s="3"/>
      <c r="NCZ38" s="3"/>
      <c r="NDA38" s="3"/>
      <c r="NDB38" s="3"/>
      <c r="NDC38" s="3"/>
      <c r="NDD38" s="3"/>
      <c r="NDE38" s="3"/>
      <c r="NDF38" s="3"/>
      <c r="NDG38" s="3"/>
      <c r="NDH38" s="3"/>
      <c r="NDI38" s="3"/>
      <c r="NDJ38" s="3"/>
      <c r="NDK38" s="3"/>
      <c r="NDL38" s="3"/>
      <c r="NDM38" s="3"/>
      <c r="NDN38" s="3"/>
      <c r="NDO38" s="3"/>
      <c r="NDP38" s="3"/>
      <c r="NDQ38" s="3"/>
      <c r="NDR38" s="3"/>
      <c r="NDS38" s="3"/>
      <c r="NDT38" s="3"/>
      <c r="NDU38" s="3"/>
      <c r="NDV38" s="3"/>
      <c r="NDW38" s="3"/>
      <c r="NDX38" s="3"/>
      <c r="NDY38" s="3"/>
      <c r="NDZ38" s="3"/>
      <c r="NEA38" s="3"/>
      <c r="NEB38" s="3"/>
      <c r="NEC38" s="3"/>
      <c r="NED38" s="3"/>
      <c r="NEE38" s="3"/>
      <c r="NEF38" s="3"/>
      <c r="NEG38" s="3"/>
      <c r="NEH38" s="3"/>
      <c r="NEI38" s="3"/>
      <c r="NEJ38" s="3"/>
      <c r="NEK38" s="3"/>
      <c r="NEL38" s="3"/>
      <c r="NEM38" s="3"/>
      <c r="NEN38" s="3"/>
      <c r="NEO38" s="3"/>
      <c r="NEP38" s="3"/>
      <c r="NEQ38" s="3"/>
      <c r="NER38" s="3"/>
      <c r="NES38" s="3"/>
      <c r="NET38" s="3"/>
      <c r="NEU38" s="3"/>
      <c r="NEV38" s="3"/>
      <c r="NEW38" s="3"/>
      <c r="NEX38" s="3"/>
      <c r="NEY38" s="3"/>
      <c r="NEZ38" s="3"/>
      <c r="NFA38" s="3"/>
      <c r="NFB38" s="3"/>
      <c r="NFC38" s="3"/>
      <c r="NFD38" s="3"/>
      <c r="NFE38" s="3"/>
      <c r="NFF38" s="3"/>
      <c r="NFG38" s="3"/>
      <c r="NFH38" s="3"/>
      <c r="NFI38" s="3"/>
      <c r="NFJ38" s="3"/>
      <c r="NFK38" s="3"/>
      <c r="NFL38" s="3"/>
      <c r="NFM38" s="3"/>
      <c r="NFN38" s="3"/>
      <c r="NFO38" s="3"/>
      <c r="NFP38" s="3"/>
      <c r="NFQ38" s="3"/>
      <c r="NFR38" s="3"/>
      <c r="NFS38" s="3"/>
      <c r="NFT38" s="3"/>
      <c r="NFU38" s="3"/>
      <c r="NFV38" s="3"/>
      <c r="NFW38" s="3"/>
      <c r="NFX38" s="3"/>
      <c r="NFY38" s="3"/>
      <c r="NFZ38" s="3"/>
      <c r="NGA38" s="3"/>
      <c r="NGB38" s="3"/>
      <c r="NGC38" s="3"/>
      <c r="NGD38" s="3"/>
      <c r="NGE38" s="3"/>
      <c r="NGF38" s="3"/>
      <c r="NGG38" s="3"/>
      <c r="NGH38" s="3"/>
      <c r="NGI38" s="3"/>
      <c r="NGJ38" s="3"/>
      <c r="NGK38" s="3"/>
      <c r="NGL38" s="3"/>
      <c r="NGM38" s="3"/>
      <c r="NGN38" s="3"/>
      <c r="NGO38" s="3"/>
      <c r="NGP38" s="3"/>
      <c r="NGQ38" s="3"/>
      <c r="NGR38" s="3"/>
      <c r="NGS38" s="3"/>
      <c r="NGT38" s="3"/>
      <c r="NGU38" s="3"/>
      <c r="NGV38" s="3"/>
      <c r="NGW38" s="3"/>
      <c r="NGX38" s="3"/>
      <c r="NGY38" s="3"/>
      <c r="NGZ38" s="3"/>
      <c r="NHA38" s="3"/>
      <c r="NHB38" s="3"/>
      <c r="NHC38" s="3"/>
      <c r="NHD38" s="3"/>
      <c r="NHE38" s="3"/>
      <c r="NHF38" s="3"/>
      <c r="NHG38" s="3"/>
      <c r="NHH38" s="3"/>
      <c r="NHI38" s="3"/>
      <c r="NHJ38" s="3"/>
      <c r="NHK38" s="3"/>
      <c r="NHL38" s="3"/>
      <c r="NHM38" s="3"/>
      <c r="NHN38" s="3"/>
      <c r="NHO38" s="3"/>
      <c r="NHP38" s="3"/>
      <c r="NHQ38" s="3"/>
      <c r="NHR38" s="3"/>
      <c r="NHS38" s="3"/>
      <c r="NHT38" s="3"/>
      <c r="NHU38" s="3"/>
      <c r="NHV38" s="3"/>
      <c r="NHW38" s="3"/>
      <c r="NHX38" s="3"/>
      <c r="NHY38" s="3"/>
      <c r="NHZ38" s="3"/>
      <c r="NIA38" s="3"/>
      <c r="NIB38" s="3"/>
      <c r="NIC38" s="3"/>
      <c r="NID38" s="3"/>
      <c r="NIE38" s="3"/>
      <c r="NIF38" s="3"/>
      <c r="NIG38" s="3"/>
      <c r="NIH38" s="3"/>
      <c r="NII38" s="3"/>
      <c r="NIJ38" s="3"/>
      <c r="NIK38" s="3"/>
      <c r="NIL38" s="3"/>
      <c r="NIM38" s="3"/>
      <c r="NIN38" s="3"/>
      <c r="NIO38" s="3"/>
      <c r="NIP38" s="3"/>
      <c r="NIQ38" s="3"/>
      <c r="NIR38" s="3"/>
      <c r="NIS38" s="3"/>
      <c r="NIT38" s="3"/>
      <c r="NIU38" s="3"/>
      <c r="NIV38" s="3"/>
      <c r="NIW38" s="3"/>
      <c r="NIX38" s="3"/>
      <c r="NIY38" s="3"/>
      <c r="NIZ38" s="3"/>
      <c r="NJA38" s="3"/>
      <c r="NJB38" s="3"/>
      <c r="NJC38" s="3"/>
      <c r="NJD38" s="3"/>
      <c r="NJE38" s="3"/>
      <c r="NJF38" s="3"/>
      <c r="NJG38" s="3"/>
      <c r="NJH38" s="3"/>
      <c r="NJI38" s="3"/>
      <c r="NJJ38" s="3"/>
      <c r="NJK38" s="3"/>
      <c r="NJL38" s="3"/>
      <c r="NJM38" s="3"/>
      <c r="NJN38" s="3"/>
      <c r="NJO38" s="3"/>
      <c r="NJP38" s="3"/>
      <c r="NJQ38" s="3"/>
      <c r="NJR38" s="3"/>
      <c r="NJS38" s="3"/>
      <c r="NJT38" s="3"/>
      <c r="NJU38" s="3"/>
      <c r="NJV38" s="3"/>
      <c r="NJW38" s="3"/>
      <c r="NJX38" s="3"/>
      <c r="NJY38" s="3"/>
      <c r="NJZ38" s="3"/>
      <c r="NKA38" s="3"/>
      <c r="NKB38" s="3"/>
      <c r="NKC38" s="3"/>
      <c r="NKD38" s="3"/>
      <c r="NKE38" s="3"/>
      <c r="NKF38" s="3"/>
      <c r="NKG38" s="3"/>
      <c r="NKH38" s="3"/>
      <c r="NKI38" s="3"/>
      <c r="NKJ38" s="3"/>
      <c r="NKK38" s="3"/>
      <c r="NKL38" s="3"/>
      <c r="NKM38" s="3"/>
      <c r="NKN38" s="3"/>
      <c r="NKO38" s="3"/>
      <c r="NKP38" s="3"/>
      <c r="NKQ38" s="3"/>
      <c r="NKR38" s="3"/>
      <c r="NKS38" s="3"/>
      <c r="NKT38" s="3"/>
      <c r="NKU38" s="3"/>
      <c r="NKV38" s="3"/>
      <c r="NKW38" s="3"/>
      <c r="NKX38" s="3"/>
      <c r="NKY38" s="3"/>
      <c r="NKZ38" s="3"/>
      <c r="NLA38" s="3"/>
      <c r="NLB38" s="3"/>
      <c r="NLC38" s="3"/>
      <c r="NLD38" s="3"/>
      <c r="NLE38" s="3"/>
      <c r="NLF38" s="3"/>
      <c r="NLG38" s="3"/>
      <c r="NLH38" s="3"/>
      <c r="NLI38" s="3"/>
      <c r="NLJ38" s="3"/>
      <c r="NLK38" s="3"/>
      <c r="NLL38" s="3"/>
      <c r="NLM38" s="3"/>
      <c r="NLN38" s="3"/>
      <c r="NLO38" s="3"/>
      <c r="NLP38" s="3"/>
      <c r="NLQ38" s="3"/>
      <c r="NLR38" s="3"/>
      <c r="NLS38" s="3"/>
      <c r="NLT38" s="3"/>
      <c r="NLU38" s="3"/>
      <c r="NLV38" s="3"/>
      <c r="NLW38" s="3"/>
      <c r="NLX38" s="3"/>
      <c r="NLY38" s="3"/>
      <c r="NLZ38" s="3"/>
      <c r="NMA38" s="3"/>
      <c r="NMB38" s="3"/>
      <c r="NMC38" s="3"/>
      <c r="NMD38" s="3"/>
      <c r="NME38" s="3"/>
      <c r="NMF38" s="3"/>
      <c r="NMG38" s="3"/>
      <c r="NMH38" s="3"/>
      <c r="NMI38" s="3"/>
      <c r="NMJ38" s="3"/>
      <c r="NMK38" s="3"/>
      <c r="NML38" s="3"/>
      <c r="NMM38" s="3"/>
      <c r="NMN38" s="3"/>
      <c r="NMO38" s="3"/>
      <c r="NMP38" s="3"/>
      <c r="NMQ38" s="3"/>
      <c r="NMR38" s="3"/>
      <c r="NMS38" s="3"/>
      <c r="NMT38" s="3"/>
      <c r="NMU38" s="3"/>
      <c r="NMV38" s="3"/>
      <c r="NMW38" s="3"/>
      <c r="NMX38" s="3"/>
      <c r="NMY38" s="3"/>
      <c r="NMZ38" s="3"/>
      <c r="NNA38" s="3"/>
      <c r="NNB38" s="3"/>
      <c r="NNC38" s="3"/>
      <c r="NND38" s="3"/>
      <c r="NNE38" s="3"/>
      <c r="NNF38" s="3"/>
      <c r="NNG38" s="3"/>
      <c r="NNH38" s="3"/>
      <c r="NNI38" s="3"/>
      <c r="NNJ38" s="3"/>
      <c r="NNK38" s="3"/>
      <c r="NNL38" s="3"/>
      <c r="NNM38" s="3"/>
      <c r="NNN38" s="3"/>
      <c r="NNO38" s="3"/>
      <c r="NNP38" s="3"/>
      <c r="NNQ38" s="3"/>
      <c r="NNR38" s="3"/>
      <c r="NNS38" s="3"/>
      <c r="NNT38" s="3"/>
      <c r="NNU38" s="3"/>
      <c r="NNV38" s="3"/>
      <c r="NNW38" s="3"/>
      <c r="NNX38" s="3"/>
      <c r="NNY38" s="3"/>
      <c r="NNZ38" s="3"/>
      <c r="NOA38" s="3"/>
      <c r="NOB38" s="3"/>
      <c r="NOC38" s="3"/>
      <c r="NOD38" s="3"/>
      <c r="NOE38" s="3"/>
      <c r="NOF38" s="3"/>
      <c r="NOG38" s="3"/>
      <c r="NOH38" s="3"/>
      <c r="NOI38" s="3"/>
      <c r="NOJ38" s="3"/>
      <c r="NOK38" s="3"/>
      <c r="NOL38" s="3"/>
      <c r="NOM38" s="3"/>
      <c r="NON38" s="3"/>
      <c r="NOO38" s="3"/>
      <c r="NOP38" s="3"/>
      <c r="NOQ38" s="3"/>
      <c r="NOR38" s="3"/>
      <c r="NOS38" s="3"/>
      <c r="NOT38" s="3"/>
      <c r="NOU38" s="3"/>
      <c r="NOV38" s="3"/>
      <c r="NOW38" s="3"/>
      <c r="NOX38" s="3"/>
      <c r="NOY38" s="3"/>
      <c r="NOZ38" s="3"/>
      <c r="NPA38" s="3"/>
      <c r="NPB38" s="3"/>
      <c r="NPC38" s="3"/>
      <c r="NPD38" s="3"/>
      <c r="NPE38" s="3"/>
      <c r="NPF38" s="3"/>
      <c r="NPG38" s="3"/>
      <c r="NPH38" s="3"/>
      <c r="NPI38" s="3"/>
      <c r="NPJ38" s="3"/>
      <c r="NPK38" s="3"/>
      <c r="NPL38" s="3"/>
      <c r="NPM38" s="3"/>
      <c r="NPN38" s="3"/>
      <c r="NPO38" s="3"/>
      <c r="NPP38" s="3"/>
      <c r="NPQ38" s="3"/>
      <c r="NPR38" s="3"/>
      <c r="NPS38" s="3"/>
      <c r="NPT38" s="3"/>
      <c r="NPU38" s="3"/>
      <c r="NPV38" s="3"/>
      <c r="NPW38" s="3"/>
      <c r="NPX38" s="3"/>
      <c r="NPY38" s="3"/>
      <c r="NPZ38" s="3"/>
      <c r="NQA38" s="3"/>
      <c r="NQB38" s="3"/>
      <c r="NQC38" s="3"/>
      <c r="NQD38" s="3"/>
      <c r="NQE38" s="3"/>
      <c r="NQF38" s="3"/>
      <c r="NQG38" s="3"/>
      <c r="NQH38" s="3"/>
      <c r="NQI38" s="3"/>
      <c r="NQJ38" s="3"/>
      <c r="NQK38" s="3"/>
      <c r="NQL38" s="3"/>
      <c r="NQM38" s="3"/>
      <c r="NQN38" s="3"/>
      <c r="NQO38" s="3"/>
      <c r="NQP38" s="3"/>
      <c r="NQQ38" s="3"/>
      <c r="NQR38" s="3"/>
      <c r="NQS38" s="3"/>
      <c r="NQT38" s="3"/>
      <c r="NQU38" s="3"/>
      <c r="NQV38" s="3"/>
      <c r="NQW38" s="3"/>
      <c r="NQX38" s="3"/>
      <c r="NQY38" s="3"/>
      <c r="NQZ38" s="3"/>
      <c r="NRA38" s="3"/>
      <c r="NRB38" s="3"/>
      <c r="NRC38" s="3"/>
      <c r="NRD38" s="3"/>
      <c r="NRE38" s="3"/>
      <c r="NRF38" s="3"/>
      <c r="NRG38" s="3"/>
      <c r="NRH38" s="3"/>
      <c r="NRI38" s="3"/>
      <c r="NRJ38" s="3"/>
      <c r="NRK38" s="3"/>
      <c r="NRL38" s="3"/>
      <c r="NRM38" s="3"/>
      <c r="NRN38" s="3"/>
      <c r="NRO38" s="3"/>
      <c r="NRP38" s="3"/>
      <c r="NRQ38" s="3"/>
      <c r="NRR38" s="3"/>
      <c r="NRS38" s="3"/>
      <c r="NRT38" s="3"/>
      <c r="NRU38" s="3"/>
      <c r="NRV38" s="3"/>
      <c r="NRW38" s="3"/>
      <c r="NRX38" s="3"/>
      <c r="NRY38" s="3"/>
      <c r="NRZ38" s="3"/>
      <c r="NSA38" s="3"/>
      <c r="NSB38" s="3"/>
      <c r="NSC38" s="3"/>
      <c r="NSD38" s="3"/>
      <c r="NSE38" s="3"/>
      <c r="NSF38" s="3"/>
      <c r="NSG38" s="3"/>
      <c r="NSH38" s="3"/>
      <c r="NSI38" s="3"/>
      <c r="NSJ38" s="3"/>
      <c r="NSK38" s="3"/>
      <c r="NSL38" s="3"/>
      <c r="NSM38" s="3"/>
      <c r="NSN38" s="3"/>
      <c r="NSO38" s="3"/>
      <c r="NSP38" s="3"/>
      <c r="NSQ38" s="3"/>
      <c r="NSR38" s="3"/>
      <c r="NSS38" s="3"/>
      <c r="NST38" s="3"/>
      <c r="NSU38" s="3"/>
      <c r="NSV38" s="3"/>
      <c r="NSW38" s="3"/>
      <c r="NSX38" s="3"/>
      <c r="NSY38" s="3"/>
      <c r="NSZ38" s="3"/>
      <c r="NTA38" s="3"/>
      <c r="NTB38" s="3"/>
      <c r="NTC38" s="3"/>
      <c r="NTD38" s="3"/>
      <c r="NTE38" s="3"/>
      <c r="NTF38" s="3"/>
      <c r="NTG38" s="3"/>
      <c r="NTH38" s="3"/>
      <c r="NTI38" s="3"/>
      <c r="NTJ38" s="3"/>
      <c r="NTK38" s="3"/>
      <c r="NTL38" s="3"/>
      <c r="NTM38" s="3"/>
      <c r="NTN38" s="3"/>
      <c r="NTO38" s="3"/>
      <c r="NTP38" s="3"/>
      <c r="NTQ38" s="3"/>
      <c r="NTR38" s="3"/>
      <c r="NTS38" s="3"/>
      <c r="NTT38" s="3"/>
      <c r="NTU38" s="3"/>
      <c r="NTV38" s="3"/>
      <c r="NTW38" s="3"/>
      <c r="NTX38" s="3"/>
      <c r="NTY38" s="3"/>
      <c r="NTZ38" s="3"/>
      <c r="NUA38" s="3"/>
      <c r="NUB38" s="3"/>
      <c r="NUC38" s="3"/>
      <c r="NUD38" s="3"/>
      <c r="NUE38" s="3"/>
      <c r="NUF38" s="3"/>
      <c r="NUG38" s="3"/>
      <c r="NUH38" s="3"/>
      <c r="NUI38" s="3"/>
      <c r="NUJ38" s="3"/>
      <c r="NUK38" s="3"/>
      <c r="NUL38" s="3"/>
      <c r="NUM38" s="3"/>
      <c r="NUN38" s="3"/>
      <c r="NUO38" s="3"/>
      <c r="NUP38" s="3"/>
      <c r="NUQ38" s="3"/>
      <c r="NUR38" s="3"/>
      <c r="NUS38" s="3"/>
      <c r="NUT38" s="3"/>
      <c r="NUU38" s="3"/>
      <c r="NUV38" s="3"/>
      <c r="NUW38" s="3"/>
      <c r="NUX38" s="3"/>
      <c r="NUY38" s="3"/>
      <c r="NUZ38" s="3"/>
      <c r="NVA38" s="3"/>
      <c r="NVB38" s="3"/>
      <c r="NVC38" s="3"/>
      <c r="NVD38" s="3"/>
      <c r="NVE38" s="3"/>
      <c r="NVF38" s="3"/>
      <c r="NVG38" s="3"/>
      <c r="NVH38" s="3"/>
      <c r="NVI38" s="3"/>
      <c r="NVJ38" s="3"/>
      <c r="NVK38" s="3"/>
      <c r="NVL38" s="3"/>
      <c r="NVM38" s="3"/>
      <c r="NVN38" s="3"/>
      <c r="NVO38" s="3"/>
      <c r="NVP38" s="3"/>
      <c r="NVQ38" s="3"/>
      <c r="NVR38" s="3"/>
      <c r="NVS38" s="3"/>
      <c r="NVT38" s="3"/>
      <c r="NVU38" s="3"/>
      <c r="NVV38" s="3"/>
      <c r="NVW38" s="3"/>
      <c r="NVX38" s="3"/>
      <c r="NVY38" s="3"/>
      <c r="NVZ38" s="3"/>
      <c r="NWA38" s="3"/>
      <c r="NWB38" s="3"/>
      <c r="NWC38" s="3"/>
      <c r="NWD38" s="3"/>
      <c r="NWE38" s="3"/>
      <c r="NWF38" s="3"/>
      <c r="NWG38" s="3"/>
      <c r="NWH38" s="3"/>
      <c r="NWI38" s="3"/>
      <c r="NWJ38" s="3"/>
      <c r="NWK38" s="3"/>
      <c r="NWL38" s="3"/>
      <c r="NWM38" s="3"/>
      <c r="NWN38" s="3"/>
      <c r="NWO38" s="3"/>
      <c r="NWP38" s="3"/>
      <c r="NWQ38" s="3"/>
      <c r="NWR38" s="3"/>
      <c r="NWS38" s="3"/>
      <c r="NWT38" s="3"/>
      <c r="NWU38" s="3"/>
      <c r="NWV38" s="3"/>
      <c r="NWW38" s="3"/>
      <c r="NWX38" s="3"/>
      <c r="NWY38" s="3"/>
      <c r="NWZ38" s="3"/>
      <c r="NXA38" s="3"/>
      <c r="NXB38" s="3"/>
      <c r="NXC38" s="3"/>
      <c r="NXD38" s="3"/>
      <c r="NXE38" s="3"/>
      <c r="NXF38" s="3"/>
      <c r="NXG38" s="3"/>
      <c r="NXH38" s="3"/>
      <c r="NXI38" s="3"/>
      <c r="NXJ38" s="3"/>
      <c r="NXK38" s="3"/>
      <c r="NXL38" s="3"/>
      <c r="NXM38" s="3"/>
      <c r="NXN38" s="3"/>
      <c r="NXO38" s="3"/>
      <c r="NXP38" s="3"/>
      <c r="NXQ38" s="3"/>
      <c r="NXR38" s="3"/>
      <c r="NXS38" s="3"/>
      <c r="NXT38" s="3"/>
      <c r="NXU38" s="3"/>
      <c r="NXV38" s="3"/>
      <c r="NXW38" s="3"/>
      <c r="NXX38" s="3"/>
      <c r="NXY38" s="3"/>
      <c r="NXZ38" s="3"/>
      <c r="NYA38" s="3"/>
      <c r="NYB38" s="3"/>
      <c r="NYC38" s="3"/>
      <c r="NYD38" s="3"/>
      <c r="NYE38" s="3"/>
      <c r="NYF38" s="3"/>
      <c r="NYG38" s="3"/>
      <c r="NYH38" s="3"/>
      <c r="NYI38" s="3"/>
      <c r="NYJ38" s="3"/>
      <c r="NYK38" s="3"/>
      <c r="NYL38" s="3"/>
      <c r="NYM38" s="3"/>
      <c r="NYN38" s="3"/>
      <c r="NYO38" s="3"/>
      <c r="NYP38" s="3"/>
      <c r="NYQ38" s="3"/>
      <c r="NYR38" s="3"/>
      <c r="NYS38" s="3"/>
      <c r="NYT38" s="3"/>
      <c r="NYU38" s="3"/>
      <c r="NYV38" s="3"/>
      <c r="NYW38" s="3"/>
      <c r="NYX38" s="3"/>
      <c r="NYY38" s="3"/>
      <c r="NYZ38" s="3"/>
      <c r="NZA38" s="3"/>
      <c r="NZB38" s="3"/>
      <c r="NZC38" s="3"/>
      <c r="NZD38" s="3"/>
      <c r="NZE38" s="3"/>
      <c r="NZF38" s="3"/>
      <c r="NZG38" s="3"/>
      <c r="NZH38" s="3"/>
      <c r="NZI38" s="3"/>
      <c r="NZJ38" s="3"/>
      <c r="NZK38" s="3"/>
      <c r="NZL38" s="3"/>
      <c r="NZM38" s="3"/>
      <c r="NZN38" s="3"/>
      <c r="NZO38" s="3"/>
      <c r="NZP38" s="3"/>
      <c r="NZQ38" s="3"/>
      <c r="NZR38" s="3"/>
      <c r="NZS38" s="3"/>
      <c r="NZT38" s="3"/>
      <c r="NZU38" s="3"/>
      <c r="NZV38" s="3"/>
      <c r="NZW38" s="3"/>
      <c r="NZX38" s="3"/>
      <c r="NZY38" s="3"/>
      <c r="NZZ38" s="3"/>
      <c r="OAA38" s="3"/>
      <c r="OAB38" s="3"/>
      <c r="OAC38" s="3"/>
      <c r="OAD38" s="3"/>
      <c r="OAE38" s="3"/>
      <c r="OAF38" s="3"/>
      <c r="OAG38" s="3"/>
      <c r="OAH38" s="3"/>
      <c r="OAI38" s="3"/>
      <c r="OAJ38" s="3"/>
      <c r="OAK38" s="3"/>
      <c r="OAL38" s="3"/>
      <c r="OAM38" s="3"/>
      <c r="OAN38" s="3"/>
      <c r="OAO38" s="3"/>
      <c r="OAP38" s="3"/>
      <c r="OAQ38" s="3"/>
      <c r="OAR38" s="3"/>
      <c r="OAS38" s="3"/>
      <c r="OAT38" s="3"/>
      <c r="OAU38" s="3"/>
      <c r="OAV38" s="3"/>
      <c r="OAW38" s="3"/>
      <c r="OAX38" s="3"/>
      <c r="OAY38" s="3"/>
      <c r="OAZ38" s="3"/>
      <c r="OBA38" s="3"/>
      <c r="OBB38" s="3"/>
      <c r="OBC38" s="3"/>
      <c r="OBD38" s="3"/>
      <c r="OBE38" s="3"/>
      <c r="OBF38" s="3"/>
      <c r="OBG38" s="3"/>
      <c r="OBH38" s="3"/>
      <c r="OBI38" s="3"/>
      <c r="OBJ38" s="3"/>
      <c r="OBK38" s="3"/>
      <c r="OBL38" s="3"/>
      <c r="OBM38" s="3"/>
      <c r="OBN38" s="3"/>
      <c r="OBO38" s="3"/>
      <c r="OBP38" s="3"/>
      <c r="OBQ38" s="3"/>
      <c r="OBR38" s="3"/>
      <c r="OBS38" s="3"/>
      <c r="OBT38" s="3"/>
      <c r="OBU38" s="3"/>
      <c r="OBV38" s="3"/>
      <c r="OBW38" s="3"/>
      <c r="OBX38" s="3"/>
      <c r="OBY38" s="3"/>
      <c r="OBZ38" s="3"/>
      <c r="OCA38" s="3"/>
      <c r="OCB38" s="3"/>
      <c r="OCC38" s="3"/>
      <c r="OCD38" s="3"/>
      <c r="OCE38" s="3"/>
      <c r="OCF38" s="3"/>
      <c r="OCG38" s="3"/>
      <c r="OCH38" s="3"/>
      <c r="OCI38" s="3"/>
      <c r="OCJ38" s="3"/>
      <c r="OCK38" s="3"/>
      <c r="OCL38" s="3"/>
      <c r="OCM38" s="3"/>
      <c r="OCN38" s="3"/>
      <c r="OCO38" s="3"/>
      <c r="OCP38" s="3"/>
      <c r="OCQ38" s="3"/>
      <c r="OCR38" s="3"/>
      <c r="OCS38" s="3"/>
      <c r="OCT38" s="3"/>
      <c r="OCU38" s="3"/>
      <c r="OCV38" s="3"/>
      <c r="OCW38" s="3"/>
      <c r="OCX38" s="3"/>
      <c r="OCY38" s="3"/>
      <c r="OCZ38" s="3"/>
      <c r="ODA38" s="3"/>
      <c r="ODB38" s="3"/>
      <c r="ODC38" s="3"/>
      <c r="ODD38" s="3"/>
      <c r="ODE38" s="3"/>
      <c r="ODF38" s="3"/>
      <c r="ODG38" s="3"/>
      <c r="ODH38" s="3"/>
      <c r="ODI38" s="3"/>
      <c r="ODJ38" s="3"/>
      <c r="ODK38" s="3"/>
      <c r="ODL38" s="3"/>
      <c r="ODM38" s="3"/>
      <c r="ODN38" s="3"/>
      <c r="ODO38" s="3"/>
      <c r="ODP38" s="3"/>
      <c r="ODQ38" s="3"/>
      <c r="ODR38" s="3"/>
      <c r="ODS38" s="3"/>
      <c r="ODT38" s="3"/>
      <c r="ODU38" s="3"/>
      <c r="ODV38" s="3"/>
      <c r="ODW38" s="3"/>
      <c r="ODX38" s="3"/>
      <c r="ODY38" s="3"/>
      <c r="ODZ38" s="3"/>
      <c r="OEA38" s="3"/>
      <c r="OEB38" s="3"/>
      <c r="OEC38" s="3"/>
      <c r="OED38" s="3"/>
      <c r="OEE38" s="3"/>
      <c r="OEF38" s="3"/>
      <c r="OEG38" s="3"/>
      <c r="OEH38" s="3"/>
      <c r="OEI38" s="3"/>
      <c r="OEJ38" s="3"/>
      <c r="OEK38" s="3"/>
      <c r="OEL38" s="3"/>
      <c r="OEM38" s="3"/>
      <c r="OEN38" s="3"/>
      <c r="OEO38" s="3"/>
      <c r="OEP38" s="3"/>
      <c r="OEQ38" s="3"/>
      <c r="OER38" s="3"/>
      <c r="OES38" s="3"/>
      <c r="OET38" s="3"/>
      <c r="OEU38" s="3"/>
      <c r="OEV38" s="3"/>
      <c r="OEW38" s="3"/>
      <c r="OEX38" s="3"/>
      <c r="OEY38" s="3"/>
      <c r="OEZ38" s="3"/>
      <c r="OFA38" s="3"/>
      <c r="OFB38" s="3"/>
      <c r="OFC38" s="3"/>
      <c r="OFD38" s="3"/>
      <c r="OFE38" s="3"/>
      <c r="OFF38" s="3"/>
      <c r="OFG38" s="3"/>
      <c r="OFH38" s="3"/>
      <c r="OFI38" s="3"/>
      <c r="OFJ38" s="3"/>
      <c r="OFK38" s="3"/>
      <c r="OFL38" s="3"/>
      <c r="OFM38" s="3"/>
      <c r="OFN38" s="3"/>
      <c r="OFO38" s="3"/>
      <c r="OFP38" s="3"/>
      <c r="OFQ38" s="3"/>
      <c r="OFR38" s="3"/>
      <c r="OFS38" s="3"/>
      <c r="OFT38" s="3"/>
      <c r="OFU38" s="3"/>
      <c r="OFV38" s="3"/>
      <c r="OFW38" s="3"/>
      <c r="OFX38" s="3"/>
      <c r="OFY38" s="3"/>
      <c r="OFZ38" s="3"/>
      <c r="OGA38" s="3"/>
      <c r="OGB38" s="3"/>
      <c r="OGC38" s="3"/>
      <c r="OGD38" s="3"/>
      <c r="OGE38" s="3"/>
      <c r="OGF38" s="3"/>
      <c r="OGG38" s="3"/>
      <c r="OGH38" s="3"/>
      <c r="OGI38" s="3"/>
      <c r="OGJ38" s="3"/>
      <c r="OGK38" s="3"/>
      <c r="OGL38" s="3"/>
      <c r="OGM38" s="3"/>
      <c r="OGN38" s="3"/>
      <c r="OGO38" s="3"/>
      <c r="OGP38" s="3"/>
      <c r="OGQ38" s="3"/>
      <c r="OGR38" s="3"/>
      <c r="OGS38" s="3"/>
      <c r="OGT38" s="3"/>
      <c r="OGU38" s="3"/>
      <c r="OGV38" s="3"/>
      <c r="OGW38" s="3"/>
      <c r="OGX38" s="3"/>
      <c r="OGY38" s="3"/>
      <c r="OGZ38" s="3"/>
      <c r="OHA38" s="3"/>
      <c r="OHB38" s="3"/>
      <c r="OHC38" s="3"/>
      <c r="OHD38" s="3"/>
      <c r="OHE38" s="3"/>
      <c r="OHF38" s="3"/>
      <c r="OHG38" s="3"/>
      <c r="OHH38" s="3"/>
      <c r="OHI38" s="3"/>
      <c r="OHJ38" s="3"/>
      <c r="OHK38" s="3"/>
      <c r="OHL38" s="3"/>
      <c r="OHM38" s="3"/>
      <c r="OHN38" s="3"/>
      <c r="OHO38" s="3"/>
      <c r="OHP38" s="3"/>
      <c r="OHQ38" s="3"/>
      <c r="OHR38" s="3"/>
      <c r="OHS38" s="3"/>
      <c r="OHT38" s="3"/>
      <c r="OHU38" s="3"/>
      <c r="OHV38" s="3"/>
      <c r="OHW38" s="3"/>
      <c r="OHX38" s="3"/>
      <c r="OHY38" s="3"/>
      <c r="OHZ38" s="3"/>
      <c r="OIA38" s="3"/>
      <c r="OIB38" s="3"/>
      <c r="OIC38" s="3"/>
      <c r="OID38" s="3"/>
      <c r="OIE38" s="3"/>
      <c r="OIF38" s="3"/>
      <c r="OIG38" s="3"/>
      <c r="OIH38" s="3"/>
      <c r="OII38" s="3"/>
      <c r="OIJ38" s="3"/>
      <c r="OIK38" s="3"/>
      <c r="OIL38" s="3"/>
      <c r="OIM38" s="3"/>
      <c r="OIN38" s="3"/>
      <c r="OIO38" s="3"/>
      <c r="OIP38" s="3"/>
      <c r="OIQ38" s="3"/>
      <c r="OIR38" s="3"/>
      <c r="OIS38" s="3"/>
      <c r="OIT38" s="3"/>
      <c r="OIU38" s="3"/>
      <c r="OIV38" s="3"/>
      <c r="OIW38" s="3"/>
      <c r="OIX38" s="3"/>
      <c r="OIY38" s="3"/>
      <c r="OIZ38" s="3"/>
      <c r="OJA38" s="3"/>
      <c r="OJB38" s="3"/>
      <c r="OJC38" s="3"/>
      <c r="OJD38" s="3"/>
      <c r="OJE38" s="3"/>
      <c r="OJF38" s="3"/>
      <c r="OJG38" s="3"/>
      <c r="OJH38" s="3"/>
      <c r="OJI38" s="3"/>
      <c r="OJJ38" s="3"/>
      <c r="OJK38" s="3"/>
      <c r="OJL38" s="3"/>
      <c r="OJM38" s="3"/>
      <c r="OJN38" s="3"/>
      <c r="OJO38" s="3"/>
      <c r="OJP38" s="3"/>
      <c r="OJQ38" s="3"/>
      <c r="OJR38" s="3"/>
      <c r="OJS38" s="3"/>
      <c r="OJT38" s="3"/>
      <c r="OJU38" s="3"/>
      <c r="OJV38" s="3"/>
      <c r="OJW38" s="3"/>
      <c r="OJX38" s="3"/>
      <c r="OJY38" s="3"/>
      <c r="OJZ38" s="3"/>
      <c r="OKA38" s="3"/>
      <c r="OKB38" s="3"/>
      <c r="OKC38" s="3"/>
      <c r="OKD38" s="3"/>
      <c r="OKE38" s="3"/>
      <c r="OKF38" s="3"/>
      <c r="OKG38" s="3"/>
      <c r="OKH38" s="3"/>
      <c r="OKI38" s="3"/>
      <c r="OKJ38" s="3"/>
      <c r="OKK38" s="3"/>
      <c r="OKL38" s="3"/>
      <c r="OKM38" s="3"/>
      <c r="OKN38" s="3"/>
      <c r="OKO38" s="3"/>
      <c r="OKP38" s="3"/>
      <c r="OKQ38" s="3"/>
      <c r="OKR38" s="3"/>
      <c r="OKS38" s="3"/>
      <c r="OKT38" s="3"/>
      <c r="OKU38" s="3"/>
      <c r="OKV38" s="3"/>
      <c r="OKW38" s="3"/>
      <c r="OKX38" s="3"/>
      <c r="OKY38" s="3"/>
      <c r="OKZ38" s="3"/>
      <c r="OLA38" s="3"/>
      <c r="OLB38" s="3"/>
      <c r="OLC38" s="3"/>
      <c r="OLD38" s="3"/>
      <c r="OLE38" s="3"/>
      <c r="OLF38" s="3"/>
      <c r="OLG38" s="3"/>
      <c r="OLH38" s="3"/>
      <c r="OLI38" s="3"/>
      <c r="OLJ38" s="3"/>
      <c r="OLK38" s="3"/>
      <c r="OLL38" s="3"/>
      <c r="OLM38" s="3"/>
      <c r="OLN38" s="3"/>
      <c r="OLO38" s="3"/>
      <c r="OLP38" s="3"/>
      <c r="OLQ38" s="3"/>
      <c r="OLR38" s="3"/>
      <c r="OLS38" s="3"/>
      <c r="OLT38" s="3"/>
      <c r="OLU38" s="3"/>
      <c r="OLV38" s="3"/>
      <c r="OLW38" s="3"/>
      <c r="OLX38" s="3"/>
      <c r="OLY38" s="3"/>
      <c r="OLZ38" s="3"/>
      <c r="OMA38" s="3"/>
      <c r="OMB38" s="3"/>
      <c r="OMC38" s="3"/>
      <c r="OMD38" s="3"/>
      <c r="OME38" s="3"/>
      <c r="OMF38" s="3"/>
      <c r="OMG38" s="3"/>
      <c r="OMH38" s="3"/>
      <c r="OMI38" s="3"/>
      <c r="OMJ38" s="3"/>
      <c r="OMK38" s="3"/>
      <c r="OML38" s="3"/>
      <c r="OMM38" s="3"/>
      <c r="OMN38" s="3"/>
      <c r="OMO38" s="3"/>
      <c r="OMP38" s="3"/>
      <c r="OMQ38" s="3"/>
      <c r="OMR38" s="3"/>
      <c r="OMS38" s="3"/>
      <c r="OMT38" s="3"/>
      <c r="OMU38" s="3"/>
      <c r="OMV38" s="3"/>
      <c r="OMW38" s="3"/>
      <c r="OMX38" s="3"/>
      <c r="OMY38" s="3"/>
      <c r="OMZ38" s="3"/>
      <c r="ONA38" s="3"/>
      <c r="ONB38" s="3"/>
      <c r="ONC38" s="3"/>
      <c r="OND38" s="3"/>
      <c r="ONE38" s="3"/>
      <c r="ONF38" s="3"/>
      <c r="ONG38" s="3"/>
      <c r="ONH38" s="3"/>
      <c r="ONI38" s="3"/>
      <c r="ONJ38" s="3"/>
      <c r="ONK38" s="3"/>
      <c r="ONL38" s="3"/>
      <c r="ONM38" s="3"/>
      <c r="ONN38" s="3"/>
      <c r="ONO38" s="3"/>
      <c r="ONP38" s="3"/>
      <c r="ONQ38" s="3"/>
      <c r="ONR38" s="3"/>
      <c r="ONS38" s="3"/>
      <c r="ONT38" s="3"/>
      <c r="ONU38" s="3"/>
      <c r="ONV38" s="3"/>
      <c r="ONW38" s="3"/>
      <c r="ONX38" s="3"/>
      <c r="ONY38" s="3"/>
      <c r="ONZ38" s="3"/>
      <c r="OOA38" s="3"/>
      <c r="OOB38" s="3"/>
      <c r="OOC38" s="3"/>
      <c r="OOD38" s="3"/>
      <c r="OOE38" s="3"/>
      <c r="OOF38" s="3"/>
      <c r="OOG38" s="3"/>
      <c r="OOH38" s="3"/>
      <c r="OOI38" s="3"/>
      <c r="OOJ38" s="3"/>
      <c r="OOK38" s="3"/>
      <c r="OOL38" s="3"/>
      <c r="OOM38" s="3"/>
      <c r="OON38" s="3"/>
      <c r="OOO38" s="3"/>
      <c r="OOP38" s="3"/>
      <c r="OOQ38" s="3"/>
      <c r="OOR38" s="3"/>
      <c r="OOS38" s="3"/>
      <c r="OOT38" s="3"/>
      <c r="OOU38" s="3"/>
      <c r="OOV38" s="3"/>
      <c r="OOW38" s="3"/>
      <c r="OOX38" s="3"/>
      <c r="OOY38" s="3"/>
      <c r="OOZ38" s="3"/>
      <c r="OPA38" s="3"/>
      <c r="OPB38" s="3"/>
      <c r="OPC38" s="3"/>
      <c r="OPD38" s="3"/>
      <c r="OPE38" s="3"/>
      <c r="OPF38" s="3"/>
      <c r="OPG38" s="3"/>
      <c r="OPH38" s="3"/>
      <c r="OPI38" s="3"/>
      <c r="OPJ38" s="3"/>
      <c r="OPK38" s="3"/>
      <c r="OPL38" s="3"/>
      <c r="OPM38" s="3"/>
      <c r="OPN38" s="3"/>
      <c r="OPO38" s="3"/>
      <c r="OPP38" s="3"/>
      <c r="OPQ38" s="3"/>
      <c r="OPR38" s="3"/>
      <c r="OPS38" s="3"/>
      <c r="OPT38" s="3"/>
      <c r="OPU38" s="3"/>
      <c r="OPV38" s="3"/>
      <c r="OPW38" s="3"/>
      <c r="OPX38" s="3"/>
      <c r="OPY38" s="3"/>
      <c r="OPZ38" s="3"/>
      <c r="OQA38" s="3"/>
      <c r="OQB38" s="3"/>
      <c r="OQC38" s="3"/>
      <c r="OQD38" s="3"/>
      <c r="OQE38" s="3"/>
      <c r="OQF38" s="3"/>
      <c r="OQG38" s="3"/>
      <c r="OQH38" s="3"/>
      <c r="OQI38" s="3"/>
      <c r="OQJ38" s="3"/>
      <c r="OQK38" s="3"/>
      <c r="OQL38" s="3"/>
      <c r="OQM38" s="3"/>
      <c r="OQN38" s="3"/>
      <c r="OQO38" s="3"/>
      <c r="OQP38" s="3"/>
      <c r="OQQ38" s="3"/>
      <c r="OQR38" s="3"/>
      <c r="OQS38" s="3"/>
      <c r="OQT38" s="3"/>
      <c r="OQU38" s="3"/>
      <c r="OQV38" s="3"/>
      <c r="OQW38" s="3"/>
      <c r="OQX38" s="3"/>
      <c r="OQY38" s="3"/>
      <c r="OQZ38" s="3"/>
      <c r="ORA38" s="3"/>
      <c r="ORB38" s="3"/>
      <c r="ORC38" s="3"/>
      <c r="ORD38" s="3"/>
      <c r="ORE38" s="3"/>
      <c r="ORF38" s="3"/>
      <c r="ORG38" s="3"/>
      <c r="ORH38" s="3"/>
      <c r="ORI38" s="3"/>
      <c r="ORJ38" s="3"/>
      <c r="ORK38" s="3"/>
      <c r="ORL38" s="3"/>
      <c r="ORM38" s="3"/>
      <c r="ORN38" s="3"/>
      <c r="ORO38" s="3"/>
      <c r="ORP38" s="3"/>
      <c r="ORQ38" s="3"/>
      <c r="ORR38" s="3"/>
      <c r="ORS38" s="3"/>
      <c r="ORT38" s="3"/>
      <c r="ORU38" s="3"/>
      <c r="ORV38" s="3"/>
      <c r="ORW38" s="3"/>
      <c r="ORX38" s="3"/>
      <c r="ORY38" s="3"/>
      <c r="ORZ38" s="3"/>
      <c r="OSA38" s="3"/>
      <c r="OSB38" s="3"/>
      <c r="OSC38" s="3"/>
      <c r="OSD38" s="3"/>
      <c r="OSE38" s="3"/>
      <c r="OSF38" s="3"/>
      <c r="OSG38" s="3"/>
      <c r="OSH38" s="3"/>
      <c r="OSI38" s="3"/>
      <c r="OSJ38" s="3"/>
      <c r="OSK38" s="3"/>
      <c r="OSL38" s="3"/>
      <c r="OSM38" s="3"/>
      <c r="OSN38" s="3"/>
      <c r="OSO38" s="3"/>
      <c r="OSP38" s="3"/>
      <c r="OSQ38" s="3"/>
      <c r="OSR38" s="3"/>
      <c r="OSS38" s="3"/>
      <c r="OST38" s="3"/>
      <c r="OSU38" s="3"/>
      <c r="OSV38" s="3"/>
      <c r="OSW38" s="3"/>
      <c r="OSX38" s="3"/>
      <c r="OSY38" s="3"/>
      <c r="OSZ38" s="3"/>
      <c r="OTA38" s="3"/>
      <c r="OTB38" s="3"/>
      <c r="OTC38" s="3"/>
      <c r="OTD38" s="3"/>
      <c r="OTE38" s="3"/>
      <c r="OTF38" s="3"/>
      <c r="OTG38" s="3"/>
      <c r="OTH38" s="3"/>
      <c r="OTI38" s="3"/>
      <c r="OTJ38" s="3"/>
      <c r="OTK38" s="3"/>
      <c r="OTL38" s="3"/>
      <c r="OTM38" s="3"/>
      <c r="OTN38" s="3"/>
      <c r="OTO38" s="3"/>
      <c r="OTP38" s="3"/>
      <c r="OTQ38" s="3"/>
      <c r="OTR38" s="3"/>
      <c r="OTS38" s="3"/>
      <c r="OTT38" s="3"/>
      <c r="OTU38" s="3"/>
      <c r="OTV38" s="3"/>
      <c r="OTW38" s="3"/>
      <c r="OTX38" s="3"/>
      <c r="OTY38" s="3"/>
      <c r="OTZ38" s="3"/>
      <c r="OUA38" s="3"/>
      <c r="OUB38" s="3"/>
      <c r="OUC38" s="3"/>
      <c r="OUD38" s="3"/>
      <c r="OUE38" s="3"/>
      <c r="OUF38" s="3"/>
      <c r="OUG38" s="3"/>
      <c r="OUH38" s="3"/>
      <c r="OUI38" s="3"/>
      <c r="OUJ38" s="3"/>
      <c r="OUK38" s="3"/>
      <c r="OUL38" s="3"/>
      <c r="OUM38" s="3"/>
      <c r="OUN38" s="3"/>
      <c r="OUO38" s="3"/>
      <c r="OUP38" s="3"/>
      <c r="OUQ38" s="3"/>
      <c r="OUR38" s="3"/>
      <c r="OUS38" s="3"/>
      <c r="OUT38" s="3"/>
      <c r="OUU38" s="3"/>
      <c r="OUV38" s="3"/>
      <c r="OUW38" s="3"/>
      <c r="OUX38" s="3"/>
      <c r="OUY38" s="3"/>
      <c r="OUZ38" s="3"/>
      <c r="OVA38" s="3"/>
      <c r="OVB38" s="3"/>
      <c r="OVC38" s="3"/>
      <c r="OVD38" s="3"/>
      <c r="OVE38" s="3"/>
      <c r="OVF38" s="3"/>
      <c r="OVG38" s="3"/>
      <c r="OVH38" s="3"/>
      <c r="OVI38" s="3"/>
      <c r="OVJ38" s="3"/>
      <c r="OVK38" s="3"/>
      <c r="OVL38" s="3"/>
      <c r="OVM38" s="3"/>
      <c r="OVN38" s="3"/>
      <c r="OVO38" s="3"/>
      <c r="OVP38" s="3"/>
      <c r="OVQ38" s="3"/>
      <c r="OVR38" s="3"/>
      <c r="OVS38" s="3"/>
      <c r="OVT38" s="3"/>
      <c r="OVU38" s="3"/>
      <c r="OVV38" s="3"/>
      <c r="OVW38" s="3"/>
      <c r="OVX38" s="3"/>
      <c r="OVY38" s="3"/>
      <c r="OVZ38" s="3"/>
      <c r="OWA38" s="3"/>
      <c r="OWB38" s="3"/>
      <c r="OWC38" s="3"/>
      <c r="OWD38" s="3"/>
      <c r="OWE38" s="3"/>
      <c r="OWF38" s="3"/>
      <c r="OWG38" s="3"/>
      <c r="OWH38" s="3"/>
      <c r="OWI38" s="3"/>
      <c r="OWJ38" s="3"/>
      <c r="OWK38" s="3"/>
      <c r="OWL38" s="3"/>
      <c r="OWM38" s="3"/>
      <c r="OWN38" s="3"/>
      <c r="OWO38" s="3"/>
      <c r="OWP38" s="3"/>
      <c r="OWQ38" s="3"/>
      <c r="OWR38" s="3"/>
      <c r="OWS38" s="3"/>
      <c r="OWT38" s="3"/>
      <c r="OWU38" s="3"/>
      <c r="OWV38" s="3"/>
      <c r="OWW38" s="3"/>
      <c r="OWX38" s="3"/>
      <c r="OWY38" s="3"/>
      <c r="OWZ38" s="3"/>
      <c r="OXA38" s="3"/>
      <c r="OXB38" s="3"/>
      <c r="OXC38" s="3"/>
      <c r="OXD38" s="3"/>
      <c r="OXE38" s="3"/>
      <c r="OXF38" s="3"/>
      <c r="OXG38" s="3"/>
      <c r="OXH38" s="3"/>
      <c r="OXI38" s="3"/>
      <c r="OXJ38" s="3"/>
      <c r="OXK38" s="3"/>
      <c r="OXL38" s="3"/>
      <c r="OXM38" s="3"/>
      <c r="OXN38" s="3"/>
      <c r="OXO38" s="3"/>
      <c r="OXP38" s="3"/>
      <c r="OXQ38" s="3"/>
      <c r="OXR38" s="3"/>
      <c r="OXS38" s="3"/>
      <c r="OXT38" s="3"/>
      <c r="OXU38" s="3"/>
      <c r="OXV38" s="3"/>
      <c r="OXW38" s="3"/>
      <c r="OXX38" s="3"/>
      <c r="OXY38" s="3"/>
      <c r="OXZ38" s="3"/>
      <c r="OYA38" s="3"/>
      <c r="OYB38" s="3"/>
      <c r="OYC38" s="3"/>
      <c r="OYD38" s="3"/>
      <c r="OYE38" s="3"/>
      <c r="OYF38" s="3"/>
      <c r="OYG38" s="3"/>
      <c r="OYH38" s="3"/>
      <c r="OYI38" s="3"/>
      <c r="OYJ38" s="3"/>
      <c r="OYK38" s="3"/>
      <c r="OYL38" s="3"/>
      <c r="OYM38" s="3"/>
      <c r="OYN38" s="3"/>
      <c r="OYO38" s="3"/>
      <c r="OYP38" s="3"/>
      <c r="OYQ38" s="3"/>
      <c r="OYR38" s="3"/>
      <c r="OYS38" s="3"/>
      <c r="OYT38" s="3"/>
      <c r="OYU38" s="3"/>
      <c r="OYV38" s="3"/>
      <c r="OYW38" s="3"/>
      <c r="OYX38" s="3"/>
      <c r="OYY38" s="3"/>
      <c r="OYZ38" s="3"/>
      <c r="OZA38" s="3"/>
      <c r="OZB38" s="3"/>
      <c r="OZC38" s="3"/>
      <c r="OZD38" s="3"/>
      <c r="OZE38" s="3"/>
      <c r="OZF38" s="3"/>
      <c r="OZG38" s="3"/>
      <c r="OZH38" s="3"/>
      <c r="OZI38" s="3"/>
      <c r="OZJ38" s="3"/>
      <c r="OZK38" s="3"/>
      <c r="OZL38" s="3"/>
      <c r="OZM38" s="3"/>
      <c r="OZN38" s="3"/>
      <c r="OZO38" s="3"/>
      <c r="OZP38" s="3"/>
      <c r="OZQ38" s="3"/>
      <c r="OZR38" s="3"/>
      <c r="OZS38" s="3"/>
      <c r="OZT38" s="3"/>
      <c r="OZU38" s="3"/>
      <c r="OZV38" s="3"/>
      <c r="OZW38" s="3"/>
      <c r="OZX38" s="3"/>
      <c r="OZY38" s="3"/>
      <c r="OZZ38" s="3"/>
      <c r="PAA38" s="3"/>
      <c r="PAB38" s="3"/>
      <c r="PAC38" s="3"/>
      <c r="PAD38" s="3"/>
      <c r="PAE38" s="3"/>
      <c r="PAF38" s="3"/>
      <c r="PAG38" s="3"/>
      <c r="PAH38" s="3"/>
      <c r="PAI38" s="3"/>
      <c r="PAJ38" s="3"/>
      <c r="PAK38" s="3"/>
      <c r="PAL38" s="3"/>
      <c r="PAM38" s="3"/>
      <c r="PAN38" s="3"/>
      <c r="PAO38" s="3"/>
      <c r="PAP38" s="3"/>
      <c r="PAQ38" s="3"/>
      <c r="PAR38" s="3"/>
      <c r="PAS38" s="3"/>
      <c r="PAT38" s="3"/>
      <c r="PAU38" s="3"/>
      <c r="PAV38" s="3"/>
      <c r="PAW38" s="3"/>
      <c r="PAX38" s="3"/>
      <c r="PAY38" s="3"/>
      <c r="PAZ38" s="3"/>
      <c r="PBA38" s="3"/>
      <c r="PBB38" s="3"/>
      <c r="PBC38" s="3"/>
      <c r="PBD38" s="3"/>
      <c r="PBE38" s="3"/>
      <c r="PBF38" s="3"/>
      <c r="PBG38" s="3"/>
      <c r="PBH38" s="3"/>
      <c r="PBI38" s="3"/>
      <c r="PBJ38" s="3"/>
      <c r="PBK38" s="3"/>
      <c r="PBL38" s="3"/>
      <c r="PBM38" s="3"/>
      <c r="PBN38" s="3"/>
      <c r="PBO38" s="3"/>
      <c r="PBP38" s="3"/>
      <c r="PBQ38" s="3"/>
      <c r="PBR38" s="3"/>
      <c r="PBS38" s="3"/>
      <c r="PBT38" s="3"/>
      <c r="PBU38" s="3"/>
      <c r="PBV38" s="3"/>
      <c r="PBW38" s="3"/>
      <c r="PBX38" s="3"/>
      <c r="PBY38" s="3"/>
      <c r="PBZ38" s="3"/>
      <c r="PCA38" s="3"/>
      <c r="PCB38" s="3"/>
      <c r="PCC38" s="3"/>
      <c r="PCD38" s="3"/>
      <c r="PCE38" s="3"/>
      <c r="PCF38" s="3"/>
      <c r="PCG38" s="3"/>
      <c r="PCH38" s="3"/>
      <c r="PCI38" s="3"/>
      <c r="PCJ38" s="3"/>
      <c r="PCK38" s="3"/>
      <c r="PCL38" s="3"/>
      <c r="PCM38" s="3"/>
      <c r="PCN38" s="3"/>
      <c r="PCO38" s="3"/>
      <c r="PCP38" s="3"/>
      <c r="PCQ38" s="3"/>
      <c r="PCR38" s="3"/>
      <c r="PCS38" s="3"/>
      <c r="PCT38" s="3"/>
      <c r="PCU38" s="3"/>
      <c r="PCV38" s="3"/>
      <c r="PCW38" s="3"/>
      <c r="PCX38" s="3"/>
      <c r="PCY38" s="3"/>
      <c r="PCZ38" s="3"/>
      <c r="PDA38" s="3"/>
      <c r="PDB38" s="3"/>
      <c r="PDC38" s="3"/>
      <c r="PDD38" s="3"/>
      <c r="PDE38" s="3"/>
      <c r="PDF38" s="3"/>
      <c r="PDG38" s="3"/>
      <c r="PDH38" s="3"/>
      <c r="PDI38" s="3"/>
      <c r="PDJ38" s="3"/>
      <c r="PDK38" s="3"/>
      <c r="PDL38" s="3"/>
      <c r="PDM38" s="3"/>
      <c r="PDN38" s="3"/>
      <c r="PDO38" s="3"/>
      <c r="PDP38" s="3"/>
      <c r="PDQ38" s="3"/>
      <c r="PDR38" s="3"/>
      <c r="PDS38" s="3"/>
      <c r="PDT38" s="3"/>
      <c r="PDU38" s="3"/>
      <c r="PDV38" s="3"/>
      <c r="PDW38" s="3"/>
      <c r="PDX38" s="3"/>
      <c r="PDY38" s="3"/>
      <c r="PDZ38" s="3"/>
      <c r="PEA38" s="3"/>
      <c r="PEB38" s="3"/>
      <c r="PEC38" s="3"/>
      <c r="PED38" s="3"/>
      <c r="PEE38" s="3"/>
      <c r="PEF38" s="3"/>
      <c r="PEG38" s="3"/>
      <c r="PEH38" s="3"/>
      <c r="PEI38" s="3"/>
      <c r="PEJ38" s="3"/>
      <c r="PEK38" s="3"/>
      <c r="PEL38" s="3"/>
      <c r="PEM38" s="3"/>
      <c r="PEN38" s="3"/>
      <c r="PEO38" s="3"/>
      <c r="PEP38" s="3"/>
      <c r="PEQ38" s="3"/>
      <c r="PER38" s="3"/>
      <c r="PES38" s="3"/>
      <c r="PET38" s="3"/>
      <c r="PEU38" s="3"/>
      <c r="PEV38" s="3"/>
      <c r="PEW38" s="3"/>
      <c r="PEX38" s="3"/>
      <c r="PEY38" s="3"/>
      <c r="PEZ38" s="3"/>
      <c r="PFA38" s="3"/>
      <c r="PFB38" s="3"/>
      <c r="PFC38" s="3"/>
      <c r="PFD38" s="3"/>
      <c r="PFE38" s="3"/>
      <c r="PFF38" s="3"/>
      <c r="PFG38" s="3"/>
      <c r="PFH38" s="3"/>
      <c r="PFI38" s="3"/>
      <c r="PFJ38" s="3"/>
      <c r="PFK38" s="3"/>
      <c r="PFL38" s="3"/>
      <c r="PFM38" s="3"/>
      <c r="PFN38" s="3"/>
      <c r="PFO38" s="3"/>
      <c r="PFP38" s="3"/>
      <c r="PFQ38" s="3"/>
      <c r="PFR38" s="3"/>
      <c r="PFS38" s="3"/>
      <c r="PFT38" s="3"/>
      <c r="PFU38" s="3"/>
      <c r="PFV38" s="3"/>
      <c r="PFW38" s="3"/>
      <c r="PFX38" s="3"/>
      <c r="PFY38" s="3"/>
      <c r="PFZ38" s="3"/>
      <c r="PGA38" s="3"/>
      <c r="PGB38" s="3"/>
      <c r="PGC38" s="3"/>
      <c r="PGD38" s="3"/>
      <c r="PGE38" s="3"/>
      <c r="PGF38" s="3"/>
      <c r="PGG38" s="3"/>
      <c r="PGH38" s="3"/>
      <c r="PGI38" s="3"/>
      <c r="PGJ38" s="3"/>
      <c r="PGK38" s="3"/>
      <c r="PGL38" s="3"/>
      <c r="PGM38" s="3"/>
      <c r="PGN38" s="3"/>
      <c r="PGO38" s="3"/>
      <c r="PGP38" s="3"/>
      <c r="PGQ38" s="3"/>
      <c r="PGR38" s="3"/>
      <c r="PGS38" s="3"/>
      <c r="PGT38" s="3"/>
      <c r="PGU38" s="3"/>
      <c r="PGV38" s="3"/>
      <c r="PGW38" s="3"/>
      <c r="PGX38" s="3"/>
      <c r="PGY38" s="3"/>
      <c r="PGZ38" s="3"/>
      <c r="PHA38" s="3"/>
      <c r="PHB38" s="3"/>
      <c r="PHC38" s="3"/>
      <c r="PHD38" s="3"/>
      <c r="PHE38" s="3"/>
      <c r="PHF38" s="3"/>
      <c r="PHG38" s="3"/>
      <c r="PHH38" s="3"/>
      <c r="PHI38" s="3"/>
      <c r="PHJ38" s="3"/>
      <c r="PHK38" s="3"/>
      <c r="PHL38" s="3"/>
      <c r="PHM38" s="3"/>
      <c r="PHN38" s="3"/>
      <c r="PHO38" s="3"/>
      <c r="PHP38" s="3"/>
      <c r="PHQ38" s="3"/>
      <c r="PHR38" s="3"/>
      <c r="PHS38" s="3"/>
      <c r="PHT38" s="3"/>
      <c r="PHU38" s="3"/>
      <c r="PHV38" s="3"/>
      <c r="PHW38" s="3"/>
      <c r="PHX38" s="3"/>
      <c r="PHY38" s="3"/>
      <c r="PHZ38" s="3"/>
      <c r="PIA38" s="3"/>
      <c r="PIB38" s="3"/>
      <c r="PIC38" s="3"/>
      <c r="PID38" s="3"/>
      <c r="PIE38" s="3"/>
      <c r="PIF38" s="3"/>
      <c r="PIG38" s="3"/>
      <c r="PIH38" s="3"/>
      <c r="PII38" s="3"/>
      <c r="PIJ38" s="3"/>
      <c r="PIK38" s="3"/>
      <c r="PIL38" s="3"/>
      <c r="PIM38" s="3"/>
      <c r="PIN38" s="3"/>
      <c r="PIO38" s="3"/>
      <c r="PIP38" s="3"/>
      <c r="PIQ38" s="3"/>
      <c r="PIR38" s="3"/>
      <c r="PIS38" s="3"/>
      <c r="PIT38" s="3"/>
      <c r="PIU38" s="3"/>
      <c r="PIV38" s="3"/>
      <c r="PIW38" s="3"/>
      <c r="PIX38" s="3"/>
      <c r="PIY38" s="3"/>
      <c r="PIZ38" s="3"/>
      <c r="PJA38" s="3"/>
      <c r="PJB38" s="3"/>
      <c r="PJC38" s="3"/>
      <c r="PJD38" s="3"/>
      <c r="PJE38" s="3"/>
      <c r="PJF38" s="3"/>
      <c r="PJG38" s="3"/>
      <c r="PJH38" s="3"/>
      <c r="PJI38" s="3"/>
      <c r="PJJ38" s="3"/>
      <c r="PJK38" s="3"/>
      <c r="PJL38" s="3"/>
      <c r="PJM38" s="3"/>
      <c r="PJN38" s="3"/>
      <c r="PJO38" s="3"/>
      <c r="PJP38" s="3"/>
      <c r="PJQ38" s="3"/>
      <c r="PJR38" s="3"/>
      <c r="PJS38" s="3"/>
      <c r="PJT38" s="3"/>
      <c r="PJU38" s="3"/>
      <c r="PJV38" s="3"/>
      <c r="PJW38" s="3"/>
      <c r="PJX38" s="3"/>
      <c r="PJY38" s="3"/>
      <c r="PJZ38" s="3"/>
      <c r="PKA38" s="3"/>
      <c r="PKB38" s="3"/>
      <c r="PKC38" s="3"/>
      <c r="PKD38" s="3"/>
      <c r="PKE38" s="3"/>
      <c r="PKF38" s="3"/>
      <c r="PKG38" s="3"/>
      <c r="PKH38" s="3"/>
      <c r="PKI38" s="3"/>
      <c r="PKJ38" s="3"/>
      <c r="PKK38" s="3"/>
      <c r="PKL38" s="3"/>
      <c r="PKM38" s="3"/>
      <c r="PKN38" s="3"/>
      <c r="PKO38" s="3"/>
      <c r="PKP38" s="3"/>
      <c r="PKQ38" s="3"/>
      <c r="PKR38" s="3"/>
      <c r="PKS38" s="3"/>
      <c r="PKT38" s="3"/>
      <c r="PKU38" s="3"/>
      <c r="PKV38" s="3"/>
      <c r="PKW38" s="3"/>
      <c r="PKX38" s="3"/>
      <c r="PKY38" s="3"/>
      <c r="PKZ38" s="3"/>
      <c r="PLA38" s="3"/>
      <c r="PLB38" s="3"/>
      <c r="PLC38" s="3"/>
      <c r="PLD38" s="3"/>
      <c r="PLE38" s="3"/>
      <c r="PLF38" s="3"/>
      <c r="PLG38" s="3"/>
      <c r="PLH38" s="3"/>
      <c r="PLI38" s="3"/>
      <c r="PLJ38" s="3"/>
      <c r="PLK38" s="3"/>
      <c r="PLL38" s="3"/>
      <c r="PLM38" s="3"/>
      <c r="PLN38" s="3"/>
      <c r="PLO38" s="3"/>
      <c r="PLP38" s="3"/>
      <c r="PLQ38" s="3"/>
      <c r="PLR38" s="3"/>
      <c r="PLS38" s="3"/>
      <c r="PLT38" s="3"/>
      <c r="PLU38" s="3"/>
      <c r="PLV38" s="3"/>
      <c r="PLW38" s="3"/>
      <c r="PLX38" s="3"/>
      <c r="PLY38" s="3"/>
      <c r="PLZ38" s="3"/>
      <c r="PMA38" s="3"/>
      <c r="PMB38" s="3"/>
      <c r="PMC38" s="3"/>
      <c r="PMD38" s="3"/>
      <c r="PME38" s="3"/>
      <c r="PMF38" s="3"/>
      <c r="PMG38" s="3"/>
      <c r="PMH38" s="3"/>
      <c r="PMI38" s="3"/>
      <c r="PMJ38" s="3"/>
      <c r="PMK38" s="3"/>
      <c r="PML38" s="3"/>
      <c r="PMM38" s="3"/>
      <c r="PMN38" s="3"/>
      <c r="PMO38" s="3"/>
      <c r="PMP38" s="3"/>
      <c r="PMQ38" s="3"/>
      <c r="PMR38" s="3"/>
      <c r="PMS38" s="3"/>
      <c r="PMT38" s="3"/>
      <c r="PMU38" s="3"/>
      <c r="PMV38" s="3"/>
      <c r="PMW38" s="3"/>
      <c r="PMX38" s="3"/>
      <c r="PMY38" s="3"/>
      <c r="PMZ38" s="3"/>
      <c r="PNA38" s="3"/>
      <c r="PNB38" s="3"/>
      <c r="PNC38" s="3"/>
      <c r="PND38" s="3"/>
      <c r="PNE38" s="3"/>
      <c r="PNF38" s="3"/>
      <c r="PNG38" s="3"/>
      <c r="PNH38" s="3"/>
      <c r="PNI38" s="3"/>
      <c r="PNJ38" s="3"/>
      <c r="PNK38" s="3"/>
      <c r="PNL38" s="3"/>
      <c r="PNM38" s="3"/>
      <c r="PNN38" s="3"/>
      <c r="PNO38" s="3"/>
      <c r="PNP38" s="3"/>
      <c r="PNQ38" s="3"/>
      <c r="PNR38" s="3"/>
      <c r="PNS38" s="3"/>
      <c r="PNT38" s="3"/>
      <c r="PNU38" s="3"/>
      <c r="PNV38" s="3"/>
      <c r="PNW38" s="3"/>
      <c r="PNX38" s="3"/>
      <c r="PNY38" s="3"/>
      <c r="PNZ38" s="3"/>
      <c r="POA38" s="3"/>
      <c r="POB38" s="3"/>
      <c r="POC38" s="3"/>
      <c r="POD38" s="3"/>
      <c r="POE38" s="3"/>
      <c r="POF38" s="3"/>
      <c r="POG38" s="3"/>
      <c r="POH38" s="3"/>
      <c r="POI38" s="3"/>
      <c r="POJ38" s="3"/>
      <c r="POK38" s="3"/>
      <c r="POL38" s="3"/>
      <c r="POM38" s="3"/>
      <c r="PON38" s="3"/>
      <c r="POO38" s="3"/>
      <c r="POP38" s="3"/>
      <c r="POQ38" s="3"/>
      <c r="POR38" s="3"/>
      <c r="POS38" s="3"/>
      <c r="POT38" s="3"/>
      <c r="POU38" s="3"/>
      <c r="POV38" s="3"/>
      <c r="POW38" s="3"/>
      <c r="POX38" s="3"/>
      <c r="POY38" s="3"/>
      <c r="POZ38" s="3"/>
      <c r="PPA38" s="3"/>
      <c r="PPB38" s="3"/>
      <c r="PPC38" s="3"/>
      <c r="PPD38" s="3"/>
      <c r="PPE38" s="3"/>
      <c r="PPF38" s="3"/>
      <c r="PPG38" s="3"/>
      <c r="PPH38" s="3"/>
      <c r="PPI38" s="3"/>
      <c r="PPJ38" s="3"/>
      <c r="PPK38" s="3"/>
      <c r="PPL38" s="3"/>
      <c r="PPM38" s="3"/>
      <c r="PPN38" s="3"/>
      <c r="PPO38" s="3"/>
      <c r="PPP38" s="3"/>
      <c r="PPQ38" s="3"/>
      <c r="PPR38" s="3"/>
      <c r="PPS38" s="3"/>
      <c r="PPT38" s="3"/>
      <c r="PPU38" s="3"/>
      <c r="PPV38" s="3"/>
      <c r="PPW38" s="3"/>
      <c r="PPX38" s="3"/>
      <c r="PPY38" s="3"/>
      <c r="PPZ38" s="3"/>
      <c r="PQA38" s="3"/>
      <c r="PQB38" s="3"/>
      <c r="PQC38" s="3"/>
      <c r="PQD38" s="3"/>
      <c r="PQE38" s="3"/>
      <c r="PQF38" s="3"/>
      <c r="PQG38" s="3"/>
      <c r="PQH38" s="3"/>
      <c r="PQI38" s="3"/>
      <c r="PQJ38" s="3"/>
      <c r="PQK38" s="3"/>
      <c r="PQL38" s="3"/>
      <c r="PQM38" s="3"/>
      <c r="PQN38" s="3"/>
      <c r="PQO38" s="3"/>
      <c r="PQP38" s="3"/>
      <c r="PQQ38" s="3"/>
      <c r="PQR38" s="3"/>
      <c r="PQS38" s="3"/>
      <c r="PQT38" s="3"/>
      <c r="PQU38" s="3"/>
      <c r="PQV38" s="3"/>
      <c r="PQW38" s="3"/>
      <c r="PQX38" s="3"/>
      <c r="PQY38" s="3"/>
      <c r="PQZ38" s="3"/>
      <c r="PRA38" s="3"/>
      <c r="PRB38" s="3"/>
      <c r="PRC38" s="3"/>
      <c r="PRD38" s="3"/>
      <c r="PRE38" s="3"/>
      <c r="PRF38" s="3"/>
      <c r="PRG38" s="3"/>
      <c r="PRH38" s="3"/>
      <c r="PRI38" s="3"/>
      <c r="PRJ38" s="3"/>
      <c r="PRK38" s="3"/>
      <c r="PRL38" s="3"/>
      <c r="PRM38" s="3"/>
      <c r="PRN38" s="3"/>
      <c r="PRO38" s="3"/>
      <c r="PRP38" s="3"/>
      <c r="PRQ38" s="3"/>
      <c r="PRR38" s="3"/>
      <c r="PRS38" s="3"/>
      <c r="PRT38" s="3"/>
      <c r="PRU38" s="3"/>
      <c r="PRV38" s="3"/>
      <c r="PRW38" s="3"/>
      <c r="PRX38" s="3"/>
      <c r="PRY38" s="3"/>
      <c r="PRZ38" s="3"/>
      <c r="PSA38" s="3"/>
      <c r="PSB38" s="3"/>
      <c r="PSC38" s="3"/>
      <c r="PSD38" s="3"/>
      <c r="PSE38" s="3"/>
      <c r="PSF38" s="3"/>
      <c r="PSG38" s="3"/>
      <c r="PSH38" s="3"/>
      <c r="PSI38" s="3"/>
      <c r="PSJ38" s="3"/>
      <c r="PSK38" s="3"/>
      <c r="PSL38" s="3"/>
      <c r="PSM38" s="3"/>
      <c r="PSN38" s="3"/>
      <c r="PSO38" s="3"/>
      <c r="PSP38" s="3"/>
      <c r="PSQ38" s="3"/>
      <c r="PSR38" s="3"/>
      <c r="PSS38" s="3"/>
      <c r="PST38" s="3"/>
      <c r="PSU38" s="3"/>
      <c r="PSV38" s="3"/>
      <c r="PSW38" s="3"/>
      <c r="PSX38" s="3"/>
      <c r="PSY38" s="3"/>
      <c r="PSZ38" s="3"/>
      <c r="PTA38" s="3"/>
      <c r="PTB38" s="3"/>
      <c r="PTC38" s="3"/>
      <c r="PTD38" s="3"/>
      <c r="PTE38" s="3"/>
      <c r="PTF38" s="3"/>
      <c r="PTG38" s="3"/>
      <c r="PTH38" s="3"/>
      <c r="PTI38" s="3"/>
      <c r="PTJ38" s="3"/>
      <c r="PTK38" s="3"/>
      <c r="PTL38" s="3"/>
      <c r="PTM38" s="3"/>
      <c r="PTN38" s="3"/>
      <c r="PTO38" s="3"/>
      <c r="PTP38" s="3"/>
      <c r="PTQ38" s="3"/>
      <c r="PTR38" s="3"/>
      <c r="PTS38" s="3"/>
      <c r="PTT38" s="3"/>
      <c r="PTU38" s="3"/>
      <c r="PTV38" s="3"/>
      <c r="PTW38" s="3"/>
      <c r="PTX38" s="3"/>
      <c r="PTY38" s="3"/>
      <c r="PTZ38" s="3"/>
      <c r="PUA38" s="3"/>
      <c r="PUB38" s="3"/>
      <c r="PUC38" s="3"/>
      <c r="PUD38" s="3"/>
      <c r="PUE38" s="3"/>
      <c r="PUF38" s="3"/>
      <c r="PUG38" s="3"/>
      <c r="PUH38" s="3"/>
      <c r="PUI38" s="3"/>
      <c r="PUJ38" s="3"/>
      <c r="PUK38" s="3"/>
      <c r="PUL38" s="3"/>
      <c r="PUM38" s="3"/>
      <c r="PUN38" s="3"/>
      <c r="PUO38" s="3"/>
      <c r="PUP38" s="3"/>
      <c r="PUQ38" s="3"/>
      <c r="PUR38" s="3"/>
      <c r="PUS38" s="3"/>
      <c r="PUT38" s="3"/>
      <c r="PUU38" s="3"/>
      <c r="PUV38" s="3"/>
      <c r="PUW38" s="3"/>
      <c r="PUX38" s="3"/>
      <c r="PUY38" s="3"/>
      <c r="PUZ38" s="3"/>
      <c r="PVA38" s="3"/>
      <c r="PVB38" s="3"/>
      <c r="PVC38" s="3"/>
      <c r="PVD38" s="3"/>
      <c r="PVE38" s="3"/>
      <c r="PVF38" s="3"/>
      <c r="PVG38" s="3"/>
      <c r="PVH38" s="3"/>
      <c r="PVI38" s="3"/>
      <c r="PVJ38" s="3"/>
      <c r="PVK38" s="3"/>
      <c r="PVL38" s="3"/>
      <c r="PVM38" s="3"/>
      <c r="PVN38" s="3"/>
      <c r="PVO38" s="3"/>
      <c r="PVP38" s="3"/>
      <c r="PVQ38" s="3"/>
      <c r="PVR38" s="3"/>
      <c r="PVS38" s="3"/>
      <c r="PVT38" s="3"/>
      <c r="PVU38" s="3"/>
      <c r="PVV38" s="3"/>
      <c r="PVW38" s="3"/>
      <c r="PVX38" s="3"/>
      <c r="PVY38" s="3"/>
      <c r="PVZ38" s="3"/>
      <c r="PWA38" s="3"/>
      <c r="PWB38" s="3"/>
      <c r="PWC38" s="3"/>
      <c r="PWD38" s="3"/>
      <c r="PWE38" s="3"/>
      <c r="PWF38" s="3"/>
      <c r="PWG38" s="3"/>
      <c r="PWH38" s="3"/>
      <c r="PWI38" s="3"/>
      <c r="PWJ38" s="3"/>
      <c r="PWK38" s="3"/>
      <c r="PWL38" s="3"/>
      <c r="PWM38" s="3"/>
      <c r="PWN38" s="3"/>
      <c r="PWO38" s="3"/>
      <c r="PWP38" s="3"/>
      <c r="PWQ38" s="3"/>
      <c r="PWR38" s="3"/>
      <c r="PWS38" s="3"/>
      <c r="PWT38" s="3"/>
      <c r="PWU38" s="3"/>
      <c r="PWV38" s="3"/>
      <c r="PWW38" s="3"/>
      <c r="PWX38" s="3"/>
      <c r="PWY38" s="3"/>
      <c r="PWZ38" s="3"/>
      <c r="PXA38" s="3"/>
      <c r="PXB38" s="3"/>
      <c r="PXC38" s="3"/>
      <c r="PXD38" s="3"/>
      <c r="PXE38" s="3"/>
      <c r="PXF38" s="3"/>
      <c r="PXG38" s="3"/>
      <c r="PXH38" s="3"/>
      <c r="PXI38" s="3"/>
      <c r="PXJ38" s="3"/>
      <c r="PXK38" s="3"/>
      <c r="PXL38" s="3"/>
      <c r="PXM38" s="3"/>
      <c r="PXN38" s="3"/>
      <c r="PXO38" s="3"/>
      <c r="PXP38" s="3"/>
      <c r="PXQ38" s="3"/>
      <c r="PXR38" s="3"/>
      <c r="PXS38" s="3"/>
      <c r="PXT38" s="3"/>
      <c r="PXU38" s="3"/>
      <c r="PXV38" s="3"/>
      <c r="PXW38" s="3"/>
      <c r="PXX38" s="3"/>
      <c r="PXY38" s="3"/>
      <c r="PXZ38" s="3"/>
      <c r="PYA38" s="3"/>
      <c r="PYB38" s="3"/>
      <c r="PYC38" s="3"/>
      <c r="PYD38" s="3"/>
      <c r="PYE38" s="3"/>
      <c r="PYF38" s="3"/>
      <c r="PYG38" s="3"/>
      <c r="PYH38" s="3"/>
      <c r="PYI38" s="3"/>
      <c r="PYJ38" s="3"/>
      <c r="PYK38" s="3"/>
      <c r="PYL38" s="3"/>
      <c r="PYM38" s="3"/>
      <c r="PYN38" s="3"/>
      <c r="PYO38" s="3"/>
      <c r="PYP38" s="3"/>
      <c r="PYQ38" s="3"/>
      <c r="PYR38" s="3"/>
      <c r="PYS38" s="3"/>
      <c r="PYT38" s="3"/>
      <c r="PYU38" s="3"/>
      <c r="PYV38" s="3"/>
      <c r="PYW38" s="3"/>
      <c r="PYX38" s="3"/>
      <c r="PYY38" s="3"/>
      <c r="PYZ38" s="3"/>
      <c r="PZA38" s="3"/>
      <c r="PZB38" s="3"/>
      <c r="PZC38" s="3"/>
      <c r="PZD38" s="3"/>
      <c r="PZE38" s="3"/>
      <c r="PZF38" s="3"/>
      <c r="PZG38" s="3"/>
      <c r="PZH38" s="3"/>
      <c r="PZI38" s="3"/>
      <c r="PZJ38" s="3"/>
      <c r="PZK38" s="3"/>
      <c r="PZL38" s="3"/>
      <c r="PZM38" s="3"/>
      <c r="PZN38" s="3"/>
      <c r="PZO38" s="3"/>
      <c r="PZP38" s="3"/>
      <c r="PZQ38" s="3"/>
      <c r="PZR38" s="3"/>
      <c r="PZS38" s="3"/>
      <c r="PZT38" s="3"/>
      <c r="PZU38" s="3"/>
      <c r="PZV38" s="3"/>
      <c r="PZW38" s="3"/>
      <c r="PZX38" s="3"/>
      <c r="PZY38" s="3"/>
      <c r="PZZ38" s="3"/>
      <c r="QAA38" s="3"/>
      <c r="QAB38" s="3"/>
      <c r="QAC38" s="3"/>
      <c r="QAD38" s="3"/>
      <c r="QAE38" s="3"/>
      <c r="QAF38" s="3"/>
      <c r="QAG38" s="3"/>
      <c r="QAH38" s="3"/>
      <c r="QAI38" s="3"/>
      <c r="QAJ38" s="3"/>
      <c r="QAK38" s="3"/>
      <c r="QAL38" s="3"/>
      <c r="QAM38" s="3"/>
      <c r="QAN38" s="3"/>
      <c r="QAO38" s="3"/>
      <c r="QAP38" s="3"/>
      <c r="QAQ38" s="3"/>
      <c r="QAR38" s="3"/>
      <c r="QAS38" s="3"/>
      <c r="QAT38" s="3"/>
      <c r="QAU38" s="3"/>
      <c r="QAV38" s="3"/>
      <c r="QAW38" s="3"/>
      <c r="QAX38" s="3"/>
      <c r="QAY38" s="3"/>
      <c r="QAZ38" s="3"/>
      <c r="QBA38" s="3"/>
      <c r="QBB38" s="3"/>
      <c r="QBC38" s="3"/>
      <c r="QBD38" s="3"/>
      <c r="QBE38" s="3"/>
      <c r="QBF38" s="3"/>
      <c r="QBG38" s="3"/>
      <c r="QBH38" s="3"/>
      <c r="QBI38" s="3"/>
      <c r="QBJ38" s="3"/>
      <c r="QBK38" s="3"/>
      <c r="QBL38" s="3"/>
      <c r="QBM38" s="3"/>
      <c r="QBN38" s="3"/>
      <c r="QBO38" s="3"/>
      <c r="QBP38" s="3"/>
      <c r="QBQ38" s="3"/>
      <c r="QBR38" s="3"/>
      <c r="QBS38" s="3"/>
      <c r="QBT38" s="3"/>
      <c r="QBU38" s="3"/>
      <c r="QBV38" s="3"/>
      <c r="QBW38" s="3"/>
      <c r="QBX38" s="3"/>
      <c r="QBY38" s="3"/>
      <c r="QBZ38" s="3"/>
      <c r="QCA38" s="3"/>
      <c r="QCB38" s="3"/>
      <c r="QCC38" s="3"/>
      <c r="QCD38" s="3"/>
      <c r="QCE38" s="3"/>
      <c r="QCF38" s="3"/>
      <c r="QCG38" s="3"/>
      <c r="QCH38" s="3"/>
      <c r="QCI38" s="3"/>
      <c r="QCJ38" s="3"/>
      <c r="QCK38" s="3"/>
      <c r="QCL38" s="3"/>
      <c r="QCM38" s="3"/>
      <c r="QCN38" s="3"/>
      <c r="QCO38" s="3"/>
      <c r="QCP38" s="3"/>
      <c r="QCQ38" s="3"/>
      <c r="QCR38" s="3"/>
      <c r="QCS38" s="3"/>
      <c r="QCT38" s="3"/>
      <c r="QCU38" s="3"/>
      <c r="QCV38" s="3"/>
      <c r="QCW38" s="3"/>
      <c r="QCX38" s="3"/>
      <c r="QCY38" s="3"/>
      <c r="QCZ38" s="3"/>
      <c r="QDA38" s="3"/>
      <c r="QDB38" s="3"/>
      <c r="QDC38" s="3"/>
      <c r="QDD38" s="3"/>
      <c r="QDE38" s="3"/>
      <c r="QDF38" s="3"/>
      <c r="QDG38" s="3"/>
      <c r="QDH38" s="3"/>
      <c r="QDI38" s="3"/>
      <c r="QDJ38" s="3"/>
      <c r="QDK38" s="3"/>
      <c r="QDL38" s="3"/>
      <c r="QDM38" s="3"/>
      <c r="QDN38" s="3"/>
      <c r="QDO38" s="3"/>
      <c r="QDP38" s="3"/>
      <c r="QDQ38" s="3"/>
      <c r="QDR38" s="3"/>
      <c r="QDS38" s="3"/>
      <c r="QDT38" s="3"/>
      <c r="QDU38" s="3"/>
      <c r="QDV38" s="3"/>
      <c r="QDW38" s="3"/>
      <c r="QDX38" s="3"/>
      <c r="QDY38" s="3"/>
      <c r="QDZ38" s="3"/>
      <c r="QEA38" s="3"/>
      <c r="QEB38" s="3"/>
      <c r="QEC38" s="3"/>
      <c r="QED38" s="3"/>
      <c r="QEE38" s="3"/>
      <c r="QEF38" s="3"/>
      <c r="QEG38" s="3"/>
      <c r="QEH38" s="3"/>
      <c r="QEI38" s="3"/>
      <c r="QEJ38" s="3"/>
      <c r="QEK38" s="3"/>
      <c r="QEL38" s="3"/>
      <c r="QEM38" s="3"/>
      <c r="QEN38" s="3"/>
      <c r="QEO38" s="3"/>
      <c r="QEP38" s="3"/>
      <c r="QEQ38" s="3"/>
      <c r="QER38" s="3"/>
      <c r="QES38" s="3"/>
      <c r="QET38" s="3"/>
      <c r="QEU38" s="3"/>
      <c r="QEV38" s="3"/>
      <c r="QEW38" s="3"/>
      <c r="QEX38" s="3"/>
      <c r="QEY38" s="3"/>
      <c r="QEZ38" s="3"/>
      <c r="QFA38" s="3"/>
      <c r="QFB38" s="3"/>
      <c r="QFC38" s="3"/>
      <c r="QFD38" s="3"/>
      <c r="QFE38" s="3"/>
      <c r="QFF38" s="3"/>
      <c r="QFG38" s="3"/>
      <c r="QFH38" s="3"/>
      <c r="QFI38" s="3"/>
      <c r="QFJ38" s="3"/>
      <c r="QFK38" s="3"/>
      <c r="QFL38" s="3"/>
      <c r="QFM38" s="3"/>
      <c r="QFN38" s="3"/>
      <c r="QFO38" s="3"/>
      <c r="QFP38" s="3"/>
      <c r="QFQ38" s="3"/>
      <c r="QFR38" s="3"/>
      <c r="QFS38" s="3"/>
      <c r="QFT38" s="3"/>
      <c r="QFU38" s="3"/>
      <c r="QFV38" s="3"/>
      <c r="QFW38" s="3"/>
      <c r="QFX38" s="3"/>
      <c r="QFY38" s="3"/>
      <c r="QFZ38" s="3"/>
      <c r="QGA38" s="3"/>
      <c r="QGB38" s="3"/>
      <c r="QGC38" s="3"/>
      <c r="QGD38" s="3"/>
      <c r="QGE38" s="3"/>
      <c r="QGF38" s="3"/>
      <c r="QGG38" s="3"/>
      <c r="QGH38" s="3"/>
      <c r="QGI38" s="3"/>
      <c r="QGJ38" s="3"/>
      <c r="QGK38" s="3"/>
      <c r="QGL38" s="3"/>
      <c r="QGM38" s="3"/>
      <c r="QGN38" s="3"/>
      <c r="QGO38" s="3"/>
      <c r="QGP38" s="3"/>
      <c r="QGQ38" s="3"/>
      <c r="QGR38" s="3"/>
      <c r="QGS38" s="3"/>
      <c r="QGT38" s="3"/>
      <c r="QGU38" s="3"/>
      <c r="QGV38" s="3"/>
      <c r="QGW38" s="3"/>
      <c r="QGX38" s="3"/>
      <c r="QGY38" s="3"/>
      <c r="QGZ38" s="3"/>
      <c r="QHA38" s="3"/>
      <c r="QHB38" s="3"/>
      <c r="QHC38" s="3"/>
      <c r="QHD38" s="3"/>
      <c r="QHE38" s="3"/>
      <c r="QHF38" s="3"/>
      <c r="QHG38" s="3"/>
      <c r="QHH38" s="3"/>
      <c r="QHI38" s="3"/>
      <c r="QHJ38" s="3"/>
      <c r="QHK38" s="3"/>
      <c r="QHL38" s="3"/>
      <c r="QHM38" s="3"/>
      <c r="QHN38" s="3"/>
      <c r="QHO38" s="3"/>
      <c r="QHP38" s="3"/>
      <c r="QHQ38" s="3"/>
      <c r="QHR38" s="3"/>
      <c r="QHS38" s="3"/>
      <c r="QHT38" s="3"/>
      <c r="QHU38" s="3"/>
      <c r="QHV38" s="3"/>
      <c r="QHW38" s="3"/>
      <c r="QHX38" s="3"/>
      <c r="QHY38" s="3"/>
      <c r="QHZ38" s="3"/>
      <c r="QIA38" s="3"/>
      <c r="QIB38" s="3"/>
      <c r="QIC38" s="3"/>
      <c r="QID38" s="3"/>
      <c r="QIE38" s="3"/>
      <c r="QIF38" s="3"/>
      <c r="QIG38" s="3"/>
      <c r="QIH38" s="3"/>
      <c r="QII38" s="3"/>
      <c r="QIJ38" s="3"/>
      <c r="QIK38" s="3"/>
      <c r="QIL38" s="3"/>
      <c r="QIM38" s="3"/>
      <c r="QIN38" s="3"/>
      <c r="QIO38" s="3"/>
      <c r="QIP38" s="3"/>
      <c r="QIQ38" s="3"/>
      <c r="QIR38" s="3"/>
      <c r="QIS38" s="3"/>
      <c r="QIT38" s="3"/>
      <c r="QIU38" s="3"/>
      <c r="QIV38" s="3"/>
      <c r="QIW38" s="3"/>
      <c r="QIX38" s="3"/>
      <c r="QIY38" s="3"/>
      <c r="QIZ38" s="3"/>
      <c r="QJA38" s="3"/>
      <c r="QJB38" s="3"/>
      <c r="QJC38" s="3"/>
      <c r="QJD38" s="3"/>
      <c r="QJE38" s="3"/>
      <c r="QJF38" s="3"/>
      <c r="QJG38" s="3"/>
      <c r="QJH38" s="3"/>
      <c r="QJI38" s="3"/>
      <c r="QJJ38" s="3"/>
      <c r="QJK38" s="3"/>
      <c r="QJL38" s="3"/>
      <c r="QJM38" s="3"/>
      <c r="QJN38" s="3"/>
      <c r="QJO38" s="3"/>
      <c r="QJP38" s="3"/>
      <c r="QJQ38" s="3"/>
      <c r="QJR38" s="3"/>
      <c r="QJS38" s="3"/>
      <c r="QJT38" s="3"/>
      <c r="QJU38" s="3"/>
      <c r="QJV38" s="3"/>
      <c r="QJW38" s="3"/>
      <c r="QJX38" s="3"/>
      <c r="QJY38" s="3"/>
      <c r="QJZ38" s="3"/>
      <c r="QKA38" s="3"/>
      <c r="QKB38" s="3"/>
      <c r="QKC38" s="3"/>
      <c r="QKD38" s="3"/>
      <c r="QKE38" s="3"/>
      <c r="QKF38" s="3"/>
      <c r="QKG38" s="3"/>
      <c r="QKH38" s="3"/>
      <c r="QKI38" s="3"/>
      <c r="QKJ38" s="3"/>
      <c r="QKK38" s="3"/>
      <c r="QKL38" s="3"/>
      <c r="QKM38" s="3"/>
      <c r="QKN38" s="3"/>
      <c r="QKO38" s="3"/>
      <c r="QKP38" s="3"/>
      <c r="QKQ38" s="3"/>
      <c r="QKR38" s="3"/>
      <c r="QKS38" s="3"/>
      <c r="QKT38" s="3"/>
      <c r="QKU38" s="3"/>
      <c r="QKV38" s="3"/>
      <c r="QKW38" s="3"/>
      <c r="QKX38" s="3"/>
      <c r="QKY38" s="3"/>
      <c r="QKZ38" s="3"/>
      <c r="QLA38" s="3"/>
      <c r="QLB38" s="3"/>
      <c r="QLC38" s="3"/>
      <c r="QLD38" s="3"/>
      <c r="QLE38" s="3"/>
      <c r="QLF38" s="3"/>
      <c r="QLG38" s="3"/>
      <c r="QLH38" s="3"/>
      <c r="QLI38" s="3"/>
      <c r="QLJ38" s="3"/>
      <c r="QLK38" s="3"/>
      <c r="QLL38" s="3"/>
      <c r="QLM38" s="3"/>
      <c r="QLN38" s="3"/>
      <c r="QLO38" s="3"/>
      <c r="QLP38" s="3"/>
      <c r="QLQ38" s="3"/>
      <c r="QLR38" s="3"/>
      <c r="QLS38" s="3"/>
      <c r="QLT38" s="3"/>
      <c r="QLU38" s="3"/>
      <c r="QLV38" s="3"/>
      <c r="QLW38" s="3"/>
      <c r="QLX38" s="3"/>
      <c r="QLY38" s="3"/>
      <c r="QLZ38" s="3"/>
      <c r="QMA38" s="3"/>
      <c r="QMB38" s="3"/>
      <c r="QMC38" s="3"/>
      <c r="QMD38" s="3"/>
      <c r="QME38" s="3"/>
      <c r="QMF38" s="3"/>
      <c r="QMG38" s="3"/>
      <c r="QMH38" s="3"/>
      <c r="QMI38" s="3"/>
      <c r="QMJ38" s="3"/>
      <c r="QMK38" s="3"/>
      <c r="QML38" s="3"/>
      <c r="QMM38" s="3"/>
      <c r="QMN38" s="3"/>
      <c r="QMO38" s="3"/>
      <c r="QMP38" s="3"/>
      <c r="QMQ38" s="3"/>
      <c r="QMR38" s="3"/>
      <c r="QMS38" s="3"/>
      <c r="QMT38" s="3"/>
      <c r="QMU38" s="3"/>
      <c r="QMV38" s="3"/>
      <c r="QMW38" s="3"/>
      <c r="QMX38" s="3"/>
      <c r="QMY38" s="3"/>
      <c r="QMZ38" s="3"/>
      <c r="QNA38" s="3"/>
      <c r="QNB38" s="3"/>
      <c r="QNC38" s="3"/>
      <c r="QND38" s="3"/>
      <c r="QNE38" s="3"/>
      <c r="QNF38" s="3"/>
      <c r="QNG38" s="3"/>
      <c r="QNH38" s="3"/>
      <c r="QNI38" s="3"/>
      <c r="QNJ38" s="3"/>
      <c r="QNK38" s="3"/>
      <c r="QNL38" s="3"/>
      <c r="QNM38" s="3"/>
      <c r="QNN38" s="3"/>
      <c r="QNO38" s="3"/>
      <c r="QNP38" s="3"/>
      <c r="QNQ38" s="3"/>
      <c r="QNR38" s="3"/>
      <c r="QNS38" s="3"/>
      <c r="QNT38" s="3"/>
      <c r="QNU38" s="3"/>
      <c r="QNV38" s="3"/>
      <c r="QNW38" s="3"/>
      <c r="QNX38" s="3"/>
      <c r="QNY38" s="3"/>
      <c r="QNZ38" s="3"/>
      <c r="QOA38" s="3"/>
      <c r="QOB38" s="3"/>
      <c r="QOC38" s="3"/>
      <c r="QOD38" s="3"/>
      <c r="QOE38" s="3"/>
      <c r="QOF38" s="3"/>
      <c r="QOG38" s="3"/>
      <c r="QOH38" s="3"/>
      <c r="QOI38" s="3"/>
      <c r="QOJ38" s="3"/>
      <c r="QOK38" s="3"/>
      <c r="QOL38" s="3"/>
      <c r="QOM38" s="3"/>
      <c r="QON38" s="3"/>
      <c r="QOO38" s="3"/>
      <c r="QOP38" s="3"/>
      <c r="QOQ38" s="3"/>
      <c r="QOR38" s="3"/>
      <c r="QOS38" s="3"/>
      <c r="QOT38" s="3"/>
      <c r="QOU38" s="3"/>
      <c r="QOV38" s="3"/>
      <c r="QOW38" s="3"/>
      <c r="QOX38" s="3"/>
      <c r="QOY38" s="3"/>
      <c r="QOZ38" s="3"/>
      <c r="QPA38" s="3"/>
      <c r="QPB38" s="3"/>
      <c r="QPC38" s="3"/>
      <c r="QPD38" s="3"/>
      <c r="QPE38" s="3"/>
      <c r="QPF38" s="3"/>
      <c r="QPG38" s="3"/>
      <c r="QPH38" s="3"/>
      <c r="QPI38" s="3"/>
      <c r="QPJ38" s="3"/>
      <c r="QPK38" s="3"/>
      <c r="QPL38" s="3"/>
      <c r="QPM38" s="3"/>
      <c r="QPN38" s="3"/>
      <c r="QPO38" s="3"/>
      <c r="QPP38" s="3"/>
      <c r="QPQ38" s="3"/>
      <c r="QPR38" s="3"/>
      <c r="QPS38" s="3"/>
      <c r="QPT38" s="3"/>
      <c r="QPU38" s="3"/>
      <c r="QPV38" s="3"/>
      <c r="QPW38" s="3"/>
      <c r="QPX38" s="3"/>
      <c r="QPY38" s="3"/>
      <c r="QPZ38" s="3"/>
      <c r="QQA38" s="3"/>
      <c r="QQB38" s="3"/>
      <c r="QQC38" s="3"/>
      <c r="QQD38" s="3"/>
      <c r="QQE38" s="3"/>
      <c r="QQF38" s="3"/>
      <c r="QQG38" s="3"/>
      <c r="QQH38" s="3"/>
      <c r="QQI38" s="3"/>
      <c r="QQJ38" s="3"/>
      <c r="QQK38" s="3"/>
      <c r="QQL38" s="3"/>
      <c r="QQM38" s="3"/>
      <c r="QQN38" s="3"/>
      <c r="QQO38" s="3"/>
      <c r="QQP38" s="3"/>
      <c r="QQQ38" s="3"/>
      <c r="QQR38" s="3"/>
      <c r="QQS38" s="3"/>
      <c r="QQT38" s="3"/>
      <c r="QQU38" s="3"/>
      <c r="QQV38" s="3"/>
      <c r="QQW38" s="3"/>
      <c r="QQX38" s="3"/>
      <c r="QQY38" s="3"/>
      <c r="QQZ38" s="3"/>
      <c r="QRA38" s="3"/>
      <c r="QRB38" s="3"/>
      <c r="QRC38" s="3"/>
      <c r="QRD38" s="3"/>
      <c r="QRE38" s="3"/>
      <c r="QRF38" s="3"/>
      <c r="QRG38" s="3"/>
      <c r="QRH38" s="3"/>
      <c r="QRI38" s="3"/>
      <c r="QRJ38" s="3"/>
      <c r="QRK38" s="3"/>
      <c r="QRL38" s="3"/>
      <c r="QRM38" s="3"/>
      <c r="QRN38" s="3"/>
      <c r="QRO38" s="3"/>
      <c r="QRP38" s="3"/>
      <c r="QRQ38" s="3"/>
      <c r="QRR38" s="3"/>
      <c r="QRS38" s="3"/>
      <c r="QRT38" s="3"/>
      <c r="QRU38" s="3"/>
      <c r="QRV38" s="3"/>
      <c r="QRW38" s="3"/>
      <c r="QRX38" s="3"/>
      <c r="QRY38" s="3"/>
      <c r="QRZ38" s="3"/>
      <c r="QSA38" s="3"/>
      <c r="QSB38" s="3"/>
      <c r="QSC38" s="3"/>
      <c r="QSD38" s="3"/>
      <c r="QSE38" s="3"/>
      <c r="QSF38" s="3"/>
      <c r="QSG38" s="3"/>
      <c r="QSH38" s="3"/>
      <c r="QSI38" s="3"/>
      <c r="QSJ38" s="3"/>
      <c r="QSK38" s="3"/>
      <c r="QSL38" s="3"/>
      <c r="QSM38" s="3"/>
      <c r="QSN38" s="3"/>
      <c r="QSO38" s="3"/>
      <c r="QSP38" s="3"/>
      <c r="QSQ38" s="3"/>
      <c r="QSR38" s="3"/>
      <c r="QSS38" s="3"/>
      <c r="QST38" s="3"/>
      <c r="QSU38" s="3"/>
      <c r="QSV38" s="3"/>
      <c r="QSW38" s="3"/>
      <c r="QSX38" s="3"/>
      <c r="QSY38" s="3"/>
      <c r="QSZ38" s="3"/>
      <c r="QTA38" s="3"/>
      <c r="QTB38" s="3"/>
      <c r="QTC38" s="3"/>
      <c r="QTD38" s="3"/>
      <c r="QTE38" s="3"/>
      <c r="QTF38" s="3"/>
      <c r="QTG38" s="3"/>
      <c r="QTH38" s="3"/>
      <c r="QTI38" s="3"/>
      <c r="QTJ38" s="3"/>
      <c r="QTK38" s="3"/>
      <c r="QTL38" s="3"/>
      <c r="QTM38" s="3"/>
      <c r="QTN38" s="3"/>
      <c r="QTO38" s="3"/>
      <c r="QTP38" s="3"/>
      <c r="QTQ38" s="3"/>
      <c r="QTR38" s="3"/>
      <c r="QTS38" s="3"/>
      <c r="QTT38" s="3"/>
      <c r="QTU38" s="3"/>
      <c r="QTV38" s="3"/>
      <c r="QTW38" s="3"/>
      <c r="QTX38" s="3"/>
      <c r="QTY38" s="3"/>
      <c r="QTZ38" s="3"/>
      <c r="QUA38" s="3"/>
      <c r="QUB38" s="3"/>
      <c r="QUC38" s="3"/>
      <c r="QUD38" s="3"/>
      <c r="QUE38" s="3"/>
      <c r="QUF38" s="3"/>
      <c r="QUG38" s="3"/>
      <c r="QUH38" s="3"/>
      <c r="QUI38" s="3"/>
      <c r="QUJ38" s="3"/>
      <c r="QUK38" s="3"/>
      <c r="QUL38" s="3"/>
      <c r="QUM38" s="3"/>
      <c r="QUN38" s="3"/>
      <c r="QUO38" s="3"/>
      <c r="QUP38" s="3"/>
      <c r="QUQ38" s="3"/>
      <c r="QUR38" s="3"/>
      <c r="QUS38" s="3"/>
      <c r="QUT38" s="3"/>
      <c r="QUU38" s="3"/>
      <c r="QUV38" s="3"/>
      <c r="QUW38" s="3"/>
      <c r="QUX38" s="3"/>
      <c r="QUY38" s="3"/>
      <c r="QUZ38" s="3"/>
      <c r="QVA38" s="3"/>
      <c r="QVB38" s="3"/>
      <c r="QVC38" s="3"/>
      <c r="QVD38" s="3"/>
      <c r="QVE38" s="3"/>
      <c r="QVF38" s="3"/>
      <c r="QVG38" s="3"/>
      <c r="QVH38" s="3"/>
      <c r="QVI38" s="3"/>
      <c r="QVJ38" s="3"/>
      <c r="QVK38" s="3"/>
      <c r="QVL38" s="3"/>
      <c r="QVM38" s="3"/>
      <c r="QVN38" s="3"/>
      <c r="QVO38" s="3"/>
      <c r="QVP38" s="3"/>
      <c r="QVQ38" s="3"/>
      <c r="QVR38" s="3"/>
      <c r="QVS38" s="3"/>
      <c r="QVT38" s="3"/>
      <c r="QVU38" s="3"/>
      <c r="QVV38" s="3"/>
      <c r="QVW38" s="3"/>
      <c r="QVX38" s="3"/>
      <c r="QVY38" s="3"/>
      <c r="QVZ38" s="3"/>
      <c r="QWA38" s="3"/>
      <c r="QWB38" s="3"/>
      <c r="QWC38" s="3"/>
      <c r="QWD38" s="3"/>
      <c r="QWE38" s="3"/>
      <c r="QWF38" s="3"/>
      <c r="QWG38" s="3"/>
      <c r="QWH38" s="3"/>
      <c r="QWI38" s="3"/>
      <c r="QWJ38" s="3"/>
      <c r="QWK38" s="3"/>
      <c r="QWL38" s="3"/>
      <c r="QWM38" s="3"/>
      <c r="QWN38" s="3"/>
      <c r="QWO38" s="3"/>
      <c r="QWP38" s="3"/>
      <c r="QWQ38" s="3"/>
      <c r="QWR38" s="3"/>
      <c r="QWS38" s="3"/>
      <c r="QWT38" s="3"/>
      <c r="QWU38" s="3"/>
      <c r="QWV38" s="3"/>
      <c r="QWW38" s="3"/>
      <c r="QWX38" s="3"/>
      <c r="QWY38" s="3"/>
      <c r="QWZ38" s="3"/>
      <c r="QXA38" s="3"/>
      <c r="QXB38" s="3"/>
      <c r="QXC38" s="3"/>
      <c r="QXD38" s="3"/>
      <c r="QXE38" s="3"/>
      <c r="QXF38" s="3"/>
      <c r="QXG38" s="3"/>
      <c r="QXH38" s="3"/>
      <c r="QXI38" s="3"/>
      <c r="QXJ38" s="3"/>
      <c r="QXK38" s="3"/>
      <c r="QXL38" s="3"/>
      <c r="QXM38" s="3"/>
      <c r="QXN38" s="3"/>
      <c r="QXO38" s="3"/>
      <c r="QXP38" s="3"/>
      <c r="QXQ38" s="3"/>
      <c r="QXR38" s="3"/>
      <c r="QXS38" s="3"/>
      <c r="QXT38" s="3"/>
      <c r="QXU38" s="3"/>
      <c r="QXV38" s="3"/>
      <c r="QXW38" s="3"/>
      <c r="QXX38" s="3"/>
      <c r="QXY38" s="3"/>
      <c r="QXZ38" s="3"/>
      <c r="QYA38" s="3"/>
      <c r="QYB38" s="3"/>
      <c r="QYC38" s="3"/>
      <c r="QYD38" s="3"/>
      <c r="QYE38" s="3"/>
      <c r="QYF38" s="3"/>
      <c r="QYG38" s="3"/>
      <c r="QYH38" s="3"/>
      <c r="QYI38" s="3"/>
      <c r="QYJ38" s="3"/>
      <c r="QYK38" s="3"/>
      <c r="QYL38" s="3"/>
      <c r="QYM38" s="3"/>
      <c r="QYN38" s="3"/>
      <c r="QYO38" s="3"/>
      <c r="QYP38" s="3"/>
      <c r="QYQ38" s="3"/>
      <c r="QYR38" s="3"/>
      <c r="QYS38" s="3"/>
      <c r="QYT38" s="3"/>
      <c r="QYU38" s="3"/>
      <c r="QYV38" s="3"/>
      <c r="QYW38" s="3"/>
      <c r="QYX38" s="3"/>
      <c r="QYY38" s="3"/>
      <c r="QYZ38" s="3"/>
      <c r="QZA38" s="3"/>
      <c r="QZB38" s="3"/>
      <c r="QZC38" s="3"/>
      <c r="QZD38" s="3"/>
      <c r="QZE38" s="3"/>
      <c r="QZF38" s="3"/>
      <c r="QZG38" s="3"/>
      <c r="QZH38" s="3"/>
      <c r="QZI38" s="3"/>
      <c r="QZJ38" s="3"/>
      <c r="QZK38" s="3"/>
      <c r="QZL38" s="3"/>
      <c r="QZM38" s="3"/>
      <c r="QZN38" s="3"/>
      <c r="QZO38" s="3"/>
      <c r="QZP38" s="3"/>
      <c r="QZQ38" s="3"/>
      <c r="QZR38" s="3"/>
      <c r="QZS38" s="3"/>
      <c r="QZT38" s="3"/>
      <c r="QZU38" s="3"/>
      <c r="QZV38" s="3"/>
      <c r="QZW38" s="3"/>
      <c r="QZX38" s="3"/>
      <c r="QZY38" s="3"/>
      <c r="QZZ38" s="3"/>
      <c r="RAA38" s="3"/>
      <c r="RAB38" s="3"/>
      <c r="RAC38" s="3"/>
      <c r="RAD38" s="3"/>
      <c r="RAE38" s="3"/>
      <c r="RAF38" s="3"/>
      <c r="RAG38" s="3"/>
      <c r="RAH38" s="3"/>
      <c r="RAI38" s="3"/>
      <c r="RAJ38" s="3"/>
      <c r="RAK38" s="3"/>
      <c r="RAL38" s="3"/>
      <c r="RAM38" s="3"/>
      <c r="RAN38" s="3"/>
      <c r="RAO38" s="3"/>
      <c r="RAP38" s="3"/>
      <c r="RAQ38" s="3"/>
      <c r="RAR38" s="3"/>
      <c r="RAS38" s="3"/>
      <c r="RAT38" s="3"/>
      <c r="RAU38" s="3"/>
      <c r="RAV38" s="3"/>
      <c r="RAW38" s="3"/>
      <c r="RAX38" s="3"/>
      <c r="RAY38" s="3"/>
      <c r="RAZ38" s="3"/>
      <c r="RBA38" s="3"/>
      <c r="RBB38" s="3"/>
      <c r="RBC38" s="3"/>
      <c r="RBD38" s="3"/>
      <c r="RBE38" s="3"/>
      <c r="RBF38" s="3"/>
      <c r="RBG38" s="3"/>
      <c r="RBH38" s="3"/>
      <c r="RBI38" s="3"/>
      <c r="RBJ38" s="3"/>
      <c r="RBK38" s="3"/>
      <c r="RBL38" s="3"/>
      <c r="RBM38" s="3"/>
      <c r="RBN38" s="3"/>
      <c r="RBO38" s="3"/>
      <c r="RBP38" s="3"/>
      <c r="RBQ38" s="3"/>
      <c r="RBR38" s="3"/>
      <c r="RBS38" s="3"/>
      <c r="RBT38" s="3"/>
      <c r="RBU38" s="3"/>
      <c r="RBV38" s="3"/>
      <c r="RBW38" s="3"/>
      <c r="RBX38" s="3"/>
      <c r="RBY38" s="3"/>
      <c r="RBZ38" s="3"/>
      <c r="RCA38" s="3"/>
      <c r="RCB38" s="3"/>
      <c r="RCC38" s="3"/>
      <c r="RCD38" s="3"/>
      <c r="RCE38" s="3"/>
      <c r="RCF38" s="3"/>
      <c r="RCG38" s="3"/>
      <c r="RCH38" s="3"/>
      <c r="RCI38" s="3"/>
      <c r="RCJ38" s="3"/>
      <c r="RCK38" s="3"/>
      <c r="RCL38" s="3"/>
      <c r="RCM38" s="3"/>
      <c r="RCN38" s="3"/>
      <c r="RCO38" s="3"/>
      <c r="RCP38" s="3"/>
      <c r="RCQ38" s="3"/>
      <c r="RCR38" s="3"/>
      <c r="RCS38" s="3"/>
      <c r="RCT38" s="3"/>
      <c r="RCU38" s="3"/>
      <c r="RCV38" s="3"/>
      <c r="RCW38" s="3"/>
      <c r="RCX38" s="3"/>
      <c r="RCY38" s="3"/>
      <c r="RCZ38" s="3"/>
      <c r="RDA38" s="3"/>
      <c r="RDB38" s="3"/>
      <c r="RDC38" s="3"/>
      <c r="RDD38" s="3"/>
      <c r="RDE38" s="3"/>
      <c r="RDF38" s="3"/>
      <c r="RDG38" s="3"/>
      <c r="RDH38" s="3"/>
      <c r="RDI38" s="3"/>
      <c r="RDJ38" s="3"/>
      <c r="RDK38" s="3"/>
      <c r="RDL38" s="3"/>
      <c r="RDM38" s="3"/>
      <c r="RDN38" s="3"/>
      <c r="RDO38" s="3"/>
      <c r="RDP38" s="3"/>
      <c r="RDQ38" s="3"/>
      <c r="RDR38" s="3"/>
      <c r="RDS38" s="3"/>
      <c r="RDT38" s="3"/>
      <c r="RDU38" s="3"/>
      <c r="RDV38" s="3"/>
      <c r="RDW38" s="3"/>
      <c r="RDX38" s="3"/>
      <c r="RDY38" s="3"/>
      <c r="RDZ38" s="3"/>
      <c r="REA38" s="3"/>
      <c r="REB38" s="3"/>
      <c r="REC38" s="3"/>
      <c r="RED38" s="3"/>
      <c r="REE38" s="3"/>
      <c r="REF38" s="3"/>
      <c r="REG38" s="3"/>
      <c r="REH38" s="3"/>
      <c r="REI38" s="3"/>
      <c r="REJ38" s="3"/>
      <c r="REK38" s="3"/>
      <c r="REL38" s="3"/>
      <c r="REM38" s="3"/>
      <c r="REN38" s="3"/>
      <c r="REO38" s="3"/>
      <c r="REP38" s="3"/>
      <c r="REQ38" s="3"/>
      <c r="RER38" s="3"/>
      <c r="RES38" s="3"/>
      <c r="RET38" s="3"/>
      <c r="REU38" s="3"/>
      <c r="REV38" s="3"/>
      <c r="REW38" s="3"/>
      <c r="REX38" s="3"/>
      <c r="REY38" s="3"/>
      <c r="REZ38" s="3"/>
      <c r="RFA38" s="3"/>
      <c r="RFB38" s="3"/>
      <c r="RFC38" s="3"/>
      <c r="RFD38" s="3"/>
      <c r="RFE38" s="3"/>
      <c r="RFF38" s="3"/>
      <c r="RFG38" s="3"/>
      <c r="RFH38" s="3"/>
      <c r="RFI38" s="3"/>
      <c r="RFJ38" s="3"/>
      <c r="RFK38" s="3"/>
      <c r="RFL38" s="3"/>
      <c r="RFM38" s="3"/>
      <c r="RFN38" s="3"/>
      <c r="RFO38" s="3"/>
      <c r="RFP38" s="3"/>
      <c r="RFQ38" s="3"/>
      <c r="RFR38" s="3"/>
      <c r="RFS38" s="3"/>
      <c r="RFT38" s="3"/>
      <c r="RFU38" s="3"/>
      <c r="RFV38" s="3"/>
      <c r="RFW38" s="3"/>
      <c r="RFX38" s="3"/>
      <c r="RFY38" s="3"/>
      <c r="RFZ38" s="3"/>
      <c r="RGA38" s="3"/>
      <c r="RGB38" s="3"/>
      <c r="RGC38" s="3"/>
      <c r="RGD38" s="3"/>
      <c r="RGE38" s="3"/>
      <c r="RGF38" s="3"/>
      <c r="RGG38" s="3"/>
      <c r="RGH38" s="3"/>
      <c r="RGI38" s="3"/>
      <c r="RGJ38" s="3"/>
      <c r="RGK38" s="3"/>
      <c r="RGL38" s="3"/>
      <c r="RGM38" s="3"/>
      <c r="RGN38" s="3"/>
      <c r="RGO38" s="3"/>
      <c r="RGP38" s="3"/>
      <c r="RGQ38" s="3"/>
      <c r="RGR38" s="3"/>
      <c r="RGS38" s="3"/>
      <c r="RGT38" s="3"/>
      <c r="RGU38" s="3"/>
      <c r="RGV38" s="3"/>
      <c r="RGW38" s="3"/>
      <c r="RGX38" s="3"/>
      <c r="RGY38" s="3"/>
      <c r="RGZ38" s="3"/>
      <c r="RHA38" s="3"/>
      <c r="RHB38" s="3"/>
      <c r="RHC38" s="3"/>
      <c r="RHD38" s="3"/>
      <c r="RHE38" s="3"/>
      <c r="RHF38" s="3"/>
      <c r="RHG38" s="3"/>
      <c r="RHH38" s="3"/>
      <c r="RHI38" s="3"/>
      <c r="RHJ38" s="3"/>
      <c r="RHK38" s="3"/>
      <c r="RHL38" s="3"/>
      <c r="RHM38" s="3"/>
      <c r="RHN38" s="3"/>
      <c r="RHO38" s="3"/>
      <c r="RHP38" s="3"/>
      <c r="RHQ38" s="3"/>
      <c r="RHR38" s="3"/>
      <c r="RHS38" s="3"/>
      <c r="RHT38" s="3"/>
      <c r="RHU38" s="3"/>
      <c r="RHV38" s="3"/>
      <c r="RHW38" s="3"/>
      <c r="RHX38" s="3"/>
      <c r="RHY38" s="3"/>
      <c r="RHZ38" s="3"/>
      <c r="RIA38" s="3"/>
      <c r="RIB38" s="3"/>
      <c r="RIC38" s="3"/>
      <c r="RID38" s="3"/>
      <c r="RIE38" s="3"/>
      <c r="RIF38" s="3"/>
      <c r="RIG38" s="3"/>
      <c r="RIH38" s="3"/>
      <c r="RII38" s="3"/>
      <c r="RIJ38" s="3"/>
      <c r="RIK38" s="3"/>
      <c r="RIL38" s="3"/>
      <c r="RIM38" s="3"/>
      <c r="RIN38" s="3"/>
      <c r="RIO38" s="3"/>
      <c r="RIP38" s="3"/>
      <c r="RIQ38" s="3"/>
      <c r="RIR38" s="3"/>
      <c r="RIS38" s="3"/>
      <c r="RIT38" s="3"/>
      <c r="RIU38" s="3"/>
      <c r="RIV38" s="3"/>
      <c r="RIW38" s="3"/>
      <c r="RIX38" s="3"/>
      <c r="RIY38" s="3"/>
      <c r="RIZ38" s="3"/>
      <c r="RJA38" s="3"/>
      <c r="RJB38" s="3"/>
      <c r="RJC38" s="3"/>
      <c r="RJD38" s="3"/>
      <c r="RJE38" s="3"/>
      <c r="RJF38" s="3"/>
      <c r="RJG38" s="3"/>
      <c r="RJH38" s="3"/>
      <c r="RJI38" s="3"/>
      <c r="RJJ38" s="3"/>
      <c r="RJK38" s="3"/>
      <c r="RJL38" s="3"/>
      <c r="RJM38" s="3"/>
      <c r="RJN38" s="3"/>
      <c r="RJO38" s="3"/>
      <c r="RJP38" s="3"/>
      <c r="RJQ38" s="3"/>
      <c r="RJR38" s="3"/>
      <c r="RJS38" s="3"/>
      <c r="RJT38" s="3"/>
      <c r="RJU38" s="3"/>
      <c r="RJV38" s="3"/>
      <c r="RJW38" s="3"/>
      <c r="RJX38" s="3"/>
      <c r="RJY38" s="3"/>
      <c r="RJZ38" s="3"/>
      <c r="RKA38" s="3"/>
      <c r="RKB38" s="3"/>
      <c r="RKC38" s="3"/>
      <c r="RKD38" s="3"/>
      <c r="RKE38" s="3"/>
      <c r="RKF38" s="3"/>
      <c r="RKG38" s="3"/>
      <c r="RKH38" s="3"/>
      <c r="RKI38" s="3"/>
      <c r="RKJ38" s="3"/>
      <c r="RKK38" s="3"/>
      <c r="RKL38" s="3"/>
      <c r="RKM38" s="3"/>
      <c r="RKN38" s="3"/>
      <c r="RKO38" s="3"/>
      <c r="RKP38" s="3"/>
      <c r="RKQ38" s="3"/>
      <c r="RKR38" s="3"/>
      <c r="RKS38" s="3"/>
      <c r="RKT38" s="3"/>
      <c r="RKU38" s="3"/>
      <c r="RKV38" s="3"/>
      <c r="RKW38" s="3"/>
      <c r="RKX38" s="3"/>
      <c r="RKY38" s="3"/>
      <c r="RKZ38" s="3"/>
      <c r="RLA38" s="3"/>
      <c r="RLB38" s="3"/>
      <c r="RLC38" s="3"/>
      <c r="RLD38" s="3"/>
      <c r="RLE38" s="3"/>
      <c r="RLF38" s="3"/>
      <c r="RLG38" s="3"/>
      <c r="RLH38" s="3"/>
      <c r="RLI38" s="3"/>
      <c r="RLJ38" s="3"/>
      <c r="RLK38" s="3"/>
      <c r="RLL38" s="3"/>
      <c r="RLM38" s="3"/>
      <c r="RLN38" s="3"/>
      <c r="RLO38" s="3"/>
      <c r="RLP38" s="3"/>
      <c r="RLQ38" s="3"/>
      <c r="RLR38" s="3"/>
      <c r="RLS38" s="3"/>
      <c r="RLT38" s="3"/>
      <c r="RLU38" s="3"/>
      <c r="RLV38" s="3"/>
      <c r="RLW38" s="3"/>
      <c r="RLX38" s="3"/>
      <c r="RLY38" s="3"/>
      <c r="RLZ38" s="3"/>
      <c r="RMA38" s="3"/>
      <c r="RMB38" s="3"/>
      <c r="RMC38" s="3"/>
      <c r="RMD38" s="3"/>
      <c r="RME38" s="3"/>
      <c r="RMF38" s="3"/>
      <c r="RMG38" s="3"/>
      <c r="RMH38" s="3"/>
      <c r="RMI38" s="3"/>
      <c r="RMJ38" s="3"/>
      <c r="RMK38" s="3"/>
      <c r="RML38" s="3"/>
      <c r="RMM38" s="3"/>
      <c r="RMN38" s="3"/>
      <c r="RMO38" s="3"/>
      <c r="RMP38" s="3"/>
      <c r="RMQ38" s="3"/>
      <c r="RMR38" s="3"/>
      <c r="RMS38" s="3"/>
      <c r="RMT38" s="3"/>
      <c r="RMU38" s="3"/>
      <c r="RMV38" s="3"/>
      <c r="RMW38" s="3"/>
      <c r="RMX38" s="3"/>
      <c r="RMY38" s="3"/>
      <c r="RMZ38" s="3"/>
      <c r="RNA38" s="3"/>
      <c r="RNB38" s="3"/>
      <c r="RNC38" s="3"/>
      <c r="RND38" s="3"/>
      <c r="RNE38" s="3"/>
      <c r="RNF38" s="3"/>
      <c r="RNG38" s="3"/>
      <c r="RNH38" s="3"/>
      <c r="RNI38" s="3"/>
      <c r="RNJ38" s="3"/>
      <c r="RNK38" s="3"/>
      <c r="RNL38" s="3"/>
      <c r="RNM38" s="3"/>
      <c r="RNN38" s="3"/>
      <c r="RNO38" s="3"/>
      <c r="RNP38" s="3"/>
      <c r="RNQ38" s="3"/>
      <c r="RNR38" s="3"/>
      <c r="RNS38" s="3"/>
      <c r="RNT38" s="3"/>
      <c r="RNU38" s="3"/>
      <c r="RNV38" s="3"/>
      <c r="RNW38" s="3"/>
      <c r="RNX38" s="3"/>
      <c r="RNY38" s="3"/>
      <c r="RNZ38" s="3"/>
      <c r="ROA38" s="3"/>
      <c r="ROB38" s="3"/>
      <c r="ROC38" s="3"/>
      <c r="ROD38" s="3"/>
      <c r="ROE38" s="3"/>
      <c r="ROF38" s="3"/>
      <c r="ROG38" s="3"/>
      <c r="ROH38" s="3"/>
      <c r="ROI38" s="3"/>
      <c r="ROJ38" s="3"/>
      <c r="ROK38" s="3"/>
      <c r="ROL38" s="3"/>
      <c r="ROM38" s="3"/>
      <c r="RON38" s="3"/>
      <c r="ROO38" s="3"/>
      <c r="ROP38" s="3"/>
      <c r="ROQ38" s="3"/>
      <c r="ROR38" s="3"/>
      <c r="ROS38" s="3"/>
      <c r="ROT38" s="3"/>
      <c r="ROU38" s="3"/>
      <c r="ROV38" s="3"/>
      <c r="ROW38" s="3"/>
      <c r="ROX38" s="3"/>
      <c r="ROY38" s="3"/>
      <c r="ROZ38" s="3"/>
      <c r="RPA38" s="3"/>
      <c r="RPB38" s="3"/>
      <c r="RPC38" s="3"/>
      <c r="RPD38" s="3"/>
      <c r="RPE38" s="3"/>
      <c r="RPF38" s="3"/>
      <c r="RPG38" s="3"/>
      <c r="RPH38" s="3"/>
      <c r="RPI38" s="3"/>
      <c r="RPJ38" s="3"/>
      <c r="RPK38" s="3"/>
      <c r="RPL38" s="3"/>
      <c r="RPM38" s="3"/>
      <c r="RPN38" s="3"/>
      <c r="RPO38" s="3"/>
      <c r="RPP38" s="3"/>
      <c r="RPQ38" s="3"/>
      <c r="RPR38" s="3"/>
      <c r="RPS38" s="3"/>
      <c r="RPT38" s="3"/>
      <c r="RPU38" s="3"/>
      <c r="RPV38" s="3"/>
      <c r="RPW38" s="3"/>
      <c r="RPX38" s="3"/>
      <c r="RPY38" s="3"/>
      <c r="RPZ38" s="3"/>
      <c r="RQA38" s="3"/>
      <c r="RQB38" s="3"/>
      <c r="RQC38" s="3"/>
      <c r="RQD38" s="3"/>
      <c r="RQE38" s="3"/>
      <c r="RQF38" s="3"/>
      <c r="RQG38" s="3"/>
      <c r="RQH38" s="3"/>
      <c r="RQI38" s="3"/>
      <c r="RQJ38" s="3"/>
      <c r="RQK38" s="3"/>
      <c r="RQL38" s="3"/>
      <c r="RQM38" s="3"/>
      <c r="RQN38" s="3"/>
      <c r="RQO38" s="3"/>
      <c r="RQP38" s="3"/>
      <c r="RQQ38" s="3"/>
      <c r="RQR38" s="3"/>
      <c r="RQS38" s="3"/>
      <c r="RQT38" s="3"/>
      <c r="RQU38" s="3"/>
      <c r="RQV38" s="3"/>
      <c r="RQW38" s="3"/>
      <c r="RQX38" s="3"/>
      <c r="RQY38" s="3"/>
      <c r="RQZ38" s="3"/>
      <c r="RRA38" s="3"/>
      <c r="RRB38" s="3"/>
      <c r="RRC38" s="3"/>
      <c r="RRD38" s="3"/>
      <c r="RRE38" s="3"/>
      <c r="RRF38" s="3"/>
      <c r="RRG38" s="3"/>
      <c r="RRH38" s="3"/>
      <c r="RRI38" s="3"/>
      <c r="RRJ38" s="3"/>
      <c r="RRK38" s="3"/>
      <c r="RRL38" s="3"/>
      <c r="RRM38" s="3"/>
      <c r="RRN38" s="3"/>
      <c r="RRO38" s="3"/>
      <c r="RRP38" s="3"/>
      <c r="RRQ38" s="3"/>
      <c r="RRR38" s="3"/>
      <c r="RRS38" s="3"/>
      <c r="RRT38" s="3"/>
      <c r="RRU38" s="3"/>
      <c r="RRV38" s="3"/>
      <c r="RRW38" s="3"/>
      <c r="RRX38" s="3"/>
      <c r="RRY38" s="3"/>
      <c r="RRZ38" s="3"/>
      <c r="RSA38" s="3"/>
      <c r="RSB38" s="3"/>
      <c r="RSC38" s="3"/>
      <c r="RSD38" s="3"/>
      <c r="RSE38" s="3"/>
      <c r="RSF38" s="3"/>
      <c r="RSG38" s="3"/>
      <c r="RSH38" s="3"/>
      <c r="RSI38" s="3"/>
      <c r="RSJ38" s="3"/>
      <c r="RSK38" s="3"/>
      <c r="RSL38" s="3"/>
      <c r="RSM38" s="3"/>
      <c r="RSN38" s="3"/>
      <c r="RSO38" s="3"/>
      <c r="RSP38" s="3"/>
      <c r="RSQ38" s="3"/>
      <c r="RSR38" s="3"/>
      <c r="RSS38" s="3"/>
      <c r="RST38" s="3"/>
      <c r="RSU38" s="3"/>
      <c r="RSV38" s="3"/>
      <c r="RSW38" s="3"/>
      <c r="RSX38" s="3"/>
      <c r="RSY38" s="3"/>
      <c r="RSZ38" s="3"/>
      <c r="RTA38" s="3"/>
      <c r="RTB38" s="3"/>
      <c r="RTC38" s="3"/>
      <c r="RTD38" s="3"/>
      <c r="RTE38" s="3"/>
      <c r="RTF38" s="3"/>
      <c r="RTG38" s="3"/>
      <c r="RTH38" s="3"/>
      <c r="RTI38" s="3"/>
      <c r="RTJ38" s="3"/>
      <c r="RTK38" s="3"/>
      <c r="RTL38" s="3"/>
      <c r="RTM38" s="3"/>
      <c r="RTN38" s="3"/>
      <c r="RTO38" s="3"/>
      <c r="RTP38" s="3"/>
      <c r="RTQ38" s="3"/>
      <c r="RTR38" s="3"/>
      <c r="RTS38" s="3"/>
      <c r="RTT38" s="3"/>
      <c r="RTU38" s="3"/>
      <c r="RTV38" s="3"/>
      <c r="RTW38" s="3"/>
      <c r="RTX38" s="3"/>
      <c r="RTY38" s="3"/>
      <c r="RTZ38" s="3"/>
      <c r="RUA38" s="3"/>
      <c r="RUB38" s="3"/>
      <c r="RUC38" s="3"/>
      <c r="RUD38" s="3"/>
      <c r="RUE38" s="3"/>
      <c r="RUF38" s="3"/>
      <c r="RUG38" s="3"/>
      <c r="RUH38" s="3"/>
      <c r="RUI38" s="3"/>
      <c r="RUJ38" s="3"/>
      <c r="RUK38" s="3"/>
      <c r="RUL38" s="3"/>
      <c r="RUM38" s="3"/>
      <c r="RUN38" s="3"/>
      <c r="RUO38" s="3"/>
      <c r="RUP38" s="3"/>
      <c r="RUQ38" s="3"/>
      <c r="RUR38" s="3"/>
      <c r="RUS38" s="3"/>
      <c r="RUT38" s="3"/>
      <c r="RUU38" s="3"/>
      <c r="RUV38" s="3"/>
      <c r="RUW38" s="3"/>
      <c r="RUX38" s="3"/>
      <c r="RUY38" s="3"/>
      <c r="RUZ38" s="3"/>
      <c r="RVA38" s="3"/>
      <c r="RVB38" s="3"/>
      <c r="RVC38" s="3"/>
      <c r="RVD38" s="3"/>
      <c r="RVE38" s="3"/>
      <c r="RVF38" s="3"/>
      <c r="RVG38" s="3"/>
      <c r="RVH38" s="3"/>
      <c r="RVI38" s="3"/>
      <c r="RVJ38" s="3"/>
      <c r="RVK38" s="3"/>
      <c r="RVL38" s="3"/>
      <c r="RVM38" s="3"/>
      <c r="RVN38" s="3"/>
      <c r="RVO38" s="3"/>
      <c r="RVP38" s="3"/>
      <c r="RVQ38" s="3"/>
      <c r="RVR38" s="3"/>
      <c r="RVS38" s="3"/>
      <c r="RVT38" s="3"/>
      <c r="RVU38" s="3"/>
      <c r="RVV38" s="3"/>
      <c r="RVW38" s="3"/>
      <c r="RVX38" s="3"/>
      <c r="RVY38" s="3"/>
      <c r="RVZ38" s="3"/>
      <c r="RWA38" s="3"/>
      <c r="RWB38" s="3"/>
      <c r="RWC38" s="3"/>
      <c r="RWD38" s="3"/>
      <c r="RWE38" s="3"/>
      <c r="RWF38" s="3"/>
      <c r="RWG38" s="3"/>
      <c r="RWH38" s="3"/>
      <c r="RWI38" s="3"/>
      <c r="RWJ38" s="3"/>
      <c r="RWK38" s="3"/>
      <c r="RWL38" s="3"/>
      <c r="RWM38" s="3"/>
      <c r="RWN38" s="3"/>
      <c r="RWO38" s="3"/>
      <c r="RWP38" s="3"/>
      <c r="RWQ38" s="3"/>
      <c r="RWR38" s="3"/>
      <c r="RWS38" s="3"/>
      <c r="RWT38" s="3"/>
      <c r="RWU38" s="3"/>
      <c r="RWV38" s="3"/>
      <c r="RWW38" s="3"/>
      <c r="RWX38" s="3"/>
      <c r="RWY38" s="3"/>
      <c r="RWZ38" s="3"/>
      <c r="RXA38" s="3"/>
      <c r="RXB38" s="3"/>
      <c r="RXC38" s="3"/>
      <c r="RXD38" s="3"/>
      <c r="RXE38" s="3"/>
      <c r="RXF38" s="3"/>
      <c r="RXG38" s="3"/>
      <c r="RXH38" s="3"/>
      <c r="RXI38" s="3"/>
      <c r="RXJ38" s="3"/>
      <c r="RXK38" s="3"/>
      <c r="RXL38" s="3"/>
      <c r="RXM38" s="3"/>
      <c r="RXN38" s="3"/>
      <c r="RXO38" s="3"/>
      <c r="RXP38" s="3"/>
      <c r="RXQ38" s="3"/>
      <c r="RXR38" s="3"/>
      <c r="RXS38" s="3"/>
      <c r="RXT38" s="3"/>
      <c r="RXU38" s="3"/>
      <c r="RXV38" s="3"/>
      <c r="RXW38" s="3"/>
      <c r="RXX38" s="3"/>
      <c r="RXY38" s="3"/>
      <c r="RXZ38" s="3"/>
      <c r="RYA38" s="3"/>
      <c r="RYB38" s="3"/>
      <c r="RYC38" s="3"/>
      <c r="RYD38" s="3"/>
      <c r="RYE38" s="3"/>
      <c r="RYF38" s="3"/>
      <c r="RYG38" s="3"/>
      <c r="RYH38" s="3"/>
      <c r="RYI38" s="3"/>
      <c r="RYJ38" s="3"/>
      <c r="RYK38" s="3"/>
      <c r="RYL38" s="3"/>
      <c r="RYM38" s="3"/>
      <c r="RYN38" s="3"/>
      <c r="RYO38" s="3"/>
      <c r="RYP38" s="3"/>
      <c r="RYQ38" s="3"/>
      <c r="RYR38" s="3"/>
      <c r="RYS38" s="3"/>
      <c r="RYT38" s="3"/>
      <c r="RYU38" s="3"/>
      <c r="RYV38" s="3"/>
      <c r="RYW38" s="3"/>
      <c r="RYX38" s="3"/>
      <c r="RYY38" s="3"/>
      <c r="RYZ38" s="3"/>
      <c r="RZA38" s="3"/>
      <c r="RZB38" s="3"/>
      <c r="RZC38" s="3"/>
      <c r="RZD38" s="3"/>
      <c r="RZE38" s="3"/>
      <c r="RZF38" s="3"/>
      <c r="RZG38" s="3"/>
      <c r="RZH38" s="3"/>
      <c r="RZI38" s="3"/>
      <c r="RZJ38" s="3"/>
      <c r="RZK38" s="3"/>
      <c r="RZL38" s="3"/>
      <c r="RZM38" s="3"/>
      <c r="RZN38" s="3"/>
      <c r="RZO38" s="3"/>
      <c r="RZP38" s="3"/>
      <c r="RZQ38" s="3"/>
      <c r="RZR38" s="3"/>
      <c r="RZS38" s="3"/>
      <c r="RZT38" s="3"/>
      <c r="RZU38" s="3"/>
      <c r="RZV38" s="3"/>
      <c r="RZW38" s="3"/>
      <c r="RZX38" s="3"/>
      <c r="RZY38" s="3"/>
      <c r="RZZ38" s="3"/>
      <c r="SAA38" s="3"/>
      <c r="SAB38" s="3"/>
      <c r="SAC38" s="3"/>
      <c r="SAD38" s="3"/>
      <c r="SAE38" s="3"/>
      <c r="SAF38" s="3"/>
      <c r="SAG38" s="3"/>
      <c r="SAH38" s="3"/>
      <c r="SAI38" s="3"/>
      <c r="SAJ38" s="3"/>
      <c r="SAK38" s="3"/>
      <c r="SAL38" s="3"/>
      <c r="SAM38" s="3"/>
      <c r="SAN38" s="3"/>
      <c r="SAO38" s="3"/>
      <c r="SAP38" s="3"/>
      <c r="SAQ38" s="3"/>
      <c r="SAR38" s="3"/>
      <c r="SAS38" s="3"/>
      <c r="SAT38" s="3"/>
      <c r="SAU38" s="3"/>
      <c r="SAV38" s="3"/>
      <c r="SAW38" s="3"/>
      <c r="SAX38" s="3"/>
      <c r="SAY38" s="3"/>
      <c r="SAZ38" s="3"/>
      <c r="SBA38" s="3"/>
      <c r="SBB38" s="3"/>
      <c r="SBC38" s="3"/>
      <c r="SBD38" s="3"/>
      <c r="SBE38" s="3"/>
      <c r="SBF38" s="3"/>
      <c r="SBG38" s="3"/>
      <c r="SBH38" s="3"/>
      <c r="SBI38" s="3"/>
      <c r="SBJ38" s="3"/>
      <c r="SBK38" s="3"/>
      <c r="SBL38" s="3"/>
      <c r="SBM38" s="3"/>
      <c r="SBN38" s="3"/>
      <c r="SBO38" s="3"/>
      <c r="SBP38" s="3"/>
      <c r="SBQ38" s="3"/>
      <c r="SBR38" s="3"/>
      <c r="SBS38" s="3"/>
      <c r="SBT38" s="3"/>
      <c r="SBU38" s="3"/>
      <c r="SBV38" s="3"/>
      <c r="SBW38" s="3"/>
      <c r="SBX38" s="3"/>
      <c r="SBY38" s="3"/>
      <c r="SBZ38" s="3"/>
      <c r="SCA38" s="3"/>
      <c r="SCB38" s="3"/>
      <c r="SCC38" s="3"/>
      <c r="SCD38" s="3"/>
      <c r="SCE38" s="3"/>
      <c r="SCF38" s="3"/>
      <c r="SCG38" s="3"/>
      <c r="SCH38" s="3"/>
      <c r="SCI38" s="3"/>
      <c r="SCJ38" s="3"/>
      <c r="SCK38" s="3"/>
      <c r="SCL38" s="3"/>
      <c r="SCM38" s="3"/>
      <c r="SCN38" s="3"/>
      <c r="SCO38" s="3"/>
      <c r="SCP38" s="3"/>
      <c r="SCQ38" s="3"/>
      <c r="SCR38" s="3"/>
      <c r="SCS38" s="3"/>
      <c r="SCT38" s="3"/>
      <c r="SCU38" s="3"/>
      <c r="SCV38" s="3"/>
      <c r="SCW38" s="3"/>
      <c r="SCX38" s="3"/>
      <c r="SCY38" s="3"/>
      <c r="SCZ38" s="3"/>
      <c r="SDA38" s="3"/>
      <c r="SDB38" s="3"/>
      <c r="SDC38" s="3"/>
      <c r="SDD38" s="3"/>
      <c r="SDE38" s="3"/>
      <c r="SDF38" s="3"/>
      <c r="SDG38" s="3"/>
      <c r="SDH38" s="3"/>
      <c r="SDI38" s="3"/>
      <c r="SDJ38" s="3"/>
      <c r="SDK38" s="3"/>
      <c r="SDL38" s="3"/>
      <c r="SDM38" s="3"/>
      <c r="SDN38" s="3"/>
      <c r="SDO38" s="3"/>
      <c r="SDP38" s="3"/>
      <c r="SDQ38" s="3"/>
      <c r="SDR38" s="3"/>
      <c r="SDS38" s="3"/>
      <c r="SDT38" s="3"/>
      <c r="SDU38" s="3"/>
      <c r="SDV38" s="3"/>
      <c r="SDW38" s="3"/>
      <c r="SDX38" s="3"/>
      <c r="SDY38" s="3"/>
      <c r="SDZ38" s="3"/>
      <c r="SEA38" s="3"/>
      <c r="SEB38" s="3"/>
      <c r="SEC38" s="3"/>
      <c r="SED38" s="3"/>
      <c r="SEE38" s="3"/>
      <c r="SEF38" s="3"/>
      <c r="SEG38" s="3"/>
      <c r="SEH38" s="3"/>
      <c r="SEI38" s="3"/>
      <c r="SEJ38" s="3"/>
      <c r="SEK38" s="3"/>
      <c r="SEL38" s="3"/>
      <c r="SEM38" s="3"/>
      <c r="SEN38" s="3"/>
      <c r="SEO38" s="3"/>
      <c r="SEP38" s="3"/>
      <c r="SEQ38" s="3"/>
      <c r="SER38" s="3"/>
      <c r="SES38" s="3"/>
      <c r="SET38" s="3"/>
      <c r="SEU38" s="3"/>
      <c r="SEV38" s="3"/>
      <c r="SEW38" s="3"/>
      <c r="SEX38" s="3"/>
      <c r="SEY38" s="3"/>
      <c r="SEZ38" s="3"/>
      <c r="SFA38" s="3"/>
      <c r="SFB38" s="3"/>
      <c r="SFC38" s="3"/>
      <c r="SFD38" s="3"/>
      <c r="SFE38" s="3"/>
      <c r="SFF38" s="3"/>
      <c r="SFG38" s="3"/>
      <c r="SFH38" s="3"/>
      <c r="SFI38" s="3"/>
      <c r="SFJ38" s="3"/>
      <c r="SFK38" s="3"/>
      <c r="SFL38" s="3"/>
      <c r="SFM38" s="3"/>
      <c r="SFN38" s="3"/>
      <c r="SFO38" s="3"/>
      <c r="SFP38" s="3"/>
      <c r="SFQ38" s="3"/>
      <c r="SFR38" s="3"/>
      <c r="SFS38" s="3"/>
      <c r="SFT38" s="3"/>
      <c r="SFU38" s="3"/>
      <c r="SFV38" s="3"/>
      <c r="SFW38" s="3"/>
      <c r="SFX38" s="3"/>
      <c r="SFY38" s="3"/>
      <c r="SFZ38" s="3"/>
      <c r="SGA38" s="3"/>
      <c r="SGB38" s="3"/>
      <c r="SGC38" s="3"/>
      <c r="SGD38" s="3"/>
      <c r="SGE38" s="3"/>
      <c r="SGF38" s="3"/>
      <c r="SGG38" s="3"/>
      <c r="SGH38" s="3"/>
      <c r="SGI38" s="3"/>
      <c r="SGJ38" s="3"/>
      <c r="SGK38" s="3"/>
      <c r="SGL38" s="3"/>
      <c r="SGM38" s="3"/>
      <c r="SGN38" s="3"/>
      <c r="SGO38" s="3"/>
      <c r="SGP38" s="3"/>
      <c r="SGQ38" s="3"/>
      <c r="SGR38" s="3"/>
      <c r="SGS38" s="3"/>
      <c r="SGT38" s="3"/>
      <c r="SGU38" s="3"/>
      <c r="SGV38" s="3"/>
      <c r="SGW38" s="3"/>
      <c r="SGX38" s="3"/>
      <c r="SGY38" s="3"/>
      <c r="SGZ38" s="3"/>
      <c r="SHA38" s="3"/>
      <c r="SHB38" s="3"/>
      <c r="SHC38" s="3"/>
      <c r="SHD38" s="3"/>
      <c r="SHE38" s="3"/>
      <c r="SHF38" s="3"/>
      <c r="SHG38" s="3"/>
      <c r="SHH38" s="3"/>
      <c r="SHI38" s="3"/>
      <c r="SHJ38" s="3"/>
      <c r="SHK38" s="3"/>
      <c r="SHL38" s="3"/>
      <c r="SHM38" s="3"/>
      <c r="SHN38" s="3"/>
      <c r="SHO38" s="3"/>
      <c r="SHP38" s="3"/>
      <c r="SHQ38" s="3"/>
      <c r="SHR38" s="3"/>
      <c r="SHS38" s="3"/>
      <c r="SHT38" s="3"/>
      <c r="SHU38" s="3"/>
      <c r="SHV38" s="3"/>
      <c r="SHW38" s="3"/>
      <c r="SHX38" s="3"/>
      <c r="SHY38" s="3"/>
      <c r="SHZ38" s="3"/>
      <c r="SIA38" s="3"/>
      <c r="SIB38" s="3"/>
      <c r="SIC38" s="3"/>
      <c r="SID38" s="3"/>
      <c r="SIE38" s="3"/>
      <c r="SIF38" s="3"/>
      <c r="SIG38" s="3"/>
      <c r="SIH38" s="3"/>
      <c r="SII38" s="3"/>
      <c r="SIJ38" s="3"/>
      <c r="SIK38" s="3"/>
      <c r="SIL38" s="3"/>
      <c r="SIM38" s="3"/>
      <c r="SIN38" s="3"/>
      <c r="SIO38" s="3"/>
      <c r="SIP38" s="3"/>
      <c r="SIQ38" s="3"/>
      <c r="SIR38" s="3"/>
      <c r="SIS38" s="3"/>
      <c r="SIT38" s="3"/>
      <c r="SIU38" s="3"/>
      <c r="SIV38" s="3"/>
      <c r="SIW38" s="3"/>
      <c r="SIX38" s="3"/>
      <c r="SIY38" s="3"/>
      <c r="SIZ38" s="3"/>
      <c r="SJA38" s="3"/>
      <c r="SJB38" s="3"/>
      <c r="SJC38" s="3"/>
      <c r="SJD38" s="3"/>
      <c r="SJE38" s="3"/>
      <c r="SJF38" s="3"/>
      <c r="SJG38" s="3"/>
      <c r="SJH38" s="3"/>
      <c r="SJI38" s="3"/>
      <c r="SJJ38" s="3"/>
      <c r="SJK38" s="3"/>
      <c r="SJL38" s="3"/>
      <c r="SJM38" s="3"/>
      <c r="SJN38" s="3"/>
      <c r="SJO38" s="3"/>
      <c r="SJP38" s="3"/>
      <c r="SJQ38" s="3"/>
      <c r="SJR38" s="3"/>
      <c r="SJS38" s="3"/>
      <c r="SJT38" s="3"/>
      <c r="SJU38" s="3"/>
      <c r="SJV38" s="3"/>
      <c r="SJW38" s="3"/>
      <c r="SJX38" s="3"/>
      <c r="SJY38" s="3"/>
      <c r="SJZ38" s="3"/>
      <c r="SKA38" s="3"/>
      <c r="SKB38" s="3"/>
      <c r="SKC38" s="3"/>
      <c r="SKD38" s="3"/>
      <c r="SKE38" s="3"/>
      <c r="SKF38" s="3"/>
      <c r="SKG38" s="3"/>
      <c r="SKH38" s="3"/>
      <c r="SKI38" s="3"/>
      <c r="SKJ38" s="3"/>
      <c r="SKK38" s="3"/>
      <c r="SKL38" s="3"/>
      <c r="SKM38" s="3"/>
      <c r="SKN38" s="3"/>
      <c r="SKO38" s="3"/>
      <c r="SKP38" s="3"/>
      <c r="SKQ38" s="3"/>
      <c r="SKR38" s="3"/>
      <c r="SKS38" s="3"/>
      <c r="SKT38" s="3"/>
      <c r="SKU38" s="3"/>
      <c r="SKV38" s="3"/>
      <c r="SKW38" s="3"/>
      <c r="SKX38" s="3"/>
      <c r="SKY38" s="3"/>
      <c r="SKZ38" s="3"/>
      <c r="SLA38" s="3"/>
      <c r="SLB38" s="3"/>
      <c r="SLC38" s="3"/>
      <c r="SLD38" s="3"/>
      <c r="SLE38" s="3"/>
      <c r="SLF38" s="3"/>
      <c r="SLG38" s="3"/>
      <c r="SLH38" s="3"/>
      <c r="SLI38" s="3"/>
      <c r="SLJ38" s="3"/>
      <c r="SLK38" s="3"/>
      <c r="SLL38" s="3"/>
      <c r="SLM38" s="3"/>
      <c r="SLN38" s="3"/>
      <c r="SLO38" s="3"/>
      <c r="SLP38" s="3"/>
      <c r="SLQ38" s="3"/>
      <c r="SLR38" s="3"/>
      <c r="SLS38" s="3"/>
      <c r="SLT38" s="3"/>
      <c r="SLU38" s="3"/>
      <c r="SLV38" s="3"/>
      <c r="SLW38" s="3"/>
      <c r="SLX38" s="3"/>
      <c r="SLY38" s="3"/>
      <c r="SLZ38" s="3"/>
      <c r="SMA38" s="3"/>
      <c r="SMB38" s="3"/>
      <c r="SMC38" s="3"/>
      <c r="SMD38" s="3"/>
      <c r="SME38" s="3"/>
      <c r="SMF38" s="3"/>
      <c r="SMG38" s="3"/>
      <c r="SMH38" s="3"/>
      <c r="SMI38" s="3"/>
      <c r="SMJ38" s="3"/>
      <c r="SMK38" s="3"/>
      <c r="SML38" s="3"/>
      <c r="SMM38" s="3"/>
      <c r="SMN38" s="3"/>
      <c r="SMO38" s="3"/>
      <c r="SMP38" s="3"/>
      <c r="SMQ38" s="3"/>
      <c r="SMR38" s="3"/>
      <c r="SMS38" s="3"/>
      <c r="SMT38" s="3"/>
      <c r="SMU38" s="3"/>
      <c r="SMV38" s="3"/>
      <c r="SMW38" s="3"/>
      <c r="SMX38" s="3"/>
      <c r="SMY38" s="3"/>
      <c r="SMZ38" s="3"/>
      <c r="SNA38" s="3"/>
      <c r="SNB38" s="3"/>
      <c r="SNC38" s="3"/>
      <c r="SND38" s="3"/>
      <c r="SNE38" s="3"/>
      <c r="SNF38" s="3"/>
      <c r="SNG38" s="3"/>
      <c r="SNH38" s="3"/>
      <c r="SNI38" s="3"/>
      <c r="SNJ38" s="3"/>
      <c r="SNK38" s="3"/>
      <c r="SNL38" s="3"/>
      <c r="SNM38" s="3"/>
      <c r="SNN38" s="3"/>
      <c r="SNO38" s="3"/>
      <c r="SNP38" s="3"/>
      <c r="SNQ38" s="3"/>
      <c r="SNR38" s="3"/>
      <c r="SNS38" s="3"/>
      <c r="SNT38" s="3"/>
      <c r="SNU38" s="3"/>
      <c r="SNV38" s="3"/>
      <c r="SNW38" s="3"/>
      <c r="SNX38" s="3"/>
      <c r="SNY38" s="3"/>
      <c r="SNZ38" s="3"/>
      <c r="SOA38" s="3"/>
      <c r="SOB38" s="3"/>
      <c r="SOC38" s="3"/>
      <c r="SOD38" s="3"/>
      <c r="SOE38" s="3"/>
      <c r="SOF38" s="3"/>
      <c r="SOG38" s="3"/>
      <c r="SOH38" s="3"/>
      <c r="SOI38" s="3"/>
      <c r="SOJ38" s="3"/>
      <c r="SOK38" s="3"/>
      <c r="SOL38" s="3"/>
      <c r="SOM38" s="3"/>
      <c r="SON38" s="3"/>
      <c r="SOO38" s="3"/>
      <c r="SOP38" s="3"/>
      <c r="SOQ38" s="3"/>
      <c r="SOR38" s="3"/>
      <c r="SOS38" s="3"/>
      <c r="SOT38" s="3"/>
      <c r="SOU38" s="3"/>
      <c r="SOV38" s="3"/>
      <c r="SOW38" s="3"/>
      <c r="SOX38" s="3"/>
      <c r="SOY38" s="3"/>
      <c r="SOZ38" s="3"/>
      <c r="SPA38" s="3"/>
      <c r="SPB38" s="3"/>
      <c r="SPC38" s="3"/>
      <c r="SPD38" s="3"/>
      <c r="SPE38" s="3"/>
      <c r="SPF38" s="3"/>
      <c r="SPG38" s="3"/>
      <c r="SPH38" s="3"/>
      <c r="SPI38" s="3"/>
      <c r="SPJ38" s="3"/>
      <c r="SPK38" s="3"/>
      <c r="SPL38" s="3"/>
      <c r="SPM38" s="3"/>
      <c r="SPN38" s="3"/>
      <c r="SPO38" s="3"/>
      <c r="SPP38" s="3"/>
      <c r="SPQ38" s="3"/>
      <c r="SPR38" s="3"/>
      <c r="SPS38" s="3"/>
      <c r="SPT38" s="3"/>
      <c r="SPU38" s="3"/>
      <c r="SPV38" s="3"/>
      <c r="SPW38" s="3"/>
      <c r="SPX38" s="3"/>
      <c r="SPY38" s="3"/>
      <c r="SPZ38" s="3"/>
      <c r="SQA38" s="3"/>
      <c r="SQB38" s="3"/>
      <c r="SQC38" s="3"/>
      <c r="SQD38" s="3"/>
      <c r="SQE38" s="3"/>
      <c r="SQF38" s="3"/>
      <c r="SQG38" s="3"/>
      <c r="SQH38" s="3"/>
      <c r="SQI38" s="3"/>
      <c r="SQJ38" s="3"/>
      <c r="SQK38" s="3"/>
      <c r="SQL38" s="3"/>
      <c r="SQM38" s="3"/>
      <c r="SQN38" s="3"/>
      <c r="SQO38" s="3"/>
      <c r="SQP38" s="3"/>
      <c r="SQQ38" s="3"/>
      <c r="SQR38" s="3"/>
      <c r="SQS38" s="3"/>
      <c r="SQT38" s="3"/>
      <c r="SQU38" s="3"/>
      <c r="SQV38" s="3"/>
      <c r="SQW38" s="3"/>
      <c r="SQX38" s="3"/>
      <c r="SQY38" s="3"/>
      <c r="SQZ38" s="3"/>
      <c r="SRA38" s="3"/>
      <c r="SRB38" s="3"/>
      <c r="SRC38" s="3"/>
      <c r="SRD38" s="3"/>
      <c r="SRE38" s="3"/>
      <c r="SRF38" s="3"/>
      <c r="SRG38" s="3"/>
      <c r="SRH38" s="3"/>
      <c r="SRI38" s="3"/>
      <c r="SRJ38" s="3"/>
      <c r="SRK38" s="3"/>
      <c r="SRL38" s="3"/>
      <c r="SRM38" s="3"/>
      <c r="SRN38" s="3"/>
      <c r="SRO38" s="3"/>
      <c r="SRP38" s="3"/>
      <c r="SRQ38" s="3"/>
      <c r="SRR38" s="3"/>
      <c r="SRS38" s="3"/>
      <c r="SRT38" s="3"/>
      <c r="SRU38" s="3"/>
      <c r="SRV38" s="3"/>
      <c r="SRW38" s="3"/>
      <c r="SRX38" s="3"/>
      <c r="SRY38" s="3"/>
      <c r="SRZ38" s="3"/>
      <c r="SSA38" s="3"/>
      <c r="SSB38" s="3"/>
      <c r="SSC38" s="3"/>
      <c r="SSD38" s="3"/>
      <c r="SSE38" s="3"/>
      <c r="SSF38" s="3"/>
      <c r="SSG38" s="3"/>
      <c r="SSH38" s="3"/>
      <c r="SSI38" s="3"/>
      <c r="SSJ38" s="3"/>
      <c r="SSK38" s="3"/>
      <c r="SSL38" s="3"/>
      <c r="SSM38" s="3"/>
      <c r="SSN38" s="3"/>
      <c r="SSO38" s="3"/>
      <c r="SSP38" s="3"/>
      <c r="SSQ38" s="3"/>
      <c r="SSR38" s="3"/>
      <c r="SSS38" s="3"/>
      <c r="SST38" s="3"/>
      <c r="SSU38" s="3"/>
      <c r="SSV38" s="3"/>
      <c r="SSW38" s="3"/>
      <c r="SSX38" s="3"/>
      <c r="SSY38" s="3"/>
      <c r="SSZ38" s="3"/>
      <c r="STA38" s="3"/>
      <c r="STB38" s="3"/>
      <c r="STC38" s="3"/>
      <c r="STD38" s="3"/>
      <c r="STE38" s="3"/>
      <c r="STF38" s="3"/>
      <c r="STG38" s="3"/>
      <c r="STH38" s="3"/>
      <c r="STI38" s="3"/>
      <c r="STJ38" s="3"/>
      <c r="STK38" s="3"/>
      <c r="STL38" s="3"/>
      <c r="STM38" s="3"/>
      <c r="STN38" s="3"/>
      <c r="STO38" s="3"/>
      <c r="STP38" s="3"/>
      <c r="STQ38" s="3"/>
      <c r="STR38" s="3"/>
      <c r="STS38" s="3"/>
      <c r="STT38" s="3"/>
      <c r="STU38" s="3"/>
      <c r="STV38" s="3"/>
      <c r="STW38" s="3"/>
      <c r="STX38" s="3"/>
      <c r="STY38" s="3"/>
      <c r="STZ38" s="3"/>
      <c r="SUA38" s="3"/>
      <c r="SUB38" s="3"/>
      <c r="SUC38" s="3"/>
      <c r="SUD38" s="3"/>
      <c r="SUE38" s="3"/>
      <c r="SUF38" s="3"/>
      <c r="SUG38" s="3"/>
      <c r="SUH38" s="3"/>
      <c r="SUI38" s="3"/>
      <c r="SUJ38" s="3"/>
      <c r="SUK38" s="3"/>
      <c r="SUL38" s="3"/>
      <c r="SUM38" s="3"/>
      <c r="SUN38" s="3"/>
      <c r="SUO38" s="3"/>
      <c r="SUP38" s="3"/>
      <c r="SUQ38" s="3"/>
      <c r="SUR38" s="3"/>
      <c r="SUS38" s="3"/>
      <c r="SUT38" s="3"/>
      <c r="SUU38" s="3"/>
      <c r="SUV38" s="3"/>
      <c r="SUW38" s="3"/>
      <c r="SUX38" s="3"/>
      <c r="SUY38" s="3"/>
      <c r="SUZ38" s="3"/>
      <c r="SVA38" s="3"/>
      <c r="SVB38" s="3"/>
      <c r="SVC38" s="3"/>
      <c r="SVD38" s="3"/>
      <c r="SVE38" s="3"/>
      <c r="SVF38" s="3"/>
      <c r="SVG38" s="3"/>
      <c r="SVH38" s="3"/>
      <c r="SVI38" s="3"/>
      <c r="SVJ38" s="3"/>
      <c r="SVK38" s="3"/>
      <c r="SVL38" s="3"/>
      <c r="SVM38" s="3"/>
      <c r="SVN38" s="3"/>
      <c r="SVO38" s="3"/>
      <c r="SVP38" s="3"/>
      <c r="SVQ38" s="3"/>
      <c r="SVR38" s="3"/>
      <c r="SVS38" s="3"/>
      <c r="SVT38" s="3"/>
      <c r="SVU38" s="3"/>
      <c r="SVV38" s="3"/>
      <c r="SVW38" s="3"/>
      <c r="SVX38" s="3"/>
      <c r="SVY38" s="3"/>
      <c r="SVZ38" s="3"/>
      <c r="SWA38" s="3"/>
      <c r="SWB38" s="3"/>
      <c r="SWC38" s="3"/>
      <c r="SWD38" s="3"/>
      <c r="SWE38" s="3"/>
      <c r="SWF38" s="3"/>
      <c r="SWG38" s="3"/>
      <c r="SWH38" s="3"/>
      <c r="SWI38" s="3"/>
      <c r="SWJ38" s="3"/>
      <c r="SWK38" s="3"/>
      <c r="SWL38" s="3"/>
      <c r="SWM38" s="3"/>
      <c r="SWN38" s="3"/>
      <c r="SWO38" s="3"/>
      <c r="SWP38" s="3"/>
      <c r="SWQ38" s="3"/>
      <c r="SWR38" s="3"/>
      <c r="SWS38" s="3"/>
      <c r="SWT38" s="3"/>
      <c r="SWU38" s="3"/>
      <c r="SWV38" s="3"/>
      <c r="SWW38" s="3"/>
      <c r="SWX38" s="3"/>
      <c r="SWY38" s="3"/>
      <c r="SWZ38" s="3"/>
      <c r="SXA38" s="3"/>
      <c r="SXB38" s="3"/>
      <c r="SXC38" s="3"/>
      <c r="SXD38" s="3"/>
      <c r="SXE38" s="3"/>
      <c r="SXF38" s="3"/>
      <c r="SXG38" s="3"/>
      <c r="SXH38" s="3"/>
      <c r="SXI38" s="3"/>
      <c r="SXJ38" s="3"/>
      <c r="SXK38" s="3"/>
      <c r="SXL38" s="3"/>
      <c r="SXM38" s="3"/>
      <c r="SXN38" s="3"/>
      <c r="SXO38" s="3"/>
      <c r="SXP38" s="3"/>
      <c r="SXQ38" s="3"/>
      <c r="SXR38" s="3"/>
      <c r="SXS38" s="3"/>
      <c r="SXT38" s="3"/>
      <c r="SXU38" s="3"/>
      <c r="SXV38" s="3"/>
      <c r="SXW38" s="3"/>
      <c r="SXX38" s="3"/>
      <c r="SXY38" s="3"/>
      <c r="SXZ38" s="3"/>
      <c r="SYA38" s="3"/>
      <c r="SYB38" s="3"/>
      <c r="SYC38" s="3"/>
      <c r="SYD38" s="3"/>
      <c r="SYE38" s="3"/>
      <c r="SYF38" s="3"/>
      <c r="SYG38" s="3"/>
      <c r="SYH38" s="3"/>
      <c r="SYI38" s="3"/>
      <c r="SYJ38" s="3"/>
      <c r="SYK38" s="3"/>
      <c r="SYL38" s="3"/>
      <c r="SYM38" s="3"/>
      <c r="SYN38" s="3"/>
      <c r="SYO38" s="3"/>
      <c r="SYP38" s="3"/>
      <c r="SYQ38" s="3"/>
      <c r="SYR38" s="3"/>
      <c r="SYS38" s="3"/>
      <c r="SYT38" s="3"/>
      <c r="SYU38" s="3"/>
      <c r="SYV38" s="3"/>
      <c r="SYW38" s="3"/>
      <c r="SYX38" s="3"/>
      <c r="SYY38" s="3"/>
      <c r="SYZ38" s="3"/>
      <c r="SZA38" s="3"/>
      <c r="SZB38" s="3"/>
      <c r="SZC38" s="3"/>
      <c r="SZD38" s="3"/>
      <c r="SZE38" s="3"/>
      <c r="SZF38" s="3"/>
      <c r="SZG38" s="3"/>
      <c r="SZH38" s="3"/>
      <c r="SZI38" s="3"/>
      <c r="SZJ38" s="3"/>
      <c r="SZK38" s="3"/>
      <c r="SZL38" s="3"/>
      <c r="SZM38" s="3"/>
      <c r="SZN38" s="3"/>
      <c r="SZO38" s="3"/>
      <c r="SZP38" s="3"/>
      <c r="SZQ38" s="3"/>
      <c r="SZR38" s="3"/>
      <c r="SZS38" s="3"/>
      <c r="SZT38" s="3"/>
      <c r="SZU38" s="3"/>
      <c r="SZV38" s="3"/>
      <c r="SZW38" s="3"/>
      <c r="SZX38" s="3"/>
      <c r="SZY38" s="3"/>
      <c r="SZZ38" s="3"/>
      <c r="TAA38" s="3"/>
      <c r="TAB38" s="3"/>
      <c r="TAC38" s="3"/>
      <c r="TAD38" s="3"/>
      <c r="TAE38" s="3"/>
      <c r="TAF38" s="3"/>
      <c r="TAG38" s="3"/>
      <c r="TAH38" s="3"/>
      <c r="TAI38" s="3"/>
      <c r="TAJ38" s="3"/>
      <c r="TAK38" s="3"/>
      <c r="TAL38" s="3"/>
      <c r="TAM38" s="3"/>
      <c r="TAN38" s="3"/>
      <c r="TAO38" s="3"/>
      <c r="TAP38" s="3"/>
      <c r="TAQ38" s="3"/>
      <c r="TAR38" s="3"/>
      <c r="TAS38" s="3"/>
      <c r="TAT38" s="3"/>
      <c r="TAU38" s="3"/>
      <c r="TAV38" s="3"/>
      <c r="TAW38" s="3"/>
      <c r="TAX38" s="3"/>
      <c r="TAY38" s="3"/>
      <c r="TAZ38" s="3"/>
      <c r="TBA38" s="3"/>
      <c r="TBB38" s="3"/>
      <c r="TBC38" s="3"/>
      <c r="TBD38" s="3"/>
      <c r="TBE38" s="3"/>
      <c r="TBF38" s="3"/>
      <c r="TBG38" s="3"/>
      <c r="TBH38" s="3"/>
      <c r="TBI38" s="3"/>
      <c r="TBJ38" s="3"/>
      <c r="TBK38" s="3"/>
      <c r="TBL38" s="3"/>
      <c r="TBM38" s="3"/>
      <c r="TBN38" s="3"/>
      <c r="TBO38" s="3"/>
      <c r="TBP38" s="3"/>
      <c r="TBQ38" s="3"/>
      <c r="TBR38" s="3"/>
      <c r="TBS38" s="3"/>
      <c r="TBT38" s="3"/>
      <c r="TBU38" s="3"/>
      <c r="TBV38" s="3"/>
      <c r="TBW38" s="3"/>
      <c r="TBX38" s="3"/>
      <c r="TBY38" s="3"/>
      <c r="TBZ38" s="3"/>
      <c r="TCA38" s="3"/>
      <c r="TCB38" s="3"/>
      <c r="TCC38" s="3"/>
      <c r="TCD38" s="3"/>
      <c r="TCE38" s="3"/>
      <c r="TCF38" s="3"/>
      <c r="TCG38" s="3"/>
      <c r="TCH38" s="3"/>
      <c r="TCI38" s="3"/>
      <c r="TCJ38" s="3"/>
      <c r="TCK38" s="3"/>
      <c r="TCL38" s="3"/>
      <c r="TCM38" s="3"/>
      <c r="TCN38" s="3"/>
      <c r="TCO38" s="3"/>
      <c r="TCP38" s="3"/>
      <c r="TCQ38" s="3"/>
      <c r="TCR38" s="3"/>
      <c r="TCS38" s="3"/>
      <c r="TCT38" s="3"/>
      <c r="TCU38" s="3"/>
      <c r="TCV38" s="3"/>
      <c r="TCW38" s="3"/>
      <c r="TCX38" s="3"/>
      <c r="TCY38" s="3"/>
      <c r="TCZ38" s="3"/>
      <c r="TDA38" s="3"/>
      <c r="TDB38" s="3"/>
      <c r="TDC38" s="3"/>
      <c r="TDD38" s="3"/>
      <c r="TDE38" s="3"/>
      <c r="TDF38" s="3"/>
      <c r="TDG38" s="3"/>
      <c r="TDH38" s="3"/>
      <c r="TDI38" s="3"/>
      <c r="TDJ38" s="3"/>
      <c r="TDK38" s="3"/>
      <c r="TDL38" s="3"/>
      <c r="TDM38" s="3"/>
      <c r="TDN38" s="3"/>
      <c r="TDO38" s="3"/>
      <c r="TDP38" s="3"/>
      <c r="TDQ38" s="3"/>
      <c r="TDR38" s="3"/>
      <c r="TDS38" s="3"/>
      <c r="TDT38" s="3"/>
      <c r="TDU38" s="3"/>
      <c r="TDV38" s="3"/>
      <c r="TDW38" s="3"/>
      <c r="TDX38" s="3"/>
      <c r="TDY38" s="3"/>
      <c r="TDZ38" s="3"/>
      <c r="TEA38" s="3"/>
      <c r="TEB38" s="3"/>
      <c r="TEC38" s="3"/>
      <c r="TED38" s="3"/>
      <c r="TEE38" s="3"/>
      <c r="TEF38" s="3"/>
      <c r="TEG38" s="3"/>
      <c r="TEH38" s="3"/>
      <c r="TEI38" s="3"/>
      <c r="TEJ38" s="3"/>
      <c r="TEK38" s="3"/>
      <c r="TEL38" s="3"/>
      <c r="TEM38" s="3"/>
      <c r="TEN38" s="3"/>
      <c r="TEO38" s="3"/>
      <c r="TEP38" s="3"/>
      <c r="TEQ38" s="3"/>
      <c r="TER38" s="3"/>
      <c r="TES38" s="3"/>
      <c r="TET38" s="3"/>
      <c r="TEU38" s="3"/>
      <c r="TEV38" s="3"/>
      <c r="TEW38" s="3"/>
      <c r="TEX38" s="3"/>
      <c r="TEY38" s="3"/>
      <c r="TEZ38" s="3"/>
      <c r="TFA38" s="3"/>
      <c r="TFB38" s="3"/>
      <c r="TFC38" s="3"/>
      <c r="TFD38" s="3"/>
      <c r="TFE38" s="3"/>
      <c r="TFF38" s="3"/>
      <c r="TFG38" s="3"/>
      <c r="TFH38" s="3"/>
      <c r="TFI38" s="3"/>
      <c r="TFJ38" s="3"/>
      <c r="TFK38" s="3"/>
      <c r="TFL38" s="3"/>
      <c r="TFM38" s="3"/>
      <c r="TFN38" s="3"/>
      <c r="TFO38" s="3"/>
      <c r="TFP38" s="3"/>
      <c r="TFQ38" s="3"/>
      <c r="TFR38" s="3"/>
      <c r="TFS38" s="3"/>
      <c r="TFT38" s="3"/>
      <c r="TFU38" s="3"/>
      <c r="TFV38" s="3"/>
      <c r="TFW38" s="3"/>
      <c r="TFX38" s="3"/>
      <c r="TFY38" s="3"/>
      <c r="TFZ38" s="3"/>
      <c r="TGA38" s="3"/>
      <c r="TGB38" s="3"/>
      <c r="TGC38" s="3"/>
      <c r="TGD38" s="3"/>
      <c r="TGE38" s="3"/>
      <c r="TGF38" s="3"/>
      <c r="TGG38" s="3"/>
      <c r="TGH38" s="3"/>
      <c r="TGI38" s="3"/>
      <c r="TGJ38" s="3"/>
      <c r="TGK38" s="3"/>
      <c r="TGL38" s="3"/>
      <c r="TGM38" s="3"/>
      <c r="TGN38" s="3"/>
      <c r="TGO38" s="3"/>
      <c r="TGP38" s="3"/>
      <c r="TGQ38" s="3"/>
      <c r="TGR38" s="3"/>
      <c r="TGS38" s="3"/>
      <c r="TGT38" s="3"/>
      <c r="TGU38" s="3"/>
      <c r="TGV38" s="3"/>
      <c r="TGW38" s="3"/>
      <c r="TGX38" s="3"/>
      <c r="TGY38" s="3"/>
      <c r="TGZ38" s="3"/>
      <c r="THA38" s="3"/>
      <c r="THB38" s="3"/>
      <c r="THC38" s="3"/>
      <c r="THD38" s="3"/>
      <c r="THE38" s="3"/>
      <c r="THF38" s="3"/>
      <c r="THG38" s="3"/>
      <c r="THH38" s="3"/>
      <c r="THI38" s="3"/>
      <c r="THJ38" s="3"/>
      <c r="THK38" s="3"/>
      <c r="THL38" s="3"/>
      <c r="THM38" s="3"/>
      <c r="THN38" s="3"/>
      <c r="THO38" s="3"/>
      <c r="THP38" s="3"/>
      <c r="THQ38" s="3"/>
      <c r="THR38" s="3"/>
      <c r="THS38" s="3"/>
      <c r="THT38" s="3"/>
      <c r="THU38" s="3"/>
      <c r="THV38" s="3"/>
      <c r="THW38" s="3"/>
      <c r="THX38" s="3"/>
      <c r="THY38" s="3"/>
      <c r="THZ38" s="3"/>
      <c r="TIA38" s="3"/>
      <c r="TIB38" s="3"/>
      <c r="TIC38" s="3"/>
      <c r="TID38" s="3"/>
      <c r="TIE38" s="3"/>
      <c r="TIF38" s="3"/>
      <c r="TIG38" s="3"/>
      <c r="TIH38" s="3"/>
      <c r="TII38" s="3"/>
      <c r="TIJ38" s="3"/>
      <c r="TIK38" s="3"/>
      <c r="TIL38" s="3"/>
      <c r="TIM38" s="3"/>
      <c r="TIN38" s="3"/>
      <c r="TIO38" s="3"/>
      <c r="TIP38" s="3"/>
      <c r="TIQ38" s="3"/>
      <c r="TIR38" s="3"/>
      <c r="TIS38" s="3"/>
      <c r="TIT38" s="3"/>
      <c r="TIU38" s="3"/>
      <c r="TIV38" s="3"/>
      <c r="TIW38" s="3"/>
      <c r="TIX38" s="3"/>
      <c r="TIY38" s="3"/>
      <c r="TIZ38" s="3"/>
      <c r="TJA38" s="3"/>
      <c r="TJB38" s="3"/>
      <c r="TJC38" s="3"/>
      <c r="TJD38" s="3"/>
      <c r="TJE38" s="3"/>
      <c r="TJF38" s="3"/>
      <c r="TJG38" s="3"/>
      <c r="TJH38" s="3"/>
      <c r="TJI38" s="3"/>
      <c r="TJJ38" s="3"/>
      <c r="TJK38" s="3"/>
      <c r="TJL38" s="3"/>
      <c r="TJM38" s="3"/>
      <c r="TJN38" s="3"/>
      <c r="TJO38" s="3"/>
      <c r="TJP38" s="3"/>
      <c r="TJQ38" s="3"/>
      <c r="TJR38" s="3"/>
      <c r="TJS38" s="3"/>
      <c r="TJT38" s="3"/>
      <c r="TJU38" s="3"/>
      <c r="TJV38" s="3"/>
      <c r="TJW38" s="3"/>
      <c r="TJX38" s="3"/>
      <c r="TJY38" s="3"/>
      <c r="TJZ38" s="3"/>
      <c r="TKA38" s="3"/>
      <c r="TKB38" s="3"/>
      <c r="TKC38" s="3"/>
      <c r="TKD38" s="3"/>
      <c r="TKE38" s="3"/>
      <c r="TKF38" s="3"/>
      <c r="TKG38" s="3"/>
      <c r="TKH38" s="3"/>
      <c r="TKI38" s="3"/>
      <c r="TKJ38" s="3"/>
      <c r="TKK38" s="3"/>
      <c r="TKL38" s="3"/>
      <c r="TKM38" s="3"/>
      <c r="TKN38" s="3"/>
      <c r="TKO38" s="3"/>
      <c r="TKP38" s="3"/>
      <c r="TKQ38" s="3"/>
      <c r="TKR38" s="3"/>
      <c r="TKS38" s="3"/>
      <c r="TKT38" s="3"/>
      <c r="TKU38" s="3"/>
      <c r="TKV38" s="3"/>
      <c r="TKW38" s="3"/>
      <c r="TKX38" s="3"/>
      <c r="TKY38" s="3"/>
      <c r="TKZ38" s="3"/>
      <c r="TLA38" s="3"/>
      <c r="TLB38" s="3"/>
      <c r="TLC38" s="3"/>
      <c r="TLD38" s="3"/>
      <c r="TLE38" s="3"/>
      <c r="TLF38" s="3"/>
      <c r="TLG38" s="3"/>
      <c r="TLH38" s="3"/>
      <c r="TLI38" s="3"/>
      <c r="TLJ38" s="3"/>
      <c r="TLK38" s="3"/>
      <c r="TLL38" s="3"/>
      <c r="TLM38" s="3"/>
      <c r="TLN38" s="3"/>
      <c r="TLO38" s="3"/>
      <c r="TLP38" s="3"/>
      <c r="TLQ38" s="3"/>
      <c r="TLR38" s="3"/>
      <c r="TLS38" s="3"/>
      <c r="TLT38" s="3"/>
      <c r="TLU38" s="3"/>
      <c r="TLV38" s="3"/>
      <c r="TLW38" s="3"/>
      <c r="TLX38" s="3"/>
      <c r="TLY38" s="3"/>
      <c r="TLZ38" s="3"/>
      <c r="TMA38" s="3"/>
      <c r="TMB38" s="3"/>
      <c r="TMC38" s="3"/>
      <c r="TMD38" s="3"/>
      <c r="TME38" s="3"/>
      <c r="TMF38" s="3"/>
      <c r="TMG38" s="3"/>
      <c r="TMH38" s="3"/>
      <c r="TMI38" s="3"/>
      <c r="TMJ38" s="3"/>
      <c r="TMK38" s="3"/>
      <c r="TML38" s="3"/>
      <c r="TMM38" s="3"/>
      <c r="TMN38" s="3"/>
      <c r="TMO38" s="3"/>
      <c r="TMP38" s="3"/>
      <c r="TMQ38" s="3"/>
      <c r="TMR38" s="3"/>
      <c r="TMS38" s="3"/>
      <c r="TMT38" s="3"/>
      <c r="TMU38" s="3"/>
      <c r="TMV38" s="3"/>
      <c r="TMW38" s="3"/>
      <c r="TMX38" s="3"/>
      <c r="TMY38" s="3"/>
      <c r="TMZ38" s="3"/>
      <c r="TNA38" s="3"/>
      <c r="TNB38" s="3"/>
      <c r="TNC38" s="3"/>
      <c r="TND38" s="3"/>
      <c r="TNE38" s="3"/>
      <c r="TNF38" s="3"/>
      <c r="TNG38" s="3"/>
      <c r="TNH38" s="3"/>
      <c r="TNI38" s="3"/>
      <c r="TNJ38" s="3"/>
      <c r="TNK38" s="3"/>
      <c r="TNL38" s="3"/>
      <c r="TNM38" s="3"/>
      <c r="TNN38" s="3"/>
      <c r="TNO38" s="3"/>
      <c r="TNP38" s="3"/>
      <c r="TNQ38" s="3"/>
      <c r="TNR38" s="3"/>
      <c r="TNS38" s="3"/>
      <c r="TNT38" s="3"/>
      <c r="TNU38" s="3"/>
      <c r="TNV38" s="3"/>
      <c r="TNW38" s="3"/>
      <c r="TNX38" s="3"/>
      <c r="TNY38" s="3"/>
      <c r="TNZ38" s="3"/>
      <c r="TOA38" s="3"/>
      <c r="TOB38" s="3"/>
      <c r="TOC38" s="3"/>
      <c r="TOD38" s="3"/>
      <c r="TOE38" s="3"/>
      <c r="TOF38" s="3"/>
      <c r="TOG38" s="3"/>
      <c r="TOH38" s="3"/>
      <c r="TOI38" s="3"/>
      <c r="TOJ38" s="3"/>
      <c r="TOK38" s="3"/>
      <c r="TOL38" s="3"/>
      <c r="TOM38" s="3"/>
      <c r="TON38" s="3"/>
      <c r="TOO38" s="3"/>
      <c r="TOP38" s="3"/>
      <c r="TOQ38" s="3"/>
      <c r="TOR38" s="3"/>
      <c r="TOS38" s="3"/>
      <c r="TOT38" s="3"/>
      <c r="TOU38" s="3"/>
      <c r="TOV38" s="3"/>
      <c r="TOW38" s="3"/>
      <c r="TOX38" s="3"/>
      <c r="TOY38" s="3"/>
      <c r="TOZ38" s="3"/>
      <c r="TPA38" s="3"/>
      <c r="TPB38" s="3"/>
      <c r="TPC38" s="3"/>
      <c r="TPD38" s="3"/>
      <c r="TPE38" s="3"/>
      <c r="TPF38" s="3"/>
      <c r="TPG38" s="3"/>
      <c r="TPH38" s="3"/>
      <c r="TPI38" s="3"/>
      <c r="TPJ38" s="3"/>
      <c r="TPK38" s="3"/>
      <c r="TPL38" s="3"/>
      <c r="TPM38" s="3"/>
      <c r="TPN38" s="3"/>
      <c r="TPO38" s="3"/>
      <c r="TPP38" s="3"/>
      <c r="TPQ38" s="3"/>
      <c r="TPR38" s="3"/>
      <c r="TPS38" s="3"/>
      <c r="TPT38" s="3"/>
      <c r="TPU38" s="3"/>
      <c r="TPV38" s="3"/>
      <c r="TPW38" s="3"/>
      <c r="TPX38" s="3"/>
      <c r="TPY38" s="3"/>
      <c r="TPZ38" s="3"/>
      <c r="TQA38" s="3"/>
      <c r="TQB38" s="3"/>
      <c r="TQC38" s="3"/>
      <c r="TQD38" s="3"/>
      <c r="TQE38" s="3"/>
      <c r="TQF38" s="3"/>
      <c r="TQG38" s="3"/>
      <c r="TQH38" s="3"/>
      <c r="TQI38" s="3"/>
      <c r="TQJ38" s="3"/>
      <c r="TQK38" s="3"/>
      <c r="TQL38" s="3"/>
      <c r="TQM38" s="3"/>
      <c r="TQN38" s="3"/>
      <c r="TQO38" s="3"/>
      <c r="TQP38" s="3"/>
      <c r="TQQ38" s="3"/>
      <c r="TQR38" s="3"/>
      <c r="TQS38" s="3"/>
      <c r="TQT38" s="3"/>
      <c r="TQU38" s="3"/>
      <c r="TQV38" s="3"/>
      <c r="TQW38" s="3"/>
      <c r="TQX38" s="3"/>
      <c r="TQY38" s="3"/>
      <c r="TQZ38" s="3"/>
      <c r="TRA38" s="3"/>
      <c r="TRB38" s="3"/>
      <c r="TRC38" s="3"/>
      <c r="TRD38" s="3"/>
      <c r="TRE38" s="3"/>
      <c r="TRF38" s="3"/>
      <c r="TRG38" s="3"/>
      <c r="TRH38" s="3"/>
      <c r="TRI38" s="3"/>
      <c r="TRJ38" s="3"/>
      <c r="TRK38" s="3"/>
      <c r="TRL38" s="3"/>
      <c r="TRM38" s="3"/>
      <c r="TRN38" s="3"/>
      <c r="TRO38" s="3"/>
      <c r="TRP38" s="3"/>
      <c r="TRQ38" s="3"/>
      <c r="TRR38" s="3"/>
      <c r="TRS38" s="3"/>
      <c r="TRT38" s="3"/>
      <c r="TRU38" s="3"/>
      <c r="TRV38" s="3"/>
      <c r="TRW38" s="3"/>
      <c r="TRX38" s="3"/>
      <c r="TRY38" s="3"/>
      <c r="TRZ38" s="3"/>
      <c r="TSA38" s="3"/>
      <c r="TSB38" s="3"/>
      <c r="TSC38" s="3"/>
      <c r="TSD38" s="3"/>
      <c r="TSE38" s="3"/>
      <c r="TSF38" s="3"/>
      <c r="TSG38" s="3"/>
      <c r="TSH38" s="3"/>
      <c r="TSI38" s="3"/>
      <c r="TSJ38" s="3"/>
      <c r="TSK38" s="3"/>
      <c r="TSL38" s="3"/>
      <c r="TSM38" s="3"/>
      <c r="TSN38" s="3"/>
      <c r="TSO38" s="3"/>
      <c r="TSP38" s="3"/>
      <c r="TSQ38" s="3"/>
      <c r="TSR38" s="3"/>
      <c r="TSS38" s="3"/>
      <c r="TST38" s="3"/>
      <c r="TSU38" s="3"/>
      <c r="TSV38" s="3"/>
      <c r="TSW38" s="3"/>
      <c r="TSX38" s="3"/>
      <c r="TSY38" s="3"/>
      <c r="TSZ38" s="3"/>
      <c r="TTA38" s="3"/>
      <c r="TTB38" s="3"/>
      <c r="TTC38" s="3"/>
      <c r="TTD38" s="3"/>
      <c r="TTE38" s="3"/>
      <c r="TTF38" s="3"/>
      <c r="TTG38" s="3"/>
      <c r="TTH38" s="3"/>
      <c r="TTI38" s="3"/>
      <c r="TTJ38" s="3"/>
      <c r="TTK38" s="3"/>
      <c r="TTL38" s="3"/>
      <c r="TTM38" s="3"/>
      <c r="TTN38" s="3"/>
      <c r="TTO38" s="3"/>
      <c r="TTP38" s="3"/>
      <c r="TTQ38" s="3"/>
      <c r="TTR38" s="3"/>
      <c r="TTS38" s="3"/>
      <c r="TTT38" s="3"/>
      <c r="TTU38" s="3"/>
      <c r="TTV38" s="3"/>
      <c r="TTW38" s="3"/>
      <c r="TTX38" s="3"/>
      <c r="TTY38" s="3"/>
      <c r="TTZ38" s="3"/>
      <c r="TUA38" s="3"/>
      <c r="TUB38" s="3"/>
      <c r="TUC38" s="3"/>
      <c r="TUD38" s="3"/>
      <c r="TUE38" s="3"/>
      <c r="TUF38" s="3"/>
      <c r="TUG38" s="3"/>
      <c r="TUH38" s="3"/>
      <c r="TUI38" s="3"/>
      <c r="TUJ38" s="3"/>
      <c r="TUK38" s="3"/>
      <c r="TUL38" s="3"/>
      <c r="TUM38" s="3"/>
      <c r="TUN38" s="3"/>
      <c r="TUO38" s="3"/>
      <c r="TUP38" s="3"/>
      <c r="TUQ38" s="3"/>
      <c r="TUR38" s="3"/>
      <c r="TUS38" s="3"/>
      <c r="TUT38" s="3"/>
      <c r="TUU38" s="3"/>
      <c r="TUV38" s="3"/>
      <c r="TUW38" s="3"/>
      <c r="TUX38" s="3"/>
      <c r="TUY38" s="3"/>
      <c r="TUZ38" s="3"/>
      <c r="TVA38" s="3"/>
      <c r="TVB38" s="3"/>
      <c r="TVC38" s="3"/>
      <c r="TVD38" s="3"/>
      <c r="TVE38" s="3"/>
      <c r="TVF38" s="3"/>
      <c r="TVG38" s="3"/>
      <c r="TVH38" s="3"/>
      <c r="TVI38" s="3"/>
      <c r="TVJ38" s="3"/>
      <c r="TVK38" s="3"/>
      <c r="TVL38" s="3"/>
      <c r="TVM38" s="3"/>
      <c r="TVN38" s="3"/>
      <c r="TVO38" s="3"/>
      <c r="TVP38" s="3"/>
      <c r="TVQ38" s="3"/>
      <c r="TVR38" s="3"/>
      <c r="TVS38" s="3"/>
      <c r="TVT38" s="3"/>
      <c r="TVU38" s="3"/>
      <c r="TVV38" s="3"/>
      <c r="TVW38" s="3"/>
      <c r="TVX38" s="3"/>
      <c r="TVY38" s="3"/>
      <c r="TVZ38" s="3"/>
      <c r="TWA38" s="3"/>
      <c r="TWB38" s="3"/>
      <c r="TWC38" s="3"/>
      <c r="TWD38" s="3"/>
      <c r="TWE38" s="3"/>
      <c r="TWF38" s="3"/>
      <c r="TWG38" s="3"/>
      <c r="TWH38" s="3"/>
      <c r="TWI38" s="3"/>
      <c r="TWJ38" s="3"/>
      <c r="TWK38" s="3"/>
      <c r="TWL38" s="3"/>
      <c r="TWM38" s="3"/>
      <c r="TWN38" s="3"/>
      <c r="TWO38" s="3"/>
      <c r="TWP38" s="3"/>
      <c r="TWQ38" s="3"/>
      <c r="TWR38" s="3"/>
      <c r="TWS38" s="3"/>
      <c r="TWT38" s="3"/>
      <c r="TWU38" s="3"/>
      <c r="TWV38" s="3"/>
      <c r="TWW38" s="3"/>
      <c r="TWX38" s="3"/>
      <c r="TWY38" s="3"/>
      <c r="TWZ38" s="3"/>
      <c r="TXA38" s="3"/>
      <c r="TXB38" s="3"/>
      <c r="TXC38" s="3"/>
      <c r="TXD38" s="3"/>
      <c r="TXE38" s="3"/>
      <c r="TXF38" s="3"/>
      <c r="TXG38" s="3"/>
      <c r="TXH38" s="3"/>
      <c r="TXI38" s="3"/>
      <c r="TXJ38" s="3"/>
      <c r="TXK38" s="3"/>
      <c r="TXL38" s="3"/>
      <c r="TXM38" s="3"/>
      <c r="TXN38" s="3"/>
      <c r="TXO38" s="3"/>
      <c r="TXP38" s="3"/>
      <c r="TXQ38" s="3"/>
      <c r="TXR38" s="3"/>
      <c r="TXS38" s="3"/>
      <c r="TXT38" s="3"/>
      <c r="TXU38" s="3"/>
      <c r="TXV38" s="3"/>
      <c r="TXW38" s="3"/>
      <c r="TXX38" s="3"/>
      <c r="TXY38" s="3"/>
      <c r="TXZ38" s="3"/>
      <c r="TYA38" s="3"/>
      <c r="TYB38" s="3"/>
      <c r="TYC38" s="3"/>
      <c r="TYD38" s="3"/>
      <c r="TYE38" s="3"/>
      <c r="TYF38" s="3"/>
      <c r="TYG38" s="3"/>
      <c r="TYH38" s="3"/>
      <c r="TYI38" s="3"/>
      <c r="TYJ38" s="3"/>
      <c r="TYK38" s="3"/>
      <c r="TYL38" s="3"/>
      <c r="TYM38" s="3"/>
      <c r="TYN38" s="3"/>
      <c r="TYO38" s="3"/>
      <c r="TYP38" s="3"/>
      <c r="TYQ38" s="3"/>
      <c r="TYR38" s="3"/>
      <c r="TYS38" s="3"/>
      <c r="TYT38" s="3"/>
      <c r="TYU38" s="3"/>
      <c r="TYV38" s="3"/>
      <c r="TYW38" s="3"/>
      <c r="TYX38" s="3"/>
      <c r="TYY38" s="3"/>
      <c r="TYZ38" s="3"/>
      <c r="TZA38" s="3"/>
      <c r="TZB38" s="3"/>
      <c r="TZC38" s="3"/>
      <c r="TZD38" s="3"/>
      <c r="TZE38" s="3"/>
      <c r="TZF38" s="3"/>
      <c r="TZG38" s="3"/>
      <c r="TZH38" s="3"/>
      <c r="TZI38" s="3"/>
      <c r="TZJ38" s="3"/>
      <c r="TZK38" s="3"/>
      <c r="TZL38" s="3"/>
      <c r="TZM38" s="3"/>
      <c r="TZN38" s="3"/>
      <c r="TZO38" s="3"/>
      <c r="TZP38" s="3"/>
      <c r="TZQ38" s="3"/>
      <c r="TZR38" s="3"/>
      <c r="TZS38" s="3"/>
      <c r="TZT38" s="3"/>
      <c r="TZU38" s="3"/>
      <c r="TZV38" s="3"/>
      <c r="TZW38" s="3"/>
      <c r="TZX38" s="3"/>
      <c r="TZY38" s="3"/>
      <c r="TZZ38" s="3"/>
      <c r="UAA38" s="3"/>
      <c r="UAB38" s="3"/>
      <c r="UAC38" s="3"/>
      <c r="UAD38" s="3"/>
      <c r="UAE38" s="3"/>
      <c r="UAF38" s="3"/>
      <c r="UAG38" s="3"/>
      <c r="UAH38" s="3"/>
      <c r="UAI38" s="3"/>
      <c r="UAJ38" s="3"/>
      <c r="UAK38" s="3"/>
      <c r="UAL38" s="3"/>
      <c r="UAM38" s="3"/>
      <c r="UAN38" s="3"/>
      <c r="UAO38" s="3"/>
      <c r="UAP38" s="3"/>
      <c r="UAQ38" s="3"/>
      <c r="UAR38" s="3"/>
      <c r="UAS38" s="3"/>
      <c r="UAT38" s="3"/>
      <c r="UAU38" s="3"/>
      <c r="UAV38" s="3"/>
      <c r="UAW38" s="3"/>
      <c r="UAX38" s="3"/>
      <c r="UAY38" s="3"/>
      <c r="UAZ38" s="3"/>
      <c r="UBA38" s="3"/>
      <c r="UBB38" s="3"/>
      <c r="UBC38" s="3"/>
      <c r="UBD38" s="3"/>
      <c r="UBE38" s="3"/>
      <c r="UBF38" s="3"/>
      <c r="UBG38" s="3"/>
      <c r="UBH38" s="3"/>
      <c r="UBI38" s="3"/>
      <c r="UBJ38" s="3"/>
      <c r="UBK38" s="3"/>
      <c r="UBL38" s="3"/>
      <c r="UBM38" s="3"/>
      <c r="UBN38" s="3"/>
      <c r="UBO38" s="3"/>
      <c r="UBP38" s="3"/>
      <c r="UBQ38" s="3"/>
      <c r="UBR38" s="3"/>
      <c r="UBS38" s="3"/>
      <c r="UBT38" s="3"/>
      <c r="UBU38" s="3"/>
      <c r="UBV38" s="3"/>
      <c r="UBW38" s="3"/>
      <c r="UBX38" s="3"/>
      <c r="UBY38" s="3"/>
      <c r="UBZ38" s="3"/>
      <c r="UCA38" s="3"/>
      <c r="UCB38" s="3"/>
      <c r="UCC38" s="3"/>
      <c r="UCD38" s="3"/>
      <c r="UCE38" s="3"/>
      <c r="UCF38" s="3"/>
      <c r="UCG38" s="3"/>
      <c r="UCH38" s="3"/>
      <c r="UCI38" s="3"/>
      <c r="UCJ38" s="3"/>
      <c r="UCK38" s="3"/>
      <c r="UCL38" s="3"/>
      <c r="UCM38" s="3"/>
      <c r="UCN38" s="3"/>
      <c r="UCO38" s="3"/>
      <c r="UCP38" s="3"/>
      <c r="UCQ38" s="3"/>
      <c r="UCR38" s="3"/>
      <c r="UCS38" s="3"/>
      <c r="UCT38" s="3"/>
      <c r="UCU38" s="3"/>
      <c r="UCV38" s="3"/>
      <c r="UCW38" s="3"/>
      <c r="UCX38" s="3"/>
      <c r="UCY38" s="3"/>
      <c r="UCZ38" s="3"/>
      <c r="UDA38" s="3"/>
      <c r="UDB38" s="3"/>
      <c r="UDC38" s="3"/>
      <c r="UDD38" s="3"/>
      <c r="UDE38" s="3"/>
      <c r="UDF38" s="3"/>
      <c r="UDG38" s="3"/>
      <c r="UDH38" s="3"/>
      <c r="UDI38" s="3"/>
      <c r="UDJ38" s="3"/>
      <c r="UDK38" s="3"/>
      <c r="UDL38" s="3"/>
      <c r="UDM38" s="3"/>
      <c r="UDN38" s="3"/>
      <c r="UDO38" s="3"/>
      <c r="UDP38" s="3"/>
      <c r="UDQ38" s="3"/>
      <c r="UDR38" s="3"/>
      <c r="UDS38" s="3"/>
      <c r="UDT38" s="3"/>
      <c r="UDU38" s="3"/>
      <c r="UDV38" s="3"/>
      <c r="UDW38" s="3"/>
      <c r="UDX38" s="3"/>
      <c r="UDY38" s="3"/>
      <c r="UDZ38" s="3"/>
      <c r="UEA38" s="3"/>
      <c r="UEB38" s="3"/>
      <c r="UEC38" s="3"/>
      <c r="UED38" s="3"/>
      <c r="UEE38" s="3"/>
      <c r="UEF38" s="3"/>
      <c r="UEG38" s="3"/>
      <c r="UEH38" s="3"/>
      <c r="UEI38" s="3"/>
      <c r="UEJ38" s="3"/>
      <c r="UEK38" s="3"/>
      <c r="UEL38" s="3"/>
      <c r="UEM38" s="3"/>
      <c r="UEN38" s="3"/>
      <c r="UEO38" s="3"/>
      <c r="UEP38" s="3"/>
      <c r="UEQ38" s="3"/>
      <c r="UER38" s="3"/>
      <c r="UES38" s="3"/>
      <c r="UET38" s="3"/>
      <c r="UEU38" s="3"/>
      <c r="UEV38" s="3"/>
      <c r="UEW38" s="3"/>
      <c r="UEX38" s="3"/>
      <c r="UEY38" s="3"/>
      <c r="UEZ38" s="3"/>
      <c r="UFA38" s="3"/>
      <c r="UFB38" s="3"/>
      <c r="UFC38" s="3"/>
      <c r="UFD38" s="3"/>
      <c r="UFE38" s="3"/>
      <c r="UFF38" s="3"/>
      <c r="UFG38" s="3"/>
      <c r="UFH38" s="3"/>
      <c r="UFI38" s="3"/>
      <c r="UFJ38" s="3"/>
      <c r="UFK38" s="3"/>
      <c r="UFL38" s="3"/>
      <c r="UFM38" s="3"/>
      <c r="UFN38" s="3"/>
      <c r="UFO38" s="3"/>
      <c r="UFP38" s="3"/>
      <c r="UFQ38" s="3"/>
      <c r="UFR38" s="3"/>
      <c r="UFS38" s="3"/>
      <c r="UFT38" s="3"/>
      <c r="UFU38" s="3"/>
      <c r="UFV38" s="3"/>
      <c r="UFW38" s="3"/>
      <c r="UFX38" s="3"/>
      <c r="UFY38" s="3"/>
      <c r="UFZ38" s="3"/>
      <c r="UGA38" s="3"/>
      <c r="UGB38" s="3"/>
      <c r="UGC38" s="3"/>
      <c r="UGD38" s="3"/>
      <c r="UGE38" s="3"/>
      <c r="UGF38" s="3"/>
      <c r="UGG38" s="3"/>
      <c r="UGH38" s="3"/>
      <c r="UGI38" s="3"/>
      <c r="UGJ38" s="3"/>
      <c r="UGK38" s="3"/>
      <c r="UGL38" s="3"/>
      <c r="UGM38" s="3"/>
      <c r="UGN38" s="3"/>
      <c r="UGO38" s="3"/>
      <c r="UGP38" s="3"/>
      <c r="UGQ38" s="3"/>
      <c r="UGR38" s="3"/>
      <c r="UGS38" s="3"/>
      <c r="UGT38" s="3"/>
      <c r="UGU38" s="3"/>
      <c r="UGV38" s="3"/>
      <c r="UGW38" s="3"/>
      <c r="UGX38" s="3"/>
      <c r="UGY38" s="3"/>
      <c r="UGZ38" s="3"/>
      <c r="UHA38" s="3"/>
      <c r="UHB38" s="3"/>
      <c r="UHC38" s="3"/>
      <c r="UHD38" s="3"/>
      <c r="UHE38" s="3"/>
      <c r="UHF38" s="3"/>
      <c r="UHG38" s="3"/>
      <c r="UHH38" s="3"/>
      <c r="UHI38" s="3"/>
      <c r="UHJ38" s="3"/>
      <c r="UHK38" s="3"/>
      <c r="UHL38" s="3"/>
      <c r="UHM38" s="3"/>
      <c r="UHN38" s="3"/>
      <c r="UHO38" s="3"/>
      <c r="UHP38" s="3"/>
      <c r="UHQ38" s="3"/>
      <c r="UHR38" s="3"/>
      <c r="UHS38" s="3"/>
      <c r="UHT38" s="3"/>
      <c r="UHU38" s="3"/>
      <c r="UHV38" s="3"/>
      <c r="UHW38" s="3"/>
      <c r="UHX38" s="3"/>
      <c r="UHY38" s="3"/>
      <c r="UHZ38" s="3"/>
      <c r="UIA38" s="3"/>
      <c r="UIB38" s="3"/>
      <c r="UIC38" s="3"/>
      <c r="UID38" s="3"/>
      <c r="UIE38" s="3"/>
      <c r="UIF38" s="3"/>
      <c r="UIG38" s="3"/>
      <c r="UIH38" s="3"/>
      <c r="UII38" s="3"/>
      <c r="UIJ38" s="3"/>
      <c r="UIK38" s="3"/>
      <c r="UIL38" s="3"/>
      <c r="UIM38" s="3"/>
      <c r="UIN38" s="3"/>
      <c r="UIO38" s="3"/>
      <c r="UIP38" s="3"/>
      <c r="UIQ38" s="3"/>
      <c r="UIR38" s="3"/>
      <c r="UIS38" s="3"/>
      <c r="UIT38" s="3"/>
      <c r="UIU38" s="3"/>
      <c r="UIV38" s="3"/>
      <c r="UIW38" s="3"/>
      <c r="UIX38" s="3"/>
      <c r="UIY38" s="3"/>
      <c r="UIZ38" s="3"/>
      <c r="UJA38" s="3"/>
      <c r="UJB38" s="3"/>
      <c r="UJC38" s="3"/>
      <c r="UJD38" s="3"/>
      <c r="UJE38" s="3"/>
      <c r="UJF38" s="3"/>
      <c r="UJG38" s="3"/>
      <c r="UJH38" s="3"/>
      <c r="UJI38" s="3"/>
      <c r="UJJ38" s="3"/>
      <c r="UJK38" s="3"/>
      <c r="UJL38" s="3"/>
      <c r="UJM38" s="3"/>
      <c r="UJN38" s="3"/>
      <c r="UJO38" s="3"/>
      <c r="UJP38" s="3"/>
      <c r="UJQ38" s="3"/>
      <c r="UJR38" s="3"/>
      <c r="UJS38" s="3"/>
      <c r="UJT38" s="3"/>
      <c r="UJU38" s="3"/>
      <c r="UJV38" s="3"/>
      <c r="UJW38" s="3"/>
      <c r="UJX38" s="3"/>
      <c r="UJY38" s="3"/>
      <c r="UJZ38" s="3"/>
      <c r="UKA38" s="3"/>
      <c r="UKB38" s="3"/>
      <c r="UKC38" s="3"/>
      <c r="UKD38" s="3"/>
      <c r="UKE38" s="3"/>
      <c r="UKF38" s="3"/>
      <c r="UKG38" s="3"/>
      <c r="UKH38" s="3"/>
      <c r="UKI38" s="3"/>
      <c r="UKJ38" s="3"/>
      <c r="UKK38" s="3"/>
      <c r="UKL38" s="3"/>
      <c r="UKM38" s="3"/>
      <c r="UKN38" s="3"/>
      <c r="UKO38" s="3"/>
      <c r="UKP38" s="3"/>
      <c r="UKQ38" s="3"/>
      <c r="UKR38" s="3"/>
      <c r="UKS38" s="3"/>
      <c r="UKT38" s="3"/>
      <c r="UKU38" s="3"/>
      <c r="UKV38" s="3"/>
      <c r="UKW38" s="3"/>
      <c r="UKX38" s="3"/>
      <c r="UKY38" s="3"/>
      <c r="UKZ38" s="3"/>
      <c r="ULA38" s="3"/>
      <c r="ULB38" s="3"/>
      <c r="ULC38" s="3"/>
      <c r="ULD38" s="3"/>
      <c r="ULE38" s="3"/>
      <c r="ULF38" s="3"/>
      <c r="ULG38" s="3"/>
      <c r="ULH38" s="3"/>
      <c r="ULI38" s="3"/>
      <c r="ULJ38" s="3"/>
      <c r="ULK38" s="3"/>
      <c r="ULL38" s="3"/>
      <c r="ULM38" s="3"/>
      <c r="ULN38" s="3"/>
      <c r="ULO38" s="3"/>
      <c r="ULP38" s="3"/>
      <c r="ULQ38" s="3"/>
      <c r="ULR38" s="3"/>
      <c r="ULS38" s="3"/>
      <c r="ULT38" s="3"/>
      <c r="ULU38" s="3"/>
      <c r="ULV38" s="3"/>
      <c r="ULW38" s="3"/>
      <c r="ULX38" s="3"/>
      <c r="ULY38" s="3"/>
      <c r="ULZ38" s="3"/>
      <c r="UMA38" s="3"/>
      <c r="UMB38" s="3"/>
      <c r="UMC38" s="3"/>
      <c r="UMD38" s="3"/>
      <c r="UME38" s="3"/>
      <c r="UMF38" s="3"/>
      <c r="UMG38" s="3"/>
      <c r="UMH38" s="3"/>
      <c r="UMI38" s="3"/>
      <c r="UMJ38" s="3"/>
      <c r="UMK38" s="3"/>
      <c r="UML38" s="3"/>
      <c r="UMM38" s="3"/>
      <c r="UMN38" s="3"/>
      <c r="UMO38" s="3"/>
      <c r="UMP38" s="3"/>
      <c r="UMQ38" s="3"/>
      <c r="UMR38" s="3"/>
      <c r="UMS38" s="3"/>
      <c r="UMT38" s="3"/>
      <c r="UMU38" s="3"/>
      <c r="UMV38" s="3"/>
      <c r="UMW38" s="3"/>
      <c r="UMX38" s="3"/>
      <c r="UMY38" s="3"/>
      <c r="UMZ38" s="3"/>
      <c r="UNA38" s="3"/>
      <c r="UNB38" s="3"/>
      <c r="UNC38" s="3"/>
      <c r="UND38" s="3"/>
      <c r="UNE38" s="3"/>
      <c r="UNF38" s="3"/>
      <c r="UNG38" s="3"/>
      <c r="UNH38" s="3"/>
      <c r="UNI38" s="3"/>
      <c r="UNJ38" s="3"/>
      <c r="UNK38" s="3"/>
      <c r="UNL38" s="3"/>
      <c r="UNM38" s="3"/>
      <c r="UNN38" s="3"/>
      <c r="UNO38" s="3"/>
      <c r="UNP38" s="3"/>
      <c r="UNQ38" s="3"/>
      <c r="UNR38" s="3"/>
      <c r="UNS38" s="3"/>
      <c r="UNT38" s="3"/>
      <c r="UNU38" s="3"/>
      <c r="UNV38" s="3"/>
      <c r="UNW38" s="3"/>
      <c r="UNX38" s="3"/>
      <c r="UNY38" s="3"/>
      <c r="UNZ38" s="3"/>
      <c r="UOA38" s="3"/>
      <c r="UOB38" s="3"/>
      <c r="UOC38" s="3"/>
      <c r="UOD38" s="3"/>
      <c r="UOE38" s="3"/>
      <c r="UOF38" s="3"/>
      <c r="UOG38" s="3"/>
      <c r="UOH38" s="3"/>
      <c r="UOI38" s="3"/>
      <c r="UOJ38" s="3"/>
      <c r="UOK38" s="3"/>
      <c r="UOL38" s="3"/>
      <c r="UOM38" s="3"/>
      <c r="UON38" s="3"/>
      <c r="UOO38" s="3"/>
      <c r="UOP38" s="3"/>
      <c r="UOQ38" s="3"/>
      <c r="UOR38" s="3"/>
      <c r="UOS38" s="3"/>
      <c r="UOT38" s="3"/>
      <c r="UOU38" s="3"/>
      <c r="UOV38" s="3"/>
      <c r="UOW38" s="3"/>
      <c r="UOX38" s="3"/>
      <c r="UOY38" s="3"/>
      <c r="UOZ38" s="3"/>
      <c r="UPA38" s="3"/>
      <c r="UPB38" s="3"/>
      <c r="UPC38" s="3"/>
      <c r="UPD38" s="3"/>
      <c r="UPE38" s="3"/>
      <c r="UPF38" s="3"/>
      <c r="UPG38" s="3"/>
      <c r="UPH38" s="3"/>
      <c r="UPI38" s="3"/>
      <c r="UPJ38" s="3"/>
      <c r="UPK38" s="3"/>
      <c r="UPL38" s="3"/>
      <c r="UPM38" s="3"/>
      <c r="UPN38" s="3"/>
      <c r="UPO38" s="3"/>
      <c r="UPP38" s="3"/>
      <c r="UPQ38" s="3"/>
      <c r="UPR38" s="3"/>
      <c r="UPS38" s="3"/>
      <c r="UPT38" s="3"/>
      <c r="UPU38" s="3"/>
      <c r="UPV38" s="3"/>
      <c r="UPW38" s="3"/>
      <c r="UPX38" s="3"/>
      <c r="UPY38" s="3"/>
      <c r="UPZ38" s="3"/>
      <c r="UQA38" s="3"/>
      <c r="UQB38" s="3"/>
      <c r="UQC38" s="3"/>
      <c r="UQD38" s="3"/>
      <c r="UQE38" s="3"/>
      <c r="UQF38" s="3"/>
      <c r="UQG38" s="3"/>
      <c r="UQH38" s="3"/>
      <c r="UQI38" s="3"/>
      <c r="UQJ38" s="3"/>
      <c r="UQK38" s="3"/>
      <c r="UQL38" s="3"/>
      <c r="UQM38" s="3"/>
      <c r="UQN38" s="3"/>
      <c r="UQO38" s="3"/>
      <c r="UQP38" s="3"/>
      <c r="UQQ38" s="3"/>
      <c r="UQR38" s="3"/>
      <c r="UQS38" s="3"/>
      <c r="UQT38" s="3"/>
      <c r="UQU38" s="3"/>
      <c r="UQV38" s="3"/>
      <c r="UQW38" s="3"/>
      <c r="UQX38" s="3"/>
      <c r="UQY38" s="3"/>
      <c r="UQZ38" s="3"/>
      <c r="URA38" s="3"/>
      <c r="URB38" s="3"/>
      <c r="URC38" s="3"/>
      <c r="URD38" s="3"/>
      <c r="URE38" s="3"/>
      <c r="URF38" s="3"/>
      <c r="URG38" s="3"/>
      <c r="URH38" s="3"/>
      <c r="URI38" s="3"/>
      <c r="URJ38" s="3"/>
      <c r="URK38" s="3"/>
      <c r="URL38" s="3"/>
      <c r="URM38" s="3"/>
      <c r="URN38" s="3"/>
      <c r="URO38" s="3"/>
      <c r="URP38" s="3"/>
      <c r="URQ38" s="3"/>
      <c r="URR38" s="3"/>
      <c r="URS38" s="3"/>
      <c r="URT38" s="3"/>
      <c r="URU38" s="3"/>
      <c r="URV38" s="3"/>
      <c r="URW38" s="3"/>
      <c r="URX38" s="3"/>
      <c r="URY38" s="3"/>
      <c r="URZ38" s="3"/>
      <c r="USA38" s="3"/>
      <c r="USB38" s="3"/>
      <c r="USC38" s="3"/>
      <c r="USD38" s="3"/>
      <c r="USE38" s="3"/>
      <c r="USF38" s="3"/>
      <c r="USG38" s="3"/>
      <c r="USH38" s="3"/>
      <c r="USI38" s="3"/>
      <c r="USJ38" s="3"/>
      <c r="USK38" s="3"/>
      <c r="USL38" s="3"/>
      <c r="USM38" s="3"/>
      <c r="USN38" s="3"/>
      <c r="USO38" s="3"/>
      <c r="USP38" s="3"/>
      <c r="USQ38" s="3"/>
      <c r="USR38" s="3"/>
      <c r="USS38" s="3"/>
      <c r="UST38" s="3"/>
      <c r="USU38" s="3"/>
      <c r="USV38" s="3"/>
      <c r="USW38" s="3"/>
      <c r="USX38" s="3"/>
      <c r="USY38" s="3"/>
      <c r="USZ38" s="3"/>
      <c r="UTA38" s="3"/>
      <c r="UTB38" s="3"/>
      <c r="UTC38" s="3"/>
      <c r="UTD38" s="3"/>
      <c r="UTE38" s="3"/>
      <c r="UTF38" s="3"/>
      <c r="UTG38" s="3"/>
      <c r="UTH38" s="3"/>
      <c r="UTI38" s="3"/>
      <c r="UTJ38" s="3"/>
      <c r="UTK38" s="3"/>
      <c r="UTL38" s="3"/>
      <c r="UTM38" s="3"/>
      <c r="UTN38" s="3"/>
      <c r="UTO38" s="3"/>
      <c r="UTP38" s="3"/>
      <c r="UTQ38" s="3"/>
      <c r="UTR38" s="3"/>
      <c r="UTS38" s="3"/>
      <c r="UTT38" s="3"/>
      <c r="UTU38" s="3"/>
      <c r="UTV38" s="3"/>
      <c r="UTW38" s="3"/>
      <c r="UTX38" s="3"/>
      <c r="UTY38" s="3"/>
      <c r="UTZ38" s="3"/>
      <c r="UUA38" s="3"/>
      <c r="UUB38" s="3"/>
      <c r="UUC38" s="3"/>
      <c r="UUD38" s="3"/>
      <c r="UUE38" s="3"/>
      <c r="UUF38" s="3"/>
      <c r="UUG38" s="3"/>
      <c r="UUH38" s="3"/>
      <c r="UUI38" s="3"/>
      <c r="UUJ38" s="3"/>
      <c r="UUK38" s="3"/>
      <c r="UUL38" s="3"/>
      <c r="UUM38" s="3"/>
      <c r="UUN38" s="3"/>
      <c r="UUO38" s="3"/>
      <c r="UUP38" s="3"/>
      <c r="UUQ38" s="3"/>
      <c r="UUR38" s="3"/>
      <c r="UUS38" s="3"/>
      <c r="UUT38" s="3"/>
      <c r="UUU38" s="3"/>
      <c r="UUV38" s="3"/>
      <c r="UUW38" s="3"/>
      <c r="UUX38" s="3"/>
      <c r="UUY38" s="3"/>
      <c r="UUZ38" s="3"/>
      <c r="UVA38" s="3"/>
      <c r="UVB38" s="3"/>
      <c r="UVC38" s="3"/>
      <c r="UVD38" s="3"/>
      <c r="UVE38" s="3"/>
      <c r="UVF38" s="3"/>
      <c r="UVG38" s="3"/>
      <c r="UVH38" s="3"/>
      <c r="UVI38" s="3"/>
      <c r="UVJ38" s="3"/>
      <c r="UVK38" s="3"/>
      <c r="UVL38" s="3"/>
      <c r="UVM38" s="3"/>
      <c r="UVN38" s="3"/>
      <c r="UVO38" s="3"/>
      <c r="UVP38" s="3"/>
      <c r="UVQ38" s="3"/>
      <c r="UVR38" s="3"/>
      <c r="UVS38" s="3"/>
      <c r="UVT38" s="3"/>
      <c r="UVU38" s="3"/>
      <c r="UVV38" s="3"/>
      <c r="UVW38" s="3"/>
      <c r="UVX38" s="3"/>
      <c r="UVY38" s="3"/>
      <c r="UVZ38" s="3"/>
      <c r="UWA38" s="3"/>
      <c r="UWB38" s="3"/>
      <c r="UWC38" s="3"/>
      <c r="UWD38" s="3"/>
      <c r="UWE38" s="3"/>
      <c r="UWF38" s="3"/>
      <c r="UWG38" s="3"/>
      <c r="UWH38" s="3"/>
      <c r="UWI38" s="3"/>
      <c r="UWJ38" s="3"/>
      <c r="UWK38" s="3"/>
      <c r="UWL38" s="3"/>
      <c r="UWM38" s="3"/>
      <c r="UWN38" s="3"/>
      <c r="UWO38" s="3"/>
      <c r="UWP38" s="3"/>
      <c r="UWQ38" s="3"/>
      <c r="UWR38" s="3"/>
      <c r="UWS38" s="3"/>
      <c r="UWT38" s="3"/>
      <c r="UWU38" s="3"/>
      <c r="UWV38" s="3"/>
      <c r="UWW38" s="3"/>
      <c r="UWX38" s="3"/>
      <c r="UWY38" s="3"/>
      <c r="UWZ38" s="3"/>
      <c r="UXA38" s="3"/>
      <c r="UXB38" s="3"/>
      <c r="UXC38" s="3"/>
      <c r="UXD38" s="3"/>
      <c r="UXE38" s="3"/>
      <c r="UXF38" s="3"/>
      <c r="UXG38" s="3"/>
      <c r="UXH38" s="3"/>
      <c r="UXI38" s="3"/>
      <c r="UXJ38" s="3"/>
      <c r="UXK38" s="3"/>
      <c r="UXL38" s="3"/>
      <c r="UXM38" s="3"/>
      <c r="UXN38" s="3"/>
      <c r="UXO38" s="3"/>
      <c r="UXP38" s="3"/>
      <c r="UXQ38" s="3"/>
      <c r="UXR38" s="3"/>
      <c r="UXS38" s="3"/>
      <c r="UXT38" s="3"/>
      <c r="UXU38" s="3"/>
      <c r="UXV38" s="3"/>
      <c r="UXW38" s="3"/>
      <c r="UXX38" s="3"/>
      <c r="UXY38" s="3"/>
      <c r="UXZ38" s="3"/>
      <c r="UYA38" s="3"/>
      <c r="UYB38" s="3"/>
      <c r="UYC38" s="3"/>
      <c r="UYD38" s="3"/>
      <c r="UYE38" s="3"/>
      <c r="UYF38" s="3"/>
      <c r="UYG38" s="3"/>
      <c r="UYH38" s="3"/>
      <c r="UYI38" s="3"/>
      <c r="UYJ38" s="3"/>
      <c r="UYK38" s="3"/>
      <c r="UYL38" s="3"/>
      <c r="UYM38" s="3"/>
      <c r="UYN38" s="3"/>
      <c r="UYO38" s="3"/>
      <c r="UYP38" s="3"/>
      <c r="UYQ38" s="3"/>
      <c r="UYR38" s="3"/>
      <c r="UYS38" s="3"/>
      <c r="UYT38" s="3"/>
      <c r="UYU38" s="3"/>
      <c r="UYV38" s="3"/>
      <c r="UYW38" s="3"/>
      <c r="UYX38" s="3"/>
      <c r="UYY38" s="3"/>
      <c r="UYZ38" s="3"/>
      <c r="UZA38" s="3"/>
      <c r="UZB38" s="3"/>
      <c r="UZC38" s="3"/>
      <c r="UZD38" s="3"/>
      <c r="UZE38" s="3"/>
      <c r="UZF38" s="3"/>
      <c r="UZG38" s="3"/>
      <c r="UZH38" s="3"/>
      <c r="UZI38" s="3"/>
      <c r="UZJ38" s="3"/>
      <c r="UZK38" s="3"/>
      <c r="UZL38" s="3"/>
      <c r="UZM38" s="3"/>
      <c r="UZN38" s="3"/>
      <c r="UZO38" s="3"/>
      <c r="UZP38" s="3"/>
      <c r="UZQ38" s="3"/>
      <c r="UZR38" s="3"/>
      <c r="UZS38" s="3"/>
      <c r="UZT38" s="3"/>
      <c r="UZU38" s="3"/>
      <c r="UZV38" s="3"/>
      <c r="UZW38" s="3"/>
      <c r="UZX38" s="3"/>
      <c r="UZY38" s="3"/>
      <c r="UZZ38" s="3"/>
      <c r="VAA38" s="3"/>
      <c r="VAB38" s="3"/>
      <c r="VAC38" s="3"/>
      <c r="VAD38" s="3"/>
      <c r="VAE38" s="3"/>
      <c r="VAF38" s="3"/>
      <c r="VAG38" s="3"/>
      <c r="VAH38" s="3"/>
      <c r="VAI38" s="3"/>
      <c r="VAJ38" s="3"/>
      <c r="VAK38" s="3"/>
      <c r="VAL38" s="3"/>
      <c r="VAM38" s="3"/>
      <c r="VAN38" s="3"/>
      <c r="VAO38" s="3"/>
      <c r="VAP38" s="3"/>
      <c r="VAQ38" s="3"/>
      <c r="VAR38" s="3"/>
      <c r="VAS38" s="3"/>
      <c r="VAT38" s="3"/>
      <c r="VAU38" s="3"/>
      <c r="VAV38" s="3"/>
      <c r="VAW38" s="3"/>
      <c r="VAX38" s="3"/>
      <c r="VAY38" s="3"/>
      <c r="VAZ38" s="3"/>
      <c r="VBA38" s="3"/>
      <c r="VBB38" s="3"/>
      <c r="VBC38" s="3"/>
      <c r="VBD38" s="3"/>
      <c r="VBE38" s="3"/>
      <c r="VBF38" s="3"/>
      <c r="VBG38" s="3"/>
      <c r="VBH38" s="3"/>
      <c r="VBI38" s="3"/>
      <c r="VBJ38" s="3"/>
      <c r="VBK38" s="3"/>
      <c r="VBL38" s="3"/>
      <c r="VBM38" s="3"/>
      <c r="VBN38" s="3"/>
      <c r="VBO38" s="3"/>
      <c r="VBP38" s="3"/>
      <c r="VBQ38" s="3"/>
      <c r="VBR38" s="3"/>
      <c r="VBS38" s="3"/>
      <c r="VBT38" s="3"/>
      <c r="VBU38" s="3"/>
      <c r="VBV38" s="3"/>
      <c r="VBW38" s="3"/>
      <c r="VBX38" s="3"/>
      <c r="VBY38" s="3"/>
      <c r="VBZ38" s="3"/>
      <c r="VCA38" s="3"/>
      <c r="VCB38" s="3"/>
      <c r="VCC38" s="3"/>
      <c r="VCD38" s="3"/>
      <c r="VCE38" s="3"/>
      <c r="VCF38" s="3"/>
      <c r="VCG38" s="3"/>
      <c r="VCH38" s="3"/>
      <c r="VCI38" s="3"/>
      <c r="VCJ38" s="3"/>
      <c r="VCK38" s="3"/>
      <c r="VCL38" s="3"/>
      <c r="VCM38" s="3"/>
      <c r="VCN38" s="3"/>
      <c r="VCO38" s="3"/>
      <c r="VCP38" s="3"/>
      <c r="VCQ38" s="3"/>
      <c r="VCR38" s="3"/>
      <c r="VCS38" s="3"/>
      <c r="VCT38" s="3"/>
      <c r="VCU38" s="3"/>
      <c r="VCV38" s="3"/>
      <c r="VCW38" s="3"/>
      <c r="VCX38" s="3"/>
      <c r="VCY38" s="3"/>
      <c r="VCZ38" s="3"/>
      <c r="VDA38" s="3"/>
      <c r="VDB38" s="3"/>
      <c r="VDC38" s="3"/>
      <c r="VDD38" s="3"/>
      <c r="VDE38" s="3"/>
      <c r="VDF38" s="3"/>
      <c r="VDG38" s="3"/>
      <c r="VDH38" s="3"/>
      <c r="VDI38" s="3"/>
      <c r="VDJ38" s="3"/>
      <c r="VDK38" s="3"/>
      <c r="VDL38" s="3"/>
      <c r="VDM38" s="3"/>
      <c r="VDN38" s="3"/>
      <c r="VDO38" s="3"/>
      <c r="VDP38" s="3"/>
      <c r="VDQ38" s="3"/>
      <c r="VDR38" s="3"/>
      <c r="VDS38" s="3"/>
      <c r="VDT38" s="3"/>
      <c r="VDU38" s="3"/>
      <c r="VDV38" s="3"/>
      <c r="VDW38" s="3"/>
      <c r="VDX38" s="3"/>
      <c r="VDY38" s="3"/>
      <c r="VDZ38" s="3"/>
      <c r="VEA38" s="3"/>
      <c r="VEB38" s="3"/>
      <c r="VEC38" s="3"/>
      <c r="VED38" s="3"/>
      <c r="VEE38" s="3"/>
      <c r="VEF38" s="3"/>
      <c r="VEG38" s="3"/>
      <c r="VEH38" s="3"/>
      <c r="VEI38" s="3"/>
      <c r="VEJ38" s="3"/>
      <c r="VEK38" s="3"/>
      <c r="VEL38" s="3"/>
      <c r="VEM38" s="3"/>
      <c r="VEN38" s="3"/>
      <c r="VEO38" s="3"/>
      <c r="VEP38" s="3"/>
      <c r="VEQ38" s="3"/>
      <c r="VER38" s="3"/>
      <c r="VES38" s="3"/>
      <c r="VET38" s="3"/>
      <c r="VEU38" s="3"/>
      <c r="VEV38" s="3"/>
      <c r="VEW38" s="3"/>
      <c r="VEX38" s="3"/>
      <c r="VEY38" s="3"/>
      <c r="VEZ38" s="3"/>
      <c r="VFA38" s="3"/>
      <c r="VFB38" s="3"/>
      <c r="VFC38" s="3"/>
      <c r="VFD38" s="3"/>
      <c r="VFE38" s="3"/>
      <c r="VFF38" s="3"/>
      <c r="VFG38" s="3"/>
      <c r="VFH38" s="3"/>
      <c r="VFI38" s="3"/>
      <c r="VFJ38" s="3"/>
      <c r="VFK38" s="3"/>
      <c r="VFL38" s="3"/>
      <c r="VFM38" s="3"/>
      <c r="VFN38" s="3"/>
      <c r="VFO38" s="3"/>
      <c r="VFP38" s="3"/>
      <c r="VFQ38" s="3"/>
      <c r="VFR38" s="3"/>
      <c r="VFS38" s="3"/>
      <c r="VFT38" s="3"/>
      <c r="VFU38" s="3"/>
      <c r="VFV38" s="3"/>
      <c r="VFW38" s="3"/>
      <c r="VFX38" s="3"/>
      <c r="VFY38" s="3"/>
      <c r="VFZ38" s="3"/>
      <c r="VGA38" s="3"/>
      <c r="VGB38" s="3"/>
      <c r="VGC38" s="3"/>
      <c r="VGD38" s="3"/>
      <c r="VGE38" s="3"/>
      <c r="VGF38" s="3"/>
      <c r="VGG38" s="3"/>
      <c r="VGH38" s="3"/>
      <c r="VGI38" s="3"/>
      <c r="VGJ38" s="3"/>
      <c r="VGK38" s="3"/>
      <c r="VGL38" s="3"/>
      <c r="VGM38" s="3"/>
      <c r="VGN38" s="3"/>
      <c r="VGO38" s="3"/>
      <c r="VGP38" s="3"/>
      <c r="VGQ38" s="3"/>
      <c r="VGR38" s="3"/>
      <c r="VGS38" s="3"/>
      <c r="VGT38" s="3"/>
      <c r="VGU38" s="3"/>
      <c r="VGV38" s="3"/>
      <c r="VGW38" s="3"/>
      <c r="VGX38" s="3"/>
      <c r="VGY38" s="3"/>
      <c r="VGZ38" s="3"/>
      <c r="VHA38" s="3"/>
      <c r="VHB38" s="3"/>
      <c r="VHC38" s="3"/>
      <c r="VHD38" s="3"/>
      <c r="VHE38" s="3"/>
      <c r="VHF38" s="3"/>
      <c r="VHG38" s="3"/>
      <c r="VHH38" s="3"/>
      <c r="VHI38" s="3"/>
      <c r="VHJ38" s="3"/>
      <c r="VHK38" s="3"/>
      <c r="VHL38" s="3"/>
      <c r="VHM38" s="3"/>
      <c r="VHN38" s="3"/>
      <c r="VHO38" s="3"/>
      <c r="VHP38" s="3"/>
      <c r="VHQ38" s="3"/>
      <c r="VHR38" s="3"/>
      <c r="VHS38" s="3"/>
      <c r="VHT38" s="3"/>
      <c r="VHU38" s="3"/>
      <c r="VHV38" s="3"/>
      <c r="VHW38" s="3"/>
      <c r="VHX38" s="3"/>
      <c r="VHY38" s="3"/>
      <c r="VHZ38" s="3"/>
      <c r="VIA38" s="3"/>
      <c r="VIB38" s="3"/>
      <c r="VIC38" s="3"/>
      <c r="VID38" s="3"/>
      <c r="VIE38" s="3"/>
      <c r="VIF38" s="3"/>
      <c r="VIG38" s="3"/>
      <c r="VIH38" s="3"/>
      <c r="VII38" s="3"/>
      <c r="VIJ38" s="3"/>
      <c r="VIK38" s="3"/>
      <c r="VIL38" s="3"/>
      <c r="VIM38" s="3"/>
      <c r="VIN38" s="3"/>
      <c r="VIO38" s="3"/>
      <c r="VIP38" s="3"/>
      <c r="VIQ38" s="3"/>
      <c r="VIR38" s="3"/>
      <c r="VIS38" s="3"/>
      <c r="VIT38" s="3"/>
      <c r="VIU38" s="3"/>
      <c r="VIV38" s="3"/>
      <c r="VIW38" s="3"/>
      <c r="VIX38" s="3"/>
      <c r="VIY38" s="3"/>
      <c r="VIZ38" s="3"/>
      <c r="VJA38" s="3"/>
      <c r="VJB38" s="3"/>
      <c r="VJC38" s="3"/>
      <c r="VJD38" s="3"/>
      <c r="VJE38" s="3"/>
      <c r="VJF38" s="3"/>
      <c r="VJG38" s="3"/>
      <c r="VJH38" s="3"/>
      <c r="VJI38" s="3"/>
      <c r="VJJ38" s="3"/>
      <c r="VJK38" s="3"/>
      <c r="VJL38" s="3"/>
      <c r="VJM38" s="3"/>
      <c r="VJN38" s="3"/>
      <c r="VJO38" s="3"/>
      <c r="VJP38" s="3"/>
      <c r="VJQ38" s="3"/>
      <c r="VJR38" s="3"/>
      <c r="VJS38" s="3"/>
      <c r="VJT38" s="3"/>
      <c r="VJU38" s="3"/>
      <c r="VJV38" s="3"/>
      <c r="VJW38" s="3"/>
      <c r="VJX38" s="3"/>
      <c r="VJY38" s="3"/>
      <c r="VJZ38" s="3"/>
      <c r="VKA38" s="3"/>
      <c r="VKB38" s="3"/>
      <c r="VKC38" s="3"/>
      <c r="VKD38" s="3"/>
      <c r="VKE38" s="3"/>
      <c r="VKF38" s="3"/>
      <c r="VKG38" s="3"/>
      <c r="VKH38" s="3"/>
      <c r="VKI38" s="3"/>
      <c r="VKJ38" s="3"/>
      <c r="VKK38" s="3"/>
      <c r="VKL38" s="3"/>
      <c r="VKM38" s="3"/>
      <c r="VKN38" s="3"/>
      <c r="VKO38" s="3"/>
      <c r="VKP38" s="3"/>
      <c r="VKQ38" s="3"/>
      <c r="VKR38" s="3"/>
      <c r="VKS38" s="3"/>
      <c r="VKT38" s="3"/>
      <c r="VKU38" s="3"/>
      <c r="VKV38" s="3"/>
      <c r="VKW38" s="3"/>
      <c r="VKX38" s="3"/>
      <c r="VKY38" s="3"/>
      <c r="VKZ38" s="3"/>
      <c r="VLA38" s="3"/>
      <c r="VLB38" s="3"/>
      <c r="VLC38" s="3"/>
      <c r="VLD38" s="3"/>
      <c r="VLE38" s="3"/>
      <c r="VLF38" s="3"/>
      <c r="VLG38" s="3"/>
      <c r="VLH38" s="3"/>
      <c r="VLI38" s="3"/>
      <c r="VLJ38" s="3"/>
      <c r="VLK38" s="3"/>
      <c r="VLL38" s="3"/>
      <c r="VLM38" s="3"/>
      <c r="VLN38" s="3"/>
      <c r="VLO38" s="3"/>
      <c r="VLP38" s="3"/>
      <c r="VLQ38" s="3"/>
      <c r="VLR38" s="3"/>
      <c r="VLS38" s="3"/>
      <c r="VLT38" s="3"/>
      <c r="VLU38" s="3"/>
      <c r="VLV38" s="3"/>
      <c r="VLW38" s="3"/>
      <c r="VLX38" s="3"/>
      <c r="VLY38" s="3"/>
      <c r="VLZ38" s="3"/>
      <c r="VMA38" s="3"/>
      <c r="VMB38" s="3"/>
      <c r="VMC38" s="3"/>
      <c r="VMD38" s="3"/>
      <c r="VME38" s="3"/>
      <c r="VMF38" s="3"/>
      <c r="VMG38" s="3"/>
      <c r="VMH38" s="3"/>
      <c r="VMI38" s="3"/>
      <c r="VMJ38" s="3"/>
      <c r="VMK38" s="3"/>
      <c r="VML38" s="3"/>
      <c r="VMM38" s="3"/>
      <c r="VMN38" s="3"/>
      <c r="VMO38" s="3"/>
      <c r="VMP38" s="3"/>
      <c r="VMQ38" s="3"/>
      <c r="VMR38" s="3"/>
      <c r="VMS38" s="3"/>
      <c r="VMT38" s="3"/>
      <c r="VMU38" s="3"/>
      <c r="VMV38" s="3"/>
      <c r="VMW38" s="3"/>
      <c r="VMX38" s="3"/>
      <c r="VMY38" s="3"/>
      <c r="VMZ38" s="3"/>
      <c r="VNA38" s="3"/>
      <c r="VNB38" s="3"/>
      <c r="VNC38" s="3"/>
      <c r="VND38" s="3"/>
      <c r="VNE38" s="3"/>
      <c r="VNF38" s="3"/>
      <c r="VNG38" s="3"/>
      <c r="VNH38" s="3"/>
      <c r="VNI38" s="3"/>
      <c r="VNJ38" s="3"/>
      <c r="VNK38" s="3"/>
      <c r="VNL38" s="3"/>
      <c r="VNM38" s="3"/>
      <c r="VNN38" s="3"/>
      <c r="VNO38" s="3"/>
      <c r="VNP38" s="3"/>
      <c r="VNQ38" s="3"/>
      <c r="VNR38" s="3"/>
      <c r="VNS38" s="3"/>
      <c r="VNT38" s="3"/>
      <c r="VNU38" s="3"/>
      <c r="VNV38" s="3"/>
      <c r="VNW38" s="3"/>
      <c r="VNX38" s="3"/>
      <c r="VNY38" s="3"/>
      <c r="VNZ38" s="3"/>
      <c r="VOA38" s="3"/>
      <c r="VOB38" s="3"/>
      <c r="VOC38" s="3"/>
      <c r="VOD38" s="3"/>
      <c r="VOE38" s="3"/>
      <c r="VOF38" s="3"/>
      <c r="VOG38" s="3"/>
      <c r="VOH38" s="3"/>
      <c r="VOI38" s="3"/>
      <c r="VOJ38" s="3"/>
      <c r="VOK38" s="3"/>
      <c r="VOL38" s="3"/>
      <c r="VOM38" s="3"/>
      <c r="VON38" s="3"/>
      <c r="VOO38" s="3"/>
      <c r="VOP38" s="3"/>
      <c r="VOQ38" s="3"/>
      <c r="VOR38" s="3"/>
      <c r="VOS38" s="3"/>
      <c r="VOT38" s="3"/>
      <c r="VOU38" s="3"/>
      <c r="VOV38" s="3"/>
      <c r="VOW38" s="3"/>
      <c r="VOX38" s="3"/>
      <c r="VOY38" s="3"/>
      <c r="VOZ38" s="3"/>
      <c r="VPA38" s="3"/>
      <c r="VPB38" s="3"/>
      <c r="VPC38" s="3"/>
      <c r="VPD38" s="3"/>
      <c r="VPE38" s="3"/>
      <c r="VPF38" s="3"/>
      <c r="VPG38" s="3"/>
      <c r="VPH38" s="3"/>
      <c r="VPI38" s="3"/>
      <c r="VPJ38" s="3"/>
      <c r="VPK38" s="3"/>
      <c r="VPL38" s="3"/>
      <c r="VPM38" s="3"/>
      <c r="VPN38" s="3"/>
      <c r="VPO38" s="3"/>
      <c r="VPP38" s="3"/>
      <c r="VPQ38" s="3"/>
      <c r="VPR38" s="3"/>
      <c r="VPS38" s="3"/>
      <c r="VPT38" s="3"/>
      <c r="VPU38" s="3"/>
      <c r="VPV38" s="3"/>
      <c r="VPW38" s="3"/>
      <c r="VPX38" s="3"/>
      <c r="VPY38" s="3"/>
      <c r="VPZ38" s="3"/>
      <c r="VQA38" s="3"/>
      <c r="VQB38" s="3"/>
      <c r="VQC38" s="3"/>
      <c r="VQD38" s="3"/>
      <c r="VQE38" s="3"/>
      <c r="VQF38" s="3"/>
      <c r="VQG38" s="3"/>
      <c r="VQH38" s="3"/>
      <c r="VQI38" s="3"/>
      <c r="VQJ38" s="3"/>
      <c r="VQK38" s="3"/>
      <c r="VQL38" s="3"/>
      <c r="VQM38" s="3"/>
      <c r="VQN38" s="3"/>
      <c r="VQO38" s="3"/>
      <c r="VQP38" s="3"/>
      <c r="VQQ38" s="3"/>
      <c r="VQR38" s="3"/>
      <c r="VQS38" s="3"/>
      <c r="VQT38" s="3"/>
      <c r="VQU38" s="3"/>
      <c r="VQV38" s="3"/>
      <c r="VQW38" s="3"/>
      <c r="VQX38" s="3"/>
      <c r="VQY38" s="3"/>
      <c r="VQZ38" s="3"/>
      <c r="VRA38" s="3"/>
      <c r="VRB38" s="3"/>
      <c r="VRC38" s="3"/>
      <c r="VRD38" s="3"/>
      <c r="VRE38" s="3"/>
      <c r="VRF38" s="3"/>
      <c r="VRG38" s="3"/>
      <c r="VRH38" s="3"/>
      <c r="VRI38" s="3"/>
      <c r="VRJ38" s="3"/>
      <c r="VRK38" s="3"/>
      <c r="VRL38" s="3"/>
      <c r="VRM38" s="3"/>
      <c r="VRN38" s="3"/>
      <c r="VRO38" s="3"/>
      <c r="VRP38" s="3"/>
      <c r="VRQ38" s="3"/>
      <c r="VRR38" s="3"/>
      <c r="VRS38" s="3"/>
      <c r="VRT38" s="3"/>
      <c r="VRU38" s="3"/>
      <c r="VRV38" s="3"/>
      <c r="VRW38" s="3"/>
      <c r="VRX38" s="3"/>
      <c r="VRY38" s="3"/>
      <c r="VRZ38" s="3"/>
      <c r="VSA38" s="3"/>
      <c r="VSB38" s="3"/>
      <c r="VSC38" s="3"/>
      <c r="VSD38" s="3"/>
      <c r="VSE38" s="3"/>
      <c r="VSF38" s="3"/>
      <c r="VSG38" s="3"/>
      <c r="VSH38" s="3"/>
      <c r="VSI38" s="3"/>
      <c r="VSJ38" s="3"/>
      <c r="VSK38" s="3"/>
      <c r="VSL38" s="3"/>
      <c r="VSM38" s="3"/>
      <c r="VSN38" s="3"/>
      <c r="VSO38" s="3"/>
      <c r="VSP38" s="3"/>
      <c r="VSQ38" s="3"/>
      <c r="VSR38" s="3"/>
      <c r="VSS38" s="3"/>
      <c r="VST38" s="3"/>
      <c r="VSU38" s="3"/>
      <c r="VSV38" s="3"/>
      <c r="VSW38" s="3"/>
      <c r="VSX38" s="3"/>
      <c r="VSY38" s="3"/>
      <c r="VSZ38" s="3"/>
      <c r="VTA38" s="3"/>
      <c r="VTB38" s="3"/>
      <c r="VTC38" s="3"/>
      <c r="VTD38" s="3"/>
      <c r="VTE38" s="3"/>
      <c r="VTF38" s="3"/>
      <c r="VTG38" s="3"/>
      <c r="VTH38" s="3"/>
      <c r="VTI38" s="3"/>
      <c r="VTJ38" s="3"/>
      <c r="VTK38" s="3"/>
      <c r="VTL38" s="3"/>
      <c r="VTM38" s="3"/>
      <c r="VTN38" s="3"/>
      <c r="VTO38" s="3"/>
      <c r="VTP38" s="3"/>
      <c r="VTQ38" s="3"/>
      <c r="VTR38" s="3"/>
      <c r="VTS38" s="3"/>
      <c r="VTT38" s="3"/>
      <c r="VTU38" s="3"/>
      <c r="VTV38" s="3"/>
      <c r="VTW38" s="3"/>
      <c r="VTX38" s="3"/>
      <c r="VTY38" s="3"/>
      <c r="VTZ38" s="3"/>
      <c r="VUA38" s="3"/>
      <c r="VUB38" s="3"/>
      <c r="VUC38" s="3"/>
      <c r="VUD38" s="3"/>
      <c r="VUE38" s="3"/>
      <c r="VUF38" s="3"/>
      <c r="VUG38" s="3"/>
      <c r="VUH38" s="3"/>
      <c r="VUI38" s="3"/>
      <c r="VUJ38" s="3"/>
      <c r="VUK38" s="3"/>
      <c r="VUL38" s="3"/>
      <c r="VUM38" s="3"/>
      <c r="VUN38" s="3"/>
      <c r="VUO38" s="3"/>
      <c r="VUP38" s="3"/>
      <c r="VUQ38" s="3"/>
      <c r="VUR38" s="3"/>
      <c r="VUS38" s="3"/>
      <c r="VUT38" s="3"/>
      <c r="VUU38" s="3"/>
      <c r="VUV38" s="3"/>
      <c r="VUW38" s="3"/>
      <c r="VUX38" s="3"/>
      <c r="VUY38" s="3"/>
      <c r="VUZ38" s="3"/>
      <c r="VVA38" s="3"/>
      <c r="VVB38" s="3"/>
      <c r="VVC38" s="3"/>
      <c r="VVD38" s="3"/>
      <c r="VVE38" s="3"/>
      <c r="VVF38" s="3"/>
      <c r="VVG38" s="3"/>
      <c r="VVH38" s="3"/>
      <c r="VVI38" s="3"/>
      <c r="VVJ38" s="3"/>
      <c r="VVK38" s="3"/>
      <c r="VVL38" s="3"/>
      <c r="VVM38" s="3"/>
      <c r="VVN38" s="3"/>
      <c r="VVO38" s="3"/>
      <c r="VVP38" s="3"/>
      <c r="VVQ38" s="3"/>
      <c r="VVR38" s="3"/>
      <c r="VVS38" s="3"/>
      <c r="VVT38" s="3"/>
      <c r="VVU38" s="3"/>
      <c r="VVV38" s="3"/>
      <c r="VVW38" s="3"/>
      <c r="VVX38" s="3"/>
      <c r="VVY38" s="3"/>
      <c r="VVZ38" s="3"/>
      <c r="VWA38" s="3"/>
      <c r="VWB38" s="3"/>
      <c r="VWC38" s="3"/>
      <c r="VWD38" s="3"/>
      <c r="VWE38" s="3"/>
      <c r="VWF38" s="3"/>
      <c r="VWG38" s="3"/>
      <c r="VWH38" s="3"/>
      <c r="VWI38" s="3"/>
      <c r="VWJ38" s="3"/>
      <c r="VWK38" s="3"/>
      <c r="VWL38" s="3"/>
      <c r="VWM38" s="3"/>
      <c r="VWN38" s="3"/>
      <c r="VWO38" s="3"/>
      <c r="VWP38" s="3"/>
      <c r="VWQ38" s="3"/>
      <c r="VWR38" s="3"/>
      <c r="VWS38" s="3"/>
      <c r="VWT38" s="3"/>
      <c r="VWU38" s="3"/>
      <c r="VWV38" s="3"/>
      <c r="VWW38" s="3"/>
      <c r="VWX38" s="3"/>
      <c r="VWY38" s="3"/>
      <c r="VWZ38" s="3"/>
      <c r="VXA38" s="3"/>
      <c r="VXB38" s="3"/>
      <c r="VXC38" s="3"/>
      <c r="VXD38" s="3"/>
      <c r="VXE38" s="3"/>
      <c r="VXF38" s="3"/>
      <c r="VXG38" s="3"/>
      <c r="VXH38" s="3"/>
      <c r="VXI38" s="3"/>
      <c r="VXJ38" s="3"/>
      <c r="VXK38" s="3"/>
      <c r="VXL38" s="3"/>
      <c r="VXM38" s="3"/>
      <c r="VXN38" s="3"/>
      <c r="VXO38" s="3"/>
      <c r="VXP38" s="3"/>
      <c r="VXQ38" s="3"/>
      <c r="VXR38" s="3"/>
      <c r="VXS38" s="3"/>
      <c r="VXT38" s="3"/>
      <c r="VXU38" s="3"/>
      <c r="VXV38" s="3"/>
      <c r="VXW38" s="3"/>
      <c r="VXX38" s="3"/>
      <c r="VXY38" s="3"/>
      <c r="VXZ38" s="3"/>
      <c r="VYA38" s="3"/>
      <c r="VYB38" s="3"/>
      <c r="VYC38" s="3"/>
      <c r="VYD38" s="3"/>
      <c r="VYE38" s="3"/>
      <c r="VYF38" s="3"/>
      <c r="VYG38" s="3"/>
      <c r="VYH38" s="3"/>
      <c r="VYI38" s="3"/>
      <c r="VYJ38" s="3"/>
      <c r="VYK38" s="3"/>
      <c r="VYL38" s="3"/>
      <c r="VYM38" s="3"/>
      <c r="VYN38" s="3"/>
      <c r="VYO38" s="3"/>
      <c r="VYP38" s="3"/>
      <c r="VYQ38" s="3"/>
      <c r="VYR38" s="3"/>
      <c r="VYS38" s="3"/>
      <c r="VYT38" s="3"/>
      <c r="VYU38" s="3"/>
      <c r="VYV38" s="3"/>
      <c r="VYW38" s="3"/>
      <c r="VYX38" s="3"/>
      <c r="VYY38" s="3"/>
      <c r="VYZ38" s="3"/>
      <c r="VZA38" s="3"/>
      <c r="VZB38" s="3"/>
      <c r="VZC38" s="3"/>
      <c r="VZD38" s="3"/>
      <c r="VZE38" s="3"/>
      <c r="VZF38" s="3"/>
      <c r="VZG38" s="3"/>
      <c r="VZH38" s="3"/>
      <c r="VZI38" s="3"/>
      <c r="VZJ38" s="3"/>
      <c r="VZK38" s="3"/>
      <c r="VZL38" s="3"/>
      <c r="VZM38" s="3"/>
      <c r="VZN38" s="3"/>
      <c r="VZO38" s="3"/>
      <c r="VZP38" s="3"/>
      <c r="VZQ38" s="3"/>
      <c r="VZR38" s="3"/>
      <c r="VZS38" s="3"/>
      <c r="VZT38" s="3"/>
      <c r="VZU38" s="3"/>
      <c r="VZV38" s="3"/>
      <c r="VZW38" s="3"/>
      <c r="VZX38" s="3"/>
      <c r="VZY38" s="3"/>
      <c r="VZZ38" s="3"/>
      <c r="WAA38" s="3"/>
      <c r="WAB38" s="3"/>
      <c r="WAC38" s="3"/>
      <c r="WAD38" s="3"/>
      <c r="WAE38" s="3"/>
      <c r="WAF38" s="3"/>
      <c r="WAG38" s="3"/>
      <c r="WAH38" s="3"/>
      <c r="WAI38" s="3"/>
      <c r="WAJ38" s="3"/>
      <c r="WAK38" s="3"/>
      <c r="WAL38" s="3"/>
      <c r="WAM38" s="3"/>
      <c r="WAN38" s="3"/>
      <c r="WAO38" s="3"/>
      <c r="WAP38" s="3"/>
      <c r="WAQ38" s="3"/>
      <c r="WAR38" s="3"/>
      <c r="WAS38" s="3"/>
      <c r="WAT38" s="3"/>
      <c r="WAU38" s="3"/>
      <c r="WAV38" s="3"/>
      <c r="WAW38" s="3"/>
      <c r="WAX38" s="3"/>
      <c r="WAY38" s="3"/>
      <c r="WAZ38" s="3"/>
      <c r="WBA38" s="3"/>
      <c r="WBB38" s="3"/>
      <c r="WBC38" s="3"/>
      <c r="WBD38" s="3"/>
      <c r="WBE38" s="3"/>
      <c r="WBF38" s="3"/>
      <c r="WBG38" s="3"/>
      <c r="WBH38" s="3"/>
      <c r="WBI38" s="3"/>
      <c r="WBJ38" s="3"/>
      <c r="WBK38" s="3"/>
      <c r="WBL38" s="3"/>
      <c r="WBM38" s="3"/>
      <c r="WBN38" s="3"/>
      <c r="WBO38" s="3"/>
      <c r="WBP38" s="3"/>
      <c r="WBQ38" s="3"/>
      <c r="WBR38" s="3"/>
      <c r="WBS38" s="3"/>
      <c r="WBT38" s="3"/>
      <c r="WBU38" s="3"/>
      <c r="WBV38" s="3"/>
      <c r="WBW38" s="3"/>
      <c r="WBX38" s="3"/>
      <c r="WBY38" s="3"/>
      <c r="WBZ38" s="3"/>
      <c r="WCA38" s="3"/>
      <c r="WCB38" s="3"/>
      <c r="WCC38" s="3"/>
      <c r="WCD38" s="3"/>
      <c r="WCE38" s="3"/>
      <c r="WCF38" s="3"/>
      <c r="WCG38" s="3"/>
      <c r="WCH38" s="3"/>
      <c r="WCI38" s="3"/>
      <c r="WCJ38" s="3"/>
      <c r="WCK38" s="3"/>
      <c r="WCL38" s="3"/>
      <c r="WCM38" s="3"/>
      <c r="WCN38" s="3"/>
      <c r="WCO38" s="3"/>
      <c r="WCP38" s="3"/>
      <c r="WCQ38" s="3"/>
      <c r="WCR38" s="3"/>
      <c r="WCS38" s="3"/>
      <c r="WCT38" s="3"/>
      <c r="WCU38" s="3"/>
      <c r="WCV38" s="3"/>
      <c r="WCW38" s="3"/>
      <c r="WCX38" s="3"/>
      <c r="WCY38" s="3"/>
      <c r="WCZ38" s="3"/>
      <c r="WDA38" s="3"/>
      <c r="WDB38" s="3"/>
      <c r="WDC38" s="3"/>
      <c r="WDD38" s="3"/>
      <c r="WDE38" s="3"/>
      <c r="WDF38" s="3"/>
      <c r="WDG38" s="3"/>
      <c r="WDH38" s="3"/>
      <c r="WDI38" s="3"/>
      <c r="WDJ38" s="3"/>
      <c r="WDK38" s="3"/>
      <c r="WDL38" s="3"/>
      <c r="WDM38" s="3"/>
      <c r="WDN38" s="3"/>
      <c r="WDO38" s="3"/>
      <c r="WDP38" s="3"/>
      <c r="WDQ38" s="3"/>
      <c r="WDR38" s="3"/>
      <c r="WDS38" s="3"/>
      <c r="WDT38" s="3"/>
      <c r="WDU38" s="3"/>
      <c r="WDV38" s="3"/>
      <c r="WDW38" s="3"/>
      <c r="WDX38" s="3"/>
      <c r="WDY38" s="3"/>
      <c r="WDZ38" s="3"/>
      <c r="WEA38" s="3"/>
      <c r="WEB38" s="3"/>
      <c r="WEC38" s="3"/>
      <c r="WED38" s="3"/>
      <c r="WEE38" s="3"/>
      <c r="WEF38" s="3"/>
      <c r="WEG38" s="3"/>
      <c r="WEH38" s="3"/>
      <c r="WEI38" s="3"/>
      <c r="WEJ38" s="3"/>
      <c r="WEK38" s="3"/>
      <c r="WEL38" s="3"/>
      <c r="WEM38" s="3"/>
      <c r="WEN38" s="3"/>
      <c r="WEO38" s="3"/>
      <c r="WEP38" s="3"/>
      <c r="WEQ38" s="3"/>
      <c r="WER38" s="3"/>
      <c r="WES38" s="3"/>
      <c r="WET38" s="3"/>
      <c r="WEU38" s="3"/>
      <c r="WEV38" s="3"/>
      <c r="WEW38" s="3"/>
      <c r="WEX38" s="3"/>
      <c r="WEY38" s="3"/>
      <c r="WEZ38" s="3"/>
      <c r="WFA38" s="3"/>
      <c r="WFB38" s="3"/>
      <c r="WFC38" s="3"/>
      <c r="WFD38" s="3"/>
      <c r="WFE38" s="3"/>
      <c r="WFF38" s="3"/>
      <c r="WFG38" s="3"/>
      <c r="WFH38" s="3"/>
      <c r="WFI38" s="3"/>
      <c r="WFJ38" s="3"/>
      <c r="WFK38" s="3"/>
      <c r="WFL38" s="3"/>
      <c r="WFM38" s="3"/>
      <c r="WFN38" s="3"/>
      <c r="WFO38" s="3"/>
      <c r="WFP38" s="3"/>
      <c r="WFQ38" s="3"/>
      <c r="WFR38" s="3"/>
      <c r="WFS38" s="3"/>
      <c r="WFT38" s="3"/>
      <c r="WFU38" s="3"/>
      <c r="WFV38" s="3"/>
      <c r="WFW38" s="3"/>
      <c r="WFX38" s="3"/>
      <c r="WFY38" s="3"/>
      <c r="WFZ38" s="3"/>
      <c r="WGA38" s="3"/>
      <c r="WGB38" s="3"/>
      <c r="WGC38" s="3"/>
      <c r="WGD38" s="3"/>
      <c r="WGE38" s="3"/>
      <c r="WGF38" s="3"/>
      <c r="WGG38" s="3"/>
      <c r="WGH38" s="3"/>
      <c r="WGI38" s="3"/>
      <c r="WGJ38" s="3"/>
      <c r="WGK38" s="3"/>
      <c r="WGL38" s="3"/>
      <c r="WGM38" s="3"/>
      <c r="WGN38" s="3"/>
      <c r="WGO38" s="3"/>
      <c r="WGP38" s="3"/>
      <c r="WGQ38" s="3"/>
      <c r="WGR38" s="3"/>
      <c r="WGS38" s="3"/>
      <c r="WGT38" s="3"/>
      <c r="WGU38" s="3"/>
      <c r="WGV38" s="3"/>
      <c r="WGW38" s="3"/>
      <c r="WGX38" s="3"/>
      <c r="WGY38" s="3"/>
      <c r="WGZ38" s="3"/>
      <c r="WHA38" s="3"/>
      <c r="WHB38" s="3"/>
      <c r="WHC38" s="3"/>
      <c r="WHD38" s="3"/>
      <c r="WHE38" s="3"/>
      <c r="WHF38" s="3"/>
      <c r="WHG38" s="3"/>
      <c r="WHH38" s="3"/>
      <c r="WHI38" s="3"/>
      <c r="WHJ38" s="3"/>
      <c r="WHK38" s="3"/>
      <c r="WHL38" s="3"/>
      <c r="WHM38" s="3"/>
      <c r="WHN38" s="3"/>
      <c r="WHO38" s="3"/>
      <c r="WHP38" s="3"/>
      <c r="WHQ38" s="3"/>
      <c r="WHR38" s="3"/>
      <c r="WHS38" s="3"/>
      <c r="WHT38" s="3"/>
      <c r="WHU38" s="3"/>
      <c r="WHV38" s="3"/>
      <c r="WHW38" s="3"/>
      <c r="WHX38" s="3"/>
      <c r="WHY38" s="3"/>
      <c r="WHZ38" s="3"/>
      <c r="WIA38" s="3"/>
      <c r="WIB38" s="3"/>
      <c r="WIC38" s="3"/>
      <c r="WID38" s="3"/>
      <c r="WIE38" s="3"/>
      <c r="WIF38" s="3"/>
      <c r="WIG38" s="3"/>
      <c r="WIH38" s="3"/>
      <c r="WII38" s="3"/>
      <c r="WIJ38" s="3"/>
      <c r="WIK38" s="3"/>
      <c r="WIL38" s="3"/>
      <c r="WIM38" s="3"/>
      <c r="WIN38" s="3"/>
      <c r="WIO38" s="3"/>
      <c r="WIP38" s="3"/>
      <c r="WIQ38" s="3"/>
      <c r="WIR38" s="3"/>
      <c r="WIS38" s="3"/>
      <c r="WIT38" s="3"/>
      <c r="WIU38" s="3"/>
      <c r="WIV38" s="3"/>
      <c r="WIW38" s="3"/>
      <c r="WIX38" s="3"/>
      <c r="WIY38" s="3"/>
      <c r="WIZ38" s="3"/>
      <c r="WJA38" s="3"/>
      <c r="WJB38" s="3"/>
      <c r="WJC38" s="3"/>
      <c r="WJD38" s="3"/>
      <c r="WJE38" s="3"/>
      <c r="WJF38" s="3"/>
      <c r="WJG38" s="3"/>
      <c r="WJH38" s="3"/>
      <c r="WJI38" s="3"/>
      <c r="WJJ38" s="3"/>
      <c r="WJK38" s="3"/>
      <c r="WJL38" s="3"/>
      <c r="WJM38" s="3"/>
      <c r="WJN38" s="3"/>
      <c r="WJO38" s="3"/>
      <c r="WJP38" s="3"/>
      <c r="WJQ38" s="3"/>
      <c r="WJR38" s="3"/>
      <c r="WJS38" s="3"/>
      <c r="WJT38" s="3"/>
      <c r="WJU38" s="3"/>
      <c r="WJV38" s="3"/>
      <c r="WJW38" s="3"/>
      <c r="WJX38" s="3"/>
      <c r="WJY38" s="3"/>
      <c r="WJZ38" s="3"/>
      <c r="WKA38" s="3"/>
      <c r="WKB38" s="3"/>
      <c r="WKC38" s="3"/>
      <c r="WKD38" s="3"/>
      <c r="WKE38" s="3"/>
      <c r="WKF38" s="3"/>
      <c r="WKG38" s="3"/>
      <c r="WKH38" s="3"/>
      <c r="WKI38" s="3"/>
      <c r="WKJ38" s="3"/>
      <c r="WKK38" s="3"/>
      <c r="WKL38" s="3"/>
      <c r="WKM38" s="3"/>
      <c r="WKN38" s="3"/>
      <c r="WKO38" s="3"/>
      <c r="WKP38" s="3"/>
      <c r="WKQ38" s="3"/>
      <c r="WKR38" s="3"/>
      <c r="WKS38" s="3"/>
      <c r="WKT38" s="3"/>
      <c r="WKU38" s="3"/>
      <c r="WKV38" s="3"/>
      <c r="WKW38" s="3"/>
      <c r="WKX38" s="3"/>
      <c r="WKY38" s="3"/>
      <c r="WKZ38" s="3"/>
      <c r="WLA38" s="3"/>
      <c r="WLB38" s="3"/>
      <c r="WLC38" s="3"/>
      <c r="WLD38" s="3"/>
      <c r="WLE38" s="3"/>
      <c r="WLF38" s="3"/>
      <c r="WLG38" s="3"/>
      <c r="WLH38" s="3"/>
      <c r="WLI38" s="3"/>
      <c r="WLJ38" s="3"/>
      <c r="WLK38" s="3"/>
      <c r="WLL38" s="3"/>
      <c r="WLM38" s="3"/>
      <c r="WLN38" s="3"/>
      <c r="WLO38" s="3"/>
      <c r="WLP38" s="3"/>
      <c r="WLQ38" s="3"/>
      <c r="WLR38" s="3"/>
      <c r="WLS38" s="3"/>
      <c r="WLT38" s="3"/>
      <c r="WLU38" s="3"/>
      <c r="WLV38" s="3"/>
      <c r="WLW38" s="3"/>
      <c r="WLX38" s="3"/>
      <c r="WLY38" s="3"/>
      <c r="WLZ38" s="3"/>
      <c r="WMA38" s="3"/>
      <c r="WMB38" s="3"/>
      <c r="WMC38" s="3"/>
      <c r="WMD38" s="3"/>
      <c r="WME38" s="3"/>
      <c r="WMF38" s="3"/>
      <c r="WMG38" s="3"/>
      <c r="WMH38" s="3"/>
      <c r="WMI38" s="3"/>
      <c r="WMJ38" s="3"/>
      <c r="WMK38" s="3"/>
      <c r="WML38" s="3"/>
      <c r="WMM38" s="3"/>
      <c r="WMN38" s="3"/>
      <c r="WMO38" s="3"/>
      <c r="WMP38" s="3"/>
      <c r="WMQ38" s="3"/>
      <c r="WMR38" s="3"/>
      <c r="WMS38" s="3"/>
      <c r="WMT38" s="3"/>
      <c r="WMU38" s="3"/>
      <c r="WMV38" s="3"/>
      <c r="WMW38" s="3"/>
      <c r="WMX38" s="3"/>
      <c r="WMY38" s="3"/>
      <c r="WMZ38" s="3"/>
      <c r="WNA38" s="3"/>
      <c r="WNB38" s="3"/>
      <c r="WNC38" s="3"/>
      <c r="WND38" s="3"/>
      <c r="WNE38" s="3"/>
      <c r="WNF38" s="3"/>
      <c r="WNG38" s="3"/>
      <c r="WNH38" s="3"/>
      <c r="WNI38" s="3"/>
      <c r="WNJ38" s="3"/>
      <c r="WNK38" s="3"/>
      <c r="WNL38" s="3"/>
      <c r="WNM38" s="3"/>
      <c r="WNN38" s="3"/>
      <c r="WNO38" s="3"/>
      <c r="WNP38" s="3"/>
      <c r="WNQ38" s="3"/>
      <c r="WNR38" s="3"/>
      <c r="WNS38" s="3"/>
      <c r="WNT38" s="3"/>
      <c r="WNU38" s="3"/>
      <c r="WNV38" s="3"/>
      <c r="WNW38" s="3"/>
      <c r="WNX38" s="3"/>
      <c r="WNY38" s="3"/>
      <c r="WNZ38" s="3"/>
      <c r="WOA38" s="3"/>
      <c r="WOB38" s="3"/>
      <c r="WOC38" s="3"/>
      <c r="WOD38" s="3"/>
      <c r="WOE38" s="3"/>
      <c r="WOF38" s="3"/>
      <c r="WOG38" s="3"/>
      <c r="WOH38" s="3"/>
      <c r="WOI38" s="3"/>
      <c r="WOJ38" s="3"/>
      <c r="WOK38" s="3"/>
      <c r="WOL38" s="3"/>
      <c r="WOM38" s="3"/>
      <c r="WON38" s="3"/>
      <c r="WOO38" s="3"/>
      <c r="WOP38" s="3"/>
      <c r="WOQ38" s="3"/>
      <c r="WOR38" s="3"/>
      <c r="WOS38" s="3"/>
      <c r="WOT38" s="3"/>
      <c r="WOU38" s="3"/>
      <c r="WOV38" s="3"/>
      <c r="WOW38" s="3"/>
      <c r="WOX38" s="3"/>
      <c r="WOY38" s="3"/>
      <c r="WOZ38" s="3"/>
      <c r="WPA38" s="3"/>
      <c r="WPB38" s="3"/>
      <c r="WPC38" s="3"/>
      <c r="WPD38" s="3"/>
      <c r="WPE38" s="3"/>
      <c r="WPF38" s="3"/>
      <c r="WPG38" s="3"/>
      <c r="WPH38" s="3"/>
      <c r="WPI38" s="3"/>
      <c r="WPJ38" s="3"/>
      <c r="WPK38" s="3"/>
      <c r="WPL38" s="3"/>
      <c r="WPM38" s="3"/>
      <c r="WPN38" s="3"/>
      <c r="WPO38" s="3"/>
      <c r="WPP38" s="3"/>
      <c r="WPQ38" s="3"/>
      <c r="WPR38" s="3"/>
      <c r="WPS38" s="3"/>
      <c r="WPT38" s="3"/>
      <c r="WPU38" s="3"/>
      <c r="WPV38" s="3"/>
      <c r="WPW38" s="3"/>
      <c r="WPX38" s="3"/>
      <c r="WPY38" s="3"/>
      <c r="WPZ38" s="3"/>
      <c r="WQA38" s="3"/>
      <c r="WQB38" s="3"/>
      <c r="WQC38" s="3"/>
      <c r="WQD38" s="3"/>
      <c r="WQE38" s="3"/>
      <c r="WQF38" s="3"/>
      <c r="WQG38" s="3"/>
      <c r="WQH38" s="3"/>
      <c r="WQI38" s="3"/>
      <c r="WQJ38" s="3"/>
      <c r="WQK38" s="3"/>
      <c r="WQL38" s="3"/>
      <c r="WQM38" s="3"/>
      <c r="WQN38" s="3"/>
      <c r="WQO38" s="3"/>
      <c r="WQP38" s="3"/>
      <c r="WQQ38" s="3"/>
      <c r="WQR38" s="3"/>
      <c r="WQS38" s="3"/>
      <c r="WQT38" s="3"/>
      <c r="WQU38" s="3"/>
      <c r="WQV38" s="3"/>
      <c r="WQW38" s="3"/>
      <c r="WQX38" s="3"/>
      <c r="WQY38" s="3"/>
      <c r="WQZ38" s="3"/>
      <c r="WRA38" s="3"/>
      <c r="WRB38" s="3"/>
      <c r="WRC38" s="3"/>
      <c r="WRD38" s="3"/>
      <c r="WRE38" s="3"/>
      <c r="WRF38" s="3"/>
      <c r="WRG38" s="3"/>
      <c r="WRH38" s="3"/>
      <c r="WRI38" s="3"/>
      <c r="WRJ38" s="3"/>
      <c r="WRK38" s="3"/>
      <c r="WRL38" s="3"/>
      <c r="WRM38" s="3"/>
      <c r="WRN38" s="3"/>
      <c r="WRO38" s="3"/>
      <c r="WRP38" s="3"/>
      <c r="WRQ38" s="3"/>
      <c r="WRR38" s="3"/>
      <c r="WRS38" s="3"/>
      <c r="WRT38" s="3"/>
      <c r="WRU38" s="3"/>
      <c r="WRV38" s="3"/>
      <c r="WRW38" s="3"/>
      <c r="WRX38" s="3"/>
      <c r="WRY38" s="3"/>
      <c r="WRZ38" s="3"/>
      <c r="WSA38" s="3"/>
      <c r="WSB38" s="3"/>
      <c r="WSC38" s="3"/>
      <c r="WSD38" s="3"/>
      <c r="WSE38" s="3"/>
      <c r="WSF38" s="3"/>
      <c r="WSG38" s="3"/>
      <c r="WSH38" s="3"/>
      <c r="WSI38" s="3"/>
      <c r="WSJ38" s="3"/>
      <c r="WSK38" s="3"/>
      <c r="WSL38" s="3"/>
      <c r="WSM38" s="3"/>
      <c r="WSN38" s="3"/>
      <c r="WSO38" s="3"/>
      <c r="WSP38" s="3"/>
      <c r="WSQ38" s="3"/>
      <c r="WSR38" s="3"/>
      <c r="WSS38" s="3"/>
      <c r="WST38" s="3"/>
      <c r="WSU38" s="3"/>
      <c r="WSV38" s="3"/>
      <c r="WSW38" s="3"/>
      <c r="WSX38" s="3"/>
      <c r="WSY38" s="3"/>
      <c r="WSZ38" s="3"/>
      <c r="WTA38" s="3"/>
      <c r="WTB38" s="3"/>
      <c r="WTC38" s="3"/>
      <c r="WTD38" s="3"/>
      <c r="WTE38" s="3"/>
      <c r="WTF38" s="3"/>
      <c r="WTG38" s="3"/>
      <c r="WTH38" s="3"/>
      <c r="WTI38" s="3"/>
      <c r="WTJ38" s="3"/>
      <c r="WTK38" s="3"/>
      <c r="WTL38" s="3"/>
      <c r="WTM38" s="3"/>
      <c r="WTN38" s="3"/>
      <c r="WTO38" s="3"/>
      <c r="WTP38" s="3"/>
      <c r="WTQ38" s="3"/>
      <c r="WTR38" s="3"/>
      <c r="WTS38" s="3"/>
      <c r="WTT38" s="3"/>
      <c r="WTU38" s="3"/>
      <c r="WTV38" s="3"/>
      <c r="WTW38" s="3"/>
      <c r="WTX38" s="3"/>
      <c r="WTY38" s="3"/>
      <c r="WTZ38" s="3"/>
      <c r="WUA38" s="3"/>
      <c r="WUB38" s="3"/>
      <c r="WUC38" s="3"/>
      <c r="WUD38" s="3"/>
      <c r="WUE38" s="3"/>
      <c r="WUF38" s="3"/>
      <c r="WUG38" s="3"/>
      <c r="WUH38" s="3"/>
      <c r="WUI38" s="3"/>
      <c r="WUJ38" s="3"/>
      <c r="WUK38" s="3"/>
      <c r="WUL38" s="3"/>
      <c r="WUM38" s="3"/>
      <c r="WUN38" s="3"/>
      <c r="WUO38" s="3"/>
      <c r="WUP38" s="3"/>
      <c r="WUQ38" s="3"/>
      <c r="WUR38" s="3"/>
      <c r="WUS38" s="3"/>
      <c r="WUT38" s="3"/>
      <c r="WUU38" s="3"/>
      <c r="WUV38" s="3"/>
      <c r="WUW38" s="3"/>
      <c r="WUX38" s="3"/>
      <c r="WUY38" s="3"/>
      <c r="WUZ38" s="3"/>
      <c r="WVA38" s="3"/>
      <c r="WVB38" s="3"/>
      <c r="WVC38" s="3"/>
      <c r="WVD38" s="3"/>
      <c r="WVE38" s="3"/>
      <c r="WVF38" s="3"/>
      <c r="WVG38" s="3"/>
      <c r="WVH38" s="3"/>
      <c r="WVI38" s="3"/>
      <c r="WVJ38" s="3"/>
      <c r="WVK38" s="3"/>
      <c r="WVL38" s="3"/>
      <c r="WVM38" s="3"/>
      <c r="WVN38" s="3"/>
      <c r="WVO38" s="3"/>
      <c r="WVP38" s="3"/>
      <c r="WVQ38" s="3"/>
      <c r="WVR38" s="3"/>
      <c r="WVS38" s="3"/>
      <c r="WVT38" s="3"/>
      <c r="WVU38" s="3"/>
      <c r="WVV38" s="3"/>
      <c r="WVW38" s="3"/>
      <c r="WVX38" s="3"/>
      <c r="WVY38" s="3"/>
      <c r="WVZ38" s="3"/>
      <c r="WWA38" s="3"/>
      <c r="WWB38" s="3"/>
      <c r="WWC38" s="3"/>
      <c r="WWD38" s="3"/>
      <c r="WWE38" s="3"/>
      <c r="WWF38" s="3"/>
      <c r="WWG38" s="3"/>
      <c r="WWH38" s="3"/>
      <c r="WWI38" s="3"/>
      <c r="WWJ38" s="3"/>
      <c r="WWK38" s="3"/>
      <c r="WWL38" s="3"/>
      <c r="WWM38" s="3"/>
      <c r="WWN38" s="3"/>
      <c r="WWO38" s="3"/>
      <c r="WWP38" s="3"/>
      <c r="WWQ38" s="3"/>
      <c r="WWR38" s="3"/>
      <c r="WWS38" s="3"/>
      <c r="WWT38" s="3"/>
      <c r="WWU38" s="3"/>
      <c r="WWV38" s="3"/>
      <c r="WWW38" s="3"/>
      <c r="WWX38" s="3"/>
      <c r="WWY38" s="3"/>
      <c r="WWZ38" s="3"/>
      <c r="WXA38" s="3"/>
      <c r="WXB38" s="3"/>
      <c r="WXC38" s="3"/>
      <c r="WXD38" s="3"/>
      <c r="WXE38" s="3"/>
      <c r="WXF38" s="3"/>
      <c r="WXG38" s="3"/>
      <c r="WXH38" s="3"/>
      <c r="WXI38" s="3"/>
      <c r="WXJ38" s="3"/>
      <c r="WXK38" s="3"/>
      <c r="WXL38" s="3"/>
      <c r="WXM38" s="3"/>
      <c r="WXN38" s="3"/>
      <c r="WXO38" s="3"/>
      <c r="WXP38" s="3"/>
      <c r="WXQ38" s="3"/>
      <c r="WXR38" s="3"/>
      <c r="WXS38" s="3"/>
      <c r="WXT38" s="3"/>
      <c r="WXU38" s="3"/>
      <c r="WXV38" s="3"/>
      <c r="WXW38" s="3"/>
      <c r="WXX38" s="3"/>
      <c r="WXY38" s="3"/>
      <c r="WXZ38" s="3"/>
      <c r="WYA38" s="3"/>
      <c r="WYB38" s="3"/>
      <c r="WYC38" s="3"/>
      <c r="WYD38" s="3"/>
      <c r="WYE38" s="3"/>
      <c r="WYF38" s="3"/>
      <c r="WYG38" s="3"/>
      <c r="WYH38" s="3"/>
      <c r="WYI38" s="3"/>
      <c r="WYJ38" s="3"/>
      <c r="WYK38" s="3"/>
      <c r="WYL38" s="3"/>
      <c r="WYM38" s="3"/>
      <c r="WYN38" s="3"/>
      <c r="WYO38" s="3"/>
      <c r="WYP38" s="3"/>
      <c r="WYQ38" s="3"/>
      <c r="WYR38" s="3"/>
      <c r="WYS38" s="3"/>
      <c r="WYT38" s="3"/>
      <c r="WYU38" s="3"/>
      <c r="WYV38" s="3"/>
      <c r="WYW38" s="3"/>
      <c r="WYX38" s="3"/>
      <c r="WYY38" s="3"/>
      <c r="WYZ38" s="3"/>
      <c r="WZA38" s="3"/>
      <c r="WZB38" s="3"/>
      <c r="WZC38" s="3"/>
      <c r="WZD38" s="3"/>
      <c r="WZE38" s="3"/>
      <c r="WZF38" s="3"/>
      <c r="WZG38" s="3"/>
      <c r="WZH38" s="3"/>
      <c r="WZI38" s="3"/>
      <c r="WZJ38" s="3"/>
      <c r="WZK38" s="3"/>
      <c r="WZL38" s="3"/>
      <c r="WZM38" s="3"/>
      <c r="WZN38" s="3"/>
      <c r="WZO38" s="3"/>
      <c r="WZP38" s="3"/>
      <c r="WZQ38" s="3"/>
      <c r="WZR38" s="3"/>
      <c r="WZS38" s="3"/>
      <c r="WZT38" s="3"/>
      <c r="WZU38" s="3"/>
      <c r="WZV38" s="3"/>
      <c r="WZW38" s="3"/>
      <c r="WZX38" s="3"/>
      <c r="WZY38" s="3"/>
      <c r="WZZ38" s="3"/>
      <c r="XAA38" s="3"/>
      <c r="XAB38" s="3"/>
      <c r="XAC38" s="3"/>
      <c r="XAD38" s="3"/>
      <c r="XAE38" s="3"/>
      <c r="XAF38" s="3"/>
      <c r="XAG38" s="3"/>
      <c r="XAH38" s="3"/>
      <c r="XAI38" s="3"/>
      <c r="XAJ38" s="3"/>
      <c r="XAK38" s="3"/>
      <c r="XAL38" s="3"/>
      <c r="XAM38" s="3"/>
      <c r="XAN38" s="3"/>
      <c r="XAO38" s="3"/>
      <c r="XAP38" s="3"/>
      <c r="XAQ38" s="3"/>
      <c r="XAR38" s="3"/>
      <c r="XAS38" s="3"/>
      <c r="XAT38" s="3"/>
      <c r="XAU38" s="3"/>
      <c r="XAV38" s="3"/>
      <c r="XAW38" s="3"/>
      <c r="XAX38" s="3"/>
      <c r="XAY38" s="3"/>
      <c r="XAZ38" s="3"/>
      <c r="XBA38" s="3"/>
      <c r="XBB38" s="3"/>
      <c r="XBC38" s="3"/>
      <c r="XBD38" s="3"/>
      <c r="XBE38" s="3"/>
      <c r="XBF38" s="3"/>
      <c r="XBG38" s="3"/>
      <c r="XBH38" s="3"/>
      <c r="XBI38" s="3"/>
      <c r="XBJ38" s="3"/>
      <c r="XBK38" s="3"/>
      <c r="XBL38" s="3"/>
      <c r="XBM38" s="3"/>
      <c r="XBN38" s="3"/>
      <c r="XBO38" s="3"/>
      <c r="XBP38" s="3"/>
      <c r="XBQ38" s="3"/>
      <c r="XBR38" s="3"/>
      <c r="XBS38" s="3"/>
      <c r="XBT38" s="3"/>
      <c r="XBU38" s="3"/>
      <c r="XBV38" s="3"/>
      <c r="XBW38" s="3"/>
      <c r="XBX38" s="3"/>
      <c r="XBY38" s="3"/>
      <c r="XBZ38" s="3"/>
      <c r="XCA38" s="3"/>
      <c r="XCB38" s="3"/>
      <c r="XCC38" s="3"/>
      <c r="XCD38" s="3"/>
      <c r="XCE38" s="3"/>
      <c r="XCF38" s="3"/>
      <c r="XCG38" s="3"/>
      <c r="XCH38" s="3"/>
      <c r="XCI38" s="3"/>
      <c r="XCJ38" s="3"/>
      <c r="XCK38" s="3"/>
      <c r="XCL38" s="3"/>
      <c r="XCM38" s="3"/>
      <c r="XCN38" s="3"/>
      <c r="XCO38" s="3"/>
      <c r="XCP38" s="3"/>
      <c r="XCQ38" s="3"/>
      <c r="XCR38" s="3"/>
      <c r="XCS38" s="3"/>
      <c r="XCT38" s="3"/>
      <c r="XCU38" s="3"/>
      <c r="XCV38" s="3"/>
      <c r="XCW38" s="3"/>
      <c r="XCX38" s="3"/>
      <c r="XCY38" s="3"/>
      <c r="XCZ38" s="3"/>
      <c r="XDA38" s="3"/>
      <c r="XDB38" s="3"/>
      <c r="XDC38" s="3"/>
      <c r="XDD38" s="3"/>
      <c r="XDE38" s="3"/>
      <c r="XDF38" s="3"/>
      <c r="XDG38" s="3"/>
      <c r="XDH38" s="3"/>
      <c r="XDI38" s="3"/>
      <c r="XDJ38" s="3"/>
      <c r="XDK38" s="3"/>
      <c r="XDL38" s="3"/>
      <c r="XDM38" s="3"/>
      <c r="XDN38" s="3"/>
      <c r="XDO38" s="3"/>
      <c r="XDP38" s="3"/>
      <c r="XDQ38" s="3"/>
      <c r="XDR38" s="3"/>
      <c r="XDS38" s="3"/>
      <c r="XDT38" s="3"/>
      <c r="XDU38" s="3"/>
      <c r="XDV38" s="3"/>
      <c r="XDW38" s="3"/>
      <c r="XDX38" s="3"/>
      <c r="XDY38" s="3"/>
      <c r="XDZ38" s="3"/>
      <c r="XEA38" s="3"/>
      <c r="XEB38" s="3"/>
      <c r="XEC38" s="3"/>
      <c r="XED38" s="3"/>
      <c r="XEE38" s="3"/>
      <c r="XEF38" s="3"/>
      <c r="XEG38" s="3"/>
      <c r="XEH38" s="3"/>
      <c r="XEI38" s="3"/>
      <c r="XEJ38" s="3"/>
      <c r="XEK38" s="3"/>
      <c r="XEL38" s="3"/>
      <c r="XEM38" s="3"/>
      <c r="XEN38" s="3"/>
      <c r="XEO38" s="3"/>
      <c r="XEP38" s="3"/>
      <c r="XEQ38" s="3"/>
      <c r="XER38" s="3"/>
      <c r="XES38" s="3"/>
      <c r="XET38" s="3"/>
      <c r="XEU38" s="3"/>
      <c r="XEV38" s="3"/>
      <c r="XEW38" s="3"/>
      <c r="XEX38" s="3"/>
      <c r="XEY38" s="3"/>
      <c r="XEZ38" s="3"/>
      <c r="XFA38" s="3"/>
      <c r="XFB38" s="3"/>
      <c r="XFC38" s="3"/>
      <c r="XFD38" s="3"/>
    </row>
    <row r="39" spans="1:16384" x14ac:dyDescent="0.2">
      <c r="A39" s="5" t="s">
        <v>11</v>
      </c>
      <c r="B39" s="106"/>
      <c r="C39" s="101"/>
      <c r="D39" s="4">
        <f t="shared" si="12"/>
        <v>59</v>
      </c>
      <c r="E39" s="4">
        <v>37</v>
      </c>
      <c r="F39" s="54">
        <v>9.4999999999999998E-3</v>
      </c>
      <c r="G39" s="35"/>
      <c r="H39" s="46"/>
      <c r="I39" s="43"/>
      <c r="J39" s="46"/>
      <c r="K39" s="43"/>
      <c r="L39" s="46"/>
      <c r="M39" s="43"/>
      <c r="N39" s="46"/>
      <c r="O39" s="46"/>
      <c r="P39" s="37" t="e">
        <f>$C$42*#REF!</f>
        <v>#REF!</v>
      </c>
      <c r="Q39" s="38" t="e">
        <f>$C$41*#REF!</f>
        <v>#REF!</v>
      </c>
      <c r="R39" s="39" t="e">
        <f t="shared" si="25"/>
        <v>#REF!</v>
      </c>
      <c r="S39" s="39" t="e">
        <f t="shared" si="13"/>
        <v>#REF!</v>
      </c>
      <c r="T39" s="39" t="e">
        <f t="shared" si="26"/>
        <v>#REF!</v>
      </c>
      <c r="U39" s="40" t="e">
        <f t="shared" si="22"/>
        <v>#REF!</v>
      </c>
      <c r="V39" s="37" t="e">
        <f>$C$42*#REF!</f>
        <v>#REF!</v>
      </c>
      <c r="W39" s="38" t="e">
        <f>$C$41*#REF!</f>
        <v>#REF!</v>
      </c>
      <c r="X39" s="39" t="e">
        <f t="shared" si="27"/>
        <v>#REF!</v>
      </c>
      <c r="Y39" s="39" t="e">
        <f t="shared" si="14"/>
        <v>#REF!</v>
      </c>
      <c r="Z39" s="39" t="e">
        <f t="shared" si="28"/>
        <v>#REF!</v>
      </c>
      <c r="AA39" s="40" t="e">
        <f t="shared" si="23"/>
        <v>#REF!</v>
      </c>
      <c r="AB39" s="37" t="e">
        <f>$C$42*#REF!</f>
        <v>#REF!</v>
      </c>
      <c r="AC39" s="38" t="e">
        <f>$C$41*#REF!</f>
        <v>#REF!</v>
      </c>
      <c r="AD39" s="39" t="e">
        <f t="shared" si="29"/>
        <v>#REF!</v>
      </c>
      <c r="AE39" s="39" t="e">
        <f t="shared" si="15"/>
        <v>#REF!</v>
      </c>
      <c r="AF39" s="39" t="e">
        <f t="shared" si="30"/>
        <v>#REF!</v>
      </c>
      <c r="AG39" s="40" t="e">
        <f t="shared" si="24"/>
        <v>#REF!</v>
      </c>
    </row>
    <row r="40" spans="1:16384" x14ac:dyDescent="0.2">
      <c r="A40" s="44" t="s">
        <v>18</v>
      </c>
      <c r="B40" s="107"/>
      <c r="C40" s="102"/>
      <c r="D40" s="4">
        <f t="shared" si="12"/>
        <v>60</v>
      </c>
      <c r="E40" s="4">
        <v>38</v>
      </c>
      <c r="F40" s="54">
        <v>9.4999999999999998E-3</v>
      </c>
      <c r="G40" s="35"/>
      <c r="H40" s="46"/>
      <c r="I40" s="43"/>
      <c r="J40" s="46"/>
      <c r="K40" s="43"/>
      <c r="L40" s="46"/>
      <c r="M40" s="43"/>
      <c r="N40" s="46"/>
      <c r="O40" s="46"/>
      <c r="P40" s="37" t="e">
        <f>$C$42*#REF!</f>
        <v>#REF!</v>
      </c>
      <c r="Q40" s="38" t="e">
        <f>$C$41*#REF!</f>
        <v>#REF!</v>
      </c>
      <c r="R40" s="39" t="e">
        <f t="shared" si="25"/>
        <v>#REF!</v>
      </c>
      <c r="S40" s="39" t="e">
        <f t="shared" si="13"/>
        <v>#REF!</v>
      </c>
      <c r="T40" s="39" t="e">
        <f t="shared" si="26"/>
        <v>#REF!</v>
      </c>
      <c r="U40" s="40" t="e">
        <f t="shared" si="22"/>
        <v>#REF!</v>
      </c>
      <c r="V40" s="37" t="e">
        <f>$C$42*#REF!</f>
        <v>#REF!</v>
      </c>
      <c r="W40" s="38" t="e">
        <f>$C$41*#REF!</f>
        <v>#REF!</v>
      </c>
      <c r="X40" s="39" t="e">
        <f t="shared" si="27"/>
        <v>#REF!</v>
      </c>
      <c r="Y40" s="39" t="e">
        <f t="shared" si="14"/>
        <v>#REF!</v>
      </c>
      <c r="Z40" s="39" t="e">
        <f t="shared" si="28"/>
        <v>#REF!</v>
      </c>
      <c r="AA40" s="40" t="e">
        <f t="shared" si="23"/>
        <v>#REF!</v>
      </c>
      <c r="AB40" s="37" t="e">
        <f>$C$42*#REF!</f>
        <v>#REF!</v>
      </c>
      <c r="AC40" s="38" t="e">
        <f>$C$41*#REF!</f>
        <v>#REF!</v>
      </c>
      <c r="AD40" s="39" t="e">
        <f t="shared" si="29"/>
        <v>#REF!</v>
      </c>
      <c r="AE40" s="39" t="e">
        <f t="shared" si="15"/>
        <v>#REF!</v>
      </c>
      <c r="AF40" s="39" t="e">
        <f t="shared" si="30"/>
        <v>#REF!</v>
      </c>
      <c r="AG40" s="40" t="e">
        <f t="shared" si="24"/>
        <v>#REF!</v>
      </c>
    </row>
    <row r="41" spans="1:16384" x14ac:dyDescent="0.2">
      <c r="A41" s="45" t="s">
        <v>19</v>
      </c>
      <c r="B41" s="108" t="s">
        <v>111</v>
      </c>
      <c r="C41" s="99">
        <v>7.0000000000000007E-2</v>
      </c>
      <c r="D41" s="4">
        <f t="shared" si="12"/>
        <v>61</v>
      </c>
      <c r="E41" s="4">
        <v>39</v>
      </c>
      <c r="F41" s="54">
        <v>9.4999999999999998E-3</v>
      </c>
      <c r="G41" s="35"/>
      <c r="H41" s="46"/>
      <c r="I41" s="43"/>
      <c r="J41" s="46"/>
      <c r="K41" s="43"/>
      <c r="L41" s="46"/>
      <c r="M41" s="43"/>
      <c r="N41" s="46"/>
      <c r="O41" s="46"/>
      <c r="P41" s="37" t="e">
        <f>$C$42*#REF!</f>
        <v>#REF!</v>
      </c>
      <c r="Q41" s="38" t="e">
        <f>$C$41*#REF!</f>
        <v>#REF!</v>
      </c>
      <c r="R41" s="39" t="e">
        <f t="shared" si="25"/>
        <v>#REF!</v>
      </c>
      <c r="S41" s="39" t="e">
        <f t="shared" si="13"/>
        <v>#REF!</v>
      </c>
      <c r="T41" s="39" t="e">
        <f t="shared" si="26"/>
        <v>#REF!</v>
      </c>
      <c r="U41" s="40" t="e">
        <f t="shared" si="22"/>
        <v>#REF!</v>
      </c>
      <c r="V41" s="37" t="e">
        <f>$C$42*#REF!</f>
        <v>#REF!</v>
      </c>
      <c r="W41" s="38" t="e">
        <f>$C$41*#REF!</f>
        <v>#REF!</v>
      </c>
      <c r="X41" s="39" t="e">
        <f t="shared" si="27"/>
        <v>#REF!</v>
      </c>
      <c r="Y41" s="39" t="e">
        <f t="shared" si="14"/>
        <v>#REF!</v>
      </c>
      <c r="Z41" s="39" t="e">
        <f t="shared" si="28"/>
        <v>#REF!</v>
      </c>
      <c r="AA41" s="40" t="e">
        <f t="shared" si="23"/>
        <v>#REF!</v>
      </c>
      <c r="AB41" s="37" t="e">
        <f>$C$42*#REF!</f>
        <v>#REF!</v>
      </c>
      <c r="AC41" s="38" t="e">
        <f>$C$41*#REF!</f>
        <v>#REF!</v>
      </c>
      <c r="AD41" s="39" t="e">
        <f t="shared" si="29"/>
        <v>#REF!</v>
      </c>
      <c r="AE41" s="39" t="e">
        <f t="shared" si="15"/>
        <v>#REF!</v>
      </c>
      <c r="AF41" s="39" t="e">
        <f t="shared" si="30"/>
        <v>#REF!</v>
      </c>
      <c r="AG41" s="40" t="e">
        <f t="shared" si="24"/>
        <v>#REF!</v>
      </c>
    </row>
    <row r="42" spans="1:16384" x14ac:dyDescent="0.2">
      <c r="A42" s="45" t="s">
        <v>20</v>
      </c>
      <c r="B42" s="108" t="s">
        <v>112</v>
      </c>
      <c r="C42" s="99">
        <v>7.0000000000000007E-2</v>
      </c>
      <c r="D42" s="4">
        <f t="shared" si="12"/>
        <v>62</v>
      </c>
      <c r="E42" s="4">
        <v>40</v>
      </c>
      <c r="F42" s="54">
        <v>9.4999999999999998E-3</v>
      </c>
      <c r="G42" s="35"/>
      <c r="H42" s="46"/>
      <c r="I42" s="43"/>
      <c r="J42" s="46"/>
      <c r="K42" s="43"/>
      <c r="L42" s="46"/>
      <c r="M42" s="43"/>
      <c r="N42" s="46"/>
      <c r="O42" s="46"/>
      <c r="P42" s="37" t="e">
        <f>$C$42*#REF!</f>
        <v>#REF!</v>
      </c>
      <c r="Q42" s="38" t="e">
        <f>$C$41*#REF!</f>
        <v>#REF!</v>
      </c>
      <c r="R42" s="39" t="e">
        <f t="shared" si="25"/>
        <v>#REF!</v>
      </c>
      <c r="S42" s="39" t="e">
        <f t="shared" si="13"/>
        <v>#REF!</v>
      </c>
      <c r="T42" s="39" t="e">
        <f t="shared" si="26"/>
        <v>#REF!</v>
      </c>
      <c r="U42" s="40" t="e">
        <f t="shared" si="22"/>
        <v>#REF!</v>
      </c>
      <c r="V42" s="37" t="e">
        <f>$C$42*#REF!</f>
        <v>#REF!</v>
      </c>
      <c r="W42" s="38" t="e">
        <f>$C$41*#REF!</f>
        <v>#REF!</v>
      </c>
      <c r="X42" s="39" t="e">
        <f t="shared" si="27"/>
        <v>#REF!</v>
      </c>
      <c r="Y42" s="39" t="e">
        <f t="shared" si="14"/>
        <v>#REF!</v>
      </c>
      <c r="Z42" s="39" t="e">
        <f t="shared" si="28"/>
        <v>#REF!</v>
      </c>
      <c r="AA42" s="40" t="e">
        <f t="shared" si="23"/>
        <v>#REF!</v>
      </c>
      <c r="AB42" s="37" t="e">
        <f>$C$42*#REF!</f>
        <v>#REF!</v>
      </c>
      <c r="AC42" s="38" t="e">
        <f>$C$41*#REF!</f>
        <v>#REF!</v>
      </c>
      <c r="AD42" s="39" t="e">
        <f t="shared" si="29"/>
        <v>#REF!</v>
      </c>
      <c r="AE42" s="39" t="e">
        <f t="shared" si="15"/>
        <v>#REF!</v>
      </c>
      <c r="AF42" s="39" t="e">
        <f t="shared" si="30"/>
        <v>#REF!</v>
      </c>
      <c r="AG42" s="40" t="e">
        <f t="shared" si="24"/>
        <v>#REF!</v>
      </c>
    </row>
    <row r="43" spans="1:16384" x14ac:dyDescent="0.2">
      <c r="A43" s="45" t="s">
        <v>41</v>
      </c>
      <c r="B43" s="108"/>
      <c r="C43" s="103"/>
      <c r="D43" s="4">
        <f t="shared" si="12"/>
        <v>63</v>
      </c>
      <c r="E43" s="4">
        <v>41</v>
      </c>
      <c r="F43" s="54">
        <v>9.4999999999999998E-3</v>
      </c>
      <c r="G43" s="35"/>
      <c r="H43" s="46"/>
      <c r="I43" s="43"/>
      <c r="J43" s="46"/>
      <c r="K43" s="43"/>
      <c r="L43" s="46"/>
      <c r="M43" s="43"/>
      <c r="N43" s="46"/>
      <c r="O43" s="46"/>
      <c r="P43" s="37" t="e">
        <f>$C$42*#REF!</f>
        <v>#REF!</v>
      </c>
      <c r="Q43" s="38" t="e">
        <f>$C$41*#REF!</f>
        <v>#REF!</v>
      </c>
      <c r="R43" s="39" t="e">
        <f t="shared" si="25"/>
        <v>#REF!</v>
      </c>
      <c r="S43" s="39" t="e">
        <f t="shared" ref="S43:S74" si="31">IF($E43&lt;$C$43,0,R43)/(1+$C$4)^($D43-$D$2)</f>
        <v>#REF!</v>
      </c>
      <c r="T43" s="39" t="e">
        <f t="shared" si="26"/>
        <v>#REF!</v>
      </c>
      <c r="U43" s="40" t="e">
        <f t="shared" si="22"/>
        <v>#REF!</v>
      </c>
      <c r="V43" s="37" t="e">
        <f>$C$42*#REF!</f>
        <v>#REF!</v>
      </c>
      <c r="W43" s="38" t="e">
        <f>$C$41*#REF!</f>
        <v>#REF!</v>
      </c>
      <c r="X43" s="39" t="e">
        <f t="shared" si="27"/>
        <v>#REF!</v>
      </c>
      <c r="Y43" s="39" t="e">
        <f t="shared" ref="Y43:Y74" si="32">IF($E43&lt;$C$43,0,X43)/(1+$C$4)^($D43-$D$2)</f>
        <v>#REF!</v>
      </c>
      <c r="Z43" s="39" t="e">
        <f t="shared" si="28"/>
        <v>#REF!</v>
      </c>
      <c r="AA43" s="40" t="e">
        <f t="shared" si="23"/>
        <v>#REF!</v>
      </c>
      <c r="AB43" s="37" t="e">
        <f>$C$42*#REF!</f>
        <v>#REF!</v>
      </c>
      <c r="AC43" s="38" t="e">
        <f>$C$41*#REF!</f>
        <v>#REF!</v>
      </c>
      <c r="AD43" s="39" t="e">
        <f t="shared" si="29"/>
        <v>#REF!</v>
      </c>
      <c r="AE43" s="39" t="e">
        <f t="shared" ref="AE43:AE74" si="33">IF($E43&lt;$C$43,0,AD43)/(1+$C$4)^($D43-$D$2)</f>
        <v>#REF!</v>
      </c>
      <c r="AF43" s="39" t="e">
        <f t="shared" si="30"/>
        <v>#REF!</v>
      </c>
      <c r="AG43" s="40" t="e">
        <f t="shared" si="24"/>
        <v>#REF!</v>
      </c>
    </row>
    <row r="44" spans="1:16384" ht="15" customHeight="1" x14ac:dyDescent="0.2">
      <c r="A44" s="45" t="s">
        <v>21</v>
      </c>
      <c r="B44" s="108"/>
      <c r="C44" s="99">
        <v>0.08</v>
      </c>
      <c r="D44" s="4">
        <f t="shared" si="12"/>
        <v>64</v>
      </c>
      <c r="E44" s="4">
        <v>42</v>
      </c>
      <c r="F44" s="54">
        <v>9.4999999999999998E-3</v>
      </c>
      <c r="G44" s="35"/>
      <c r="H44" s="46"/>
      <c r="I44" s="43"/>
      <c r="J44" s="46"/>
      <c r="K44" s="43"/>
      <c r="L44" s="46"/>
      <c r="M44" s="43"/>
      <c r="N44" s="46"/>
      <c r="O44" s="46"/>
      <c r="P44" s="37" t="e">
        <f>$C$42*#REF!</f>
        <v>#REF!</v>
      </c>
      <c r="Q44" s="38" t="e">
        <f>$C$41*#REF!</f>
        <v>#REF!</v>
      </c>
      <c r="R44" s="39" t="e">
        <f t="shared" si="25"/>
        <v>#REF!</v>
      </c>
      <c r="S44" s="39" t="e">
        <f t="shared" si="31"/>
        <v>#REF!</v>
      </c>
      <c r="T44" s="39" t="e">
        <f t="shared" si="26"/>
        <v>#REF!</v>
      </c>
      <c r="U44" s="40" t="e">
        <f t="shared" si="22"/>
        <v>#REF!</v>
      </c>
      <c r="V44" s="37" t="e">
        <f>$C$42*#REF!</f>
        <v>#REF!</v>
      </c>
      <c r="W44" s="38" t="e">
        <f>$C$41*#REF!</f>
        <v>#REF!</v>
      </c>
      <c r="X44" s="39" t="e">
        <f t="shared" si="27"/>
        <v>#REF!</v>
      </c>
      <c r="Y44" s="39" t="e">
        <f t="shared" si="32"/>
        <v>#REF!</v>
      </c>
      <c r="Z44" s="39" t="e">
        <f t="shared" si="28"/>
        <v>#REF!</v>
      </c>
      <c r="AA44" s="40" t="e">
        <f t="shared" si="23"/>
        <v>#REF!</v>
      </c>
      <c r="AB44" s="37" t="e">
        <f>$C$42*#REF!</f>
        <v>#REF!</v>
      </c>
      <c r="AC44" s="38" t="e">
        <f>$C$41*#REF!</f>
        <v>#REF!</v>
      </c>
      <c r="AD44" s="39" t="e">
        <f t="shared" si="29"/>
        <v>#REF!</v>
      </c>
      <c r="AE44" s="39" t="e">
        <f t="shared" si="33"/>
        <v>#REF!</v>
      </c>
      <c r="AF44" s="39" t="e">
        <f t="shared" si="30"/>
        <v>#REF!</v>
      </c>
      <c r="AG44" s="40" t="e">
        <f t="shared" si="24"/>
        <v>#REF!</v>
      </c>
    </row>
    <row r="45" spans="1:16384" x14ac:dyDescent="0.2">
      <c r="A45" s="45" t="s">
        <v>113</v>
      </c>
      <c r="B45" s="108" t="s">
        <v>114</v>
      </c>
      <c r="C45" s="99">
        <v>7.0000000000000007E-2</v>
      </c>
      <c r="D45" s="4">
        <f t="shared" si="12"/>
        <v>65</v>
      </c>
      <c r="E45" s="4">
        <v>43</v>
      </c>
      <c r="F45" s="54">
        <v>9.4999999999999998E-3</v>
      </c>
      <c r="G45" s="35"/>
      <c r="H45" s="46"/>
      <c r="I45" s="43"/>
      <c r="J45" s="46"/>
      <c r="K45" s="43"/>
      <c r="L45" s="46"/>
      <c r="M45" s="43"/>
      <c r="N45" s="46"/>
      <c r="O45" s="46"/>
      <c r="P45" s="37" t="e">
        <f>$C$42*#REF!</f>
        <v>#REF!</v>
      </c>
      <c r="Q45" s="38" t="e">
        <f>$C$41*#REF!</f>
        <v>#REF!</v>
      </c>
      <c r="R45" s="39" t="e">
        <f t="shared" si="25"/>
        <v>#REF!</v>
      </c>
      <c r="S45" s="39" t="e">
        <f t="shared" si="31"/>
        <v>#REF!</v>
      </c>
      <c r="T45" s="39" t="e">
        <f t="shared" si="26"/>
        <v>#REF!</v>
      </c>
      <c r="U45" s="40" t="e">
        <f t="shared" si="22"/>
        <v>#REF!</v>
      </c>
      <c r="V45" s="37" t="e">
        <f>$C$42*#REF!</f>
        <v>#REF!</v>
      </c>
      <c r="W45" s="38" t="e">
        <f>$C$41*#REF!</f>
        <v>#REF!</v>
      </c>
      <c r="X45" s="39" t="e">
        <f t="shared" si="27"/>
        <v>#REF!</v>
      </c>
      <c r="Y45" s="39" t="e">
        <f t="shared" si="32"/>
        <v>#REF!</v>
      </c>
      <c r="Z45" s="39" t="e">
        <f t="shared" si="28"/>
        <v>#REF!</v>
      </c>
      <c r="AA45" s="40" t="e">
        <f t="shared" si="23"/>
        <v>#REF!</v>
      </c>
      <c r="AB45" s="37" t="e">
        <f>$C$42*#REF!</f>
        <v>#REF!</v>
      </c>
      <c r="AC45" s="38" t="e">
        <f>$C$41*#REF!</f>
        <v>#REF!</v>
      </c>
      <c r="AD45" s="39" t="e">
        <f t="shared" si="29"/>
        <v>#REF!</v>
      </c>
      <c r="AE45" s="39" t="e">
        <f t="shared" si="33"/>
        <v>#REF!</v>
      </c>
      <c r="AF45" s="39" t="e">
        <f t="shared" si="30"/>
        <v>#REF!</v>
      </c>
      <c r="AG45" s="40" t="e">
        <f t="shared" si="24"/>
        <v>#REF!</v>
      </c>
    </row>
    <row r="46" spans="1:16384" x14ac:dyDescent="0.2">
      <c r="A46" s="45" t="s">
        <v>22</v>
      </c>
      <c r="B46" s="108"/>
      <c r="C46" s="99">
        <v>0.06</v>
      </c>
      <c r="D46" s="4">
        <f t="shared" si="12"/>
        <v>66</v>
      </c>
      <c r="E46" s="4">
        <v>44</v>
      </c>
      <c r="F46" s="54">
        <v>9.4999999999999998E-3</v>
      </c>
      <c r="G46" s="35"/>
      <c r="H46" s="46"/>
      <c r="I46" s="43"/>
      <c r="J46" s="46"/>
      <c r="K46" s="43"/>
      <c r="L46" s="46"/>
      <c r="M46" s="43"/>
      <c r="N46" s="46"/>
      <c r="O46" s="46"/>
      <c r="P46" s="37" t="e">
        <f>$C$42*#REF!</f>
        <v>#REF!</v>
      </c>
      <c r="Q46" s="38" t="e">
        <f>$C$41*#REF!</f>
        <v>#REF!</v>
      </c>
      <c r="R46" s="39" t="e">
        <f t="shared" si="25"/>
        <v>#REF!</v>
      </c>
      <c r="S46" s="39" t="e">
        <f t="shared" si="31"/>
        <v>#REF!</v>
      </c>
      <c r="T46" s="39" t="e">
        <f t="shared" si="26"/>
        <v>#REF!</v>
      </c>
      <c r="U46" s="40" t="e">
        <f t="shared" si="22"/>
        <v>#REF!</v>
      </c>
      <c r="V46" s="37" t="e">
        <f>$C$42*#REF!</f>
        <v>#REF!</v>
      </c>
      <c r="W46" s="38" t="e">
        <f>$C$41*#REF!</f>
        <v>#REF!</v>
      </c>
      <c r="X46" s="39" t="e">
        <f t="shared" si="27"/>
        <v>#REF!</v>
      </c>
      <c r="Y46" s="39" t="e">
        <f t="shared" si="32"/>
        <v>#REF!</v>
      </c>
      <c r="Z46" s="39" t="e">
        <f t="shared" si="28"/>
        <v>#REF!</v>
      </c>
      <c r="AA46" s="40" t="e">
        <f t="shared" si="23"/>
        <v>#REF!</v>
      </c>
      <c r="AB46" s="37" t="e">
        <f>$C$42*#REF!</f>
        <v>#REF!</v>
      </c>
      <c r="AC46" s="38" t="e">
        <f>$C$41*#REF!</f>
        <v>#REF!</v>
      </c>
      <c r="AD46" s="39" t="e">
        <f t="shared" si="29"/>
        <v>#REF!</v>
      </c>
      <c r="AE46" s="39" t="e">
        <f t="shared" si="33"/>
        <v>#REF!</v>
      </c>
      <c r="AF46" s="39" t="e">
        <f t="shared" si="30"/>
        <v>#REF!</v>
      </c>
      <c r="AG46" s="40" t="e">
        <f t="shared" si="24"/>
        <v>#REF!</v>
      </c>
    </row>
    <row r="47" spans="1:16384" ht="16" customHeight="1" x14ac:dyDescent="0.2">
      <c r="A47" s="45" t="s">
        <v>115</v>
      </c>
      <c r="B47" s="108" t="s">
        <v>117</v>
      </c>
      <c r="C47" s="99">
        <v>7.0000000000000007E-2</v>
      </c>
      <c r="D47" s="4">
        <f t="shared" si="12"/>
        <v>67</v>
      </c>
      <c r="E47" s="4">
        <v>45</v>
      </c>
      <c r="F47" s="54">
        <v>9.4999999999999998E-3</v>
      </c>
      <c r="G47" s="35"/>
      <c r="H47" s="46"/>
      <c r="I47" s="43"/>
      <c r="J47" s="46"/>
      <c r="K47" s="43"/>
      <c r="L47" s="46"/>
      <c r="M47" s="43"/>
      <c r="N47" s="46"/>
      <c r="O47" s="46"/>
      <c r="P47" s="37" t="e">
        <f>$C$42*#REF!</f>
        <v>#REF!</v>
      </c>
      <c r="Q47" s="38" t="e">
        <f>$C$41*#REF!</f>
        <v>#REF!</v>
      </c>
      <c r="R47" s="39" t="e">
        <f t="shared" si="25"/>
        <v>#REF!</v>
      </c>
      <c r="S47" s="39" t="e">
        <f t="shared" si="31"/>
        <v>#REF!</v>
      </c>
      <c r="T47" s="39" t="e">
        <f t="shared" si="26"/>
        <v>#REF!</v>
      </c>
      <c r="U47" s="40" t="e">
        <f t="shared" si="22"/>
        <v>#REF!</v>
      </c>
      <c r="V47" s="37" t="e">
        <f>$C$42*#REF!</f>
        <v>#REF!</v>
      </c>
      <c r="W47" s="38" t="e">
        <f>$C$41*#REF!</f>
        <v>#REF!</v>
      </c>
      <c r="X47" s="39" t="e">
        <f t="shared" si="27"/>
        <v>#REF!</v>
      </c>
      <c r="Y47" s="39" t="e">
        <f t="shared" si="32"/>
        <v>#REF!</v>
      </c>
      <c r="Z47" s="39" t="e">
        <f t="shared" si="28"/>
        <v>#REF!</v>
      </c>
      <c r="AA47" s="40" t="e">
        <f t="shared" si="23"/>
        <v>#REF!</v>
      </c>
      <c r="AB47" s="37" t="e">
        <f>$C$42*#REF!</f>
        <v>#REF!</v>
      </c>
      <c r="AC47" s="38" t="e">
        <f>$C$41*#REF!</f>
        <v>#REF!</v>
      </c>
      <c r="AD47" s="39" t="e">
        <f t="shared" si="29"/>
        <v>#REF!</v>
      </c>
      <c r="AE47" s="39" t="e">
        <f t="shared" si="33"/>
        <v>#REF!</v>
      </c>
      <c r="AF47" s="39" t="e">
        <f t="shared" si="30"/>
        <v>#REF!</v>
      </c>
      <c r="AG47" s="40" t="e">
        <f t="shared" si="24"/>
        <v>#REF!</v>
      </c>
    </row>
    <row r="48" spans="1:16384" x14ac:dyDescent="0.2">
      <c r="A48" s="45" t="s">
        <v>116</v>
      </c>
      <c r="B48" s="108" t="s">
        <v>120</v>
      </c>
      <c r="C48" s="99">
        <v>0.12</v>
      </c>
      <c r="D48" s="4">
        <f t="shared" si="12"/>
        <v>68</v>
      </c>
      <c r="E48" s="4">
        <v>46</v>
      </c>
      <c r="F48" s="54">
        <v>9.4999999999999998E-3</v>
      </c>
      <c r="G48" s="35"/>
      <c r="I48" s="43"/>
      <c r="K48" s="43"/>
      <c r="M48" s="43"/>
      <c r="P48" s="37" t="e">
        <f>$C$42*#REF!</f>
        <v>#REF!</v>
      </c>
      <c r="Q48" s="38" t="e">
        <f>$C$41*#REF!</f>
        <v>#REF!</v>
      </c>
      <c r="R48" s="39" t="e">
        <f t="shared" si="25"/>
        <v>#REF!</v>
      </c>
      <c r="S48" s="39" t="e">
        <f t="shared" si="31"/>
        <v>#REF!</v>
      </c>
      <c r="T48" s="39" t="e">
        <f t="shared" si="26"/>
        <v>#REF!</v>
      </c>
      <c r="U48" s="40" t="e">
        <f t="shared" si="22"/>
        <v>#REF!</v>
      </c>
      <c r="V48" s="37" t="e">
        <f>$C$42*#REF!</f>
        <v>#REF!</v>
      </c>
      <c r="W48" s="38" t="e">
        <f>$C$41*#REF!</f>
        <v>#REF!</v>
      </c>
      <c r="X48" s="39" t="e">
        <f t="shared" si="27"/>
        <v>#REF!</v>
      </c>
      <c r="Y48" s="39" t="e">
        <f t="shared" si="32"/>
        <v>#REF!</v>
      </c>
      <c r="Z48" s="39" t="e">
        <f t="shared" si="28"/>
        <v>#REF!</v>
      </c>
      <c r="AA48" s="40" t="e">
        <f t="shared" si="23"/>
        <v>#REF!</v>
      </c>
      <c r="AB48" s="37" t="e">
        <f>$C$42*#REF!</f>
        <v>#REF!</v>
      </c>
      <c r="AC48" s="38" t="e">
        <f>$C$41*#REF!</f>
        <v>#REF!</v>
      </c>
      <c r="AD48" s="39" t="e">
        <f t="shared" si="29"/>
        <v>#REF!</v>
      </c>
      <c r="AE48" s="39" t="e">
        <f t="shared" si="33"/>
        <v>#REF!</v>
      </c>
      <c r="AF48" s="39" t="e">
        <f t="shared" si="30"/>
        <v>#REF!</v>
      </c>
      <c r="AG48" s="40" t="e">
        <f t="shared" si="24"/>
        <v>#REF!</v>
      </c>
    </row>
    <row r="49" spans="1:33" x14ac:dyDescent="0.2">
      <c r="A49" s="44" t="s">
        <v>18</v>
      </c>
      <c r="D49" s="4">
        <f t="shared" si="12"/>
        <v>69</v>
      </c>
      <c r="E49" s="4">
        <v>47</v>
      </c>
      <c r="F49" s="54">
        <v>9.4999999999999998E-3</v>
      </c>
      <c r="G49" s="35"/>
      <c r="I49" s="43"/>
      <c r="K49" s="43"/>
      <c r="M49" s="43"/>
      <c r="P49" s="37" t="e">
        <f>$C$42*#REF!</f>
        <v>#REF!</v>
      </c>
      <c r="Q49" s="38" t="e">
        <f>$C$41*#REF!</f>
        <v>#REF!</v>
      </c>
      <c r="R49" s="39" t="e">
        <f t="shared" si="25"/>
        <v>#REF!</v>
      </c>
      <c r="S49" s="39" t="e">
        <f t="shared" si="31"/>
        <v>#REF!</v>
      </c>
      <c r="T49" s="39" t="e">
        <f t="shared" si="26"/>
        <v>#REF!</v>
      </c>
      <c r="U49" s="40" t="e">
        <f t="shared" si="22"/>
        <v>#REF!</v>
      </c>
      <c r="V49" s="37" t="e">
        <f>$C$42*#REF!</f>
        <v>#REF!</v>
      </c>
      <c r="W49" s="38" t="e">
        <f>$C$41*#REF!</f>
        <v>#REF!</v>
      </c>
      <c r="X49" s="39" t="e">
        <f t="shared" si="27"/>
        <v>#REF!</v>
      </c>
      <c r="Y49" s="39" t="e">
        <f t="shared" si="32"/>
        <v>#REF!</v>
      </c>
      <c r="Z49" s="39" t="e">
        <f t="shared" si="28"/>
        <v>#REF!</v>
      </c>
      <c r="AA49" s="40" t="e">
        <f t="shared" si="23"/>
        <v>#REF!</v>
      </c>
      <c r="AB49" s="37" t="e">
        <f>$C$42*#REF!</f>
        <v>#REF!</v>
      </c>
      <c r="AC49" s="38" t="e">
        <f>$C$41*#REF!</f>
        <v>#REF!</v>
      </c>
      <c r="AD49" s="39" t="e">
        <f t="shared" si="29"/>
        <v>#REF!</v>
      </c>
      <c r="AE49" s="39" t="e">
        <f t="shared" si="33"/>
        <v>#REF!</v>
      </c>
      <c r="AF49" s="39" t="e">
        <f t="shared" si="30"/>
        <v>#REF!</v>
      </c>
      <c r="AG49" s="40" t="e">
        <f t="shared" si="24"/>
        <v>#REF!</v>
      </c>
    </row>
    <row r="50" spans="1:33" x14ac:dyDescent="0.2">
      <c r="A50" s="21" t="s">
        <v>74</v>
      </c>
      <c r="C50" s="104">
        <v>32475</v>
      </c>
      <c r="D50" s="4">
        <f t="shared" si="12"/>
        <v>70</v>
      </c>
      <c r="E50" s="4">
        <v>48</v>
      </c>
      <c r="F50" s="54">
        <v>9.4999999999999998E-3</v>
      </c>
      <c r="G50" s="35"/>
      <c r="I50" s="43"/>
      <c r="K50" s="43"/>
      <c r="M50" s="43"/>
      <c r="P50" s="37" t="e">
        <f>$C$42*#REF!</f>
        <v>#REF!</v>
      </c>
      <c r="Q50" s="38" t="e">
        <f>$C$41*#REF!</f>
        <v>#REF!</v>
      </c>
      <c r="R50" s="39" t="e">
        <f t="shared" si="25"/>
        <v>#REF!</v>
      </c>
      <c r="S50" s="39" t="e">
        <f t="shared" si="31"/>
        <v>#REF!</v>
      </c>
      <c r="T50" s="39" t="e">
        <f t="shared" si="26"/>
        <v>#REF!</v>
      </c>
      <c r="U50" s="40" t="e">
        <f t="shared" si="22"/>
        <v>#REF!</v>
      </c>
      <c r="V50" s="37" t="e">
        <f>$C$42*#REF!</f>
        <v>#REF!</v>
      </c>
      <c r="W50" s="38" t="e">
        <f>$C$41*#REF!</f>
        <v>#REF!</v>
      </c>
      <c r="X50" s="39" t="e">
        <f t="shared" si="27"/>
        <v>#REF!</v>
      </c>
      <c r="Y50" s="39" t="e">
        <f t="shared" si="32"/>
        <v>#REF!</v>
      </c>
      <c r="Z50" s="39" t="e">
        <f t="shared" si="28"/>
        <v>#REF!</v>
      </c>
      <c r="AA50" s="40" t="e">
        <f t="shared" si="23"/>
        <v>#REF!</v>
      </c>
      <c r="AB50" s="37" t="e">
        <f>$C$42*#REF!</f>
        <v>#REF!</v>
      </c>
      <c r="AC50" s="38" t="e">
        <f>$C$41*#REF!</f>
        <v>#REF!</v>
      </c>
      <c r="AD50" s="39" t="e">
        <f t="shared" si="29"/>
        <v>#REF!</v>
      </c>
      <c r="AE50" s="39" t="e">
        <f t="shared" si="33"/>
        <v>#REF!</v>
      </c>
      <c r="AF50" s="39" t="e">
        <f t="shared" si="30"/>
        <v>#REF!</v>
      </c>
      <c r="AG50" s="40" t="e">
        <f t="shared" si="24"/>
        <v>#REF!</v>
      </c>
    </row>
    <row r="51" spans="1:33" ht="16" customHeight="1" x14ac:dyDescent="0.2">
      <c r="A51" s="21" t="s">
        <v>75</v>
      </c>
      <c r="C51" s="104">
        <v>40697</v>
      </c>
      <c r="D51" s="4">
        <f t="shared" si="12"/>
        <v>71</v>
      </c>
      <c r="E51" s="4">
        <v>49</v>
      </c>
      <c r="F51" s="54">
        <v>9.4999999999999998E-3</v>
      </c>
      <c r="G51" s="35"/>
      <c r="P51" s="37" t="e">
        <f>$C$42*#REF!</f>
        <v>#REF!</v>
      </c>
      <c r="Q51" s="38" t="e">
        <f>$C$41*#REF!</f>
        <v>#REF!</v>
      </c>
      <c r="R51" s="39" t="e">
        <f t="shared" si="25"/>
        <v>#REF!</v>
      </c>
      <c r="S51" s="39" t="e">
        <f t="shared" si="31"/>
        <v>#REF!</v>
      </c>
      <c r="T51" s="39" t="e">
        <f t="shared" si="26"/>
        <v>#REF!</v>
      </c>
      <c r="U51" s="40" t="e">
        <f t="shared" si="22"/>
        <v>#REF!</v>
      </c>
      <c r="V51" s="37" t="e">
        <f>$C$42*#REF!</f>
        <v>#REF!</v>
      </c>
      <c r="W51" s="38" t="e">
        <f>$C$41*#REF!</f>
        <v>#REF!</v>
      </c>
      <c r="X51" s="39" t="e">
        <f t="shared" si="27"/>
        <v>#REF!</v>
      </c>
      <c r="Y51" s="39" t="e">
        <f t="shared" si="32"/>
        <v>#REF!</v>
      </c>
      <c r="Z51" s="39" t="e">
        <f t="shared" si="28"/>
        <v>#REF!</v>
      </c>
      <c r="AA51" s="40" t="e">
        <f t="shared" si="23"/>
        <v>#REF!</v>
      </c>
      <c r="AB51" s="37" t="e">
        <f>$C$42*#REF!</f>
        <v>#REF!</v>
      </c>
      <c r="AC51" s="38" t="e">
        <f>$C$41*#REF!</f>
        <v>#REF!</v>
      </c>
      <c r="AD51" s="39" t="e">
        <f t="shared" si="29"/>
        <v>#REF!</v>
      </c>
      <c r="AE51" s="39" t="e">
        <f t="shared" si="33"/>
        <v>#REF!</v>
      </c>
      <c r="AF51" s="39" t="e">
        <f t="shared" si="30"/>
        <v>#REF!</v>
      </c>
      <c r="AG51" s="40" t="e">
        <f t="shared" si="24"/>
        <v>#REF!</v>
      </c>
    </row>
    <row r="52" spans="1:33" x14ac:dyDescent="0.2">
      <c r="A52" s="21" t="s">
        <v>76</v>
      </c>
      <c r="C52" s="104">
        <v>45641</v>
      </c>
      <c r="D52" s="4">
        <f t="shared" si="12"/>
        <v>72</v>
      </c>
      <c r="E52" s="4">
        <v>50</v>
      </c>
      <c r="F52" s="54">
        <v>9.4999999999999998E-3</v>
      </c>
      <c r="G52" s="35"/>
      <c r="P52" s="37" t="e">
        <f>$C$42*#REF!</f>
        <v>#REF!</v>
      </c>
      <c r="Q52" s="38" t="e">
        <f>$C$41*#REF!</f>
        <v>#REF!</v>
      </c>
      <c r="R52" s="39" t="e">
        <f t="shared" si="25"/>
        <v>#REF!</v>
      </c>
      <c r="S52" s="39" t="e">
        <f t="shared" si="31"/>
        <v>#REF!</v>
      </c>
      <c r="T52" s="39" t="e">
        <f t="shared" si="26"/>
        <v>#REF!</v>
      </c>
      <c r="U52" s="40" t="e">
        <f t="shared" si="22"/>
        <v>#REF!</v>
      </c>
      <c r="V52" s="37" t="e">
        <f>$C$42*#REF!</f>
        <v>#REF!</v>
      </c>
      <c r="W52" s="38" t="e">
        <f>$C$41*#REF!</f>
        <v>#REF!</v>
      </c>
      <c r="X52" s="39" t="e">
        <f t="shared" si="27"/>
        <v>#REF!</v>
      </c>
      <c r="Y52" s="39" t="e">
        <f t="shared" si="32"/>
        <v>#REF!</v>
      </c>
      <c r="Z52" s="39" t="e">
        <f t="shared" si="28"/>
        <v>#REF!</v>
      </c>
      <c r="AA52" s="40" t="e">
        <f t="shared" si="23"/>
        <v>#REF!</v>
      </c>
      <c r="AB52" s="37" t="e">
        <f>$C$42*#REF!</f>
        <v>#REF!</v>
      </c>
      <c r="AC52" s="38" t="e">
        <f>$C$41*#REF!</f>
        <v>#REF!</v>
      </c>
      <c r="AD52" s="39" t="e">
        <f t="shared" si="29"/>
        <v>#REF!</v>
      </c>
      <c r="AE52" s="39" t="e">
        <f t="shared" si="33"/>
        <v>#REF!</v>
      </c>
      <c r="AF52" s="39" t="e">
        <f t="shared" si="30"/>
        <v>#REF!</v>
      </c>
      <c r="AG52" s="40" t="e">
        <f t="shared" si="24"/>
        <v>#REF!</v>
      </c>
    </row>
    <row r="53" spans="1:33" x14ac:dyDescent="0.2">
      <c r="A53" s="21" t="s">
        <v>77</v>
      </c>
      <c r="C53" s="104">
        <v>50026</v>
      </c>
      <c r="D53" s="4">
        <f t="shared" si="12"/>
        <v>73</v>
      </c>
      <c r="E53" s="4">
        <v>51</v>
      </c>
      <c r="F53" s="54">
        <v>9.4999999999999998E-3</v>
      </c>
      <c r="G53" s="35"/>
      <c r="P53" s="37" t="e">
        <f>$C$42*#REF!</f>
        <v>#REF!</v>
      </c>
      <c r="Q53" s="38" t="e">
        <f>$C$41*#REF!</f>
        <v>#REF!</v>
      </c>
      <c r="R53" s="39" t="e">
        <f t="shared" si="25"/>
        <v>#REF!</v>
      </c>
      <c r="S53" s="39" t="e">
        <f t="shared" si="31"/>
        <v>#REF!</v>
      </c>
      <c r="T53" s="39" t="e">
        <f t="shared" si="26"/>
        <v>#REF!</v>
      </c>
      <c r="U53" s="40" t="e">
        <f t="shared" si="22"/>
        <v>#REF!</v>
      </c>
      <c r="V53" s="37" t="e">
        <f>$C$42*#REF!</f>
        <v>#REF!</v>
      </c>
      <c r="W53" s="38" t="e">
        <f>$C$41*#REF!</f>
        <v>#REF!</v>
      </c>
      <c r="X53" s="39" t="e">
        <f t="shared" si="27"/>
        <v>#REF!</v>
      </c>
      <c r="Y53" s="39" t="e">
        <f t="shared" si="32"/>
        <v>#REF!</v>
      </c>
      <c r="Z53" s="39" t="e">
        <f t="shared" si="28"/>
        <v>#REF!</v>
      </c>
      <c r="AA53" s="40" t="e">
        <f t="shared" si="23"/>
        <v>#REF!</v>
      </c>
      <c r="AB53" s="37" t="e">
        <f>$C$42*#REF!</f>
        <v>#REF!</v>
      </c>
      <c r="AC53" s="38" t="e">
        <f>$C$41*#REF!</f>
        <v>#REF!</v>
      </c>
      <c r="AD53" s="39" t="e">
        <f t="shared" si="29"/>
        <v>#REF!</v>
      </c>
      <c r="AE53" s="39" t="e">
        <f t="shared" si="33"/>
        <v>#REF!</v>
      </c>
      <c r="AF53" s="39" t="e">
        <f t="shared" si="30"/>
        <v>#REF!</v>
      </c>
      <c r="AG53" s="40" t="e">
        <f t="shared" si="24"/>
        <v>#REF!</v>
      </c>
    </row>
    <row r="54" spans="1:33" x14ac:dyDescent="0.2">
      <c r="A54" s="21" t="s">
        <v>78</v>
      </c>
      <c r="C54" s="104">
        <v>55684</v>
      </c>
      <c r="D54" s="4">
        <f t="shared" si="12"/>
        <v>74</v>
      </c>
      <c r="E54" s="4">
        <v>52</v>
      </c>
      <c r="F54" s="54">
        <v>9.4999999999999998E-3</v>
      </c>
      <c r="G54" s="35"/>
      <c r="P54" s="37" t="e">
        <f>$C$42*#REF!</f>
        <v>#REF!</v>
      </c>
      <c r="Q54" s="38" t="e">
        <f>$C$41*#REF!</f>
        <v>#REF!</v>
      </c>
      <c r="R54" s="39" t="e">
        <f t="shared" si="25"/>
        <v>#REF!</v>
      </c>
      <c r="S54" s="39" t="e">
        <f t="shared" si="31"/>
        <v>#REF!</v>
      </c>
      <c r="T54" s="39" t="e">
        <f t="shared" si="26"/>
        <v>#REF!</v>
      </c>
      <c r="U54" s="40" t="e">
        <f t="shared" si="22"/>
        <v>#REF!</v>
      </c>
      <c r="V54" s="37" t="e">
        <f>$C$42*#REF!</f>
        <v>#REF!</v>
      </c>
      <c r="W54" s="38" t="e">
        <f>$C$41*#REF!</f>
        <v>#REF!</v>
      </c>
      <c r="X54" s="39" t="e">
        <f t="shared" si="27"/>
        <v>#REF!</v>
      </c>
      <c r="Y54" s="39" t="e">
        <f t="shared" si="32"/>
        <v>#REF!</v>
      </c>
      <c r="Z54" s="39" t="e">
        <f t="shared" si="28"/>
        <v>#REF!</v>
      </c>
      <c r="AA54" s="40" t="e">
        <f t="shared" si="23"/>
        <v>#REF!</v>
      </c>
      <c r="AB54" s="37" t="e">
        <f>$C$42*#REF!</f>
        <v>#REF!</v>
      </c>
      <c r="AC54" s="38" t="e">
        <f>$C$41*#REF!</f>
        <v>#REF!</v>
      </c>
      <c r="AD54" s="39" t="e">
        <f t="shared" si="29"/>
        <v>#REF!</v>
      </c>
      <c r="AE54" s="39" t="e">
        <f t="shared" si="33"/>
        <v>#REF!</v>
      </c>
      <c r="AF54" s="39" t="e">
        <f t="shared" si="30"/>
        <v>#REF!</v>
      </c>
      <c r="AG54" s="40" t="e">
        <f t="shared" si="24"/>
        <v>#REF!</v>
      </c>
    </row>
    <row r="55" spans="1:33" x14ac:dyDescent="0.2">
      <c r="A55" s="21" t="s">
        <v>79</v>
      </c>
      <c r="C55" s="104">
        <v>57229</v>
      </c>
      <c r="D55" s="4">
        <f t="shared" si="12"/>
        <v>75</v>
      </c>
      <c r="E55" s="4">
        <v>53</v>
      </c>
      <c r="F55" s="54">
        <v>9.4999999999999998E-3</v>
      </c>
      <c r="G55" s="35"/>
      <c r="P55" s="37" t="e">
        <f>$C$42*#REF!</f>
        <v>#REF!</v>
      </c>
      <c r="Q55" s="38" t="e">
        <f>$C$41*#REF!</f>
        <v>#REF!</v>
      </c>
      <c r="R55" s="39" t="e">
        <f t="shared" si="25"/>
        <v>#REF!</v>
      </c>
      <c r="S55" s="39" t="e">
        <f t="shared" si="31"/>
        <v>#REF!</v>
      </c>
      <c r="T55" s="39" t="e">
        <f t="shared" si="26"/>
        <v>#REF!</v>
      </c>
      <c r="U55" s="40" t="e">
        <f t="shared" si="22"/>
        <v>#REF!</v>
      </c>
      <c r="V55" s="37" t="e">
        <f>$C$42*#REF!</f>
        <v>#REF!</v>
      </c>
      <c r="W55" s="38" t="e">
        <f>$C$41*#REF!</f>
        <v>#REF!</v>
      </c>
      <c r="X55" s="39" t="e">
        <f t="shared" si="27"/>
        <v>#REF!</v>
      </c>
      <c r="Y55" s="39" t="e">
        <f t="shared" si="32"/>
        <v>#REF!</v>
      </c>
      <c r="Z55" s="39" t="e">
        <f t="shared" si="28"/>
        <v>#REF!</v>
      </c>
      <c r="AA55" s="40" t="e">
        <f t="shared" si="23"/>
        <v>#REF!</v>
      </c>
      <c r="AB55" s="37" t="e">
        <f>$C$42*#REF!</f>
        <v>#REF!</v>
      </c>
      <c r="AC55" s="38" t="e">
        <f>$C$41*#REF!</f>
        <v>#REF!</v>
      </c>
      <c r="AD55" s="39" t="e">
        <f t="shared" si="29"/>
        <v>#REF!</v>
      </c>
      <c r="AE55" s="39" t="e">
        <f t="shared" si="33"/>
        <v>#REF!</v>
      </c>
      <c r="AF55" s="39" t="e">
        <f t="shared" si="30"/>
        <v>#REF!</v>
      </c>
      <c r="AG55" s="40" t="e">
        <f t="shared" si="24"/>
        <v>#REF!</v>
      </c>
    </row>
    <row r="56" spans="1:33" x14ac:dyDescent="0.2">
      <c r="A56" s="21" t="s">
        <v>80</v>
      </c>
      <c r="C56" s="104">
        <v>53553</v>
      </c>
      <c r="D56" s="4">
        <f t="shared" si="12"/>
        <v>76</v>
      </c>
      <c r="E56" s="4">
        <v>54</v>
      </c>
      <c r="F56" s="54">
        <v>9.4999999999999998E-3</v>
      </c>
      <c r="G56" s="35"/>
      <c r="P56" s="37" t="e">
        <f>$C$42*#REF!</f>
        <v>#REF!</v>
      </c>
      <c r="Q56" s="38" t="e">
        <f>$C$41*#REF!</f>
        <v>#REF!</v>
      </c>
      <c r="R56" s="39" t="e">
        <f t="shared" si="25"/>
        <v>#REF!</v>
      </c>
      <c r="S56" s="39" t="e">
        <f t="shared" si="31"/>
        <v>#REF!</v>
      </c>
      <c r="T56" s="39" t="e">
        <f t="shared" si="26"/>
        <v>#REF!</v>
      </c>
      <c r="U56" s="40" t="e">
        <f t="shared" si="22"/>
        <v>#REF!</v>
      </c>
      <c r="V56" s="37" t="e">
        <f>$C$42*#REF!</f>
        <v>#REF!</v>
      </c>
      <c r="W56" s="38" t="e">
        <f>$C$41*#REF!</f>
        <v>#REF!</v>
      </c>
      <c r="X56" s="39" t="e">
        <f t="shared" si="27"/>
        <v>#REF!</v>
      </c>
      <c r="Y56" s="39" t="e">
        <f t="shared" si="32"/>
        <v>#REF!</v>
      </c>
      <c r="Z56" s="39" t="e">
        <f t="shared" si="28"/>
        <v>#REF!</v>
      </c>
      <c r="AA56" s="40" t="e">
        <f t="shared" si="23"/>
        <v>#REF!</v>
      </c>
      <c r="AB56" s="37" t="e">
        <f>$C$42*#REF!</f>
        <v>#REF!</v>
      </c>
      <c r="AC56" s="38" t="e">
        <f>$C$41*#REF!</f>
        <v>#REF!</v>
      </c>
      <c r="AD56" s="39" t="e">
        <f t="shared" si="29"/>
        <v>#REF!</v>
      </c>
      <c r="AE56" s="39" t="e">
        <f t="shared" si="33"/>
        <v>#REF!</v>
      </c>
      <c r="AF56" s="39" t="e">
        <f t="shared" si="30"/>
        <v>#REF!</v>
      </c>
      <c r="AG56" s="40" t="e">
        <f t="shared" si="24"/>
        <v>#REF!</v>
      </c>
    </row>
    <row r="57" spans="1:33" x14ac:dyDescent="0.2">
      <c r="A57" s="21" t="s">
        <v>81</v>
      </c>
      <c r="C57" s="104">
        <v>53897</v>
      </c>
      <c r="D57" s="4">
        <f t="shared" si="12"/>
        <v>77</v>
      </c>
      <c r="E57" s="4">
        <v>55</v>
      </c>
      <c r="F57" s="54">
        <v>9.4999999999999998E-3</v>
      </c>
      <c r="G57" s="35"/>
      <c r="P57" s="37" t="e">
        <f>$C$42*#REF!</f>
        <v>#REF!</v>
      </c>
      <c r="Q57" s="38" t="e">
        <f>$C$41*#REF!</f>
        <v>#REF!</v>
      </c>
      <c r="R57" s="39" t="e">
        <f t="shared" si="25"/>
        <v>#REF!</v>
      </c>
      <c r="S57" s="39" t="e">
        <f t="shared" si="31"/>
        <v>#REF!</v>
      </c>
      <c r="T57" s="39" t="e">
        <f t="shared" si="26"/>
        <v>#REF!</v>
      </c>
      <c r="U57" s="40" t="e">
        <f t="shared" si="22"/>
        <v>#REF!</v>
      </c>
      <c r="V57" s="37" t="e">
        <f>$C$42*#REF!</f>
        <v>#REF!</v>
      </c>
      <c r="W57" s="38" t="e">
        <f>$C$41*#REF!</f>
        <v>#REF!</v>
      </c>
      <c r="X57" s="39" t="e">
        <f t="shared" si="27"/>
        <v>#REF!</v>
      </c>
      <c r="Y57" s="39" t="e">
        <f t="shared" si="32"/>
        <v>#REF!</v>
      </c>
      <c r="Z57" s="39" t="e">
        <f t="shared" si="28"/>
        <v>#REF!</v>
      </c>
      <c r="AA57" s="40" t="e">
        <f t="shared" si="23"/>
        <v>#REF!</v>
      </c>
      <c r="AB57" s="37" t="e">
        <f>$C$42*#REF!</f>
        <v>#REF!</v>
      </c>
      <c r="AC57" s="38" t="e">
        <f>$C$41*#REF!</f>
        <v>#REF!</v>
      </c>
      <c r="AD57" s="39" t="e">
        <f t="shared" si="29"/>
        <v>#REF!</v>
      </c>
      <c r="AE57" s="39" t="e">
        <f t="shared" si="33"/>
        <v>#REF!</v>
      </c>
      <c r="AF57" s="39" t="e">
        <f t="shared" si="30"/>
        <v>#REF!</v>
      </c>
      <c r="AG57" s="40" t="e">
        <f t="shared" si="24"/>
        <v>#REF!</v>
      </c>
    </row>
    <row r="58" spans="1:33" x14ac:dyDescent="0.2">
      <c r="A58" s="21" t="s">
        <v>82</v>
      </c>
      <c r="C58" s="104">
        <v>48368</v>
      </c>
      <c r="D58" s="4">
        <f t="shared" si="12"/>
        <v>78</v>
      </c>
      <c r="E58" s="4">
        <v>56</v>
      </c>
      <c r="F58" s="54">
        <v>9.4999999999999998E-3</v>
      </c>
      <c r="G58" s="35"/>
      <c r="P58" s="37" t="e">
        <f>$C$42*#REF!</f>
        <v>#REF!</v>
      </c>
      <c r="Q58" s="38" t="e">
        <f>$C$41*#REF!</f>
        <v>#REF!</v>
      </c>
      <c r="R58" s="39" t="e">
        <f t="shared" si="25"/>
        <v>#REF!</v>
      </c>
      <c r="S58" s="39" t="e">
        <f t="shared" si="31"/>
        <v>#REF!</v>
      </c>
      <c r="T58" s="39" t="e">
        <f t="shared" si="26"/>
        <v>#REF!</v>
      </c>
      <c r="U58" s="40" t="e">
        <f t="shared" si="22"/>
        <v>#REF!</v>
      </c>
      <c r="V58" s="37" t="e">
        <f>$C$42*#REF!</f>
        <v>#REF!</v>
      </c>
      <c r="W58" s="38" t="e">
        <f>$C$41*#REF!</f>
        <v>#REF!</v>
      </c>
      <c r="X58" s="39" t="e">
        <f t="shared" si="27"/>
        <v>#REF!</v>
      </c>
      <c r="Y58" s="39" t="e">
        <f t="shared" si="32"/>
        <v>#REF!</v>
      </c>
      <c r="Z58" s="39" t="e">
        <f t="shared" si="28"/>
        <v>#REF!</v>
      </c>
      <c r="AA58" s="40" t="e">
        <f t="shared" si="23"/>
        <v>#REF!</v>
      </c>
      <c r="AB58" s="37" t="e">
        <f>$C$42*#REF!</f>
        <v>#REF!</v>
      </c>
      <c r="AC58" s="38" t="e">
        <f>$C$41*#REF!</f>
        <v>#REF!</v>
      </c>
      <c r="AD58" s="39" t="e">
        <f t="shared" si="29"/>
        <v>#REF!</v>
      </c>
      <c r="AE58" s="39" t="e">
        <f t="shared" si="33"/>
        <v>#REF!</v>
      </c>
      <c r="AF58" s="39" t="e">
        <f t="shared" si="30"/>
        <v>#REF!</v>
      </c>
      <c r="AG58" s="40" t="e">
        <f t="shared" si="24"/>
        <v>#REF!</v>
      </c>
    </row>
    <row r="59" spans="1:33" x14ac:dyDescent="0.2">
      <c r="A59" s="21" t="s">
        <v>84</v>
      </c>
      <c r="C59" s="104">
        <v>52942</v>
      </c>
      <c r="D59" s="4">
        <f t="shared" si="12"/>
        <v>79</v>
      </c>
      <c r="E59" s="4">
        <v>57</v>
      </c>
      <c r="F59" s="54">
        <v>9.4999999999999998E-3</v>
      </c>
      <c r="G59" s="35"/>
      <c r="P59" s="37" t="e">
        <f>$C$42*#REF!</f>
        <v>#REF!</v>
      </c>
      <c r="Q59" s="38" t="e">
        <f>$C$41*#REF!</f>
        <v>#REF!</v>
      </c>
      <c r="R59" s="39" t="e">
        <f t="shared" si="25"/>
        <v>#REF!</v>
      </c>
      <c r="S59" s="39" t="e">
        <f t="shared" si="31"/>
        <v>#REF!</v>
      </c>
      <c r="T59" s="39" t="e">
        <f t="shared" si="26"/>
        <v>#REF!</v>
      </c>
      <c r="U59" s="40" t="e">
        <f t="shared" si="22"/>
        <v>#REF!</v>
      </c>
      <c r="V59" s="37" t="e">
        <f>$C$42*#REF!</f>
        <v>#REF!</v>
      </c>
      <c r="W59" s="38" t="e">
        <f>$C$41*#REF!</f>
        <v>#REF!</v>
      </c>
      <c r="X59" s="39" t="e">
        <f t="shared" si="27"/>
        <v>#REF!</v>
      </c>
      <c r="Y59" s="39" t="e">
        <f t="shared" si="32"/>
        <v>#REF!</v>
      </c>
      <c r="Z59" s="39" t="e">
        <f t="shared" si="28"/>
        <v>#REF!</v>
      </c>
      <c r="AA59" s="40" t="e">
        <f t="shared" si="23"/>
        <v>#REF!</v>
      </c>
      <c r="AB59" s="37" t="e">
        <f>$C$42*#REF!</f>
        <v>#REF!</v>
      </c>
      <c r="AC59" s="38" t="e">
        <f>$C$41*#REF!</f>
        <v>#REF!</v>
      </c>
      <c r="AD59" s="39" t="e">
        <f t="shared" si="29"/>
        <v>#REF!</v>
      </c>
      <c r="AE59" s="39" t="e">
        <f t="shared" si="33"/>
        <v>#REF!</v>
      </c>
      <c r="AF59" s="39" t="e">
        <f t="shared" si="30"/>
        <v>#REF!</v>
      </c>
      <c r="AG59" s="40" t="e">
        <f t="shared" si="24"/>
        <v>#REF!</v>
      </c>
    </row>
    <row r="60" spans="1:33" x14ac:dyDescent="0.2">
      <c r="A60" s="21" t="s">
        <v>85</v>
      </c>
      <c r="C60" s="104">
        <v>43643</v>
      </c>
      <c r="D60" s="4">
        <f t="shared" si="12"/>
        <v>80</v>
      </c>
      <c r="E60" s="4">
        <v>58</v>
      </c>
      <c r="F60" s="54">
        <v>9.4999999999999998E-3</v>
      </c>
      <c r="G60" s="35"/>
      <c r="P60" s="37" t="e">
        <f>$C$42*#REF!</f>
        <v>#REF!</v>
      </c>
      <c r="Q60" s="38" t="e">
        <f>$C$41*#REF!</f>
        <v>#REF!</v>
      </c>
      <c r="R60" s="39" t="e">
        <f t="shared" si="25"/>
        <v>#REF!</v>
      </c>
      <c r="S60" s="39" t="e">
        <f t="shared" si="31"/>
        <v>#REF!</v>
      </c>
      <c r="T60" s="39" t="e">
        <f t="shared" si="26"/>
        <v>#REF!</v>
      </c>
      <c r="U60" s="40" t="e">
        <f t="shared" si="22"/>
        <v>#REF!</v>
      </c>
      <c r="V60" s="37" t="e">
        <f>$C$42*#REF!</f>
        <v>#REF!</v>
      </c>
      <c r="W60" s="38" t="e">
        <f>$C$41*#REF!</f>
        <v>#REF!</v>
      </c>
      <c r="X60" s="39" t="e">
        <f t="shared" si="27"/>
        <v>#REF!</v>
      </c>
      <c r="Y60" s="39" t="e">
        <f t="shared" si="32"/>
        <v>#REF!</v>
      </c>
      <c r="Z60" s="39" t="e">
        <f t="shared" si="28"/>
        <v>#REF!</v>
      </c>
      <c r="AA60" s="40" t="e">
        <f t="shared" si="23"/>
        <v>#REF!</v>
      </c>
      <c r="AB60" s="37" t="e">
        <f>$C$42*#REF!</f>
        <v>#REF!</v>
      </c>
      <c r="AC60" s="38" t="e">
        <f>$C$41*#REF!</f>
        <v>#REF!</v>
      </c>
      <c r="AD60" s="39" t="e">
        <f t="shared" si="29"/>
        <v>#REF!</v>
      </c>
      <c r="AE60" s="39" t="e">
        <f t="shared" si="33"/>
        <v>#REF!</v>
      </c>
      <c r="AF60" s="39" t="e">
        <f t="shared" si="30"/>
        <v>#REF!</v>
      </c>
      <c r="AG60" s="40" t="e">
        <f t="shared" si="24"/>
        <v>#REF!</v>
      </c>
    </row>
    <row r="61" spans="1:33" x14ac:dyDescent="0.2">
      <c r="A61" s="21" t="s">
        <v>45</v>
      </c>
      <c r="B61" s="87" t="s">
        <v>57</v>
      </c>
      <c r="C61" s="96">
        <v>0.95</v>
      </c>
      <c r="D61" s="4">
        <f t="shared" si="12"/>
        <v>81</v>
      </c>
      <c r="E61" s="4">
        <v>59</v>
      </c>
      <c r="F61" s="54">
        <v>9.4999999999999998E-3</v>
      </c>
      <c r="G61" s="35"/>
      <c r="P61" s="37" t="e">
        <f>$C$42*#REF!</f>
        <v>#REF!</v>
      </c>
      <c r="Q61" s="38" t="e">
        <f>$C$41*#REF!</f>
        <v>#REF!</v>
      </c>
      <c r="R61" s="39" t="e">
        <f t="shared" si="25"/>
        <v>#REF!</v>
      </c>
      <c r="S61" s="39" t="e">
        <f t="shared" si="31"/>
        <v>#REF!</v>
      </c>
      <c r="T61" s="39" t="e">
        <f t="shared" si="26"/>
        <v>#REF!</v>
      </c>
      <c r="U61" s="40" t="e">
        <f t="shared" si="22"/>
        <v>#REF!</v>
      </c>
      <c r="V61" s="37" t="e">
        <f>$C$42*#REF!</f>
        <v>#REF!</v>
      </c>
      <c r="W61" s="38" t="e">
        <f>$C$41*#REF!</f>
        <v>#REF!</v>
      </c>
      <c r="X61" s="39" t="e">
        <f t="shared" si="27"/>
        <v>#REF!</v>
      </c>
      <c r="Y61" s="39" t="e">
        <f t="shared" si="32"/>
        <v>#REF!</v>
      </c>
      <c r="Z61" s="39" t="e">
        <f t="shared" si="28"/>
        <v>#REF!</v>
      </c>
      <c r="AA61" s="40" t="e">
        <f t="shared" si="23"/>
        <v>#REF!</v>
      </c>
      <c r="AB61" s="37" t="e">
        <f>$C$42*#REF!</f>
        <v>#REF!</v>
      </c>
      <c r="AC61" s="38" t="e">
        <f>$C$41*#REF!</f>
        <v>#REF!</v>
      </c>
      <c r="AD61" s="39" t="e">
        <f t="shared" si="29"/>
        <v>#REF!</v>
      </c>
      <c r="AE61" s="39" t="e">
        <f t="shared" si="33"/>
        <v>#REF!</v>
      </c>
      <c r="AF61" s="39" t="e">
        <f t="shared" si="30"/>
        <v>#REF!</v>
      </c>
      <c r="AG61" s="40" t="e">
        <f t="shared" si="24"/>
        <v>#REF!</v>
      </c>
    </row>
    <row r="62" spans="1:33" x14ac:dyDescent="0.2">
      <c r="A62" s="21" t="s">
        <v>46</v>
      </c>
      <c r="B62" s="87" t="s">
        <v>58</v>
      </c>
      <c r="C62" s="96">
        <v>1</v>
      </c>
      <c r="D62" s="4">
        <f t="shared" si="12"/>
        <v>82</v>
      </c>
      <c r="E62" s="4">
        <v>60</v>
      </c>
      <c r="F62" s="54">
        <v>9.4999999999999998E-3</v>
      </c>
      <c r="G62" s="35"/>
      <c r="P62" s="37" t="e">
        <f>$C$42*#REF!</f>
        <v>#REF!</v>
      </c>
      <c r="Q62" s="38" t="e">
        <f>$C$41*#REF!</f>
        <v>#REF!</v>
      </c>
      <c r="R62" s="39" t="e">
        <f t="shared" si="25"/>
        <v>#REF!</v>
      </c>
      <c r="S62" s="39" t="e">
        <f t="shared" si="31"/>
        <v>#REF!</v>
      </c>
      <c r="T62" s="39" t="e">
        <f t="shared" si="26"/>
        <v>#REF!</v>
      </c>
      <c r="U62" s="40" t="e">
        <f t="shared" si="22"/>
        <v>#REF!</v>
      </c>
      <c r="V62" s="37" t="e">
        <f>$C$42*#REF!</f>
        <v>#REF!</v>
      </c>
      <c r="W62" s="38" t="e">
        <f>$C$41*#REF!</f>
        <v>#REF!</v>
      </c>
      <c r="X62" s="39" t="e">
        <f t="shared" si="27"/>
        <v>#REF!</v>
      </c>
      <c r="Y62" s="39" t="e">
        <f t="shared" si="32"/>
        <v>#REF!</v>
      </c>
      <c r="Z62" s="39" t="e">
        <f t="shared" si="28"/>
        <v>#REF!</v>
      </c>
      <c r="AA62" s="40" t="e">
        <f t="shared" si="23"/>
        <v>#REF!</v>
      </c>
      <c r="AB62" s="37" t="e">
        <f>$C$42*#REF!</f>
        <v>#REF!</v>
      </c>
      <c r="AC62" s="38" t="e">
        <f>$C$41*#REF!</f>
        <v>#REF!</v>
      </c>
      <c r="AD62" s="39" t="e">
        <f t="shared" si="29"/>
        <v>#REF!</v>
      </c>
      <c r="AE62" s="39" t="e">
        <f t="shared" si="33"/>
        <v>#REF!</v>
      </c>
      <c r="AF62" s="39" t="e">
        <f t="shared" si="30"/>
        <v>#REF!</v>
      </c>
      <c r="AG62" s="40" t="e">
        <f t="shared" si="24"/>
        <v>#REF!</v>
      </c>
    </row>
    <row r="63" spans="1:33" x14ac:dyDescent="0.2">
      <c r="A63" s="21" t="s">
        <v>97</v>
      </c>
      <c r="B63" s="87" t="s">
        <v>101</v>
      </c>
      <c r="C63" s="96">
        <v>0.92</v>
      </c>
      <c r="D63" s="4">
        <f t="shared" si="12"/>
        <v>83</v>
      </c>
      <c r="E63" s="4">
        <v>61</v>
      </c>
      <c r="F63" s="54">
        <v>9.4999999999999998E-3</v>
      </c>
      <c r="G63" s="35"/>
      <c r="P63" s="37" t="e">
        <f>$C$42*#REF!</f>
        <v>#REF!</v>
      </c>
      <c r="Q63" s="38" t="e">
        <f>$C$41*#REF!</f>
        <v>#REF!</v>
      </c>
      <c r="R63" s="39" t="e">
        <f t="shared" si="25"/>
        <v>#REF!</v>
      </c>
      <c r="S63" s="39" t="e">
        <f t="shared" si="31"/>
        <v>#REF!</v>
      </c>
      <c r="T63" s="39" t="e">
        <f t="shared" si="26"/>
        <v>#REF!</v>
      </c>
      <c r="U63" s="40" t="e">
        <f t="shared" si="22"/>
        <v>#REF!</v>
      </c>
      <c r="V63" s="37" t="e">
        <f>$C$42*#REF!</f>
        <v>#REF!</v>
      </c>
      <c r="W63" s="38" t="e">
        <f>$C$41*#REF!</f>
        <v>#REF!</v>
      </c>
      <c r="X63" s="39" t="e">
        <f t="shared" si="27"/>
        <v>#REF!</v>
      </c>
      <c r="Y63" s="39" t="e">
        <f t="shared" si="32"/>
        <v>#REF!</v>
      </c>
      <c r="Z63" s="39" t="e">
        <f t="shared" si="28"/>
        <v>#REF!</v>
      </c>
      <c r="AA63" s="40" t="e">
        <f t="shared" si="23"/>
        <v>#REF!</v>
      </c>
      <c r="AB63" s="37" t="e">
        <f>$C$42*#REF!</f>
        <v>#REF!</v>
      </c>
      <c r="AC63" s="38" t="e">
        <f>$C$41*#REF!</f>
        <v>#REF!</v>
      </c>
      <c r="AD63" s="39" t="e">
        <f t="shared" si="29"/>
        <v>#REF!</v>
      </c>
      <c r="AE63" s="39" t="e">
        <f t="shared" si="33"/>
        <v>#REF!</v>
      </c>
      <c r="AF63" s="39" t="e">
        <f t="shared" si="30"/>
        <v>#REF!</v>
      </c>
      <c r="AG63" s="40" t="e">
        <f t="shared" si="24"/>
        <v>#REF!</v>
      </c>
    </row>
    <row r="64" spans="1:33" x14ac:dyDescent="0.2">
      <c r="A64" s="21" t="s">
        <v>98</v>
      </c>
      <c r="B64" s="87" t="s">
        <v>102</v>
      </c>
      <c r="C64" s="96">
        <v>1.03</v>
      </c>
      <c r="D64" s="4">
        <f t="shared" si="12"/>
        <v>84</v>
      </c>
      <c r="E64" s="4">
        <v>62</v>
      </c>
      <c r="F64" s="54">
        <v>9.4999999999999998E-3</v>
      </c>
      <c r="G64" s="35"/>
      <c r="P64" s="37" t="e">
        <f>$C$42*#REF!</f>
        <v>#REF!</v>
      </c>
      <c r="Q64" s="38" t="e">
        <f>$C$41*#REF!</f>
        <v>#REF!</v>
      </c>
      <c r="R64" s="39" t="e">
        <f t="shared" si="25"/>
        <v>#REF!</v>
      </c>
      <c r="S64" s="39" t="e">
        <f t="shared" si="31"/>
        <v>#REF!</v>
      </c>
      <c r="T64" s="39" t="e">
        <f t="shared" si="26"/>
        <v>#REF!</v>
      </c>
      <c r="U64" s="40" t="e">
        <f t="shared" si="22"/>
        <v>#REF!</v>
      </c>
      <c r="V64" s="37" t="e">
        <f>$C$42*#REF!</f>
        <v>#REF!</v>
      </c>
      <c r="W64" s="38" t="e">
        <f>$C$41*#REF!</f>
        <v>#REF!</v>
      </c>
      <c r="X64" s="39" t="e">
        <f t="shared" si="27"/>
        <v>#REF!</v>
      </c>
      <c r="Y64" s="39" t="e">
        <f t="shared" si="32"/>
        <v>#REF!</v>
      </c>
      <c r="Z64" s="39" t="e">
        <f t="shared" si="28"/>
        <v>#REF!</v>
      </c>
      <c r="AA64" s="40" t="e">
        <f t="shared" si="23"/>
        <v>#REF!</v>
      </c>
      <c r="AB64" s="37" t="e">
        <f>$C$42*#REF!</f>
        <v>#REF!</v>
      </c>
      <c r="AC64" s="38" t="e">
        <f>$C$41*#REF!</f>
        <v>#REF!</v>
      </c>
      <c r="AD64" s="39" t="e">
        <f t="shared" si="29"/>
        <v>#REF!</v>
      </c>
      <c r="AE64" s="39" t="e">
        <f t="shared" si="33"/>
        <v>#REF!</v>
      </c>
      <c r="AF64" s="39" t="e">
        <f t="shared" si="30"/>
        <v>#REF!</v>
      </c>
      <c r="AG64" s="40" t="e">
        <f t="shared" si="24"/>
        <v>#REF!</v>
      </c>
    </row>
    <row r="65" spans="1:33" x14ac:dyDescent="0.2">
      <c r="A65" s="21" t="s">
        <v>99</v>
      </c>
      <c r="B65" s="87" t="s">
        <v>103</v>
      </c>
      <c r="C65" s="96">
        <v>0.92</v>
      </c>
      <c r="D65" s="4">
        <f t="shared" si="12"/>
        <v>85</v>
      </c>
      <c r="E65" s="4">
        <v>63</v>
      </c>
      <c r="F65" s="54">
        <v>9.4999999999999998E-3</v>
      </c>
      <c r="G65" s="35"/>
      <c r="P65" s="37" t="e">
        <f>$C$42*#REF!</f>
        <v>#REF!</v>
      </c>
      <c r="Q65" s="38" t="e">
        <f>$C$41*#REF!</f>
        <v>#REF!</v>
      </c>
      <c r="R65" s="39" t="e">
        <f t="shared" si="25"/>
        <v>#REF!</v>
      </c>
      <c r="S65" s="39" t="e">
        <f t="shared" si="31"/>
        <v>#REF!</v>
      </c>
      <c r="T65" s="39" t="e">
        <f t="shared" si="26"/>
        <v>#REF!</v>
      </c>
      <c r="U65" s="40" t="e">
        <f t="shared" si="22"/>
        <v>#REF!</v>
      </c>
      <c r="V65" s="37" t="e">
        <f>$C$42*#REF!</f>
        <v>#REF!</v>
      </c>
      <c r="W65" s="38" t="e">
        <f>$C$41*#REF!</f>
        <v>#REF!</v>
      </c>
      <c r="X65" s="39" t="e">
        <f t="shared" si="27"/>
        <v>#REF!</v>
      </c>
      <c r="Y65" s="39" t="e">
        <f t="shared" si="32"/>
        <v>#REF!</v>
      </c>
      <c r="Z65" s="39" t="e">
        <f t="shared" si="28"/>
        <v>#REF!</v>
      </c>
      <c r="AA65" s="40" t="e">
        <f t="shared" si="23"/>
        <v>#REF!</v>
      </c>
      <c r="AB65" s="37" t="e">
        <f>$C$42*#REF!</f>
        <v>#REF!</v>
      </c>
      <c r="AC65" s="38" t="e">
        <f>$C$41*#REF!</f>
        <v>#REF!</v>
      </c>
      <c r="AD65" s="39" t="e">
        <f t="shared" si="29"/>
        <v>#REF!</v>
      </c>
      <c r="AE65" s="39" t="e">
        <f t="shared" si="33"/>
        <v>#REF!</v>
      </c>
      <c r="AF65" s="39" t="e">
        <f t="shared" si="30"/>
        <v>#REF!</v>
      </c>
      <c r="AG65" s="40" t="e">
        <f t="shared" si="24"/>
        <v>#REF!</v>
      </c>
    </row>
    <row r="66" spans="1:33" x14ac:dyDescent="0.2">
      <c r="A66" s="21" t="s">
        <v>100</v>
      </c>
      <c r="B66" s="87" t="s">
        <v>104</v>
      </c>
      <c r="C66" s="96">
        <v>1.01</v>
      </c>
      <c r="D66" s="4">
        <f t="shared" si="12"/>
        <v>86</v>
      </c>
      <c r="E66" s="4">
        <v>64</v>
      </c>
      <c r="F66" s="54">
        <v>9.4999999999999998E-3</v>
      </c>
      <c r="G66" s="35"/>
      <c r="P66" s="37" t="e">
        <f>$C$42*#REF!</f>
        <v>#REF!</v>
      </c>
      <c r="Q66" s="38" t="e">
        <f>$C$41*#REF!</f>
        <v>#REF!</v>
      </c>
      <c r="R66" s="39" t="e">
        <f t="shared" si="25"/>
        <v>#REF!</v>
      </c>
      <c r="S66" s="39" t="e">
        <f t="shared" si="31"/>
        <v>#REF!</v>
      </c>
      <c r="T66" s="39" t="e">
        <f t="shared" si="26"/>
        <v>#REF!</v>
      </c>
      <c r="U66" s="40" t="e">
        <f t="shared" ref="U66:U80" si="34">S66+(T66/(1+$C$4)^($D66-$D$2))</f>
        <v>#REF!</v>
      </c>
      <c r="V66" s="37" t="e">
        <f>$C$42*#REF!</f>
        <v>#REF!</v>
      </c>
      <c r="W66" s="38" t="e">
        <f>$C$41*#REF!</f>
        <v>#REF!</v>
      </c>
      <c r="X66" s="39" t="e">
        <f t="shared" si="27"/>
        <v>#REF!</v>
      </c>
      <c r="Y66" s="39" t="e">
        <f t="shared" si="32"/>
        <v>#REF!</v>
      </c>
      <c r="Z66" s="39" t="e">
        <f t="shared" si="28"/>
        <v>#REF!</v>
      </c>
      <c r="AA66" s="40" t="e">
        <f t="shared" ref="AA66:AA80" si="35">Y66+(Z66/(1+$C$4)^($D66-$D$2))</f>
        <v>#REF!</v>
      </c>
      <c r="AB66" s="37" t="e">
        <f>$C$42*#REF!</f>
        <v>#REF!</v>
      </c>
      <c r="AC66" s="38" t="e">
        <f>$C$41*#REF!</f>
        <v>#REF!</v>
      </c>
      <c r="AD66" s="39" t="e">
        <f t="shared" si="29"/>
        <v>#REF!</v>
      </c>
      <c r="AE66" s="39" t="e">
        <f t="shared" si="33"/>
        <v>#REF!</v>
      </c>
      <c r="AF66" s="39" t="e">
        <f t="shared" si="30"/>
        <v>#REF!</v>
      </c>
      <c r="AG66" s="40" t="e">
        <f t="shared" ref="AG66:AG80" si="36">AE66+(AF66/(1+$C$4)^($D66-$D$2))</f>
        <v>#REF!</v>
      </c>
    </row>
    <row r="67" spans="1:33" x14ac:dyDescent="0.2">
      <c r="A67" s="88" t="s">
        <v>132</v>
      </c>
      <c r="B67" s="109" t="s">
        <v>131</v>
      </c>
      <c r="C67" s="130">
        <v>0.95</v>
      </c>
      <c r="D67" s="4">
        <f t="shared" si="12"/>
        <v>87</v>
      </c>
      <c r="E67" s="4">
        <v>65</v>
      </c>
      <c r="F67" s="54">
        <v>9.4999999999999998E-3</v>
      </c>
      <c r="G67" s="35"/>
      <c r="P67" s="37" t="e">
        <f>$C$42*#REF!</f>
        <v>#REF!</v>
      </c>
      <c r="Q67" s="38" t="e">
        <f>$C$41*#REF!</f>
        <v>#REF!</v>
      </c>
      <c r="R67" s="39" t="e">
        <f t="shared" ref="R67:R80" si="37">IF($E67=0,P67,R66*(1+$C$44)+P67)</f>
        <v>#REF!</v>
      </c>
      <c r="S67" s="39" t="e">
        <f t="shared" si="31"/>
        <v>#REF!</v>
      </c>
      <c r="T67" s="39" t="e">
        <f t="shared" ref="T67:T80" si="38">IF($E67=0,Q67,T66*(1+$C$44)+Q67)</f>
        <v>#REF!</v>
      </c>
      <c r="U67" s="40" t="e">
        <f t="shared" si="34"/>
        <v>#REF!</v>
      </c>
      <c r="V67" s="37" t="e">
        <f>$C$42*#REF!</f>
        <v>#REF!</v>
      </c>
      <c r="W67" s="38" t="e">
        <f>$C$41*#REF!</f>
        <v>#REF!</v>
      </c>
      <c r="X67" s="39" t="e">
        <f t="shared" ref="X67:X80" si="39">IF($E67=0,V67,X66*(1+$C$45)+V67)</f>
        <v>#REF!</v>
      </c>
      <c r="Y67" s="39" t="e">
        <f t="shared" si="32"/>
        <v>#REF!</v>
      </c>
      <c r="Z67" s="39" t="e">
        <f t="shared" ref="Z67:Z80" si="40">IF($E67=0,W67,Z66*(1+$C$45)+W67)</f>
        <v>#REF!</v>
      </c>
      <c r="AA67" s="40" t="e">
        <f t="shared" si="35"/>
        <v>#REF!</v>
      </c>
      <c r="AB67" s="37" t="e">
        <f>$C$42*#REF!</f>
        <v>#REF!</v>
      </c>
      <c r="AC67" s="38" t="e">
        <f>$C$41*#REF!</f>
        <v>#REF!</v>
      </c>
      <c r="AD67" s="39" t="e">
        <f t="shared" ref="AD67:AD80" si="41">IF($E67=0,AB67,AD66*(1+$C$46)+AB67)</f>
        <v>#REF!</v>
      </c>
      <c r="AE67" s="39" t="e">
        <f t="shared" si="33"/>
        <v>#REF!</v>
      </c>
      <c r="AF67" s="39" t="e">
        <f t="shared" ref="AF67:AF80" si="42">IF($E67=0,AC67,AF66*(1+$C$46)+AC67)</f>
        <v>#REF!</v>
      </c>
      <c r="AG67" s="40" t="e">
        <f t="shared" si="36"/>
        <v>#REF!</v>
      </c>
    </row>
    <row r="68" spans="1:33" x14ac:dyDescent="0.2">
      <c r="A68" s="21" t="s">
        <v>137</v>
      </c>
      <c r="B68" s="87" t="s">
        <v>133</v>
      </c>
      <c r="C68" s="96">
        <v>0.94</v>
      </c>
      <c r="D68" s="4">
        <f t="shared" ref="D68:D97" si="43">D67+1</f>
        <v>88</v>
      </c>
      <c r="E68" s="4">
        <v>66</v>
      </c>
      <c r="F68" s="54">
        <v>9.4999999999999998E-3</v>
      </c>
      <c r="G68" s="35"/>
      <c r="P68" s="37" t="e">
        <f>$C$42*#REF!</f>
        <v>#REF!</v>
      </c>
      <c r="Q68" s="38" t="e">
        <f>$C$41*#REF!</f>
        <v>#REF!</v>
      </c>
      <c r="R68" s="39" t="e">
        <f t="shared" si="37"/>
        <v>#REF!</v>
      </c>
      <c r="S68" s="39" t="e">
        <f t="shared" si="31"/>
        <v>#REF!</v>
      </c>
      <c r="T68" s="39" t="e">
        <f t="shared" si="38"/>
        <v>#REF!</v>
      </c>
      <c r="U68" s="40" t="e">
        <f t="shared" si="34"/>
        <v>#REF!</v>
      </c>
      <c r="V68" s="37" t="e">
        <f>$C$42*#REF!</f>
        <v>#REF!</v>
      </c>
      <c r="W68" s="38" t="e">
        <f>$C$41*#REF!</f>
        <v>#REF!</v>
      </c>
      <c r="X68" s="39" t="e">
        <f t="shared" si="39"/>
        <v>#REF!</v>
      </c>
      <c r="Y68" s="39" t="e">
        <f t="shared" si="32"/>
        <v>#REF!</v>
      </c>
      <c r="Z68" s="39" t="e">
        <f t="shared" si="40"/>
        <v>#REF!</v>
      </c>
      <c r="AA68" s="40" t="e">
        <f t="shared" si="35"/>
        <v>#REF!</v>
      </c>
      <c r="AB68" s="37" t="e">
        <f>$C$42*#REF!</f>
        <v>#REF!</v>
      </c>
      <c r="AC68" s="38" t="e">
        <f>$C$41*#REF!</f>
        <v>#REF!</v>
      </c>
      <c r="AD68" s="39" t="e">
        <f t="shared" si="41"/>
        <v>#REF!</v>
      </c>
      <c r="AE68" s="39" t="e">
        <f t="shared" si="33"/>
        <v>#REF!</v>
      </c>
      <c r="AF68" s="39" t="e">
        <f t="shared" si="42"/>
        <v>#REF!</v>
      </c>
      <c r="AG68" s="40" t="e">
        <f t="shared" si="36"/>
        <v>#REF!</v>
      </c>
    </row>
    <row r="69" spans="1:33" x14ac:dyDescent="0.2">
      <c r="A69" s="21" t="s">
        <v>135</v>
      </c>
      <c r="B69" s="87" t="s">
        <v>144</v>
      </c>
      <c r="C69" s="96">
        <v>0.97</v>
      </c>
      <c r="D69" s="4">
        <f t="shared" si="43"/>
        <v>89</v>
      </c>
      <c r="E69" s="4">
        <v>67</v>
      </c>
      <c r="F69" s="54">
        <v>9.4999999999999998E-3</v>
      </c>
      <c r="G69" s="35"/>
      <c r="P69" s="37" t="e">
        <f>$C$42*#REF!</f>
        <v>#REF!</v>
      </c>
      <c r="Q69" s="38" t="e">
        <f>$C$41*#REF!</f>
        <v>#REF!</v>
      </c>
      <c r="R69" s="39" t="e">
        <f t="shared" si="37"/>
        <v>#REF!</v>
      </c>
      <c r="S69" s="39" t="e">
        <f t="shared" si="31"/>
        <v>#REF!</v>
      </c>
      <c r="T69" s="39" t="e">
        <f t="shared" si="38"/>
        <v>#REF!</v>
      </c>
      <c r="U69" s="40" t="e">
        <f t="shared" si="34"/>
        <v>#REF!</v>
      </c>
      <c r="V69" s="37" t="e">
        <f>$C$42*#REF!</f>
        <v>#REF!</v>
      </c>
      <c r="W69" s="38" t="e">
        <f>$C$41*#REF!</f>
        <v>#REF!</v>
      </c>
      <c r="X69" s="39" t="e">
        <f t="shared" si="39"/>
        <v>#REF!</v>
      </c>
      <c r="Y69" s="39" t="e">
        <f t="shared" si="32"/>
        <v>#REF!</v>
      </c>
      <c r="Z69" s="39" t="e">
        <f t="shared" si="40"/>
        <v>#REF!</v>
      </c>
      <c r="AA69" s="40" t="e">
        <f t="shared" si="35"/>
        <v>#REF!</v>
      </c>
      <c r="AB69" s="37" t="e">
        <f>$C$42*#REF!</f>
        <v>#REF!</v>
      </c>
      <c r="AC69" s="38" t="e">
        <f>$C$41*#REF!</f>
        <v>#REF!</v>
      </c>
      <c r="AD69" s="39" t="e">
        <f t="shared" si="41"/>
        <v>#REF!</v>
      </c>
      <c r="AE69" s="39" t="e">
        <f t="shared" si="33"/>
        <v>#REF!</v>
      </c>
      <c r="AF69" s="39" t="e">
        <f t="shared" si="42"/>
        <v>#REF!</v>
      </c>
      <c r="AG69" s="40" t="e">
        <f t="shared" si="36"/>
        <v>#REF!</v>
      </c>
    </row>
    <row r="70" spans="1:33" x14ac:dyDescent="0.2">
      <c r="A70" s="110" t="s">
        <v>136</v>
      </c>
      <c r="B70" s="111" t="s">
        <v>134</v>
      </c>
      <c r="C70" s="131">
        <v>1.07</v>
      </c>
      <c r="D70" s="4">
        <f t="shared" si="43"/>
        <v>90</v>
      </c>
      <c r="E70" s="4">
        <v>68</v>
      </c>
      <c r="F70" s="54">
        <v>9.4999999999999998E-3</v>
      </c>
      <c r="G70" s="35"/>
      <c r="P70" s="37" t="e">
        <f>$C$42*#REF!</f>
        <v>#REF!</v>
      </c>
      <c r="Q70" s="38" t="e">
        <f>$C$41*#REF!</f>
        <v>#REF!</v>
      </c>
      <c r="R70" s="39" t="e">
        <f t="shared" si="37"/>
        <v>#REF!</v>
      </c>
      <c r="S70" s="39" t="e">
        <f t="shared" si="31"/>
        <v>#REF!</v>
      </c>
      <c r="T70" s="39" t="e">
        <f t="shared" si="38"/>
        <v>#REF!</v>
      </c>
      <c r="U70" s="40" t="e">
        <f t="shared" si="34"/>
        <v>#REF!</v>
      </c>
      <c r="V70" s="37" t="e">
        <f>$C$42*#REF!</f>
        <v>#REF!</v>
      </c>
      <c r="W70" s="38" t="e">
        <f>$C$41*#REF!</f>
        <v>#REF!</v>
      </c>
      <c r="X70" s="39" t="e">
        <f t="shared" si="39"/>
        <v>#REF!</v>
      </c>
      <c r="Y70" s="39" t="e">
        <f t="shared" si="32"/>
        <v>#REF!</v>
      </c>
      <c r="Z70" s="39" t="e">
        <f t="shared" si="40"/>
        <v>#REF!</v>
      </c>
      <c r="AA70" s="40" t="e">
        <f t="shared" si="35"/>
        <v>#REF!</v>
      </c>
      <c r="AB70" s="37" t="e">
        <f>$C$42*#REF!</f>
        <v>#REF!</v>
      </c>
      <c r="AC70" s="38" t="e">
        <f>$C$41*#REF!</f>
        <v>#REF!</v>
      </c>
      <c r="AD70" s="39" t="e">
        <f t="shared" si="41"/>
        <v>#REF!</v>
      </c>
      <c r="AE70" s="39" t="e">
        <f t="shared" si="33"/>
        <v>#REF!</v>
      </c>
      <c r="AF70" s="39" t="e">
        <f t="shared" si="42"/>
        <v>#REF!</v>
      </c>
      <c r="AG70" s="40" t="e">
        <f t="shared" si="36"/>
        <v>#REF!</v>
      </c>
    </row>
    <row r="71" spans="1:33" x14ac:dyDescent="0.2">
      <c r="A71" s="88" t="s">
        <v>164</v>
      </c>
      <c r="B71" s="109" t="s">
        <v>165</v>
      </c>
      <c r="C71" s="130">
        <v>1.0146284933872927</v>
      </c>
      <c r="D71" s="4">
        <f t="shared" si="43"/>
        <v>91</v>
      </c>
      <c r="E71" s="4">
        <v>69</v>
      </c>
      <c r="F71" s="54">
        <v>9.4999999999999998E-3</v>
      </c>
      <c r="G71" s="35"/>
      <c r="P71" s="37" t="e">
        <f>$C$42*#REF!</f>
        <v>#REF!</v>
      </c>
      <c r="Q71" s="38" t="e">
        <f>$C$41*#REF!</f>
        <v>#REF!</v>
      </c>
      <c r="R71" s="39" t="e">
        <f t="shared" si="37"/>
        <v>#REF!</v>
      </c>
      <c r="S71" s="39" t="e">
        <f t="shared" si="31"/>
        <v>#REF!</v>
      </c>
      <c r="T71" s="39" t="e">
        <f t="shared" si="38"/>
        <v>#REF!</v>
      </c>
      <c r="U71" s="40" t="e">
        <f t="shared" si="34"/>
        <v>#REF!</v>
      </c>
      <c r="V71" s="37" t="e">
        <f>$C$42*#REF!</f>
        <v>#REF!</v>
      </c>
      <c r="W71" s="38" t="e">
        <f>$C$41*#REF!</f>
        <v>#REF!</v>
      </c>
      <c r="X71" s="39" t="e">
        <f t="shared" si="39"/>
        <v>#REF!</v>
      </c>
      <c r="Y71" s="39" t="e">
        <f t="shared" si="32"/>
        <v>#REF!</v>
      </c>
      <c r="Z71" s="39" t="e">
        <f t="shared" si="40"/>
        <v>#REF!</v>
      </c>
      <c r="AA71" s="40" t="e">
        <f t="shared" si="35"/>
        <v>#REF!</v>
      </c>
      <c r="AB71" s="37" t="e">
        <f>$C$42*#REF!</f>
        <v>#REF!</v>
      </c>
      <c r="AC71" s="38" t="e">
        <f>$C$41*#REF!</f>
        <v>#REF!</v>
      </c>
      <c r="AD71" s="39" t="e">
        <f t="shared" si="41"/>
        <v>#REF!</v>
      </c>
      <c r="AE71" s="39" t="e">
        <f t="shared" si="33"/>
        <v>#REF!</v>
      </c>
      <c r="AF71" s="39" t="e">
        <f t="shared" si="42"/>
        <v>#REF!</v>
      </c>
      <c r="AG71" s="40" t="e">
        <f t="shared" si="36"/>
        <v>#REF!</v>
      </c>
    </row>
    <row r="72" spans="1:33" x14ac:dyDescent="0.2">
      <c r="A72" s="110" t="s">
        <v>167</v>
      </c>
      <c r="B72" s="111" t="s">
        <v>166</v>
      </c>
      <c r="C72" s="131">
        <v>0.94553715066127064</v>
      </c>
      <c r="D72" s="4">
        <f t="shared" si="43"/>
        <v>92</v>
      </c>
      <c r="E72" s="4">
        <v>70</v>
      </c>
      <c r="F72" s="54">
        <v>9.4999999999999998E-3</v>
      </c>
      <c r="G72" s="35"/>
      <c r="P72" s="37" t="e">
        <f>$C$42*#REF!</f>
        <v>#REF!</v>
      </c>
      <c r="Q72" s="38" t="e">
        <f>$C$41*#REF!</f>
        <v>#REF!</v>
      </c>
      <c r="R72" s="39" t="e">
        <f t="shared" si="37"/>
        <v>#REF!</v>
      </c>
      <c r="S72" s="39" t="e">
        <f t="shared" si="31"/>
        <v>#REF!</v>
      </c>
      <c r="T72" s="39" t="e">
        <f t="shared" si="38"/>
        <v>#REF!</v>
      </c>
      <c r="U72" s="40" t="e">
        <f t="shared" si="34"/>
        <v>#REF!</v>
      </c>
      <c r="V72" s="37" t="e">
        <f>$C$42*#REF!</f>
        <v>#REF!</v>
      </c>
      <c r="W72" s="38" t="e">
        <f>$C$41*#REF!</f>
        <v>#REF!</v>
      </c>
      <c r="X72" s="39" t="e">
        <f t="shared" si="39"/>
        <v>#REF!</v>
      </c>
      <c r="Y72" s="39" t="e">
        <f t="shared" si="32"/>
        <v>#REF!</v>
      </c>
      <c r="Z72" s="39" t="e">
        <f t="shared" si="40"/>
        <v>#REF!</v>
      </c>
      <c r="AA72" s="40" t="e">
        <f t="shared" si="35"/>
        <v>#REF!</v>
      </c>
      <c r="AB72" s="37" t="e">
        <f>$C$42*#REF!</f>
        <v>#REF!</v>
      </c>
      <c r="AC72" s="38" t="e">
        <f>$C$41*#REF!</f>
        <v>#REF!</v>
      </c>
      <c r="AD72" s="39" t="e">
        <f t="shared" si="41"/>
        <v>#REF!</v>
      </c>
      <c r="AE72" s="39" t="e">
        <f t="shared" si="33"/>
        <v>#REF!</v>
      </c>
      <c r="AF72" s="39" t="e">
        <f t="shared" si="42"/>
        <v>#REF!</v>
      </c>
      <c r="AG72" s="40" t="e">
        <f t="shared" si="36"/>
        <v>#REF!</v>
      </c>
    </row>
    <row r="73" spans="1:33" x14ac:dyDescent="0.2">
      <c r="D73" s="4">
        <f t="shared" si="43"/>
        <v>93</v>
      </c>
      <c r="E73" s="4">
        <v>71</v>
      </c>
      <c r="F73" s="54">
        <v>9.4999999999999998E-3</v>
      </c>
      <c r="G73" s="35"/>
      <c r="P73" s="37" t="e">
        <f>$C$42*#REF!</f>
        <v>#REF!</v>
      </c>
      <c r="Q73" s="38" t="e">
        <f>$C$41*#REF!</f>
        <v>#REF!</v>
      </c>
      <c r="R73" s="39" t="e">
        <f t="shared" si="37"/>
        <v>#REF!</v>
      </c>
      <c r="S73" s="39" t="e">
        <f t="shared" si="31"/>
        <v>#REF!</v>
      </c>
      <c r="T73" s="39" t="e">
        <f t="shared" si="38"/>
        <v>#REF!</v>
      </c>
      <c r="U73" s="40" t="e">
        <f t="shared" si="34"/>
        <v>#REF!</v>
      </c>
      <c r="V73" s="37" t="e">
        <f>$C$42*#REF!</f>
        <v>#REF!</v>
      </c>
      <c r="W73" s="38" t="e">
        <f>$C$41*#REF!</f>
        <v>#REF!</v>
      </c>
      <c r="X73" s="39" t="e">
        <f t="shared" si="39"/>
        <v>#REF!</v>
      </c>
      <c r="Y73" s="39" t="e">
        <f t="shared" si="32"/>
        <v>#REF!</v>
      </c>
      <c r="Z73" s="39" t="e">
        <f t="shared" si="40"/>
        <v>#REF!</v>
      </c>
      <c r="AA73" s="40" t="e">
        <f t="shared" si="35"/>
        <v>#REF!</v>
      </c>
      <c r="AB73" s="37" t="e">
        <f>$C$42*#REF!</f>
        <v>#REF!</v>
      </c>
      <c r="AC73" s="38" t="e">
        <f>$C$41*#REF!</f>
        <v>#REF!</v>
      </c>
      <c r="AD73" s="39" t="e">
        <f t="shared" si="41"/>
        <v>#REF!</v>
      </c>
      <c r="AE73" s="39" t="e">
        <f t="shared" si="33"/>
        <v>#REF!</v>
      </c>
      <c r="AF73" s="39" t="e">
        <f t="shared" si="42"/>
        <v>#REF!</v>
      </c>
      <c r="AG73" s="40" t="e">
        <f t="shared" si="36"/>
        <v>#REF!</v>
      </c>
    </row>
    <row r="74" spans="1:33" x14ac:dyDescent="0.2">
      <c r="A74" s="86"/>
      <c r="B74" s="22"/>
      <c r="D74" s="4">
        <f t="shared" si="43"/>
        <v>94</v>
      </c>
      <c r="E74" s="4">
        <v>72</v>
      </c>
      <c r="F74" s="54">
        <v>9.4999999999999998E-3</v>
      </c>
      <c r="G74" s="35"/>
      <c r="P74" s="37" t="e">
        <f>$C$42*#REF!</f>
        <v>#REF!</v>
      </c>
      <c r="Q74" s="38" t="e">
        <f>$C$41*#REF!</f>
        <v>#REF!</v>
      </c>
      <c r="R74" s="39" t="e">
        <f t="shared" si="37"/>
        <v>#REF!</v>
      </c>
      <c r="S74" s="39" t="e">
        <f t="shared" si="31"/>
        <v>#REF!</v>
      </c>
      <c r="T74" s="39" t="e">
        <f t="shared" si="38"/>
        <v>#REF!</v>
      </c>
      <c r="U74" s="40" t="e">
        <f t="shared" si="34"/>
        <v>#REF!</v>
      </c>
      <c r="V74" s="37" t="e">
        <f>$C$42*#REF!</f>
        <v>#REF!</v>
      </c>
      <c r="W74" s="38" t="e">
        <f>$C$41*#REF!</f>
        <v>#REF!</v>
      </c>
      <c r="X74" s="39" t="e">
        <f t="shared" si="39"/>
        <v>#REF!</v>
      </c>
      <c r="Y74" s="39" t="e">
        <f t="shared" si="32"/>
        <v>#REF!</v>
      </c>
      <c r="Z74" s="39" t="e">
        <f t="shared" si="40"/>
        <v>#REF!</v>
      </c>
      <c r="AA74" s="40" t="e">
        <f t="shared" si="35"/>
        <v>#REF!</v>
      </c>
      <c r="AB74" s="37" t="e">
        <f>$C$42*#REF!</f>
        <v>#REF!</v>
      </c>
      <c r="AC74" s="38" t="e">
        <f>$C$41*#REF!</f>
        <v>#REF!</v>
      </c>
      <c r="AD74" s="39" t="e">
        <f t="shared" si="41"/>
        <v>#REF!</v>
      </c>
      <c r="AE74" s="39" t="e">
        <f t="shared" si="33"/>
        <v>#REF!</v>
      </c>
      <c r="AF74" s="39" t="e">
        <f t="shared" si="42"/>
        <v>#REF!</v>
      </c>
      <c r="AG74" s="40" t="e">
        <f t="shared" si="36"/>
        <v>#REF!</v>
      </c>
    </row>
    <row r="75" spans="1:33" x14ac:dyDescent="0.2">
      <c r="A75" s="86"/>
      <c r="B75" s="22"/>
      <c r="D75" s="4">
        <f t="shared" si="43"/>
        <v>95</v>
      </c>
      <c r="E75" s="4">
        <v>73</v>
      </c>
      <c r="F75" s="54">
        <v>9.4999999999999998E-3</v>
      </c>
      <c r="G75" s="35"/>
      <c r="P75" s="37" t="e">
        <f>$C$42*#REF!</f>
        <v>#REF!</v>
      </c>
      <c r="Q75" s="38" t="e">
        <f>$C$41*#REF!</f>
        <v>#REF!</v>
      </c>
      <c r="R75" s="39" t="e">
        <f t="shared" si="37"/>
        <v>#REF!</v>
      </c>
      <c r="S75" s="39" t="e">
        <f t="shared" ref="S75:S80" si="44">IF($E75&lt;$C$43,0,R75)/(1+$C$4)^($D75-$D$2)</f>
        <v>#REF!</v>
      </c>
      <c r="T75" s="39" t="e">
        <f t="shared" si="38"/>
        <v>#REF!</v>
      </c>
      <c r="U75" s="40" t="e">
        <f t="shared" si="34"/>
        <v>#REF!</v>
      </c>
      <c r="V75" s="37" t="e">
        <f>$C$42*#REF!</f>
        <v>#REF!</v>
      </c>
      <c r="W75" s="38" t="e">
        <f>$C$41*#REF!</f>
        <v>#REF!</v>
      </c>
      <c r="X75" s="39" t="e">
        <f t="shared" si="39"/>
        <v>#REF!</v>
      </c>
      <c r="Y75" s="39" t="e">
        <f t="shared" ref="Y75:Y80" si="45">IF($E75&lt;$C$43,0,X75)/(1+$C$4)^($D75-$D$2)</f>
        <v>#REF!</v>
      </c>
      <c r="Z75" s="39" t="e">
        <f t="shared" si="40"/>
        <v>#REF!</v>
      </c>
      <c r="AA75" s="40" t="e">
        <f t="shared" si="35"/>
        <v>#REF!</v>
      </c>
      <c r="AB75" s="37" t="e">
        <f>$C$42*#REF!</f>
        <v>#REF!</v>
      </c>
      <c r="AC75" s="38" t="e">
        <f>$C$41*#REF!</f>
        <v>#REF!</v>
      </c>
      <c r="AD75" s="39" t="e">
        <f t="shared" si="41"/>
        <v>#REF!</v>
      </c>
      <c r="AE75" s="39" t="e">
        <f t="shared" ref="AE75:AE80" si="46">IF($E75&lt;$C$43,0,AD75)/(1+$C$4)^($D75-$D$2)</f>
        <v>#REF!</v>
      </c>
      <c r="AF75" s="39" t="e">
        <f t="shared" si="42"/>
        <v>#REF!</v>
      </c>
      <c r="AG75" s="40" t="e">
        <f t="shared" si="36"/>
        <v>#REF!</v>
      </c>
    </row>
    <row r="76" spans="1:33" x14ac:dyDescent="0.2">
      <c r="D76" s="4">
        <f t="shared" si="43"/>
        <v>96</v>
      </c>
      <c r="E76" s="4">
        <v>74</v>
      </c>
      <c r="F76" s="54">
        <v>9.4999999999999998E-3</v>
      </c>
      <c r="G76" s="35"/>
      <c r="P76" s="37" t="e">
        <f>$C$42*#REF!</f>
        <v>#REF!</v>
      </c>
      <c r="Q76" s="38" t="e">
        <f>$C$41*#REF!</f>
        <v>#REF!</v>
      </c>
      <c r="R76" s="39" t="e">
        <f t="shared" si="37"/>
        <v>#REF!</v>
      </c>
      <c r="S76" s="39" t="e">
        <f t="shared" si="44"/>
        <v>#REF!</v>
      </c>
      <c r="T76" s="39" t="e">
        <f t="shared" si="38"/>
        <v>#REF!</v>
      </c>
      <c r="U76" s="40" t="e">
        <f t="shared" si="34"/>
        <v>#REF!</v>
      </c>
      <c r="V76" s="37" t="e">
        <f>$C$42*#REF!</f>
        <v>#REF!</v>
      </c>
      <c r="W76" s="38" t="e">
        <f>$C$41*#REF!</f>
        <v>#REF!</v>
      </c>
      <c r="X76" s="39" t="e">
        <f t="shared" si="39"/>
        <v>#REF!</v>
      </c>
      <c r="Y76" s="39" t="e">
        <f t="shared" si="45"/>
        <v>#REF!</v>
      </c>
      <c r="Z76" s="39" t="e">
        <f t="shared" si="40"/>
        <v>#REF!</v>
      </c>
      <c r="AA76" s="40" t="e">
        <f t="shared" si="35"/>
        <v>#REF!</v>
      </c>
      <c r="AB76" s="37" t="e">
        <f>$C$42*#REF!</f>
        <v>#REF!</v>
      </c>
      <c r="AC76" s="38" t="e">
        <f>$C$41*#REF!</f>
        <v>#REF!</v>
      </c>
      <c r="AD76" s="39" t="e">
        <f t="shared" si="41"/>
        <v>#REF!</v>
      </c>
      <c r="AE76" s="39" t="e">
        <f t="shared" si="46"/>
        <v>#REF!</v>
      </c>
      <c r="AF76" s="39" t="e">
        <f t="shared" si="42"/>
        <v>#REF!</v>
      </c>
      <c r="AG76" s="40" t="e">
        <f t="shared" si="36"/>
        <v>#REF!</v>
      </c>
    </row>
    <row r="77" spans="1:33" x14ac:dyDescent="0.2">
      <c r="D77" s="4">
        <f t="shared" si="43"/>
        <v>97</v>
      </c>
      <c r="E77" s="4">
        <v>75</v>
      </c>
      <c r="F77" s="54">
        <v>9.4999999999999998E-3</v>
      </c>
      <c r="G77" s="35"/>
      <c r="P77" s="37" t="e">
        <f>$C$42*#REF!</f>
        <v>#REF!</v>
      </c>
      <c r="Q77" s="38" t="e">
        <f>$C$41*#REF!</f>
        <v>#REF!</v>
      </c>
      <c r="R77" s="39" t="e">
        <f t="shared" si="37"/>
        <v>#REF!</v>
      </c>
      <c r="S77" s="39" t="e">
        <f t="shared" si="44"/>
        <v>#REF!</v>
      </c>
      <c r="T77" s="39" t="e">
        <f t="shared" si="38"/>
        <v>#REF!</v>
      </c>
      <c r="U77" s="40" t="e">
        <f t="shared" si="34"/>
        <v>#REF!</v>
      </c>
      <c r="V77" s="37" t="e">
        <f>$C$42*#REF!</f>
        <v>#REF!</v>
      </c>
      <c r="W77" s="38" t="e">
        <f>$C$41*#REF!</f>
        <v>#REF!</v>
      </c>
      <c r="X77" s="39" t="e">
        <f t="shared" si="39"/>
        <v>#REF!</v>
      </c>
      <c r="Y77" s="39" t="e">
        <f t="shared" si="45"/>
        <v>#REF!</v>
      </c>
      <c r="Z77" s="39" t="e">
        <f t="shared" si="40"/>
        <v>#REF!</v>
      </c>
      <c r="AA77" s="40" t="e">
        <f t="shared" si="35"/>
        <v>#REF!</v>
      </c>
      <c r="AB77" s="37" t="e">
        <f>$C$42*#REF!</f>
        <v>#REF!</v>
      </c>
      <c r="AC77" s="38" t="e">
        <f>$C$41*#REF!</f>
        <v>#REF!</v>
      </c>
      <c r="AD77" s="39" t="e">
        <f t="shared" si="41"/>
        <v>#REF!</v>
      </c>
      <c r="AE77" s="39" t="e">
        <f t="shared" si="46"/>
        <v>#REF!</v>
      </c>
      <c r="AF77" s="39" t="e">
        <f t="shared" si="42"/>
        <v>#REF!</v>
      </c>
      <c r="AG77" s="40" t="e">
        <f t="shared" si="36"/>
        <v>#REF!</v>
      </c>
    </row>
    <row r="78" spans="1:33" x14ac:dyDescent="0.2">
      <c r="D78" s="4">
        <f t="shared" si="43"/>
        <v>98</v>
      </c>
      <c r="E78" s="4">
        <v>76</v>
      </c>
      <c r="F78" s="54">
        <v>9.4999999999999998E-3</v>
      </c>
      <c r="G78" s="35"/>
      <c r="P78" s="37" t="e">
        <f>$C$42*#REF!</f>
        <v>#REF!</v>
      </c>
      <c r="Q78" s="38" t="e">
        <f>$C$41*#REF!</f>
        <v>#REF!</v>
      </c>
      <c r="R78" s="39" t="e">
        <f t="shared" si="37"/>
        <v>#REF!</v>
      </c>
      <c r="S78" s="39" t="e">
        <f t="shared" si="44"/>
        <v>#REF!</v>
      </c>
      <c r="T78" s="39" t="e">
        <f t="shared" si="38"/>
        <v>#REF!</v>
      </c>
      <c r="U78" s="40" t="e">
        <f t="shared" si="34"/>
        <v>#REF!</v>
      </c>
      <c r="V78" s="37" t="e">
        <f>$C$42*#REF!</f>
        <v>#REF!</v>
      </c>
      <c r="W78" s="38" t="e">
        <f>$C$41*#REF!</f>
        <v>#REF!</v>
      </c>
      <c r="X78" s="39" t="e">
        <f t="shared" si="39"/>
        <v>#REF!</v>
      </c>
      <c r="Y78" s="39" t="e">
        <f t="shared" si="45"/>
        <v>#REF!</v>
      </c>
      <c r="Z78" s="39" t="e">
        <f t="shared" si="40"/>
        <v>#REF!</v>
      </c>
      <c r="AA78" s="40" t="e">
        <f t="shared" si="35"/>
        <v>#REF!</v>
      </c>
      <c r="AB78" s="37" t="e">
        <f>$C$42*#REF!</f>
        <v>#REF!</v>
      </c>
      <c r="AC78" s="38" t="e">
        <f>$C$41*#REF!</f>
        <v>#REF!</v>
      </c>
      <c r="AD78" s="39" t="e">
        <f t="shared" si="41"/>
        <v>#REF!</v>
      </c>
      <c r="AE78" s="39" t="e">
        <f t="shared" si="46"/>
        <v>#REF!</v>
      </c>
      <c r="AF78" s="39" t="e">
        <f t="shared" si="42"/>
        <v>#REF!</v>
      </c>
      <c r="AG78" s="40" t="e">
        <f t="shared" si="36"/>
        <v>#REF!</v>
      </c>
    </row>
    <row r="79" spans="1:33" x14ac:dyDescent="0.2">
      <c r="D79" s="4">
        <f t="shared" si="43"/>
        <v>99</v>
      </c>
      <c r="E79" s="4">
        <v>77</v>
      </c>
      <c r="F79" s="54">
        <v>9.4999999999999998E-3</v>
      </c>
      <c r="P79" s="37" t="e">
        <f>$C$42*#REF!</f>
        <v>#REF!</v>
      </c>
      <c r="Q79" s="38" t="e">
        <f>$C$41*#REF!</f>
        <v>#REF!</v>
      </c>
      <c r="R79" s="39" t="e">
        <f t="shared" si="37"/>
        <v>#REF!</v>
      </c>
      <c r="S79" s="39" t="e">
        <f t="shared" si="44"/>
        <v>#REF!</v>
      </c>
      <c r="T79" s="39" t="e">
        <f t="shared" si="38"/>
        <v>#REF!</v>
      </c>
      <c r="U79" s="40" t="e">
        <f t="shared" si="34"/>
        <v>#REF!</v>
      </c>
      <c r="V79" s="37" t="e">
        <f>$C$42*#REF!</f>
        <v>#REF!</v>
      </c>
      <c r="W79" s="38" t="e">
        <f>$C$41*#REF!</f>
        <v>#REF!</v>
      </c>
      <c r="X79" s="39" t="e">
        <f t="shared" si="39"/>
        <v>#REF!</v>
      </c>
      <c r="Y79" s="39" t="e">
        <f t="shared" si="45"/>
        <v>#REF!</v>
      </c>
      <c r="Z79" s="39" t="e">
        <f t="shared" si="40"/>
        <v>#REF!</v>
      </c>
      <c r="AA79" s="40" t="e">
        <f t="shared" si="35"/>
        <v>#REF!</v>
      </c>
      <c r="AB79" s="37" t="e">
        <f>$C$42*#REF!</f>
        <v>#REF!</v>
      </c>
      <c r="AC79" s="38" t="e">
        <f>$C$41*#REF!</f>
        <v>#REF!</v>
      </c>
      <c r="AD79" s="39" t="e">
        <f t="shared" si="41"/>
        <v>#REF!</v>
      </c>
      <c r="AE79" s="39" t="e">
        <f t="shared" si="46"/>
        <v>#REF!</v>
      </c>
      <c r="AF79" s="39" t="e">
        <f t="shared" si="42"/>
        <v>#REF!</v>
      </c>
      <c r="AG79" s="40" t="e">
        <f t="shared" si="36"/>
        <v>#REF!</v>
      </c>
    </row>
    <row r="80" spans="1:33" x14ac:dyDescent="0.2">
      <c r="A80" s="86"/>
      <c r="B80" s="22"/>
      <c r="D80" s="4">
        <f t="shared" si="43"/>
        <v>100</v>
      </c>
      <c r="E80" s="4">
        <v>78</v>
      </c>
      <c r="F80" s="54">
        <v>9.4999999999999998E-3</v>
      </c>
      <c r="P80" s="37" t="e">
        <f>$C$42*#REF!</f>
        <v>#REF!</v>
      </c>
      <c r="Q80" s="38" t="e">
        <f>$C$41*#REF!</f>
        <v>#REF!</v>
      </c>
      <c r="R80" s="39" t="e">
        <f t="shared" si="37"/>
        <v>#REF!</v>
      </c>
      <c r="S80" s="39" t="e">
        <f t="shared" si="44"/>
        <v>#REF!</v>
      </c>
      <c r="T80" s="39" t="e">
        <f t="shared" si="38"/>
        <v>#REF!</v>
      </c>
      <c r="U80" s="40" t="e">
        <f t="shared" si="34"/>
        <v>#REF!</v>
      </c>
      <c r="V80" s="37" t="e">
        <f>$C$42*#REF!</f>
        <v>#REF!</v>
      </c>
      <c r="W80" s="38" t="e">
        <f>$C$41*#REF!</f>
        <v>#REF!</v>
      </c>
      <c r="X80" s="39" t="e">
        <f t="shared" si="39"/>
        <v>#REF!</v>
      </c>
      <c r="Y80" s="39" t="e">
        <f t="shared" si="45"/>
        <v>#REF!</v>
      </c>
      <c r="Z80" s="39" t="e">
        <f t="shared" si="40"/>
        <v>#REF!</v>
      </c>
      <c r="AA80" s="40" t="e">
        <f t="shared" si="35"/>
        <v>#REF!</v>
      </c>
      <c r="AB80" s="37" t="e">
        <f>$C$42*#REF!</f>
        <v>#REF!</v>
      </c>
      <c r="AC80" s="38" t="e">
        <f>$C$41*#REF!</f>
        <v>#REF!</v>
      </c>
      <c r="AD80" s="39" t="e">
        <f t="shared" si="41"/>
        <v>#REF!</v>
      </c>
      <c r="AE80" s="39" t="e">
        <f t="shared" si="46"/>
        <v>#REF!</v>
      </c>
      <c r="AF80" s="39" t="e">
        <f t="shared" si="42"/>
        <v>#REF!</v>
      </c>
      <c r="AG80" s="40" t="e">
        <f t="shared" si="36"/>
        <v>#REF!</v>
      </c>
    </row>
    <row r="81" spans="1:6" x14ac:dyDescent="0.2">
      <c r="A81" s="87"/>
      <c r="D81" s="4">
        <f t="shared" si="43"/>
        <v>101</v>
      </c>
      <c r="E81" s="4">
        <v>79</v>
      </c>
      <c r="F81" s="54">
        <v>9.4999999999999998E-3</v>
      </c>
    </row>
    <row r="82" spans="1:6" x14ac:dyDescent="0.2">
      <c r="A82" s="87"/>
      <c r="D82" s="4">
        <f t="shared" si="43"/>
        <v>102</v>
      </c>
      <c r="E82" s="4">
        <v>80</v>
      </c>
      <c r="F82" s="54">
        <v>9.4999999999999998E-3</v>
      </c>
    </row>
    <row r="83" spans="1:6" x14ac:dyDescent="0.2">
      <c r="A83" s="87"/>
      <c r="D83" s="4">
        <f t="shared" si="43"/>
        <v>103</v>
      </c>
      <c r="E83" s="4">
        <v>81</v>
      </c>
      <c r="F83" s="54">
        <v>9.4999999999999998E-3</v>
      </c>
    </row>
    <row r="84" spans="1:6" x14ac:dyDescent="0.2">
      <c r="A84" s="132"/>
      <c r="B84" s="133"/>
      <c r="D84" s="4">
        <f t="shared" si="43"/>
        <v>104</v>
      </c>
      <c r="E84" s="4">
        <v>82</v>
      </c>
      <c r="F84" s="54">
        <v>9.4999999999999998E-3</v>
      </c>
    </row>
    <row r="85" spans="1:6" x14ac:dyDescent="0.2">
      <c r="A85" s="134"/>
      <c r="B85" s="135"/>
      <c r="D85" s="4">
        <f t="shared" si="43"/>
        <v>105</v>
      </c>
      <c r="E85" s="4">
        <v>83</v>
      </c>
      <c r="F85" s="54">
        <v>9.4999999999999998E-3</v>
      </c>
    </row>
    <row r="86" spans="1:6" x14ac:dyDescent="0.2">
      <c r="A86" s="136"/>
      <c r="B86" s="137"/>
      <c r="D86" s="4">
        <f t="shared" si="43"/>
        <v>106</v>
      </c>
      <c r="E86" s="4">
        <v>84</v>
      </c>
      <c r="F86" s="54">
        <v>9.4999999999999998E-3</v>
      </c>
    </row>
    <row r="87" spans="1:6" x14ac:dyDescent="0.2">
      <c r="A87" s="136"/>
      <c r="B87" s="137"/>
      <c r="D87" s="4">
        <f t="shared" si="43"/>
        <v>107</v>
      </c>
      <c r="E87" s="4">
        <v>85</v>
      </c>
      <c r="F87" s="54">
        <v>9.4999999999999998E-3</v>
      </c>
    </row>
    <row r="88" spans="1:6" x14ac:dyDescent="0.2">
      <c r="A88" s="87"/>
      <c r="D88" s="4">
        <f t="shared" si="43"/>
        <v>108</v>
      </c>
      <c r="E88" s="4">
        <v>86</v>
      </c>
      <c r="F88" s="54">
        <v>9.4999999999999998E-3</v>
      </c>
    </row>
    <row r="89" spans="1:6" x14ac:dyDescent="0.2">
      <c r="A89" s="87"/>
      <c r="D89" s="4">
        <f t="shared" si="43"/>
        <v>109</v>
      </c>
      <c r="E89" s="4">
        <v>87</v>
      </c>
      <c r="F89" s="54">
        <v>9.4999999999999998E-3</v>
      </c>
    </row>
    <row r="90" spans="1:6" x14ac:dyDescent="0.2">
      <c r="D90" s="4">
        <f t="shared" si="43"/>
        <v>110</v>
      </c>
      <c r="E90" s="4">
        <v>88</v>
      </c>
      <c r="F90" s="54">
        <v>9.4999999999999998E-3</v>
      </c>
    </row>
    <row r="91" spans="1:6" x14ac:dyDescent="0.2">
      <c r="D91" s="4">
        <f t="shared" si="43"/>
        <v>111</v>
      </c>
      <c r="E91" s="4">
        <v>89</v>
      </c>
      <c r="F91" s="54">
        <v>9.4999999999999998E-3</v>
      </c>
    </row>
    <row r="92" spans="1:6" x14ac:dyDescent="0.2">
      <c r="D92" s="4">
        <f t="shared" si="43"/>
        <v>112</v>
      </c>
      <c r="E92" s="4">
        <v>90</v>
      </c>
      <c r="F92" s="54">
        <v>9.4999999999999998E-3</v>
      </c>
    </row>
    <row r="93" spans="1:6" x14ac:dyDescent="0.2">
      <c r="D93" s="4">
        <f t="shared" si="43"/>
        <v>113</v>
      </c>
      <c r="E93" s="4">
        <v>91</v>
      </c>
      <c r="F93" s="54">
        <v>9.4999999999999998E-3</v>
      </c>
    </row>
    <row r="94" spans="1:6" x14ac:dyDescent="0.2">
      <c r="D94" s="4">
        <f t="shared" si="43"/>
        <v>114</v>
      </c>
      <c r="E94" s="4">
        <v>92</v>
      </c>
      <c r="F94" s="54">
        <v>9.4999999999999998E-3</v>
      </c>
    </row>
    <row r="95" spans="1:6" x14ac:dyDescent="0.2">
      <c r="D95" s="4">
        <f t="shared" si="43"/>
        <v>115</v>
      </c>
      <c r="E95" s="4">
        <v>93</v>
      </c>
      <c r="F95" s="54">
        <v>9.4999999999999998E-3</v>
      </c>
    </row>
    <row r="96" spans="1:6" x14ac:dyDescent="0.2">
      <c r="D96" s="4">
        <f t="shared" si="43"/>
        <v>116</v>
      </c>
      <c r="E96" s="4">
        <v>94</v>
      </c>
      <c r="F96" s="54">
        <v>9.4999999999999998E-3</v>
      </c>
    </row>
    <row r="97" spans="4:6" x14ac:dyDescent="0.2">
      <c r="D97" s="4">
        <f t="shared" si="43"/>
        <v>117</v>
      </c>
      <c r="E97" s="4">
        <v>95</v>
      </c>
      <c r="F97" s="54">
        <v>9.4999999999999998E-3</v>
      </c>
    </row>
    <row r="98" spans="4:6" x14ac:dyDescent="0.2">
      <c r="D98" s="4"/>
      <c r="F98" s="54"/>
    </row>
    <row r="99" spans="4:6" x14ac:dyDescent="0.2">
      <c r="D99" s="4"/>
      <c r="F99" s="54"/>
    </row>
    <row r="100" spans="4:6" x14ac:dyDescent="0.2">
      <c r="D100" s="4"/>
      <c r="F100" s="54"/>
    </row>
    <row r="101" spans="4:6" x14ac:dyDescent="0.2">
      <c r="D101" s="4"/>
      <c r="F101" s="54"/>
    </row>
    <row r="102" spans="4:6" x14ac:dyDescent="0.2">
      <c r="D102" s="4"/>
      <c r="F102" s="54"/>
    </row>
    <row r="103" spans="4:6" x14ac:dyDescent="0.2">
      <c r="D103" s="4"/>
      <c r="F103" s="54"/>
    </row>
    <row r="104" spans="4:6" x14ac:dyDescent="0.2">
      <c r="D104" s="4"/>
      <c r="F104" s="54"/>
    </row>
    <row r="105" spans="4:6" x14ac:dyDescent="0.2">
      <c r="D105" s="4"/>
      <c r="F105" s="54"/>
    </row>
    <row r="106" spans="4:6" x14ac:dyDescent="0.2">
      <c r="D106" s="4"/>
      <c r="F106" s="54"/>
    </row>
  </sheetData>
  <phoneticPr fontId="18" type="noConversion"/>
  <hyperlinks>
    <hyperlink ref="I16" r:id="rId1" xr:uid="{00000000-0004-0000-0000-000000000000}"/>
  </hyperlinks>
  <pageMargins left="0.7" right="0.7" top="0.75" bottom="0.75" header="0.3" footer="0.3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520E-0AC1-8944-AE4E-F4E30B03EE80}">
  <dimension ref="A1:G102"/>
  <sheetViews>
    <sheetView topLeftCell="A5" workbookViewId="0">
      <selection activeCell="D10" sqref="D10"/>
    </sheetView>
  </sheetViews>
  <sheetFormatPr baseColWidth="10" defaultRowHeight="16" x14ac:dyDescent="0.2"/>
  <cols>
    <col min="1" max="1" width="10.83203125" style="178"/>
    <col min="2" max="3" width="8.83203125" style="178"/>
    <col min="4" max="7" width="10.83203125" style="178"/>
  </cols>
  <sheetData>
    <row r="1" spans="1:7" x14ac:dyDescent="0.2">
      <c r="A1" s="178" t="s">
        <v>67</v>
      </c>
      <c r="B1" s="178" t="s">
        <v>153</v>
      </c>
      <c r="C1" s="178" t="s">
        <v>154</v>
      </c>
      <c r="D1" s="178" t="s">
        <v>157</v>
      </c>
      <c r="E1" s="178" t="s">
        <v>158</v>
      </c>
      <c r="F1" s="178" t="s">
        <v>162</v>
      </c>
      <c r="G1" s="178" t="s">
        <v>163</v>
      </c>
    </row>
    <row r="2" spans="1:7" x14ac:dyDescent="0.2">
      <c r="A2" s="178">
        <v>0</v>
      </c>
      <c r="B2" s="128"/>
      <c r="C2" s="128"/>
      <c r="D2" s="128"/>
      <c r="E2" s="128"/>
      <c r="F2" s="63"/>
      <c r="G2" s="63"/>
    </row>
    <row r="3" spans="1:7" x14ac:dyDescent="0.2">
      <c r="A3" s="178">
        <v>1</v>
      </c>
      <c r="B3" s="128"/>
      <c r="C3" s="128"/>
      <c r="D3" s="128"/>
      <c r="E3" s="128"/>
      <c r="F3" s="63"/>
      <c r="G3" s="63"/>
    </row>
    <row r="4" spans="1:7" x14ac:dyDescent="0.2">
      <c r="A4" s="178">
        <v>2</v>
      </c>
      <c r="B4" s="128"/>
      <c r="C4" s="128"/>
      <c r="D4" s="128"/>
      <c r="E4" s="128"/>
      <c r="F4" s="63"/>
      <c r="G4" s="63"/>
    </row>
    <row r="5" spans="1:7" x14ac:dyDescent="0.2">
      <c r="A5" s="178">
        <v>3</v>
      </c>
      <c r="B5" s="128"/>
      <c r="C5" s="128"/>
      <c r="D5" s="128"/>
      <c r="E5" s="128"/>
      <c r="F5" s="63"/>
      <c r="G5" s="63"/>
    </row>
    <row r="6" spans="1:7" x14ac:dyDescent="0.2">
      <c r="A6" s="178">
        <v>4</v>
      </c>
      <c r="B6" s="128"/>
      <c r="C6" s="128"/>
      <c r="D6" s="128"/>
      <c r="E6" s="128"/>
      <c r="F6" s="63"/>
      <c r="G6" s="63"/>
    </row>
    <row r="7" spans="1:7" x14ac:dyDescent="0.2">
      <c r="A7" s="178">
        <v>5</v>
      </c>
      <c r="B7" s="128"/>
      <c r="C7" s="128"/>
      <c r="D7" s="128"/>
      <c r="E7" s="128"/>
      <c r="F7" s="63"/>
      <c r="G7" s="63"/>
    </row>
    <row r="8" spans="1:7" x14ac:dyDescent="0.2">
      <c r="A8" s="178">
        <v>6</v>
      </c>
      <c r="B8" s="128"/>
      <c r="C8" s="128"/>
      <c r="D8" s="128"/>
      <c r="E8" s="128"/>
      <c r="F8" s="63"/>
      <c r="G8" s="63"/>
    </row>
    <row r="9" spans="1:7" x14ac:dyDescent="0.2">
      <c r="A9" s="178">
        <v>7</v>
      </c>
      <c r="B9" s="128"/>
      <c r="C9" s="128"/>
      <c r="D9" s="128"/>
      <c r="E9" s="128"/>
      <c r="F9" s="63"/>
      <c r="G9" s="63"/>
    </row>
    <row r="10" spans="1:7" x14ac:dyDescent="0.2">
      <c r="A10" s="178">
        <v>8</v>
      </c>
      <c r="B10" s="128"/>
      <c r="C10" s="128"/>
      <c r="D10" s="128"/>
      <c r="E10" s="128"/>
      <c r="F10" s="63"/>
      <c r="G10" s="63"/>
    </row>
    <row r="11" spans="1:7" x14ac:dyDescent="0.2">
      <c r="A11" s="178">
        <v>9</v>
      </c>
      <c r="B11" s="128"/>
      <c r="C11" s="128"/>
      <c r="D11" s="128"/>
      <c r="E11" s="128"/>
      <c r="F11" s="63"/>
      <c r="G11" s="63"/>
    </row>
    <row r="12" spans="1:7" x14ac:dyDescent="0.2">
      <c r="A12" s="178">
        <v>10</v>
      </c>
      <c r="B12" s="128"/>
      <c r="C12" s="128"/>
      <c r="D12" s="128"/>
      <c r="E12" s="128"/>
      <c r="F12" s="63"/>
      <c r="G12" s="63"/>
    </row>
    <row r="13" spans="1:7" x14ac:dyDescent="0.2">
      <c r="A13" s="178">
        <v>11</v>
      </c>
      <c r="B13" s="128"/>
      <c r="C13" s="128"/>
      <c r="D13" s="128"/>
      <c r="E13" s="128"/>
      <c r="F13" s="63"/>
      <c r="G13" s="63"/>
    </row>
    <row r="14" spans="1:7" x14ac:dyDescent="0.2">
      <c r="A14" s="178">
        <v>12</v>
      </c>
      <c r="B14" s="128"/>
      <c r="C14" s="128"/>
      <c r="D14" s="128"/>
      <c r="E14" s="128"/>
      <c r="F14" s="63"/>
      <c r="G14" s="63"/>
    </row>
    <row r="15" spans="1:7" x14ac:dyDescent="0.2">
      <c r="A15" s="178">
        <v>13</v>
      </c>
      <c r="B15" s="128"/>
      <c r="C15" s="128"/>
      <c r="D15" s="128"/>
      <c r="E15" s="128"/>
      <c r="F15" s="63"/>
      <c r="G15" s="63"/>
    </row>
    <row r="16" spans="1:7" x14ac:dyDescent="0.2">
      <c r="A16" s="178">
        <v>14</v>
      </c>
      <c r="B16" s="128"/>
      <c r="C16" s="128"/>
      <c r="D16" s="128"/>
      <c r="E16" s="128"/>
      <c r="F16" s="63"/>
      <c r="G16" s="63"/>
    </row>
    <row r="17" spans="1:7" x14ac:dyDescent="0.2">
      <c r="A17" s="178">
        <v>15</v>
      </c>
      <c r="B17" s="128"/>
      <c r="C17" s="128"/>
      <c r="D17" s="128"/>
      <c r="E17" s="128"/>
      <c r="F17" s="63"/>
      <c r="G17" s="63"/>
    </row>
    <row r="18" spans="1:7" x14ac:dyDescent="0.2">
      <c r="A18" s="178">
        <v>16</v>
      </c>
      <c r="B18" s="128"/>
      <c r="C18" s="128"/>
      <c r="D18" s="128"/>
      <c r="E18" s="128"/>
      <c r="F18" s="63"/>
      <c r="G18" s="63"/>
    </row>
    <row r="19" spans="1:7" x14ac:dyDescent="0.2">
      <c r="A19" s="178">
        <v>17</v>
      </c>
      <c r="B19" s="128"/>
      <c r="C19" s="128"/>
      <c r="D19" s="128"/>
      <c r="E19" s="128"/>
      <c r="F19" s="63"/>
      <c r="G19" s="63"/>
    </row>
    <row r="20" spans="1:7" x14ac:dyDescent="0.2">
      <c r="A20" s="178">
        <v>18</v>
      </c>
      <c r="B20" s="128"/>
      <c r="C20" s="128"/>
      <c r="D20" s="128"/>
      <c r="E20" s="128"/>
      <c r="F20" s="63"/>
      <c r="G20" s="63"/>
    </row>
    <row r="21" spans="1:7" x14ac:dyDescent="0.2">
      <c r="A21" s="178">
        <v>19</v>
      </c>
      <c r="B21" s="128"/>
      <c r="C21" s="128"/>
      <c r="D21" s="128"/>
      <c r="E21" s="128"/>
      <c r="F21" s="63"/>
      <c r="G21" s="63"/>
    </row>
    <row r="22" spans="1:7" x14ac:dyDescent="0.2">
      <c r="A22" s="178">
        <v>20</v>
      </c>
      <c r="B22" s="128"/>
      <c r="C22" s="128"/>
      <c r="D22" s="128"/>
      <c r="E22" s="128"/>
      <c r="F22" s="63"/>
      <c r="G22" s="63"/>
    </row>
    <row r="23" spans="1:7" x14ac:dyDescent="0.2">
      <c r="A23" s="178">
        <v>21</v>
      </c>
      <c r="B23" s="128"/>
      <c r="C23" s="128"/>
      <c r="D23" s="128"/>
      <c r="E23" s="128"/>
      <c r="F23" s="63"/>
      <c r="G23" s="63"/>
    </row>
    <row r="24" spans="1:7" x14ac:dyDescent="0.2">
      <c r="A24" s="178">
        <v>22</v>
      </c>
      <c r="B24" s="128"/>
      <c r="C24" s="128"/>
      <c r="D24" s="128"/>
      <c r="E24" s="128"/>
      <c r="F24" s="63"/>
      <c r="G24" s="63"/>
    </row>
    <row r="25" spans="1:7" x14ac:dyDescent="0.2">
      <c r="A25" s="178">
        <v>23</v>
      </c>
      <c r="B25" s="128"/>
      <c r="C25" s="128"/>
      <c r="D25" s="128"/>
      <c r="E25" s="128"/>
      <c r="F25" s="63"/>
      <c r="G25" s="63"/>
    </row>
    <row r="26" spans="1:7" x14ac:dyDescent="0.2">
      <c r="A26" s="178">
        <v>24</v>
      </c>
      <c r="B26" s="128"/>
      <c r="C26" s="128"/>
      <c r="D26" s="128"/>
      <c r="E26" s="128"/>
      <c r="F26" s="63"/>
      <c r="G26" s="63"/>
    </row>
    <row r="27" spans="1:7" x14ac:dyDescent="0.2">
      <c r="A27" s="178">
        <v>25</v>
      </c>
      <c r="B27" s="128"/>
      <c r="C27" s="128"/>
      <c r="D27" s="128"/>
      <c r="E27" s="128"/>
      <c r="F27" s="63"/>
      <c r="G27" s="63"/>
    </row>
    <row r="28" spans="1:7" x14ac:dyDescent="0.2">
      <c r="A28" s="178">
        <v>26</v>
      </c>
      <c r="B28" s="128"/>
      <c r="C28" s="128"/>
      <c r="D28" s="128"/>
      <c r="E28" s="128"/>
      <c r="F28" s="63"/>
      <c r="G28" s="63"/>
    </row>
    <row r="29" spans="1:7" x14ac:dyDescent="0.2">
      <c r="A29" s="178">
        <v>27</v>
      </c>
      <c r="B29" s="128"/>
      <c r="C29" s="128"/>
      <c r="D29" s="128"/>
      <c r="E29" s="128"/>
      <c r="F29" s="63"/>
      <c r="G29" s="63"/>
    </row>
    <row r="30" spans="1:7" x14ac:dyDescent="0.2">
      <c r="A30" s="178">
        <v>28</v>
      </c>
      <c r="B30" s="128">
        <v>0.15</v>
      </c>
      <c r="C30" s="128">
        <v>0.2</v>
      </c>
      <c r="D30" s="128">
        <v>0.15</v>
      </c>
      <c r="E30" s="128">
        <v>0.15</v>
      </c>
      <c r="F30" s="63">
        <v>0.14999999999999997</v>
      </c>
      <c r="G30" s="63">
        <v>0.17768575330635361</v>
      </c>
    </row>
    <row r="31" spans="1:7" x14ac:dyDescent="0.2">
      <c r="A31" s="178">
        <v>29</v>
      </c>
      <c r="B31" s="128">
        <v>0.15</v>
      </c>
      <c r="C31" s="128">
        <v>0.2</v>
      </c>
      <c r="D31" s="128">
        <v>0.15</v>
      </c>
      <c r="E31" s="128">
        <v>0.12</v>
      </c>
      <c r="F31" s="63">
        <v>0.14999999999999997</v>
      </c>
      <c r="G31" s="63">
        <v>0.16429720529016581</v>
      </c>
    </row>
    <row r="32" spans="1:7" x14ac:dyDescent="0.2">
      <c r="A32" s="178">
        <v>30</v>
      </c>
      <c r="B32" s="128">
        <v>0.1</v>
      </c>
      <c r="C32" s="128">
        <v>0.1</v>
      </c>
      <c r="D32" s="128">
        <v>0.1</v>
      </c>
      <c r="E32" s="128">
        <v>0.12</v>
      </c>
      <c r="F32" s="63">
        <v>0.10000000000000002</v>
      </c>
      <c r="G32" s="63">
        <v>0.10892569867745855</v>
      </c>
    </row>
    <row r="33" spans="1:7" x14ac:dyDescent="0.2">
      <c r="A33" s="178">
        <v>31</v>
      </c>
      <c r="B33" s="128">
        <v>0.1</v>
      </c>
      <c r="C33" s="128">
        <v>0.1</v>
      </c>
      <c r="D33" s="128">
        <v>0.1</v>
      </c>
      <c r="E33" s="128">
        <v>0.12</v>
      </c>
      <c r="F33" s="63">
        <v>0.10000000000000002</v>
      </c>
      <c r="G33" s="63">
        <v>0.10892569867745855</v>
      </c>
    </row>
    <row r="34" spans="1:7" x14ac:dyDescent="0.2">
      <c r="A34" s="178">
        <v>32</v>
      </c>
      <c r="B34" s="128">
        <v>0.1</v>
      </c>
      <c r="C34" s="128">
        <v>0.1</v>
      </c>
      <c r="D34" s="128">
        <v>0.1</v>
      </c>
      <c r="E34" s="128">
        <v>0.12</v>
      </c>
      <c r="F34" s="63">
        <v>0.10000000000000002</v>
      </c>
      <c r="G34" s="63">
        <v>0.10892569867745855</v>
      </c>
    </row>
    <row r="35" spans="1:7" x14ac:dyDescent="0.2">
      <c r="A35" s="178">
        <v>33</v>
      </c>
      <c r="B35" s="128">
        <v>0.1</v>
      </c>
      <c r="C35" s="128">
        <v>0.2</v>
      </c>
      <c r="D35" s="128">
        <v>0.1</v>
      </c>
      <c r="E35" s="128">
        <v>0.12</v>
      </c>
      <c r="F35" s="63">
        <v>0.10000000000000002</v>
      </c>
      <c r="G35" s="63">
        <v>0.16429720529016581</v>
      </c>
    </row>
    <row r="36" spans="1:7" x14ac:dyDescent="0.2">
      <c r="A36" s="178">
        <v>34</v>
      </c>
      <c r="B36" s="128">
        <v>0.1</v>
      </c>
      <c r="C36" s="128">
        <v>0.2</v>
      </c>
      <c r="D36" s="128">
        <v>0.1</v>
      </c>
      <c r="E36" s="128">
        <v>0.12</v>
      </c>
      <c r="F36" s="63">
        <v>0.10000000000000002</v>
      </c>
      <c r="G36" s="63">
        <v>0.16429720529016581</v>
      </c>
    </row>
    <row r="37" spans="1:7" x14ac:dyDescent="0.2">
      <c r="A37" s="178">
        <v>35</v>
      </c>
      <c r="B37" s="128">
        <v>0.1</v>
      </c>
      <c r="C37" s="128">
        <v>0.2</v>
      </c>
      <c r="D37" s="128">
        <v>0.1</v>
      </c>
      <c r="E37" s="128">
        <v>0.12</v>
      </c>
      <c r="F37" s="63">
        <v>0.10000000000000002</v>
      </c>
      <c r="G37" s="63">
        <v>0.16429720529016581</v>
      </c>
    </row>
    <row r="38" spans="1:7" x14ac:dyDescent="0.2">
      <c r="A38" s="178">
        <v>36</v>
      </c>
      <c r="B38" s="128">
        <v>0.2</v>
      </c>
      <c r="C38" s="128">
        <v>0.2</v>
      </c>
      <c r="D38" s="128">
        <v>0.1</v>
      </c>
      <c r="E38" s="128">
        <v>0.15</v>
      </c>
      <c r="F38" s="63">
        <v>0.15537150661270727</v>
      </c>
      <c r="G38" s="63">
        <v>0.17768575330635361</v>
      </c>
    </row>
    <row r="39" spans="1:7" x14ac:dyDescent="0.2">
      <c r="A39" s="178">
        <v>37</v>
      </c>
      <c r="B39" s="128">
        <v>0.2</v>
      </c>
      <c r="C39" s="128">
        <v>0.2</v>
      </c>
      <c r="D39" s="128">
        <v>0.1</v>
      </c>
      <c r="E39" s="128">
        <v>0.15</v>
      </c>
      <c r="F39" s="63">
        <v>0.15537150661270727</v>
      </c>
      <c r="G39" s="63">
        <v>0.17768575330635361</v>
      </c>
    </row>
    <row r="40" spans="1:7" x14ac:dyDescent="0.2">
      <c r="A40" s="178">
        <v>38</v>
      </c>
      <c r="B40" s="128">
        <v>0.2</v>
      </c>
      <c r="C40" s="128">
        <v>0.2</v>
      </c>
      <c r="D40" s="128">
        <v>0.1</v>
      </c>
      <c r="E40" s="128">
        <v>0.15</v>
      </c>
      <c r="F40" s="63">
        <v>0.15537150661270727</v>
      </c>
      <c r="G40" s="63">
        <v>0.17768575330635361</v>
      </c>
    </row>
    <row r="41" spans="1:7" x14ac:dyDescent="0.2">
      <c r="A41" s="178">
        <v>39</v>
      </c>
      <c r="B41" s="128">
        <v>0.2</v>
      </c>
      <c r="C41" s="128">
        <v>0.2</v>
      </c>
      <c r="D41" s="128">
        <v>0.1</v>
      </c>
      <c r="E41" s="128">
        <v>0.15</v>
      </c>
      <c r="F41" s="63">
        <v>0.15537150661270727</v>
      </c>
      <c r="G41" s="63">
        <v>0.17768575330635361</v>
      </c>
    </row>
    <row r="42" spans="1:7" x14ac:dyDescent="0.2">
      <c r="A42" s="178">
        <v>40</v>
      </c>
      <c r="B42" s="128">
        <v>1</v>
      </c>
      <c r="C42" s="128">
        <v>1</v>
      </c>
      <c r="D42" s="128">
        <v>1</v>
      </c>
      <c r="E42" s="128">
        <v>1</v>
      </c>
      <c r="F42" s="63">
        <v>1</v>
      </c>
      <c r="G42" s="63">
        <v>1</v>
      </c>
    </row>
    <row r="43" spans="1:7" x14ac:dyDescent="0.2">
      <c r="A43" s="178">
        <v>41</v>
      </c>
      <c r="B43" s="128"/>
      <c r="C43" s="128"/>
      <c r="D43" s="128"/>
      <c r="E43" s="128"/>
      <c r="F43" s="63"/>
      <c r="G43" s="63"/>
    </row>
    <row r="44" spans="1:7" x14ac:dyDescent="0.2">
      <c r="A44" s="178">
        <v>42</v>
      </c>
      <c r="B44" s="128"/>
      <c r="C44" s="128"/>
      <c r="D44" s="128"/>
      <c r="E44" s="128"/>
      <c r="F44" s="63"/>
      <c r="G44" s="63"/>
    </row>
    <row r="45" spans="1:7" x14ac:dyDescent="0.2">
      <c r="A45" s="178">
        <v>43</v>
      </c>
      <c r="B45" s="128"/>
      <c r="C45" s="128"/>
      <c r="D45" s="128"/>
      <c r="E45" s="128"/>
      <c r="F45" s="63"/>
      <c r="G45" s="63"/>
    </row>
    <row r="46" spans="1:7" x14ac:dyDescent="0.2">
      <c r="A46" s="178">
        <v>44</v>
      </c>
      <c r="B46" s="128"/>
      <c r="C46" s="128"/>
      <c r="D46" s="128"/>
      <c r="E46" s="128"/>
      <c r="F46" s="63"/>
      <c r="G46" s="63"/>
    </row>
    <row r="47" spans="1:7" x14ac:dyDescent="0.2">
      <c r="A47" s="178">
        <v>45</v>
      </c>
      <c r="B47" s="128"/>
      <c r="C47" s="128"/>
      <c r="D47" s="128"/>
      <c r="E47" s="128"/>
      <c r="F47" s="63"/>
      <c r="G47" s="63"/>
    </row>
    <row r="48" spans="1:7" x14ac:dyDescent="0.2">
      <c r="A48" s="178">
        <v>46</v>
      </c>
      <c r="B48" s="128"/>
      <c r="C48" s="128"/>
      <c r="D48" s="128"/>
      <c r="E48" s="128"/>
      <c r="F48" s="63"/>
      <c r="G48" s="63"/>
    </row>
    <row r="49" spans="1:7" x14ac:dyDescent="0.2">
      <c r="A49" s="178">
        <v>47</v>
      </c>
      <c r="B49" s="128"/>
      <c r="C49" s="128"/>
      <c r="D49" s="128"/>
      <c r="E49" s="128"/>
      <c r="F49" s="63"/>
      <c r="G49" s="63"/>
    </row>
    <row r="50" spans="1:7" x14ac:dyDescent="0.2">
      <c r="A50" s="178">
        <v>48</v>
      </c>
      <c r="B50" s="128"/>
      <c r="C50" s="128"/>
      <c r="D50" s="128"/>
      <c r="E50" s="128"/>
      <c r="F50" s="63"/>
      <c r="G50" s="63"/>
    </row>
    <row r="51" spans="1:7" x14ac:dyDescent="0.2">
      <c r="A51" s="178">
        <v>49</v>
      </c>
      <c r="B51" s="128"/>
      <c r="C51" s="128"/>
      <c r="D51" s="128"/>
      <c r="E51" s="128"/>
      <c r="F51" s="63"/>
      <c r="G51" s="63"/>
    </row>
    <row r="52" spans="1:7" x14ac:dyDescent="0.2">
      <c r="A52" s="178">
        <v>50</v>
      </c>
      <c r="B52" s="128"/>
      <c r="C52" s="128"/>
      <c r="D52" s="128"/>
      <c r="E52" s="128"/>
      <c r="F52" s="63"/>
      <c r="G52" s="63"/>
    </row>
    <row r="53" spans="1:7" x14ac:dyDescent="0.2">
      <c r="A53" s="178">
        <v>51</v>
      </c>
      <c r="B53" s="128"/>
      <c r="C53" s="128"/>
      <c r="D53" s="128"/>
      <c r="E53" s="128"/>
      <c r="F53" s="63"/>
      <c r="G53" s="63"/>
    </row>
    <row r="54" spans="1:7" x14ac:dyDescent="0.2">
      <c r="A54" s="178">
        <v>52</v>
      </c>
      <c r="B54" s="128"/>
      <c r="C54" s="128"/>
      <c r="D54" s="128"/>
      <c r="E54" s="128"/>
      <c r="F54" s="63"/>
      <c r="G54" s="63"/>
    </row>
    <row r="55" spans="1:7" x14ac:dyDescent="0.2">
      <c r="A55" s="178">
        <v>53</v>
      </c>
      <c r="B55" s="128"/>
      <c r="C55" s="128"/>
      <c r="D55" s="128"/>
      <c r="E55" s="128"/>
      <c r="F55" s="63"/>
      <c r="G55" s="63"/>
    </row>
    <row r="56" spans="1:7" x14ac:dyDescent="0.2">
      <c r="A56" s="178">
        <v>54</v>
      </c>
      <c r="B56" s="128"/>
      <c r="C56" s="128"/>
      <c r="D56" s="128"/>
      <c r="E56" s="128"/>
      <c r="F56" s="63"/>
      <c r="G56" s="63"/>
    </row>
    <row r="57" spans="1:7" x14ac:dyDescent="0.2">
      <c r="A57" s="178">
        <v>55</v>
      </c>
      <c r="B57" s="128"/>
      <c r="C57" s="128"/>
      <c r="D57" s="128"/>
      <c r="E57" s="128"/>
      <c r="F57" s="63"/>
      <c r="G57" s="63"/>
    </row>
    <row r="58" spans="1:7" x14ac:dyDescent="0.2">
      <c r="A58" s="178">
        <v>56</v>
      </c>
      <c r="B58" s="128"/>
      <c r="C58" s="128"/>
      <c r="D58" s="128"/>
      <c r="E58" s="128"/>
      <c r="F58" s="63"/>
      <c r="G58" s="63"/>
    </row>
    <row r="59" spans="1:7" x14ac:dyDescent="0.2">
      <c r="A59" s="178">
        <v>57</v>
      </c>
      <c r="B59" s="128"/>
      <c r="C59" s="128"/>
      <c r="D59" s="128"/>
      <c r="E59" s="128"/>
      <c r="F59" s="63"/>
      <c r="G59" s="63"/>
    </row>
    <row r="60" spans="1:7" x14ac:dyDescent="0.2">
      <c r="A60" s="178">
        <v>58</v>
      </c>
      <c r="B60" s="128"/>
      <c r="C60" s="128"/>
      <c r="D60" s="128"/>
      <c r="E60" s="128"/>
      <c r="F60" s="63"/>
      <c r="G60" s="63"/>
    </row>
    <row r="61" spans="1:7" x14ac:dyDescent="0.2">
      <c r="A61" s="178">
        <v>59</v>
      </c>
      <c r="B61" s="128"/>
      <c r="C61" s="128"/>
      <c r="D61" s="128"/>
      <c r="E61" s="128"/>
      <c r="F61" s="63"/>
      <c r="G61" s="63"/>
    </row>
    <row r="62" spans="1:7" x14ac:dyDescent="0.2">
      <c r="A62" s="178">
        <v>60</v>
      </c>
      <c r="B62" s="128"/>
      <c r="C62" s="128"/>
      <c r="D62" s="128"/>
      <c r="E62" s="128"/>
      <c r="F62" s="63"/>
      <c r="G62" s="63"/>
    </row>
    <row r="63" spans="1:7" x14ac:dyDescent="0.2">
      <c r="A63" s="178">
        <v>61</v>
      </c>
      <c r="B63" s="128"/>
      <c r="C63" s="128"/>
      <c r="D63" s="128"/>
      <c r="E63" s="128"/>
      <c r="F63" s="63"/>
      <c r="G63" s="63"/>
    </row>
    <row r="64" spans="1:7" x14ac:dyDescent="0.2">
      <c r="A64" s="178">
        <v>62</v>
      </c>
      <c r="B64" s="128"/>
      <c r="C64" s="128"/>
      <c r="D64" s="128"/>
      <c r="E64" s="128"/>
      <c r="F64" s="63"/>
      <c r="G64" s="63"/>
    </row>
    <row r="65" spans="1:7" x14ac:dyDescent="0.2">
      <c r="A65" s="178">
        <v>63</v>
      </c>
      <c r="B65" s="128"/>
      <c r="C65" s="128"/>
      <c r="D65" s="128"/>
      <c r="E65" s="128"/>
      <c r="F65" s="63"/>
      <c r="G65" s="63"/>
    </row>
    <row r="66" spans="1:7" x14ac:dyDescent="0.2">
      <c r="A66" s="178">
        <v>64</v>
      </c>
      <c r="B66" s="128"/>
      <c r="C66" s="128"/>
      <c r="D66" s="128"/>
      <c r="E66" s="128"/>
      <c r="F66" s="63"/>
      <c r="G66" s="63"/>
    </row>
    <row r="67" spans="1:7" x14ac:dyDescent="0.2">
      <c r="A67" s="178">
        <v>65</v>
      </c>
      <c r="B67" s="128"/>
      <c r="C67" s="128"/>
      <c r="D67" s="128"/>
      <c r="E67" s="128"/>
      <c r="F67" s="63"/>
      <c r="G67" s="63"/>
    </row>
    <row r="68" spans="1:7" x14ac:dyDescent="0.2">
      <c r="A68" s="178">
        <v>66</v>
      </c>
      <c r="B68" s="64"/>
      <c r="C68" s="58"/>
      <c r="F68" s="64"/>
      <c r="G68" s="58"/>
    </row>
    <row r="69" spans="1:7" x14ac:dyDescent="0.2">
      <c r="A69" s="178">
        <v>67</v>
      </c>
      <c r="B69" s="58"/>
      <c r="C69" s="58"/>
      <c r="F69" s="58"/>
      <c r="G69" s="58"/>
    </row>
    <row r="70" spans="1:7" x14ac:dyDescent="0.2">
      <c r="A70" s="178">
        <v>68</v>
      </c>
      <c r="B70" s="58"/>
      <c r="C70" s="58"/>
      <c r="F70" s="58"/>
      <c r="G70" s="58"/>
    </row>
    <row r="71" spans="1:7" x14ac:dyDescent="0.2">
      <c r="A71" s="178">
        <v>69</v>
      </c>
      <c r="B71" s="58"/>
      <c r="C71" s="58"/>
      <c r="F71" s="58"/>
      <c r="G71" s="58"/>
    </row>
    <row r="72" spans="1:7" x14ac:dyDescent="0.2">
      <c r="A72" s="178">
        <v>70</v>
      </c>
    </row>
    <row r="73" spans="1:7" x14ac:dyDescent="0.2">
      <c r="A73" s="178">
        <v>71</v>
      </c>
    </row>
    <row r="74" spans="1:7" x14ac:dyDescent="0.2">
      <c r="A74" s="178">
        <v>72</v>
      </c>
    </row>
    <row r="75" spans="1:7" x14ac:dyDescent="0.2">
      <c r="A75" s="178">
        <v>73</v>
      </c>
    </row>
    <row r="76" spans="1:7" x14ac:dyDescent="0.2">
      <c r="A76" s="178">
        <v>74</v>
      </c>
    </row>
    <row r="77" spans="1:7" x14ac:dyDescent="0.2">
      <c r="A77" s="178">
        <v>75</v>
      </c>
    </row>
    <row r="78" spans="1:7" x14ac:dyDescent="0.2">
      <c r="A78" s="178">
        <v>76</v>
      </c>
    </row>
    <row r="79" spans="1:7" x14ac:dyDescent="0.2">
      <c r="A79" s="178">
        <v>77</v>
      </c>
    </row>
    <row r="80" spans="1:7" x14ac:dyDescent="0.2">
      <c r="A80" s="178">
        <v>78</v>
      </c>
    </row>
    <row r="81" spans="1:1" x14ac:dyDescent="0.2">
      <c r="A81" s="178">
        <v>79</v>
      </c>
    </row>
    <row r="82" spans="1:1" x14ac:dyDescent="0.2">
      <c r="A82" s="178">
        <v>80</v>
      </c>
    </row>
    <row r="83" spans="1:1" x14ac:dyDescent="0.2">
      <c r="A83" s="178">
        <v>81</v>
      </c>
    </row>
    <row r="84" spans="1:1" x14ac:dyDescent="0.2">
      <c r="A84" s="178">
        <v>82</v>
      </c>
    </row>
    <row r="85" spans="1:1" x14ac:dyDescent="0.2">
      <c r="A85" s="178">
        <v>83</v>
      </c>
    </row>
    <row r="86" spans="1:1" x14ac:dyDescent="0.2">
      <c r="A86" s="178">
        <v>84</v>
      </c>
    </row>
    <row r="87" spans="1:1" x14ac:dyDescent="0.2">
      <c r="A87" s="178">
        <v>85</v>
      </c>
    </row>
    <row r="88" spans="1:1" x14ac:dyDescent="0.2">
      <c r="A88" s="178">
        <v>86</v>
      </c>
    </row>
    <row r="89" spans="1:1" x14ac:dyDescent="0.2">
      <c r="A89" s="178">
        <v>87</v>
      </c>
    </row>
    <row r="90" spans="1:1" x14ac:dyDescent="0.2">
      <c r="A90" s="178">
        <v>88</v>
      </c>
    </row>
    <row r="91" spans="1:1" x14ac:dyDescent="0.2">
      <c r="A91" s="178">
        <v>89</v>
      </c>
    </row>
    <row r="92" spans="1:1" x14ac:dyDescent="0.2">
      <c r="A92" s="178">
        <v>90</v>
      </c>
    </row>
    <row r="93" spans="1:1" x14ac:dyDescent="0.2">
      <c r="A93" s="178">
        <v>91</v>
      </c>
    </row>
    <row r="94" spans="1:1" x14ac:dyDescent="0.2">
      <c r="A94" s="178">
        <v>92</v>
      </c>
    </row>
    <row r="95" spans="1:1" x14ac:dyDescent="0.2">
      <c r="A95" s="178">
        <v>93</v>
      </c>
    </row>
    <row r="96" spans="1:1" x14ac:dyDescent="0.2">
      <c r="A96" s="178">
        <v>94</v>
      </c>
    </row>
    <row r="97" spans="1:1" x14ac:dyDescent="0.2">
      <c r="A97" s="178">
        <v>95</v>
      </c>
    </row>
    <row r="98" spans="1:1" x14ac:dyDescent="0.2">
      <c r="A98" s="178">
        <v>96</v>
      </c>
    </row>
    <row r="99" spans="1:1" x14ac:dyDescent="0.2">
      <c r="A99" s="178">
        <v>97</v>
      </c>
    </row>
    <row r="100" spans="1:1" x14ac:dyDescent="0.2">
      <c r="A100" s="178">
        <v>98</v>
      </c>
    </row>
    <row r="101" spans="1:1" x14ac:dyDescent="0.2">
      <c r="A101" s="178">
        <v>99</v>
      </c>
    </row>
    <row r="102" spans="1:1" x14ac:dyDescent="0.2">
      <c r="A102" s="178"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E102"/>
  <sheetViews>
    <sheetView topLeftCell="BW67" workbookViewId="0">
      <selection activeCell="BJ2" sqref="BJ2:BN2"/>
    </sheetView>
  </sheetViews>
  <sheetFormatPr baseColWidth="10" defaultColWidth="10.6640625" defaultRowHeight="16" x14ac:dyDescent="0.2"/>
  <cols>
    <col min="1" max="55" width="10.6640625" style="19"/>
    <col min="56" max="57" width="10.6640625" style="49"/>
    <col min="58" max="58" width="10.6640625" style="20"/>
    <col min="59" max="16384" width="10.6640625" style="19"/>
  </cols>
  <sheetData>
    <row r="1" spans="1:109" x14ac:dyDescent="0.2">
      <c r="A1" s="14" t="s">
        <v>0</v>
      </c>
      <c r="B1" s="8">
        <v>1951</v>
      </c>
      <c r="C1" s="8">
        <v>1952</v>
      </c>
      <c r="D1" s="8">
        <v>1953</v>
      </c>
      <c r="E1" s="8">
        <v>1954</v>
      </c>
      <c r="F1" s="8">
        <v>1955</v>
      </c>
      <c r="G1" s="8">
        <v>1956</v>
      </c>
      <c r="H1" s="8">
        <v>1957</v>
      </c>
      <c r="I1" s="8">
        <v>1958</v>
      </c>
      <c r="J1" s="8">
        <v>1959</v>
      </c>
      <c r="K1" s="8">
        <v>1960</v>
      </c>
      <c r="L1" s="8">
        <v>1961</v>
      </c>
      <c r="M1" s="8">
        <v>1962</v>
      </c>
      <c r="N1" s="8">
        <v>1963</v>
      </c>
      <c r="O1" s="8">
        <v>1964</v>
      </c>
      <c r="P1" s="8">
        <v>1965</v>
      </c>
      <c r="Q1" s="8">
        <v>1966</v>
      </c>
      <c r="R1" s="8">
        <v>1967</v>
      </c>
      <c r="S1" s="8">
        <v>1968</v>
      </c>
      <c r="T1" s="8">
        <v>1969</v>
      </c>
      <c r="U1" s="8">
        <v>1970</v>
      </c>
      <c r="V1" s="8">
        <v>1971</v>
      </c>
      <c r="W1" s="8">
        <v>1972</v>
      </c>
      <c r="X1" s="8">
        <v>1973</v>
      </c>
      <c r="Y1" s="8">
        <v>1974</v>
      </c>
      <c r="Z1" s="8">
        <v>1975</v>
      </c>
      <c r="AA1" s="8">
        <v>1976</v>
      </c>
      <c r="AB1" s="8">
        <v>1977</v>
      </c>
      <c r="AC1" s="8">
        <v>1978</v>
      </c>
      <c r="AD1" s="8">
        <v>1979</v>
      </c>
      <c r="AE1" s="8">
        <v>1980</v>
      </c>
      <c r="AF1" s="8">
        <v>1981</v>
      </c>
      <c r="AG1" s="8">
        <v>1982</v>
      </c>
      <c r="AH1" s="8">
        <v>1983</v>
      </c>
      <c r="AI1" s="8">
        <v>1984</v>
      </c>
      <c r="AJ1" s="8">
        <v>1985</v>
      </c>
      <c r="AK1" s="8">
        <v>1986</v>
      </c>
      <c r="AL1" s="8">
        <v>1987</v>
      </c>
      <c r="AM1" s="8">
        <v>1988</v>
      </c>
      <c r="AN1" s="8">
        <v>1989</v>
      </c>
      <c r="AO1" s="8">
        <v>1990</v>
      </c>
      <c r="AP1" s="8">
        <v>1991</v>
      </c>
      <c r="AQ1" s="8">
        <v>1992</v>
      </c>
      <c r="AR1" s="8">
        <v>1993</v>
      </c>
      <c r="AS1" s="8">
        <v>1994</v>
      </c>
      <c r="AT1" s="8">
        <v>1995</v>
      </c>
      <c r="AU1" s="8">
        <v>1996</v>
      </c>
      <c r="AV1" s="8">
        <v>1997</v>
      </c>
      <c r="AW1" s="8">
        <v>1998</v>
      </c>
      <c r="AX1" s="8">
        <v>1999</v>
      </c>
      <c r="AY1" s="8">
        <v>2000</v>
      </c>
      <c r="AZ1" s="8">
        <v>2001</v>
      </c>
      <c r="BA1" s="8">
        <v>2002</v>
      </c>
      <c r="BB1" s="8">
        <v>2003</v>
      </c>
      <c r="BC1" s="8">
        <v>2004</v>
      </c>
      <c r="BD1" s="15">
        <v>2005</v>
      </c>
      <c r="BE1" s="15">
        <v>2006</v>
      </c>
      <c r="BF1" s="16">
        <v>2007</v>
      </c>
      <c r="BG1" s="8">
        <v>2008</v>
      </c>
      <c r="BH1" s="8">
        <v>2009</v>
      </c>
      <c r="BI1" s="8">
        <v>2010</v>
      </c>
      <c r="BJ1" s="8">
        <v>2011</v>
      </c>
      <c r="BK1" s="8">
        <v>2012</v>
      </c>
      <c r="BL1" s="8">
        <v>2013</v>
      </c>
      <c r="BM1" s="8">
        <v>2014</v>
      </c>
      <c r="BN1" s="8">
        <v>2015</v>
      </c>
      <c r="BO1" s="8">
        <v>2016</v>
      </c>
      <c r="BP1" s="8">
        <v>2017</v>
      </c>
      <c r="BQ1" s="8">
        <v>2018</v>
      </c>
      <c r="BR1" s="8">
        <v>2019</v>
      </c>
      <c r="BS1" s="8">
        <v>2020</v>
      </c>
      <c r="BT1" s="8">
        <v>2021</v>
      </c>
      <c r="BU1" s="8">
        <v>2022</v>
      </c>
      <c r="BV1" s="8">
        <v>2023</v>
      </c>
      <c r="BW1" s="8">
        <v>2024</v>
      </c>
      <c r="BX1" s="8">
        <v>2025</v>
      </c>
      <c r="BY1" s="8">
        <v>2026</v>
      </c>
      <c r="BZ1" s="8">
        <v>2027</v>
      </c>
      <c r="CA1" s="8">
        <v>2028</v>
      </c>
      <c r="CB1" s="8">
        <v>2029</v>
      </c>
      <c r="CC1" s="8">
        <v>2030</v>
      </c>
      <c r="CD1" s="8">
        <v>2031</v>
      </c>
      <c r="CE1" s="8">
        <v>2032</v>
      </c>
      <c r="CF1" s="8">
        <v>2033</v>
      </c>
      <c r="CG1" s="8">
        <v>2034</v>
      </c>
      <c r="CH1" s="8">
        <v>2035</v>
      </c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  <c r="DE1" s="50"/>
    </row>
    <row r="2" spans="1:109" x14ac:dyDescent="0.2">
      <c r="A2" s="6">
        <v>20</v>
      </c>
      <c r="B2" s="55">
        <v>-1.4999999999999999E-2</v>
      </c>
      <c r="C2" s="55">
        <v>-6.4999999999999997E-3</v>
      </c>
      <c r="D2" s="55">
        <v>1.6999999999999999E-3</v>
      </c>
      <c r="E2" s="55">
        <v>8.9999999999999993E-3</v>
      </c>
      <c r="F2" s="55">
        <v>1.49E-2</v>
      </c>
      <c r="G2" s="55">
        <v>1.9199999999999998E-2</v>
      </c>
      <c r="H2" s="55">
        <v>2.1499999999999998E-2</v>
      </c>
      <c r="I2" s="55">
        <v>2.1299999999999999E-2</v>
      </c>
      <c r="J2" s="55">
        <v>1.83E-2</v>
      </c>
      <c r="K2" s="55">
        <v>1.2500000000000001E-2</v>
      </c>
      <c r="L2" s="55">
        <v>4.1999999999999997E-3</v>
      </c>
      <c r="M2" s="55">
        <v>-5.7000000000000002E-3</v>
      </c>
      <c r="N2" s="55">
        <v>-1.6199999999999999E-2</v>
      </c>
      <c r="O2" s="55">
        <v>-2.58E-2</v>
      </c>
      <c r="P2" s="55">
        <v>-3.32E-2</v>
      </c>
      <c r="Q2" s="55">
        <v>-3.7199999999999997E-2</v>
      </c>
      <c r="R2" s="55">
        <v>-3.7199999999999997E-2</v>
      </c>
      <c r="S2" s="55">
        <v>-3.2899999999999999E-2</v>
      </c>
      <c r="T2" s="55">
        <v>-2.5000000000000001E-2</v>
      </c>
      <c r="U2" s="55">
        <v>-1.5100000000000001E-2</v>
      </c>
      <c r="V2" s="55">
        <v>-5.0000000000000001E-3</v>
      </c>
      <c r="W2" s="55">
        <v>3.8999999999999998E-3</v>
      </c>
      <c r="X2" s="55">
        <v>1.0999999999999999E-2</v>
      </c>
      <c r="Y2" s="55">
        <v>1.5699999999999999E-2</v>
      </c>
      <c r="Z2" s="55">
        <v>1.8200000000000001E-2</v>
      </c>
      <c r="AA2" s="55">
        <v>1.9199999999999998E-2</v>
      </c>
      <c r="AB2" s="55">
        <v>0.02</v>
      </c>
      <c r="AC2" s="55">
        <v>2.1999999999999999E-2</v>
      </c>
      <c r="AD2" s="55">
        <v>2.5700000000000001E-2</v>
      </c>
      <c r="AE2" s="55">
        <v>3.0200000000000001E-2</v>
      </c>
      <c r="AF2" s="55">
        <v>3.3500000000000002E-2</v>
      </c>
      <c r="AG2" s="55">
        <v>3.3599999999999998E-2</v>
      </c>
      <c r="AH2" s="55">
        <v>2.9499999999999998E-2</v>
      </c>
      <c r="AI2" s="55">
        <v>2.1899999999999999E-2</v>
      </c>
      <c r="AJ2" s="55">
        <v>1.2999999999999999E-2</v>
      </c>
      <c r="AK2" s="55">
        <v>4.7999999999999996E-3</v>
      </c>
      <c r="AL2" s="55">
        <v>-1.1999999999999999E-3</v>
      </c>
      <c r="AM2" s="55">
        <v>-4.4000000000000003E-3</v>
      </c>
      <c r="AN2" s="55">
        <v>-4.7999999999999996E-3</v>
      </c>
      <c r="AO2" s="55">
        <v>-2.7000000000000001E-3</v>
      </c>
      <c r="AP2" s="55">
        <v>1.6999999999999999E-3</v>
      </c>
      <c r="AQ2" s="55">
        <v>7.7999999999999996E-3</v>
      </c>
      <c r="AR2" s="55">
        <v>1.46E-2</v>
      </c>
      <c r="AS2" s="55">
        <v>2.1399999999999999E-2</v>
      </c>
      <c r="AT2" s="55">
        <v>2.69E-2</v>
      </c>
      <c r="AU2" s="55">
        <v>2.98E-2</v>
      </c>
      <c r="AV2" s="55">
        <v>2.92E-2</v>
      </c>
      <c r="AW2" s="55">
        <v>2.4899999999999999E-2</v>
      </c>
      <c r="AX2" s="55">
        <v>1.78E-2</v>
      </c>
      <c r="AY2" s="55">
        <v>9.5999999999999992E-3</v>
      </c>
      <c r="AZ2" s="55">
        <v>2.3E-3</v>
      </c>
      <c r="BA2" s="55">
        <v>-2.3999999999999998E-3</v>
      </c>
      <c r="BB2" s="55">
        <v>-3.3999999999999998E-3</v>
      </c>
      <c r="BC2" s="55">
        <v>-4.0000000000000002E-4</v>
      </c>
      <c r="BD2" s="55">
        <v>6.1999999999999998E-3</v>
      </c>
      <c r="BE2" s="55">
        <v>1.5599999999999999E-2</v>
      </c>
      <c r="BF2" s="55">
        <v>2.5700000000000001E-2</v>
      </c>
      <c r="BG2" s="55">
        <v>3.4200000000000001E-2</v>
      </c>
      <c r="BH2" s="55">
        <v>3.8800000000000001E-2</v>
      </c>
      <c r="BI2" s="55">
        <v>3.8300000000000001E-2</v>
      </c>
      <c r="BJ2" s="55">
        <v>3.3000000000000002E-2</v>
      </c>
      <c r="BK2" s="55">
        <v>2.3199999999999998E-2</v>
      </c>
      <c r="BL2" s="55">
        <v>9.9000000000000008E-3</v>
      </c>
      <c r="BM2" s="55">
        <v>-6.0000000000000001E-3</v>
      </c>
      <c r="BN2" s="55">
        <v>-2.3E-2</v>
      </c>
      <c r="BO2" s="12">
        <v>-2.24E-2</v>
      </c>
      <c r="BP2" s="12">
        <v>-2.0799999999999999E-2</v>
      </c>
      <c r="BQ2" s="12">
        <v>-1.84E-2</v>
      </c>
      <c r="BR2" s="12">
        <v>-1.54E-2</v>
      </c>
      <c r="BS2" s="12">
        <v>-1.21E-2</v>
      </c>
      <c r="BT2" s="12">
        <v>-8.6999999999999994E-3</v>
      </c>
      <c r="BU2" s="12">
        <v>-5.4000000000000003E-3</v>
      </c>
      <c r="BV2" s="12">
        <v>-2.3999999999999998E-3</v>
      </c>
      <c r="BW2" s="12">
        <v>1E-4</v>
      </c>
      <c r="BX2" s="12">
        <v>1.8E-3</v>
      </c>
      <c r="BY2" s="12">
        <v>3.0000000000000001E-3</v>
      </c>
      <c r="BZ2" s="12">
        <v>4.1999999999999997E-3</v>
      </c>
      <c r="CA2" s="12">
        <v>5.4000000000000003E-3</v>
      </c>
      <c r="CB2" s="12">
        <v>6.4000000000000003E-3</v>
      </c>
      <c r="CC2" s="12">
        <v>7.4000000000000003E-3</v>
      </c>
      <c r="CD2" s="12">
        <v>8.3000000000000001E-3</v>
      </c>
      <c r="CE2" s="12">
        <v>8.9999999999999993E-3</v>
      </c>
      <c r="CF2" s="12">
        <v>9.4999999999999998E-3</v>
      </c>
      <c r="CG2" s="12">
        <v>9.9000000000000008E-3</v>
      </c>
      <c r="CH2" s="12">
        <v>0.01</v>
      </c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</row>
    <row r="3" spans="1:109" x14ac:dyDescent="0.2">
      <c r="A3" s="14">
        <v>21</v>
      </c>
      <c r="B3" s="55">
        <v>-1.43E-2</v>
      </c>
      <c r="C3" s="55">
        <v>-6.0000000000000001E-3</v>
      </c>
      <c r="D3" s="55">
        <v>2.0999999999999999E-3</v>
      </c>
      <c r="E3" s="55">
        <v>9.2999999999999992E-3</v>
      </c>
      <c r="F3" s="55">
        <v>1.5100000000000001E-2</v>
      </c>
      <c r="G3" s="55">
        <v>1.9300000000000001E-2</v>
      </c>
      <c r="H3" s="55">
        <v>2.1399999999999999E-2</v>
      </c>
      <c r="I3" s="55">
        <v>2.1000000000000001E-2</v>
      </c>
      <c r="J3" s="55">
        <v>1.7899999999999999E-2</v>
      </c>
      <c r="K3" s="55">
        <v>1.2E-2</v>
      </c>
      <c r="L3" s="55">
        <v>3.7000000000000002E-3</v>
      </c>
      <c r="M3" s="55">
        <v>-6.0000000000000001E-3</v>
      </c>
      <c r="N3" s="55">
        <v>-1.6E-2</v>
      </c>
      <c r="O3" s="55">
        <v>-2.53E-2</v>
      </c>
      <c r="P3" s="55">
        <v>-3.2399999999999998E-2</v>
      </c>
      <c r="Q3" s="55">
        <v>-3.6299999999999999E-2</v>
      </c>
      <c r="R3" s="55">
        <v>-3.6200000000000003E-2</v>
      </c>
      <c r="S3" s="55">
        <v>-3.2000000000000001E-2</v>
      </c>
      <c r="T3" s="55">
        <v>-2.4299999999999999E-2</v>
      </c>
      <c r="U3" s="55">
        <v>-1.47E-2</v>
      </c>
      <c r="V3" s="55">
        <v>-4.8999999999999998E-3</v>
      </c>
      <c r="W3" s="55">
        <v>3.7000000000000002E-3</v>
      </c>
      <c r="X3" s="55">
        <v>1.03E-2</v>
      </c>
      <c r="Y3" s="55">
        <v>1.47E-2</v>
      </c>
      <c r="Z3" s="55">
        <v>1.6799999999999999E-2</v>
      </c>
      <c r="AA3" s="55">
        <v>1.77E-2</v>
      </c>
      <c r="AB3" s="55">
        <v>1.84E-2</v>
      </c>
      <c r="AC3" s="55">
        <v>2.0400000000000001E-2</v>
      </c>
      <c r="AD3" s="55">
        <v>2.41E-2</v>
      </c>
      <c r="AE3" s="55">
        <v>2.87E-2</v>
      </c>
      <c r="AF3" s="55">
        <v>3.2300000000000002E-2</v>
      </c>
      <c r="AG3" s="55">
        <v>3.27E-2</v>
      </c>
      <c r="AH3" s="55">
        <v>2.9000000000000001E-2</v>
      </c>
      <c r="AI3" s="55">
        <v>2.1899999999999999E-2</v>
      </c>
      <c r="AJ3" s="55">
        <v>1.34E-2</v>
      </c>
      <c r="AK3" s="55">
        <v>5.4999999999999997E-3</v>
      </c>
      <c r="AL3" s="55">
        <v>0</v>
      </c>
      <c r="AM3" s="55">
        <v>-2.8E-3</v>
      </c>
      <c r="AN3" s="55">
        <v>-2.8999999999999998E-3</v>
      </c>
      <c r="AO3" s="55">
        <v>-5.9999999999999995E-4</v>
      </c>
      <c r="AP3" s="55">
        <v>3.8E-3</v>
      </c>
      <c r="AQ3" s="55">
        <v>9.5999999999999992E-3</v>
      </c>
      <c r="AR3" s="55">
        <v>1.6E-2</v>
      </c>
      <c r="AS3" s="55">
        <v>2.2200000000000001E-2</v>
      </c>
      <c r="AT3" s="55">
        <v>2.7E-2</v>
      </c>
      <c r="AU3" s="55">
        <v>2.9100000000000001E-2</v>
      </c>
      <c r="AV3" s="55">
        <v>2.76E-2</v>
      </c>
      <c r="AW3" s="55">
        <v>2.2599999999999999E-2</v>
      </c>
      <c r="AX3" s="55">
        <v>1.4800000000000001E-2</v>
      </c>
      <c r="AY3" s="55">
        <v>6.0000000000000001E-3</v>
      </c>
      <c r="AZ3" s="55">
        <v>-1.6999999999999999E-3</v>
      </c>
      <c r="BA3" s="55">
        <v>-6.6E-3</v>
      </c>
      <c r="BB3" s="55">
        <v>-7.7999999999999996E-3</v>
      </c>
      <c r="BC3" s="55">
        <v>-5.0000000000000001E-3</v>
      </c>
      <c r="BD3" s="55">
        <v>1.5E-3</v>
      </c>
      <c r="BE3" s="55">
        <v>1.0800000000000001E-2</v>
      </c>
      <c r="BF3" s="55">
        <v>2.1000000000000001E-2</v>
      </c>
      <c r="BG3" s="55">
        <v>2.9600000000000001E-2</v>
      </c>
      <c r="BH3" s="55">
        <v>3.4500000000000003E-2</v>
      </c>
      <c r="BI3" s="55">
        <v>3.4299999999999997E-2</v>
      </c>
      <c r="BJ3" s="55">
        <v>2.92E-2</v>
      </c>
      <c r="BK3" s="55">
        <v>1.9800000000000002E-2</v>
      </c>
      <c r="BL3" s="55">
        <v>6.8999999999999999E-3</v>
      </c>
      <c r="BM3" s="55">
        <v>-8.5000000000000006E-3</v>
      </c>
      <c r="BN3" s="55">
        <v>-2.4899999999999999E-2</v>
      </c>
      <c r="BO3" s="12">
        <v>-2.3300000000000001E-2</v>
      </c>
      <c r="BP3" s="12">
        <v>-2.1600000000000001E-2</v>
      </c>
      <c r="BQ3" s="12">
        <v>-1.9099999999999999E-2</v>
      </c>
      <c r="BR3" s="12">
        <v>-1.61E-2</v>
      </c>
      <c r="BS3" s="12">
        <v>-1.26E-2</v>
      </c>
      <c r="BT3" s="12">
        <v>-9.1000000000000004E-3</v>
      </c>
      <c r="BU3" s="12">
        <v>-5.5999999999999999E-3</v>
      </c>
      <c r="BV3" s="12">
        <v>-2.5000000000000001E-3</v>
      </c>
      <c r="BW3" s="12">
        <v>0</v>
      </c>
      <c r="BX3" s="12">
        <v>1.8E-3</v>
      </c>
      <c r="BY3" s="12">
        <v>3.0000000000000001E-3</v>
      </c>
      <c r="BZ3" s="12">
        <v>4.1999999999999997E-3</v>
      </c>
      <c r="CA3" s="12">
        <v>5.4000000000000003E-3</v>
      </c>
      <c r="CB3" s="12">
        <v>6.4000000000000003E-3</v>
      </c>
      <c r="CC3" s="12">
        <v>7.4000000000000003E-3</v>
      </c>
      <c r="CD3" s="12">
        <v>8.3000000000000001E-3</v>
      </c>
      <c r="CE3" s="12">
        <v>8.9999999999999993E-3</v>
      </c>
      <c r="CF3" s="12">
        <v>9.4999999999999998E-3</v>
      </c>
      <c r="CG3" s="12">
        <v>9.9000000000000008E-3</v>
      </c>
      <c r="CH3" s="12">
        <v>0.01</v>
      </c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</row>
    <row r="4" spans="1:109" x14ac:dyDescent="0.2">
      <c r="A4" s="14">
        <v>22</v>
      </c>
      <c r="B4" s="55">
        <v>-1.1900000000000001E-2</v>
      </c>
      <c r="C4" s="55">
        <v>-4.0000000000000001E-3</v>
      </c>
      <c r="D4" s="55">
        <v>3.5999999999999999E-3</v>
      </c>
      <c r="E4" s="55">
        <v>1.03E-2</v>
      </c>
      <c r="F4" s="55">
        <v>1.5699999999999999E-2</v>
      </c>
      <c r="G4" s="55">
        <v>1.95E-2</v>
      </c>
      <c r="H4" s="55">
        <v>2.12E-2</v>
      </c>
      <c r="I4" s="55">
        <v>2.0400000000000001E-2</v>
      </c>
      <c r="J4" s="55">
        <v>1.7000000000000001E-2</v>
      </c>
      <c r="K4" s="55">
        <v>1.0999999999999999E-2</v>
      </c>
      <c r="L4" s="55">
        <v>3.0000000000000001E-3</v>
      </c>
      <c r="M4" s="55">
        <v>-6.4000000000000003E-3</v>
      </c>
      <c r="N4" s="55">
        <v>-1.5900000000000001E-2</v>
      </c>
      <c r="O4" s="55">
        <v>-2.46E-2</v>
      </c>
      <c r="P4" s="55">
        <v>-3.1300000000000001E-2</v>
      </c>
      <c r="Q4" s="55">
        <v>-3.49E-2</v>
      </c>
      <c r="R4" s="55">
        <v>-3.4700000000000002E-2</v>
      </c>
      <c r="S4" s="55">
        <v>-3.0599999999999999E-2</v>
      </c>
      <c r="T4" s="55">
        <v>-2.3099999999999999E-2</v>
      </c>
      <c r="U4" s="55">
        <v>-1.38E-2</v>
      </c>
      <c r="V4" s="55">
        <v>-4.4999999999999997E-3</v>
      </c>
      <c r="W4" s="55">
        <v>3.7000000000000002E-3</v>
      </c>
      <c r="X4" s="55">
        <v>9.7999999999999997E-3</v>
      </c>
      <c r="Y4" s="55">
        <v>1.38E-2</v>
      </c>
      <c r="Z4" s="55">
        <v>1.5599999999999999E-2</v>
      </c>
      <c r="AA4" s="55">
        <v>1.6199999999999999E-2</v>
      </c>
      <c r="AB4" s="55">
        <v>1.6799999999999999E-2</v>
      </c>
      <c r="AC4" s="55">
        <v>1.8599999999999998E-2</v>
      </c>
      <c r="AD4" s="55">
        <v>2.23E-2</v>
      </c>
      <c r="AE4" s="55">
        <v>2.6800000000000001E-2</v>
      </c>
      <c r="AF4" s="55">
        <v>3.0599999999999999E-2</v>
      </c>
      <c r="AG4" s="55">
        <v>3.1300000000000001E-2</v>
      </c>
      <c r="AH4" s="55">
        <v>2.7900000000000001E-2</v>
      </c>
      <c r="AI4" s="55">
        <v>2.1100000000000001E-2</v>
      </c>
      <c r="AJ4" s="55">
        <v>1.29E-2</v>
      </c>
      <c r="AK4" s="55">
        <v>5.3E-3</v>
      </c>
      <c r="AL4" s="55">
        <v>1E-4</v>
      </c>
      <c r="AM4" s="55">
        <v>-2.3E-3</v>
      </c>
      <c r="AN4" s="55">
        <v>-1.9E-3</v>
      </c>
      <c r="AO4" s="55">
        <v>8.0000000000000004E-4</v>
      </c>
      <c r="AP4" s="55">
        <v>5.4999999999999997E-3</v>
      </c>
      <c r="AQ4" s="55">
        <v>1.1599999999999999E-2</v>
      </c>
      <c r="AR4" s="55">
        <v>1.7999999999999999E-2</v>
      </c>
      <c r="AS4" s="55">
        <v>2.4E-2</v>
      </c>
      <c r="AT4" s="55">
        <v>2.8299999999999999E-2</v>
      </c>
      <c r="AU4" s="55">
        <v>2.98E-2</v>
      </c>
      <c r="AV4" s="55">
        <v>2.76E-2</v>
      </c>
      <c r="AW4" s="55">
        <v>2.1700000000000001E-2</v>
      </c>
      <c r="AX4" s="55">
        <v>1.2999999999999999E-2</v>
      </c>
      <c r="AY4" s="55">
        <v>3.5000000000000001E-3</v>
      </c>
      <c r="AZ4" s="55">
        <v>-4.8999999999999998E-3</v>
      </c>
      <c r="BA4" s="55">
        <v>-1.0200000000000001E-2</v>
      </c>
      <c r="BB4" s="55">
        <v>-1.17E-2</v>
      </c>
      <c r="BC4" s="55">
        <v>-9.1000000000000004E-3</v>
      </c>
      <c r="BD4" s="55">
        <v>-2.7000000000000001E-3</v>
      </c>
      <c r="BE4" s="55">
        <v>6.4999999999999997E-3</v>
      </c>
      <c r="BF4" s="55">
        <v>1.67E-2</v>
      </c>
      <c r="BG4" s="55">
        <v>2.53E-2</v>
      </c>
      <c r="BH4" s="55">
        <v>3.0300000000000001E-2</v>
      </c>
      <c r="BI4" s="55">
        <v>3.0300000000000001E-2</v>
      </c>
      <c r="BJ4" s="55">
        <v>2.5399999999999999E-2</v>
      </c>
      <c r="BK4" s="55">
        <v>1.6199999999999999E-2</v>
      </c>
      <c r="BL4" s="55">
        <v>3.5999999999999999E-3</v>
      </c>
      <c r="BM4" s="55">
        <v>-1.15E-2</v>
      </c>
      <c r="BN4" s="55">
        <v>-2.7400000000000001E-2</v>
      </c>
      <c r="BO4" s="12">
        <v>-2.5499999999999998E-2</v>
      </c>
      <c r="BP4" s="12">
        <v>-2.2800000000000001E-2</v>
      </c>
      <c r="BQ4" s="12">
        <v>-2.0199999999999999E-2</v>
      </c>
      <c r="BR4" s="12">
        <v>-1.6899999999999998E-2</v>
      </c>
      <c r="BS4" s="12">
        <v>-1.3299999999999999E-2</v>
      </c>
      <c r="BT4" s="12">
        <v>-9.4999999999999998E-3</v>
      </c>
      <c r="BU4" s="12">
        <v>-5.8999999999999999E-3</v>
      </c>
      <c r="BV4" s="12">
        <v>-2.5999999999999999E-3</v>
      </c>
      <c r="BW4" s="12">
        <v>0</v>
      </c>
      <c r="BX4" s="12">
        <v>1.8E-3</v>
      </c>
      <c r="BY4" s="12">
        <v>3.0000000000000001E-3</v>
      </c>
      <c r="BZ4" s="12">
        <v>4.1999999999999997E-3</v>
      </c>
      <c r="CA4" s="12">
        <v>5.4000000000000003E-3</v>
      </c>
      <c r="CB4" s="12">
        <v>6.4000000000000003E-3</v>
      </c>
      <c r="CC4" s="12">
        <v>7.4000000000000003E-3</v>
      </c>
      <c r="CD4" s="12">
        <v>8.3000000000000001E-3</v>
      </c>
      <c r="CE4" s="12">
        <v>8.9999999999999993E-3</v>
      </c>
      <c r="CF4" s="12">
        <v>9.4999999999999998E-3</v>
      </c>
      <c r="CG4" s="12">
        <v>9.9000000000000008E-3</v>
      </c>
      <c r="CH4" s="12">
        <v>0.01</v>
      </c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</row>
    <row r="5" spans="1:109" x14ac:dyDescent="0.2">
      <c r="A5" s="14">
        <v>23</v>
      </c>
      <c r="B5" s="55">
        <v>-8.0000000000000002E-3</v>
      </c>
      <c r="C5" s="55">
        <v>-8.0000000000000004E-4</v>
      </c>
      <c r="D5" s="55">
        <v>6.0000000000000001E-3</v>
      </c>
      <c r="E5" s="55">
        <v>1.2E-2</v>
      </c>
      <c r="F5" s="55">
        <v>1.66E-2</v>
      </c>
      <c r="G5" s="55">
        <v>1.9699999999999999E-2</v>
      </c>
      <c r="H5" s="55">
        <v>2.07E-2</v>
      </c>
      <c r="I5" s="55">
        <v>1.95E-2</v>
      </c>
      <c r="J5" s="55">
        <v>1.5800000000000002E-2</v>
      </c>
      <c r="K5" s="55">
        <v>9.7999999999999997E-3</v>
      </c>
      <c r="L5" s="55">
        <v>2E-3</v>
      </c>
      <c r="M5" s="55">
        <v>-6.8999999999999999E-3</v>
      </c>
      <c r="N5" s="55">
        <v>-1.5900000000000001E-2</v>
      </c>
      <c r="O5" s="55">
        <v>-2.3900000000000001E-2</v>
      </c>
      <c r="P5" s="55">
        <v>-0.03</v>
      </c>
      <c r="Q5" s="55">
        <v>-3.3099999999999997E-2</v>
      </c>
      <c r="R5" s="55">
        <v>-3.27E-2</v>
      </c>
      <c r="S5" s="55">
        <v>-2.86E-2</v>
      </c>
      <c r="T5" s="55">
        <v>-2.1499999999999998E-2</v>
      </c>
      <c r="U5" s="55">
        <v>-1.2699999999999999E-2</v>
      </c>
      <c r="V5" s="55">
        <v>-3.8E-3</v>
      </c>
      <c r="W5" s="55">
        <v>3.8E-3</v>
      </c>
      <c r="X5" s="55">
        <v>9.4999999999999998E-3</v>
      </c>
      <c r="Y5" s="55">
        <v>1.2999999999999999E-2</v>
      </c>
      <c r="Z5" s="55">
        <v>1.4500000000000001E-2</v>
      </c>
      <c r="AA5" s="55">
        <v>1.49E-2</v>
      </c>
      <c r="AB5" s="55">
        <v>1.5299999999999999E-2</v>
      </c>
      <c r="AC5" s="55">
        <v>1.6899999999999998E-2</v>
      </c>
      <c r="AD5" s="55">
        <v>2.0199999999999999E-2</v>
      </c>
      <c r="AE5" s="55">
        <v>2.47E-2</v>
      </c>
      <c r="AF5" s="55">
        <v>2.8400000000000002E-2</v>
      </c>
      <c r="AG5" s="55">
        <v>2.93E-2</v>
      </c>
      <c r="AH5" s="55">
        <v>2.6100000000000002E-2</v>
      </c>
      <c r="AI5" s="55">
        <v>1.9599999999999999E-2</v>
      </c>
      <c r="AJ5" s="55">
        <v>1.15E-2</v>
      </c>
      <c r="AK5" s="55">
        <v>4.1999999999999997E-3</v>
      </c>
      <c r="AL5" s="55">
        <v>-8.0000000000000004E-4</v>
      </c>
      <c r="AM5" s="55">
        <v>-2.8E-3</v>
      </c>
      <c r="AN5" s="55">
        <v>-2E-3</v>
      </c>
      <c r="AO5" s="55">
        <v>1.4E-3</v>
      </c>
      <c r="AP5" s="55">
        <v>6.8999999999999999E-3</v>
      </c>
      <c r="AQ5" s="55">
        <v>1.35E-2</v>
      </c>
      <c r="AR5" s="55">
        <v>2.0299999999999999E-2</v>
      </c>
      <c r="AS5" s="55">
        <v>2.6499999999999999E-2</v>
      </c>
      <c r="AT5" s="55">
        <v>3.0800000000000001E-2</v>
      </c>
      <c r="AU5" s="55">
        <v>3.2000000000000001E-2</v>
      </c>
      <c r="AV5" s="55">
        <v>2.9100000000000001E-2</v>
      </c>
      <c r="AW5" s="55">
        <v>2.23E-2</v>
      </c>
      <c r="AX5" s="55">
        <v>1.2699999999999999E-2</v>
      </c>
      <c r="AY5" s="55">
        <v>2.0999999999999999E-3</v>
      </c>
      <c r="AZ5" s="55">
        <v>-7.0000000000000001E-3</v>
      </c>
      <c r="BA5" s="55">
        <v>-1.2999999999999999E-2</v>
      </c>
      <c r="BB5" s="55">
        <v>-1.4999999999999999E-2</v>
      </c>
      <c r="BC5" s="55">
        <v>-1.26E-2</v>
      </c>
      <c r="BD5" s="55">
        <v>-6.4000000000000003E-3</v>
      </c>
      <c r="BE5" s="55">
        <v>2.5999999999999999E-3</v>
      </c>
      <c r="BF5" s="55">
        <v>1.2699999999999999E-2</v>
      </c>
      <c r="BG5" s="55">
        <v>2.1299999999999999E-2</v>
      </c>
      <c r="BH5" s="55">
        <v>2.6200000000000001E-2</v>
      </c>
      <c r="BI5" s="55">
        <v>2.6200000000000001E-2</v>
      </c>
      <c r="BJ5" s="55">
        <v>2.1399999999999999E-2</v>
      </c>
      <c r="BK5" s="55">
        <v>1.24E-2</v>
      </c>
      <c r="BL5" s="55">
        <v>0</v>
      </c>
      <c r="BM5" s="55">
        <v>-1.4800000000000001E-2</v>
      </c>
      <c r="BN5" s="55">
        <v>-3.0599999999999999E-2</v>
      </c>
      <c r="BO5" s="12">
        <v>-2.8299999999999999E-2</v>
      </c>
      <c r="BP5" s="12">
        <v>-2.5100000000000001E-2</v>
      </c>
      <c r="BQ5" s="12">
        <v>-2.1399999999999999E-2</v>
      </c>
      <c r="BR5" s="12">
        <v>-1.7899999999999999E-2</v>
      </c>
      <c r="BS5" s="12">
        <v>-1.41E-2</v>
      </c>
      <c r="BT5" s="12">
        <v>-1.01E-2</v>
      </c>
      <c r="BU5" s="12">
        <v>-6.1999999999999998E-3</v>
      </c>
      <c r="BV5" s="12">
        <v>-2.8E-3</v>
      </c>
      <c r="BW5" s="12">
        <v>0</v>
      </c>
      <c r="BX5" s="12">
        <v>1.8E-3</v>
      </c>
      <c r="BY5" s="12">
        <v>3.0000000000000001E-3</v>
      </c>
      <c r="BZ5" s="12">
        <v>4.1999999999999997E-3</v>
      </c>
      <c r="CA5" s="12">
        <v>5.4000000000000003E-3</v>
      </c>
      <c r="CB5" s="12">
        <v>6.4000000000000003E-3</v>
      </c>
      <c r="CC5" s="12">
        <v>7.4000000000000003E-3</v>
      </c>
      <c r="CD5" s="12">
        <v>8.3000000000000001E-3</v>
      </c>
      <c r="CE5" s="12">
        <v>8.9999999999999993E-3</v>
      </c>
      <c r="CF5" s="12">
        <v>9.4999999999999998E-3</v>
      </c>
      <c r="CG5" s="12">
        <v>9.9000000000000008E-3</v>
      </c>
      <c r="CH5" s="12">
        <v>0.01</v>
      </c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</row>
    <row r="6" spans="1:109" x14ac:dyDescent="0.2">
      <c r="A6" s="14">
        <v>24</v>
      </c>
      <c r="B6" s="55">
        <v>-2.8999999999999998E-3</v>
      </c>
      <c r="C6" s="55">
        <v>3.2000000000000002E-3</v>
      </c>
      <c r="D6" s="55">
        <v>8.9999999999999993E-3</v>
      </c>
      <c r="E6" s="55">
        <v>1.4E-2</v>
      </c>
      <c r="F6" s="55">
        <v>1.77E-2</v>
      </c>
      <c r="G6" s="55">
        <v>1.9800000000000002E-2</v>
      </c>
      <c r="H6" s="55">
        <v>2.01E-2</v>
      </c>
      <c r="I6" s="55">
        <v>1.83E-2</v>
      </c>
      <c r="J6" s="55">
        <v>1.43E-2</v>
      </c>
      <c r="K6" s="55">
        <v>8.3000000000000001E-3</v>
      </c>
      <c r="L6" s="55">
        <v>8.0000000000000004E-4</v>
      </c>
      <c r="M6" s="55">
        <v>-7.6E-3</v>
      </c>
      <c r="N6" s="55">
        <v>-1.5900000000000001E-2</v>
      </c>
      <c r="O6" s="55">
        <v>-2.3099999999999999E-2</v>
      </c>
      <c r="P6" s="55">
        <v>-2.8500000000000001E-2</v>
      </c>
      <c r="Q6" s="55">
        <v>-3.1099999999999999E-2</v>
      </c>
      <c r="R6" s="55">
        <v>-3.04E-2</v>
      </c>
      <c r="S6" s="55">
        <v>-2.63E-2</v>
      </c>
      <c r="T6" s="55">
        <v>-1.95E-2</v>
      </c>
      <c r="U6" s="55">
        <v>-1.1299999999999999E-2</v>
      </c>
      <c r="V6" s="55">
        <v>-3.0000000000000001E-3</v>
      </c>
      <c r="W6" s="55">
        <v>4.1000000000000003E-3</v>
      </c>
      <c r="X6" s="55">
        <v>9.4000000000000004E-3</v>
      </c>
      <c r="Y6" s="55">
        <v>1.26E-2</v>
      </c>
      <c r="Z6" s="55">
        <v>1.38E-2</v>
      </c>
      <c r="AA6" s="55">
        <v>1.3899999999999999E-2</v>
      </c>
      <c r="AB6" s="55">
        <v>1.4E-2</v>
      </c>
      <c r="AC6" s="55">
        <v>1.52E-2</v>
      </c>
      <c r="AD6" s="55">
        <v>1.8100000000000002E-2</v>
      </c>
      <c r="AE6" s="55">
        <v>2.2200000000000001E-2</v>
      </c>
      <c r="AF6" s="55">
        <v>2.58E-2</v>
      </c>
      <c r="AG6" s="55">
        <v>2.6599999999999999E-2</v>
      </c>
      <c r="AH6" s="55">
        <v>2.3599999999999999E-2</v>
      </c>
      <c r="AI6" s="55">
        <v>1.72E-2</v>
      </c>
      <c r="AJ6" s="55">
        <v>9.2999999999999992E-3</v>
      </c>
      <c r="AK6" s="55">
        <v>2.0999999999999999E-3</v>
      </c>
      <c r="AL6" s="55">
        <v>-2.7000000000000001E-3</v>
      </c>
      <c r="AM6" s="55">
        <v>-4.4000000000000003E-3</v>
      </c>
      <c r="AN6" s="55">
        <v>-3.0000000000000001E-3</v>
      </c>
      <c r="AO6" s="55">
        <v>1.2999999999999999E-3</v>
      </c>
      <c r="AP6" s="55">
        <v>7.6E-3</v>
      </c>
      <c r="AQ6" s="55">
        <v>1.52E-2</v>
      </c>
      <c r="AR6" s="55">
        <v>2.2800000000000001E-2</v>
      </c>
      <c r="AS6" s="55">
        <v>2.9600000000000001E-2</v>
      </c>
      <c r="AT6" s="55">
        <v>3.4299999999999997E-2</v>
      </c>
      <c r="AU6" s="55">
        <v>3.5400000000000001E-2</v>
      </c>
      <c r="AV6" s="55">
        <v>3.2099999999999997E-2</v>
      </c>
      <c r="AW6" s="55">
        <v>2.4500000000000001E-2</v>
      </c>
      <c r="AX6" s="55">
        <v>1.38E-2</v>
      </c>
      <c r="AY6" s="55">
        <v>2.0999999999999999E-3</v>
      </c>
      <c r="AZ6" s="55">
        <v>-8.0000000000000002E-3</v>
      </c>
      <c r="BA6" s="55">
        <v>-1.4800000000000001E-2</v>
      </c>
      <c r="BB6" s="55">
        <v>-1.7399999999999999E-2</v>
      </c>
      <c r="BC6" s="55">
        <v>-1.55E-2</v>
      </c>
      <c r="BD6" s="55">
        <v>-9.4999999999999998E-3</v>
      </c>
      <c r="BE6" s="55">
        <v>-6.9999999999999999E-4</v>
      </c>
      <c r="BF6" s="55">
        <v>9.1000000000000004E-3</v>
      </c>
      <c r="BG6" s="55">
        <v>1.7500000000000002E-2</v>
      </c>
      <c r="BH6" s="55">
        <v>2.2200000000000001E-2</v>
      </c>
      <c r="BI6" s="55">
        <v>2.2200000000000001E-2</v>
      </c>
      <c r="BJ6" s="55">
        <v>1.7500000000000002E-2</v>
      </c>
      <c r="BK6" s="55">
        <v>8.6E-3</v>
      </c>
      <c r="BL6" s="55">
        <v>-3.7000000000000002E-3</v>
      </c>
      <c r="BM6" s="55">
        <v>-1.84E-2</v>
      </c>
      <c r="BN6" s="55">
        <v>-3.4200000000000001E-2</v>
      </c>
      <c r="BO6" s="12">
        <v>-3.1600000000000003E-2</v>
      </c>
      <c r="BP6" s="12">
        <v>-2.8000000000000001E-2</v>
      </c>
      <c r="BQ6" s="12">
        <v>-2.3699999999999999E-2</v>
      </c>
      <c r="BR6" s="12">
        <v>-1.9099999999999999E-2</v>
      </c>
      <c r="BS6" s="12">
        <v>-1.49E-2</v>
      </c>
      <c r="BT6" s="12">
        <v>-1.0699999999999999E-2</v>
      </c>
      <c r="BU6" s="12">
        <v>-6.6E-3</v>
      </c>
      <c r="BV6" s="12">
        <v>-3.0000000000000001E-3</v>
      </c>
      <c r="BW6" s="12">
        <v>-1E-4</v>
      </c>
      <c r="BX6" s="12">
        <v>1.8E-3</v>
      </c>
      <c r="BY6" s="12">
        <v>3.0000000000000001E-3</v>
      </c>
      <c r="BZ6" s="12">
        <v>4.1999999999999997E-3</v>
      </c>
      <c r="CA6" s="12">
        <v>5.4000000000000003E-3</v>
      </c>
      <c r="CB6" s="12">
        <v>6.4000000000000003E-3</v>
      </c>
      <c r="CC6" s="12">
        <v>7.4000000000000003E-3</v>
      </c>
      <c r="CD6" s="12">
        <v>8.3000000000000001E-3</v>
      </c>
      <c r="CE6" s="12">
        <v>8.9999999999999993E-3</v>
      </c>
      <c r="CF6" s="12">
        <v>9.4999999999999998E-3</v>
      </c>
      <c r="CG6" s="12">
        <v>9.9000000000000008E-3</v>
      </c>
      <c r="CH6" s="12">
        <v>0.01</v>
      </c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  <c r="DE6" s="50"/>
    </row>
    <row r="7" spans="1:109" x14ac:dyDescent="0.2">
      <c r="A7" s="14">
        <v>25</v>
      </c>
      <c r="B7" s="55">
        <v>3.0000000000000001E-3</v>
      </c>
      <c r="C7" s="55">
        <v>7.9000000000000008E-3</v>
      </c>
      <c r="D7" s="55">
        <v>1.2500000000000001E-2</v>
      </c>
      <c r="E7" s="55">
        <v>1.6299999999999999E-2</v>
      </c>
      <c r="F7" s="55">
        <v>1.8800000000000001E-2</v>
      </c>
      <c r="G7" s="55">
        <v>1.9900000000000001E-2</v>
      </c>
      <c r="H7" s="55">
        <v>1.9199999999999998E-2</v>
      </c>
      <c r="I7" s="55">
        <v>1.6799999999999999E-2</v>
      </c>
      <c r="J7" s="55">
        <v>1.2500000000000001E-2</v>
      </c>
      <c r="K7" s="55">
        <v>6.6E-3</v>
      </c>
      <c r="L7" s="55">
        <v>-5.0000000000000001E-4</v>
      </c>
      <c r="M7" s="55">
        <v>-8.3000000000000001E-3</v>
      </c>
      <c r="N7" s="55">
        <v>-1.5900000000000001E-2</v>
      </c>
      <c r="O7" s="55">
        <v>-2.24E-2</v>
      </c>
      <c r="P7" s="55">
        <v>-2.7E-2</v>
      </c>
      <c r="Q7" s="55">
        <v>-2.9000000000000001E-2</v>
      </c>
      <c r="R7" s="55">
        <v>-2.7900000000000001E-2</v>
      </c>
      <c r="S7" s="55">
        <v>-2.3900000000000001E-2</v>
      </c>
      <c r="T7" s="55">
        <v>-1.7500000000000002E-2</v>
      </c>
      <c r="U7" s="55">
        <v>-9.7000000000000003E-3</v>
      </c>
      <c r="V7" s="55">
        <v>-1.9E-3</v>
      </c>
      <c r="W7" s="55">
        <v>4.7000000000000002E-3</v>
      </c>
      <c r="X7" s="55">
        <v>9.5999999999999992E-3</v>
      </c>
      <c r="Y7" s="55">
        <v>1.2500000000000001E-2</v>
      </c>
      <c r="Z7" s="55">
        <v>1.35E-2</v>
      </c>
      <c r="AA7" s="55">
        <v>1.34E-2</v>
      </c>
      <c r="AB7" s="55">
        <v>1.2999999999999999E-2</v>
      </c>
      <c r="AC7" s="55">
        <v>1.38E-2</v>
      </c>
      <c r="AD7" s="55">
        <v>1.61E-2</v>
      </c>
      <c r="AE7" s="55">
        <v>1.9599999999999999E-2</v>
      </c>
      <c r="AF7" s="55">
        <v>2.2800000000000001E-2</v>
      </c>
      <c r="AG7" s="55">
        <v>2.3400000000000001E-2</v>
      </c>
      <c r="AH7" s="55">
        <v>2.0400000000000001E-2</v>
      </c>
      <c r="AI7" s="55">
        <v>1.4E-2</v>
      </c>
      <c r="AJ7" s="55">
        <v>6.1999999999999998E-3</v>
      </c>
      <c r="AK7" s="55">
        <v>-8.9999999999999998E-4</v>
      </c>
      <c r="AL7" s="55">
        <v>-5.4999999999999997E-3</v>
      </c>
      <c r="AM7" s="55">
        <v>-6.8999999999999999E-3</v>
      </c>
      <c r="AN7" s="55">
        <v>-4.7999999999999996E-3</v>
      </c>
      <c r="AO7" s="55">
        <v>2.9999999999999997E-4</v>
      </c>
      <c r="AP7" s="55">
        <v>7.7999999999999996E-3</v>
      </c>
      <c r="AQ7" s="55">
        <v>1.6400000000000001E-2</v>
      </c>
      <c r="AR7" s="55">
        <v>2.52E-2</v>
      </c>
      <c r="AS7" s="55">
        <v>3.2899999999999999E-2</v>
      </c>
      <c r="AT7" s="55">
        <v>3.8300000000000001E-2</v>
      </c>
      <c r="AU7" s="55">
        <v>3.9800000000000002E-2</v>
      </c>
      <c r="AV7" s="55">
        <v>3.6299999999999999E-2</v>
      </c>
      <c r="AW7" s="55">
        <v>2.8000000000000001E-2</v>
      </c>
      <c r="AX7" s="55">
        <v>1.6299999999999999E-2</v>
      </c>
      <c r="AY7" s="55">
        <v>3.5000000000000001E-3</v>
      </c>
      <c r="AZ7" s="55">
        <v>-7.7999999999999996E-3</v>
      </c>
      <c r="BA7" s="55">
        <v>-1.55E-2</v>
      </c>
      <c r="BB7" s="55">
        <v>-1.8800000000000001E-2</v>
      </c>
      <c r="BC7" s="55">
        <v>-1.7500000000000002E-2</v>
      </c>
      <c r="BD7" s="55">
        <v>-1.2E-2</v>
      </c>
      <c r="BE7" s="55">
        <v>-3.5000000000000001E-3</v>
      </c>
      <c r="BF7" s="55">
        <v>6.0000000000000001E-3</v>
      </c>
      <c r="BG7" s="55">
        <v>1.4E-2</v>
      </c>
      <c r="BH7" s="55">
        <v>1.8499999999999999E-2</v>
      </c>
      <c r="BI7" s="55">
        <v>1.83E-2</v>
      </c>
      <c r="BJ7" s="55">
        <v>1.3599999999999999E-2</v>
      </c>
      <c r="BK7" s="55">
        <v>4.7000000000000002E-3</v>
      </c>
      <c r="BL7" s="55">
        <v>-7.4999999999999997E-3</v>
      </c>
      <c r="BM7" s="55">
        <v>-2.2100000000000002E-2</v>
      </c>
      <c r="BN7" s="55">
        <v>-3.7999999999999999E-2</v>
      </c>
      <c r="BO7" s="12">
        <v>-3.5200000000000002E-2</v>
      </c>
      <c r="BP7" s="12">
        <v>-3.1199999999999999E-2</v>
      </c>
      <c r="BQ7" s="12">
        <v>-2.64E-2</v>
      </c>
      <c r="BR7" s="12">
        <v>-2.12E-2</v>
      </c>
      <c r="BS7" s="12">
        <v>-1.5900000000000001E-2</v>
      </c>
      <c r="BT7" s="12">
        <v>-1.14E-2</v>
      </c>
      <c r="BU7" s="12">
        <v>-7.0000000000000001E-3</v>
      </c>
      <c r="BV7" s="12">
        <v>-3.2000000000000002E-3</v>
      </c>
      <c r="BW7" s="12">
        <v>-1E-4</v>
      </c>
      <c r="BX7" s="12">
        <v>1.8E-3</v>
      </c>
      <c r="BY7" s="12">
        <v>3.0000000000000001E-3</v>
      </c>
      <c r="BZ7" s="12">
        <v>4.1999999999999997E-3</v>
      </c>
      <c r="CA7" s="12">
        <v>5.4000000000000003E-3</v>
      </c>
      <c r="CB7" s="12">
        <v>6.4000000000000003E-3</v>
      </c>
      <c r="CC7" s="12">
        <v>7.4000000000000003E-3</v>
      </c>
      <c r="CD7" s="12">
        <v>8.3000000000000001E-3</v>
      </c>
      <c r="CE7" s="12">
        <v>8.9999999999999993E-3</v>
      </c>
      <c r="CF7" s="12">
        <v>9.4999999999999998E-3</v>
      </c>
      <c r="CG7" s="12">
        <v>9.9000000000000008E-3</v>
      </c>
      <c r="CH7" s="12">
        <v>0.01</v>
      </c>
      <c r="CI7" s="50"/>
      <c r="CJ7" s="50"/>
      <c r="CK7" s="50"/>
      <c r="CL7" s="50"/>
      <c r="CM7" s="50"/>
      <c r="CN7" s="50"/>
      <c r="CO7" s="50"/>
      <c r="CP7" s="50"/>
      <c r="CQ7" s="50"/>
      <c r="CR7" s="50"/>
      <c r="CS7" s="50"/>
      <c r="CT7" s="50"/>
      <c r="CU7" s="50"/>
      <c r="CV7" s="50"/>
      <c r="CW7" s="50"/>
      <c r="CX7" s="50"/>
      <c r="CY7" s="50"/>
      <c r="CZ7" s="50"/>
      <c r="DA7" s="50"/>
      <c r="DB7" s="50"/>
      <c r="DC7" s="50"/>
      <c r="DD7" s="50"/>
      <c r="DE7" s="50"/>
    </row>
    <row r="8" spans="1:109" x14ac:dyDescent="0.2">
      <c r="A8" s="14">
        <v>26</v>
      </c>
      <c r="B8" s="55">
        <v>9.1999999999999998E-3</v>
      </c>
      <c r="C8" s="55">
        <v>1.2800000000000001E-2</v>
      </c>
      <c r="D8" s="55">
        <v>1.61E-2</v>
      </c>
      <c r="E8" s="55">
        <v>1.8599999999999998E-2</v>
      </c>
      <c r="F8" s="55">
        <v>1.9800000000000002E-2</v>
      </c>
      <c r="G8" s="55">
        <v>1.9800000000000002E-2</v>
      </c>
      <c r="H8" s="55">
        <v>1.8200000000000001E-2</v>
      </c>
      <c r="I8" s="55">
        <v>1.52E-2</v>
      </c>
      <c r="J8" s="55">
        <v>1.0699999999999999E-2</v>
      </c>
      <c r="K8" s="55">
        <v>4.8999999999999998E-3</v>
      </c>
      <c r="L8" s="55">
        <v>-1.8E-3</v>
      </c>
      <c r="M8" s="55">
        <v>-8.9999999999999993E-3</v>
      </c>
      <c r="N8" s="55">
        <v>-1.5900000000000001E-2</v>
      </c>
      <c r="O8" s="55">
        <v>-2.1600000000000001E-2</v>
      </c>
      <c r="P8" s="55">
        <v>-2.5399999999999999E-2</v>
      </c>
      <c r="Q8" s="55">
        <v>-2.69E-2</v>
      </c>
      <c r="R8" s="55">
        <v>-2.5499999999999998E-2</v>
      </c>
      <c r="S8" s="55">
        <v>-2.1600000000000001E-2</v>
      </c>
      <c r="T8" s="55">
        <v>-1.54E-2</v>
      </c>
      <c r="U8" s="55">
        <v>-8.0999999999999996E-3</v>
      </c>
      <c r="V8" s="55">
        <v>-8.0000000000000004E-4</v>
      </c>
      <c r="W8" s="55">
        <v>5.4999999999999997E-3</v>
      </c>
      <c r="X8" s="55">
        <v>1.0200000000000001E-2</v>
      </c>
      <c r="Y8" s="55">
        <v>1.2999999999999999E-2</v>
      </c>
      <c r="Z8" s="55">
        <v>1.38E-2</v>
      </c>
      <c r="AA8" s="55">
        <v>1.34E-2</v>
      </c>
      <c r="AB8" s="55">
        <v>1.2699999999999999E-2</v>
      </c>
      <c r="AC8" s="55">
        <v>1.2800000000000001E-2</v>
      </c>
      <c r="AD8" s="55">
        <v>1.43E-2</v>
      </c>
      <c r="AE8" s="55">
        <v>1.7000000000000001E-2</v>
      </c>
      <c r="AF8" s="55">
        <v>1.9400000000000001E-2</v>
      </c>
      <c r="AG8" s="55">
        <v>1.9599999999999999E-2</v>
      </c>
      <c r="AH8" s="55">
        <v>1.6400000000000001E-2</v>
      </c>
      <c r="AI8" s="55">
        <v>0.01</v>
      </c>
      <c r="AJ8" s="55">
        <v>2.2000000000000001E-3</v>
      </c>
      <c r="AK8" s="55">
        <v>-4.7000000000000002E-3</v>
      </c>
      <c r="AL8" s="55">
        <v>-9.1000000000000004E-3</v>
      </c>
      <c r="AM8" s="55">
        <v>-0.01</v>
      </c>
      <c r="AN8" s="55">
        <v>-7.3000000000000001E-3</v>
      </c>
      <c r="AO8" s="55">
        <v>-1.2999999999999999E-3</v>
      </c>
      <c r="AP8" s="55">
        <v>7.1999999999999998E-3</v>
      </c>
      <c r="AQ8" s="55">
        <v>1.7000000000000001E-2</v>
      </c>
      <c r="AR8" s="55">
        <v>2.7E-2</v>
      </c>
      <c r="AS8" s="55">
        <v>3.5999999999999997E-2</v>
      </c>
      <c r="AT8" s="55">
        <v>4.2500000000000003E-2</v>
      </c>
      <c r="AU8" s="55">
        <v>4.4699999999999997E-2</v>
      </c>
      <c r="AV8" s="55">
        <v>4.1300000000000003E-2</v>
      </c>
      <c r="AW8" s="55">
        <v>3.2599999999999997E-2</v>
      </c>
      <c r="AX8" s="55">
        <v>2.01E-2</v>
      </c>
      <c r="AY8" s="55">
        <v>6.1999999999999998E-3</v>
      </c>
      <c r="AZ8" s="55">
        <v>-6.3E-3</v>
      </c>
      <c r="BA8" s="55">
        <v>-1.4999999999999999E-2</v>
      </c>
      <c r="BB8" s="55">
        <v>-1.9199999999999998E-2</v>
      </c>
      <c r="BC8" s="55">
        <v>-1.8599999999999998E-2</v>
      </c>
      <c r="BD8" s="55">
        <v>-1.3599999999999999E-2</v>
      </c>
      <c r="BE8" s="55">
        <v>-5.7000000000000002E-3</v>
      </c>
      <c r="BF8" s="55">
        <v>3.3E-3</v>
      </c>
      <c r="BG8" s="55">
        <v>1.0800000000000001E-2</v>
      </c>
      <c r="BH8" s="55">
        <v>1.4999999999999999E-2</v>
      </c>
      <c r="BI8" s="55">
        <v>1.46E-2</v>
      </c>
      <c r="BJ8" s="55">
        <v>9.7999999999999997E-3</v>
      </c>
      <c r="BK8" s="55">
        <v>8.9999999999999998E-4</v>
      </c>
      <c r="BL8" s="55">
        <v>-1.1299999999999999E-2</v>
      </c>
      <c r="BM8" s="55">
        <v>-2.5899999999999999E-2</v>
      </c>
      <c r="BN8" s="55">
        <v>-4.1799999999999997E-2</v>
      </c>
      <c r="BO8" s="12">
        <v>-3.9E-2</v>
      </c>
      <c r="BP8" s="12">
        <v>-3.4700000000000002E-2</v>
      </c>
      <c r="BQ8" s="12">
        <v>-2.9399999999999999E-2</v>
      </c>
      <c r="BR8" s="12">
        <v>-2.3599999999999999E-2</v>
      </c>
      <c r="BS8" s="12">
        <v>-1.77E-2</v>
      </c>
      <c r="BT8" s="12">
        <v>-1.2E-2</v>
      </c>
      <c r="BU8" s="12">
        <v>-7.4000000000000003E-3</v>
      </c>
      <c r="BV8" s="12">
        <v>-3.3999999999999998E-3</v>
      </c>
      <c r="BW8" s="12">
        <v>-2.0000000000000001E-4</v>
      </c>
      <c r="BX8" s="12">
        <v>1.8E-3</v>
      </c>
      <c r="BY8" s="12">
        <v>3.0000000000000001E-3</v>
      </c>
      <c r="BZ8" s="12">
        <v>4.1999999999999997E-3</v>
      </c>
      <c r="CA8" s="12">
        <v>5.4000000000000003E-3</v>
      </c>
      <c r="CB8" s="12">
        <v>6.4000000000000003E-3</v>
      </c>
      <c r="CC8" s="12">
        <v>7.4000000000000003E-3</v>
      </c>
      <c r="CD8" s="12">
        <v>8.3000000000000001E-3</v>
      </c>
      <c r="CE8" s="12">
        <v>8.9999999999999993E-3</v>
      </c>
      <c r="CF8" s="12">
        <v>9.4999999999999998E-3</v>
      </c>
      <c r="CG8" s="12">
        <v>9.9000000000000008E-3</v>
      </c>
      <c r="CH8" s="12">
        <v>0.01</v>
      </c>
      <c r="CI8" s="50"/>
      <c r="CJ8" s="50"/>
      <c r="CK8" s="50"/>
      <c r="CL8" s="50"/>
      <c r="CM8" s="50"/>
      <c r="CN8" s="50"/>
      <c r="CO8" s="50"/>
      <c r="CP8" s="50"/>
      <c r="CQ8" s="50"/>
      <c r="CR8" s="50"/>
      <c r="CS8" s="50"/>
      <c r="CT8" s="50"/>
      <c r="CU8" s="50"/>
      <c r="CV8" s="50"/>
      <c r="CW8" s="50"/>
      <c r="CX8" s="50"/>
      <c r="CY8" s="50"/>
      <c r="CZ8" s="50"/>
      <c r="DA8" s="50"/>
      <c r="DB8" s="50"/>
      <c r="DC8" s="50"/>
      <c r="DD8" s="50"/>
      <c r="DE8" s="50"/>
    </row>
    <row r="9" spans="1:109" x14ac:dyDescent="0.2">
      <c r="A9" s="14">
        <v>27</v>
      </c>
      <c r="B9" s="55">
        <v>1.54E-2</v>
      </c>
      <c r="C9" s="55">
        <v>1.77E-2</v>
      </c>
      <c r="D9" s="55">
        <v>1.9599999999999999E-2</v>
      </c>
      <c r="E9" s="55">
        <v>2.07E-2</v>
      </c>
      <c r="F9" s="55">
        <v>2.06E-2</v>
      </c>
      <c r="G9" s="55">
        <v>1.95E-2</v>
      </c>
      <c r="H9" s="55">
        <v>1.7100000000000001E-2</v>
      </c>
      <c r="I9" s="55">
        <v>1.35E-2</v>
      </c>
      <c r="J9" s="55">
        <v>8.8999999999999999E-3</v>
      </c>
      <c r="K9" s="55">
        <v>3.3E-3</v>
      </c>
      <c r="L9" s="55">
        <v>-3.0000000000000001E-3</v>
      </c>
      <c r="M9" s="55">
        <v>-9.5999999999999992E-3</v>
      </c>
      <c r="N9" s="55">
        <v>-1.5800000000000002E-2</v>
      </c>
      <c r="O9" s="55">
        <v>-2.0799999999999999E-2</v>
      </c>
      <c r="P9" s="55">
        <v>-2.4E-2</v>
      </c>
      <c r="Q9" s="55">
        <v>-2.4899999999999999E-2</v>
      </c>
      <c r="R9" s="55">
        <v>-2.3300000000000001E-2</v>
      </c>
      <c r="S9" s="55">
        <v>-1.9300000000000001E-2</v>
      </c>
      <c r="T9" s="55">
        <v>-1.34E-2</v>
      </c>
      <c r="U9" s="55">
        <v>-6.4000000000000003E-3</v>
      </c>
      <c r="V9" s="55">
        <v>5.0000000000000001E-4</v>
      </c>
      <c r="W9" s="55">
        <v>6.6E-3</v>
      </c>
      <c r="X9" s="55">
        <v>1.12E-2</v>
      </c>
      <c r="Y9" s="55">
        <v>1.3899999999999999E-2</v>
      </c>
      <c r="Z9" s="55">
        <v>1.4800000000000001E-2</v>
      </c>
      <c r="AA9" s="55">
        <v>1.4200000000000001E-2</v>
      </c>
      <c r="AB9" s="55">
        <v>1.2999999999999999E-2</v>
      </c>
      <c r="AC9" s="55">
        <v>1.24E-2</v>
      </c>
      <c r="AD9" s="55">
        <v>1.29E-2</v>
      </c>
      <c r="AE9" s="55">
        <v>1.46E-2</v>
      </c>
      <c r="AF9" s="55">
        <v>1.6E-2</v>
      </c>
      <c r="AG9" s="55">
        <v>1.54E-2</v>
      </c>
      <c r="AH9" s="55">
        <v>1.18E-2</v>
      </c>
      <c r="AI9" s="55">
        <v>5.1999999999999998E-3</v>
      </c>
      <c r="AJ9" s="55">
        <v>-2.5000000000000001E-3</v>
      </c>
      <c r="AK9" s="55">
        <v>-9.1999999999999998E-3</v>
      </c>
      <c r="AL9" s="55">
        <v>-1.32E-2</v>
      </c>
      <c r="AM9" s="55">
        <v>-1.3599999999999999E-2</v>
      </c>
      <c r="AN9" s="55">
        <v>-1.03E-2</v>
      </c>
      <c r="AO9" s="55">
        <v>-3.5000000000000001E-3</v>
      </c>
      <c r="AP9" s="55">
        <v>6.0000000000000001E-3</v>
      </c>
      <c r="AQ9" s="55">
        <v>1.6899999999999998E-2</v>
      </c>
      <c r="AR9" s="55">
        <v>2.8199999999999999E-2</v>
      </c>
      <c r="AS9" s="55">
        <v>3.8600000000000002E-2</v>
      </c>
      <c r="AT9" s="55">
        <v>4.6399999999999997E-2</v>
      </c>
      <c r="AU9" s="55">
        <v>4.9700000000000001E-2</v>
      </c>
      <c r="AV9" s="55">
        <v>4.6899999999999997E-2</v>
      </c>
      <c r="AW9" s="55">
        <v>3.7999999999999999E-2</v>
      </c>
      <c r="AX9" s="55">
        <v>2.4799999999999999E-2</v>
      </c>
      <c r="AY9" s="55">
        <v>0.01</v>
      </c>
      <c r="AZ9" s="55">
        <v>-3.5000000000000001E-3</v>
      </c>
      <c r="BA9" s="55">
        <v>-1.34E-2</v>
      </c>
      <c r="BB9" s="55">
        <v>-1.84E-2</v>
      </c>
      <c r="BC9" s="55">
        <v>-1.8599999999999998E-2</v>
      </c>
      <c r="BD9" s="55">
        <v>-1.44E-2</v>
      </c>
      <c r="BE9" s="55">
        <v>-7.1999999999999998E-3</v>
      </c>
      <c r="BF9" s="55">
        <v>1.1000000000000001E-3</v>
      </c>
      <c r="BG9" s="55">
        <v>8.0999999999999996E-3</v>
      </c>
      <c r="BH9" s="55">
        <v>1.18E-2</v>
      </c>
      <c r="BI9" s="55">
        <v>1.12E-2</v>
      </c>
      <c r="BJ9" s="55">
        <v>6.1999999999999998E-3</v>
      </c>
      <c r="BK9" s="55">
        <v>-2.7000000000000001E-3</v>
      </c>
      <c r="BL9" s="55">
        <v>-1.4800000000000001E-2</v>
      </c>
      <c r="BM9" s="55">
        <v>-2.9499999999999998E-2</v>
      </c>
      <c r="BN9" s="55">
        <v>-4.5400000000000003E-2</v>
      </c>
      <c r="BO9" s="12">
        <v>-4.2599999999999999E-2</v>
      </c>
      <c r="BP9" s="12">
        <v>-3.8100000000000002E-2</v>
      </c>
      <c r="BQ9" s="12">
        <v>-3.2500000000000001E-2</v>
      </c>
      <c r="BR9" s="12">
        <v>-2.6200000000000001E-2</v>
      </c>
      <c r="BS9" s="12">
        <v>-1.9699999999999999E-2</v>
      </c>
      <c r="BT9" s="12">
        <v>-1.34E-2</v>
      </c>
      <c r="BU9" s="12">
        <v>-7.7999999999999996E-3</v>
      </c>
      <c r="BV9" s="12">
        <v>-3.5999999999999999E-3</v>
      </c>
      <c r="BW9" s="12">
        <v>-2.0000000000000001E-4</v>
      </c>
      <c r="BX9" s="12">
        <v>1.8E-3</v>
      </c>
      <c r="BY9" s="12">
        <v>3.0000000000000001E-3</v>
      </c>
      <c r="BZ9" s="12">
        <v>4.1999999999999997E-3</v>
      </c>
      <c r="CA9" s="12">
        <v>5.4000000000000003E-3</v>
      </c>
      <c r="CB9" s="12">
        <v>6.4000000000000003E-3</v>
      </c>
      <c r="CC9" s="12">
        <v>7.4000000000000003E-3</v>
      </c>
      <c r="CD9" s="12">
        <v>8.3000000000000001E-3</v>
      </c>
      <c r="CE9" s="12">
        <v>8.9999999999999993E-3</v>
      </c>
      <c r="CF9" s="12">
        <v>9.4999999999999998E-3</v>
      </c>
      <c r="CG9" s="12">
        <v>9.9000000000000008E-3</v>
      </c>
      <c r="CH9" s="12">
        <v>0.01</v>
      </c>
      <c r="CI9" s="50"/>
      <c r="CJ9" s="50"/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  <c r="DA9" s="50"/>
      <c r="DB9" s="50"/>
      <c r="DC9" s="50"/>
      <c r="DD9" s="50"/>
      <c r="DE9" s="50"/>
    </row>
    <row r="10" spans="1:109" x14ac:dyDescent="0.2">
      <c r="A10" s="14">
        <v>28</v>
      </c>
      <c r="B10" s="55">
        <v>2.1299999999999999E-2</v>
      </c>
      <c r="C10" s="55">
        <v>2.2100000000000002E-2</v>
      </c>
      <c r="D10" s="55">
        <v>2.2700000000000001E-2</v>
      </c>
      <c r="E10" s="55">
        <v>2.24E-2</v>
      </c>
      <c r="F10" s="55">
        <v>2.12E-2</v>
      </c>
      <c r="G10" s="55">
        <v>1.9E-2</v>
      </c>
      <c r="H10" s="55">
        <v>1.5900000000000001E-2</v>
      </c>
      <c r="I10" s="55">
        <v>1.1900000000000001E-2</v>
      </c>
      <c r="J10" s="55">
        <v>7.1999999999999998E-3</v>
      </c>
      <c r="K10" s="55">
        <v>1.8E-3</v>
      </c>
      <c r="L10" s="55">
        <v>-4.0000000000000001E-3</v>
      </c>
      <c r="M10" s="55">
        <v>-1.01E-2</v>
      </c>
      <c r="N10" s="55">
        <v>-1.5699999999999999E-2</v>
      </c>
      <c r="O10" s="55">
        <v>-2.01E-2</v>
      </c>
      <c r="P10" s="55">
        <v>-2.2700000000000001E-2</v>
      </c>
      <c r="Q10" s="55">
        <v>-2.3099999999999999E-2</v>
      </c>
      <c r="R10" s="55">
        <v>-2.1299999999999999E-2</v>
      </c>
      <c r="S10" s="55">
        <v>-1.7399999999999999E-2</v>
      </c>
      <c r="T10" s="55">
        <v>-1.17E-2</v>
      </c>
      <c r="U10" s="55">
        <v>-4.8999999999999998E-3</v>
      </c>
      <c r="V10" s="55">
        <v>1.8E-3</v>
      </c>
      <c r="W10" s="55">
        <v>7.7999999999999996E-3</v>
      </c>
      <c r="X10" s="55">
        <v>1.2500000000000001E-2</v>
      </c>
      <c r="Y10" s="55">
        <v>1.54E-2</v>
      </c>
      <c r="Z10" s="55">
        <v>1.6299999999999999E-2</v>
      </c>
      <c r="AA10" s="55">
        <v>1.5599999999999999E-2</v>
      </c>
      <c r="AB10" s="55">
        <v>1.4E-2</v>
      </c>
      <c r="AC10" s="55">
        <v>1.26E-2</v>
      </c>
      <c r="AD10" s="55">
        <v>1.21E-2</v>
      </c>
      <c r="AE10" s="55">
        <v>1.24E-2</v>
      </c>
      <c r="AF10" s="55">
        <v>1.26E-2</v>
      </c>
      <c r="AG10" s="55">
        <v>1.11E-2</v>
      </c>
      <c r="AH10" s="55">
        <v>6.7999999999999996E-3</v>
      </c>
      <c r="AI10" s="55">
        <v>0</v>
      </c>
      <c r="AJ10" s="55">
        <v>-7.6E-3</v>
      </c>
      <c r="AK10" s="55">
        <v>-1.41E-2</v>
      </c>
      <c r="AL10" s="55">
        <v>-1.7600000000000001E-2</v>
      </c>
      <c r="AM10" s="55">
        <v>-1.7399999999999999E-2</v>
      </c>
      <c r="AN10" s="55">
        <v>-1.35E-2</v>
      </c>
      <c r="AO10" s="55">
        <v>-6.0000000000000001E-3</v>
      </c>
      <c r="AP10" s="55">
        <v>4.1000000000000003E-3</v>
      </c>
      <c r="AQ10" s="55">
        <v>1.6E-2</v>
      </c>
      <c r="AR10" s="55">
        <v>2.8500000000000001E-2</v>
      </c>
      <c r="AS10" s="55">
        <v>4.0500000000000001E-2</v>
      </c>
      <c r="AT10" s="55">
        <v>4.99E-2</v>
      </c>
      <c r="AU10" s="55">
        <v>5.4399999999999997E-2</v>
      </c>
      <c r="AV10" s="55">
        <v>5.2400000000000002E-2</v>
      </c>
      <c r="AW10" s="55">
        <v>4.3799999999999999E-2</v>
      </c>
      <c r="AX10" s="55">
        <v>3.0200000000000001E-2</v>
      </c>
      <c r="AY10" s="55">
        <v>1.46E-2</v>
      </c>
      <c r="AZ10" s="55">
        <v>2.0000000000000001E-4</v>
      </c>
      <c r="BA10" s="55">
        <v>-1.06E-2</v>
      </c>
      <c r="BB10" s="55">
        <v>-1.66E-2</v>
      </c>
      <c r="BC10" s="55">
        <v>-1.77E-2</v>
      </c>
      <c r="BD10" s="55">
        <v>-1.43E-2</v>
      </c>
      <c r="BE10" s="55">
        <v>-8.0000000000000002E-3</v>
      </c>
      <c r="BF10" s="55">
        <v>-5.0000000000000001E-4</v>
      </c>
      <c r="BG10" s="55">
        <v>5.7999999999999996E-3</v>
      </c>
      <c r="BH10" s="55">
        <v>8.9999999999999993E-3</v>
      </c>
      <c r="BI10" s="55">
        <v>8.0999999999999996E-3</v>
      </c>
      <c r="BJ10" s="55">
        <v>2.8999999999999998E-3</v>
      </c>
      <c r="BK10" s="55">
        <v>-6.0000000000000001E-3</v>
      </c>
      <c r="BL10" s="55">
        <v>-1.8200000000000001E-2</v>
      </c>
      <c r="BM10" s="55">
        <v>-3.2800000000000003E-2</v>
      </c>
      <c r="BN10" s="55">
        <v>-4.8800000000000003E-2</v>
      </c>
      <c r="BO10" s="12">
        <v>-4.6100000000000002E-2</v>
      </c>
      <c r="BP10" s="12">
        <v>-4.1500000000000002E-2</v>
      </c>
      <c r="BQ10" s="12">
        <v>-3.56E-2</v>
      </c>
      <c r="BR10" s="12">
        <v>-2.8799999999999999E-2</v>
      </c>
      <c r="BS10" s="12">
        <v>-2.18E-2</v>
      </c>
      <c r="BT10" s="12">
        <v>-1.4999999999999999E-2</v>
      </c>
      <c r="BU10" s="12">
        <v>-8.8999999999999999E-3</v>
      </c>
      <c r="BV10" s="12">
        <v>-3.7000000000000002E-3</v>
      </c>
      <c r="BW10" s="12">
        <v>-2.9999999999999997E-4</v>
      </c>
      <c r="BX10" s="12">
        <v>1.8E-3</v>
      </c>
      <c r="BY10" s="12">
        <v>3.0000000000000001E-3</v>
      </c>
      <c r="BZ10" s="12">
        <v>4.1999999999999997E-3</v>
      </c>
      <c r="CA10" s="12">
        <v>5.4000000000000003E-3</v>
      </c>
      <c r="CB10" s="12">
        <v>6.4000000000000003E-3</v>
      </c>
      <c r="CC10" s="12">
        <v>7.4000000000000003E-3</v>
      </c>
      <c r="CD10" s="12">
        <v>8.3000000000000001E-3</v>
      </c>
      <c r="CE10" s="12">
        <v>8.9999999999999993E-3</v>
      </c>
      <c r="CF10" s="12">
        <v>9.4999999999999998E-3</v>
      </c>
      <c r="CG10" s="12">
        <v>9.9000000000000008E-3</v>
      </c>
      <c r="CH10" s="12">
        <v>0.01</v>
      </c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  <c r="DE10" s="50"/>
    </row>
    <row r="11" spans="1:109" x14ac:dyDescent="0.2">
      <c r="A11" s="14">
        <v>29</v>
      </c>
      <c r="B11" s="55">
        <v>2.6499999999999999E-2</v>
      </c>
      <c r="C11" s="55">
        <v>2.5999999999999999E-2</v>
      </c>
      <c r="D11" s="55">
        <v>2.53E-2</v>
      </c>
      <c r="E11" s="55">
        <v>2.3800000000000002E-2</v>
      </c>
      <c r="F11" s="55">
        <v>2.1499999999999998E-2</v>
      </c>
      <c r="G11" s="55">
        <v>1.83E-2</v>
      </c>
      <c r="H11" s="55">
        <v>1.46E-2</v>
      </c>
      <c r="I11" s="55">
        <v>1.04E-2</v>
      </c>
      <c r="J11" s="55">
        <v>5.7000000000000002E-3</v>
      </c>
      <c r="K11" s="55">
        <v>5.9999999999999995E-4</v>
      </c>
      <c r="L11" s="55">
        <v>-4.8999999999999998E-3</v>
      </c>
      <c r="M11" s="55">
        <v>-1.0500000000000001E-2</v>
      </c>
      <c r="N11" s="55">
        <v>-1.55E-2</v>
      </c>
      <c r="O11" s="55">
        <v>-1.9300000000000001E-2</v>
      </c>
      <c r="P11" s="55">
        <v>-2.1399999999999999E-2</v>
      </c>
      <c r="Q11" s="55">
        <v>-2.1600000000000001E-2</v>
      </c>
      <c r="R11" s="55">
        <v>-1.9599999999999999E-2</v>
      </c>
      <c r="S11" s="55">
        <v>-1.5699999999999999E-2</v>
      </c>
      <c r="T11" s="55">
        <v>-1.01E-2</v>
      </c>
      <c r="U11" s="55">
        <v>-3.5000000000000001E-3</v>
      </c>
      <c r="V11" s="55">
        <v>3.2000000000000002E-3</v>
      </c>
      <c r="W11" s="55">
        <v>9.2999999999999992E-3</v>
      </c>
      <c r="X11" s="55">
        <v>1.41E-2</v>
      </c>
      <c r="Y11" s="55">
        <v>1.72E-2</v>
      </c>
      <c r="Z11" s="55">
        <v>1.83E-2</v>
      </c>
      <c r="AA11" s="55">
        <v>1.7600000000000001E-2</v>
      </c>
      <c r="AB11" s="55">
        <v>1.5599999999999999E-2</v>
      </c>
      <c r="AC11" s="55">
        <v>1.35E-2</v>
      </c>
      <c r="AD11" s="55">
        <v>1.18E-2</v>
      </c>
      <c r="AE11" s="55">
        <v>1.0800000000000001E-2</v>
      </c>
      <c r="AF11" s="55">
        <v>9.5999999999999992E-3</v>
      </c>
      <c r="AG11" s="55">
        <v>6.8999999999999999E-3</v>
      </c>
      <c r="AH11" s="55">
        <v>1.8E-3</v>
      </c>
      <c r="AI11" s="55">
        <v>-5.4000000000000003E-3</v>
      </c>
      <c r="AJ11" s="55">
        <v>-1.2999999999999999E-2</v>
      </c>
      <c r="AK11" s="55">
        <v>-1.9099999999999999E-2</v>
      </c>
      <c r="AL11" s="55">
        <v>-2.2100000000000002E-2</v>
      </c>
      <c r="AM11" s="55">
        <v>-2.1299999999999999E-2</v>
      </c>
      <c r="AN11" s="55">
        <v>-1.6799999999999999E-2</v>
      </c>
      <c r="AO11" s="55">
        <v>-8.8999999999999999E-3</v>
      </c>
      <c r="AP11" s="55">
        <v>1.8E-3</v>
      </c>
      <c r="AQ11" s="55">
        <v>1.44E-2</v>
      </c>
      <c r="AR11" s="55">
        <v>2.81E-2</v>
      </c>
      <c r="AS11" s="55">
        <v>4.1500000000000002E-2</v>
      </c>
      <c r="AT11" s="55">
        <v>5.2600000000000001E-2</v>
      </c>
      <c r="AU11" s="55">
        <v>5.8599999999999999E-2</v>
      </c>
      <c r="AV11" s="55">
        <v>5.7500000000000002E-2</v>
      </c>
      <c r="AW11" s="55">
        <v>4.9299999999999997E-2</v>
      </c>
      <c r="AX11" s="55">
        <v>3.56E-2</v>
      </c>
      <c r="AY11" s="55">
        <v>1.9599999999999999E-2</v>
      </c>
      <c r="AZ11" s="55">
        <v>4.5999999999999999E-3</v>
      </c>
      <c r="BA11" s="55">
        <v>-7.0000000000000001E-3</v>
      </c>
      <c r="BB11" s="55">
        <v>-1.38E-2</v>
      </c>
      <c r="BC11" s="55">
        <v>-1.5699999999999999E-2</v>
      </c>
      <c r="BD11" s="55">
        <v>-1.3299999999999999E-2</v>
      </c>
      <c r="BE11" s="55">
        <v>-7.9000000000000008E-3</v>
      </c>
      <c r="BF11" s="55">
        <v>-1.4E-3</v>
      </c>
      <c r="BG11" s="55">
        <v>4.1000000000000003E-3</v>
      </c>
      <c r="BH11" s="55">
        <v>6.7000000000000002E-3</v>
      </c>
      <c r="BI11" s="55">
        <v>5.4000000000000003E-3</v>
      </c>
      <c r="BJ11" s="55">
        <v>1E-4</v>
      </c>
      <c r="BK11" s="55">
        <v>-8.8999999999999999E-3</v>
      </c>
      <c r="BL11" s="55">
        <v>-2.1100000000000001E-2</v>
      </c>
      <c r="BM11" s="55">
        <v>-3.5700000000000003E-2</v>
      </c>
      <c r="BN11" s="55">
        <v>-5.1700000000000003E-2</v>
      </c>
      <c r="BO11" s="12">
        <v>-4.9200000000000001E-2</v>
      </c>
      <c r="BP11" s="12">
        <v>-4.4600000000000001E-2</v>
      </c>
      <c r="BQ11" s="12">
        <v>-3.85E-2</v>
      </c>
      <c r="BR11" s="12">
        <v>-3.15E-2</v>
      </c>
      <c r="BS11" s="12">
        <v>-2.4E-2</v>
      </c>
      <c r="BT11" s="12">
        <v>-1.6799999999999999E-2</v>
      </c>
      <c r="BU11" s="12">
        <v>-1.01E-2</v>
      </c>
      <c r="BV11" s="12">
        <v>-4.4999999999999997E-3</v>
      </c>
      <c r="BW11" s="12">
        <v>-2.9999999999999997E-4</v>
      </c>
      <c r="BX11" s="12">
        <v>1.8E-3</v>
      </c>
      <c r="BY11" s="12">
        <v>3.0000000000000001E-3</v>
      </c>
      <c r="BZ11" s="12">
        <v>4.1999999999999997E-3</v>
      </c>
      <c r="CA11" s="12">
        <v>5.4000000000000003E-3</v>
      </c>
      <c r="CB11" s="12">
        <v>6.4000000000000003E-3</v>
      </c>
      <c r="CC11" s="12">
        <v>7.4000000000000003E-3</v>
      </c>
      <c r="CD11" s="12">
        <v>8.3000000000000001E-3</v>
      </c>
      <c r="CE11" s="12">
        <v>8.9999999999999993E-3</v>
      </c>
      <c r="CF11" s="12">
        <v>9.4999999999999998E-3</v>
      </c>
      <c r="CG11" s="12">
        <v>9.9000000000000008E-3</v>
      </c>
      <c r="CH11" s="12">
        <v>0.01</v>
      </c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  <c r="DE11" s="50"/>
    </row>
    <row r="12" spans="1:109" x14ac:dyDescent="0.2">
      <c r="A12" s="14">
        <v>30</v>
      </c>
      <c r="B12" s="55">
        <v>3.1E-2</v>
      </c>
      <c r="C12" s="55">
        <v>2.93E-2</v>
      </c>
      <c r="D12" s="55">
        <v>2.7300000000000001E-2</v>
      </c>
      <c r="E12" s="55">
        <v>2.4799999999999999E-2</v>
      </c>
      <c r="F12" s="55">
        <v>2.1499999999999998E-2</v>
      </c>
      <c r="G12" s="55">
        <v>1.7600000000000001E-2</v>
      </c>
      <c r="H12" s="55">
        <v>1.34E-2</v>
      </c>
      <c r="I12" s="55">
        <v>8.9999999999999993E-3</v>
      </c>
      <c r="J12" s="55">
        <v>4.4000000000000003E-3</v>
      </c>
      <c r="K12" s="55">
        <v>-4.0000000000000002E-4</v>
      </c>
      <c r="L12" s="55">
        <v>-5.5999999999999999E-3</v>
      </c>
      <c r="M12" s="55">
        <v>-1.0699999999999999E-2</v>
      </c>
      <c r="N12" s="55">
        <v>-1.52E-2</v>
      </c>
      <c r="O12" s="55">
        <v>-1.8599999999999998E-2</v>
      </c>
      <c r="P12" s="55">
        <v>-2.0400000000000001E-2</v>
      </c>
      <c r="Q12" s="55">
        <v>-2.0299999999999999E-2</v>
      </c>
      <c r="R12" s="55">
        <v>-1.8200000000000001E-2</v>
      </c>
      <c r="S12" s="55">
        <v>-1.43E-2</v>
      </c>
      <c r="T12" s="55">
        <v>-8.8000000000000005E-3</v>
      </c>
      <c r="U12" s="55">
        <v>-2.2000000000000001E-3</v>
      </c>
      <c r="V12" s="55">
        <v>4.4999999999999997E-3</v>
      </c>
      <c r="W12" s="55">
        <v>1.0800000000000001E-2</v>
      </c>
      <c r="X12" s="55">
        <v>1.5900000000000001E-2</v>
      </c>
      <c r="Y12" s="55">
        <v>1.9300000000000001E-2</v>
      </c>
      <c r="Z12" s="55">
        <v>2.06E-2</v>
      </c>
      <c r="AA12" s="55">
        <v>0.02</v>
      </c>
      <c r="AB12" s="55">
        <v>1.78E-2</v>
      </c>
      <c r="AC12" s="55">
        <v>1.4999999999999999E-2</v>
      </c>
      <c r="AD12" s="55">
        <v>1.23E-2</v>
      </c>
      <c r="AE12" s="55">
        <v>0.01</v>
      </c>
      <c r="AF12" s="55">
        <v>7.3000000000000001E-3</v>
      </c>
      <c r="AG12" s="55">
        <v>3.2000000000000002E-3</v>
      </c>
      <c r="AH12" s="55">
        <v>-2.8999999999999998E-3</v>
      </c>
      <c r="AI12" s="55">
        <v>-1.0500000000000001E-2</v>
      </c>
      <c r="AJ12" s="55">
        <v>-1.8200000000000001E-2</v>
      </c>
      <c r="AK12" s="55">
        <v>-2.4E-2</v>
      </c>
      <c r="AL12" s="55">
        <v>-2.6499999999999999E-2</v>
      </c>
      <c r="AM12" s="55">
        <v>-2.52E-2</v>
      </c>
      <c r="AN12" s="55">
        <v>-2.0199999999999999E-2</v>
      </c>
      <c r="AO12" s="55">
        <v>-1.1900000000000001E-2</v>
      </c>
      <c r="AP12" s="55">
        <v>-8.0000000000000004E-4</v>
      </c>
      <c r="AQ12" s="55">
        <v>1.24E-2</v>
      </c>
      <c r="AR12" s="55">
        <v>2.7E-2</v>
      </c>
      <c r="AS12" s="55">
        <v>4.1799999999999997E-2</v>
      </c>
      <c r="AT12" s="55">
        <v>5.4300000000000001E-2</v>
      </c>
      <c r="AU12" s="55">
        <v>6.1800000000000001E-2</v>
      </c>
      <c r="AV12" s="55">
        <v>6.1800000000000001E-2</v>
      </c>
      <c r="AW12" s="55">
        <v>5.4100000000000002E-2</v>
      </c>
      <c r="AX12" s="55">
        <v>4.07E-2</v>
      </c>
      <c r="AY12" s="55">
        <v>2.46E-2</v>
      </c>
      <c r="AZ12" s="55">
        <v>9.1999999999999998E-3</v>
      </c>
      <c r="BA12" s="55">
        <v>-2.8E-3</v>
      </c>
      <c r="BB12" s="55">
        <v>-1.0200000000000001E-2</v>
      </c>
      <c r="BC12" s="55">
        <v>-1.29E-2</v>
      </c>
      <c r="BD12" s="55">
        <v>-1.14E-2</v>
      </c>
      <c r="BE12" s="55">
        <v>-7.0000000000000001E-3</v>
      </c>
      <c r="BF12" s="55">
        <v>-1.5E-3</v>
      </c>
      <c r="BG12" s="55">
        <v>3.0999999999999999E-3</v>
      </c>
      <c r="BH12" s="55">
        <v>5.1000000000000004E-3</v>
      </c>
      <c r="BI12" s="55">
        <v>3.3999999999999998E-3</v>
      </c>
      <c r="BJ12" s="55">
        <v>-2.0999999999999999E-3</v>
      </c>
      <c r="BK12" s="55">
        <v>-1.1299999999999999E-2</v>
      </c>
      <c r="BL12" s="55">
        <v>-2.35E-2</v>
      </c>
      <c r="BM12" s="55">
        <v>-3.7999999999999999E-2</v>
      </c>
      <c r="BN12" s="55">
        <v>-5.3999999999999999E-2</v>
      </c>
      <c r="BO12" s="12">
        <v>-5.1700000000000003E-2</v>
      </c>
      <c r="BP12" s="12">
        <v>-4.7300000000000002E-2</v>
      </c>
      <c r="BQ12" s="12">
        <v>-4.1099999999999998E-2</v>
      </c>
      <c r="BR12" s="12">
        <v>-3.39E-2</v>
      </c>
      <c r="BS12" s="12">
        <v>-2.6200000000000001E-2</v>
      </c>
      <c r="BT12" s="12">
        <v>-1.8599999999999998E-2</v>
      </c>
      <c r="BU12" s="12">
        <v>-1.15E-2</v>
      </c>
      <c r="BV12" s="12">
        <v>-5.4999999999999997E-3</v>
      </c>
      <c r="BW12" s="12">
        <v>-8.9999999999999998E-4</v>
      </c>
      <c r="BX12" s="12">
        <v>1.8E-3</v>
      </c>
      <c r="BY12" s="12">
        <v>3.0000000000000001E-3</v>
      </c>
      <c r="BZ12" s="12">
        <v>4.1999999999999997E-3</v>
      </c>
      <c r="CA12" s="12">
        <v>5.4000000000000003E-3</v>
      </c>
      <c r="CB12" s="12">
        <v>6.4000000000000003E-3</v>
      </c>
      <c r="CC12" s="12">
        <v>7.4000000000000003E-3</v>
      </c>
      <c r="CD12" s="12">
        <v>8.3000000000000001E-3</v>
      </c>
      <c r="CE12" s="12">
        <v>8.9999999999999993E-3</v>
      </c>
      <c r="CF12" s="12">
        <v>9.4999999999999998E-3</v>
      </c>
      <c r="CG12" s="12">
        <v>9.9000000000000008E-3</v>
      </c>
      <c r="CH12" s="12">
        <v>0.01</v>
      </c>
      <c r="CI12" s="50"/>
      <c r="CJ12" s="50"/>
      <c r="CK12" s="50"/>
      <c r="CL12" s="50"/>
      <c r="CM12" s="50"/>
      <c r="CN12" s="50"/>
      <c r="CO12" s="50"/>
      <c r="CP12" s="50"/>
      <c r="CQ12" s="50"/>
      <c r="CR12" s="50"/>
      <c r="CS12" s="50"/>
      <c r="CT12" s="50"/>
      <c r="CU12" s="50"/>
      <c r="CV12" s="50"/>
      <c r="CW12" s="50"/>
      <c r="CX12" s="50"/>
      <c r="CY12" s="50"/>
      <c r="CZ12" s="50"/>
      <c r="DA12" s="50"/>
      <c r="DB12" s="50"/>
      <c r="DC12" s="50"/>
      <c r="DD12" s="50"/>
      <c r="DE12" s="50"/>
    </row>
    <row r="13" spans="1:109" x14ac:dyDescent="0.2">
      <c r="A13" s="14">
        <v>31</v>
      </c>
      <c r="B13" s="55">
        <v>3.4500000000000003E-2</v>
      </c>
      <c r="C13" s="55">
        <v>3.1800000000000002E-2</v>
      </c>
      <c r="D13" s="55">
        <v>2.8899999999999999E-2</v>
      </c>
      <c r="E13" s="55">
        <v>2.5399999999999999E-2</v>
      </c>
      <c r="F13" s="55">
        <v>2.1299999999999999E-2</v>
      </c>
      <c r="G13" s="55">
        <v>1.6799999999999999E-2</v>
      </c>
      <c r="H13" s="55">
        <v>1.23E-2</v>
      </c>
      <c r="I13" s="55">
        <v>7.7999999999999996E-3</v>
      </c>
      <c r="J13" s="55">
        <v>3.3E-3</v>
      </c>
      <c r="K13" s="55">
        <v>-1.2999999999999999E-3</v>
      </c>
      <c r="L13" s="55">
        <v>-6.1000000000000004E-3</v>
      </c>
      <c r="M13" s="55">
        <v>-1.0800000000000001E-2</v>
      </c>
      <c r="N13" s="55">
        <v>-1.49E-2</v>
      </c>
      <c r="O13" s="55">
        <v>-1.7999999999999999E-2</v>
      </c>
      <c r="P13" s="55">
        <v>-1.9400000000000001E-2</v>
      </c>
      <c r="Q13" s="55">
        <v>-1.9199999999999998E-2</v>
      </c>
      <c r="R13" s="55">
        <v>-1.7000000000000001E-2</v>
      </c>
      <c r="S13" s="55">
        <v>-1.3100000000000001E-2</v>
      </c>
      <c r="T13" s="55">
        <v>-7.6E-3</v>
      </c>
      <c r="U13" s="55">
        <v>-1E-3</v>
      </c>
      <c r="V13" s="55">
        <v>5.8999999999999999E-3</v>
      </c>
      <c r="W13" s="55">
        <v>1.23E-2</v>
      </c>
      <c r="X13" s="55">
        <v>1.77E-2</v>
      </c>
      <c r="Y13" s="55">
        <v>2.1499999999999998E-2</v>
      </c>
      <c r="Z13" s="55">
        <v>2.3099999999999999E-2</v>
      </c>
      <c r="AA13" s="55">
        <v>2.2599999999999999E-2</v>
      </c>
      <c r="AB13" s="55">
        <v>2.0199999999999999E-2</v>
      </c>
      <c r="AC13" s="55">
        <v>1.6899999999999998E-2</v>
      </c>
      <c r="AD13" s="55">
        <v>1.34E-2</v>
      </c>
      <c r="AE13" s="55">
        <v>9.9000000000000008E-3</v>
      </c>
      <c r="AF13" s="55">
        <v>5.7999999999999996E-3</v>
      </c>
      <c r="AG13" s="55">
        <v>4.0000000000000002E-4</v>
      </c>
      <c r="AH13" s="55">
        <v>-6.7000000000000002E-3</v>
      </c>
      <c r="AI13" s="55">
        <v>-1.49E-2</v>
      </c>
      <c r="AJ13" s="55">
        <v>-2.2800000000000001E-2</v>
      </c>
      <c r="AK13" s="55">
        <v>-2.8500000000000001E-2</v>
      </c>
      <c r="AL13" s="55">
        <v>-3.0599999999999999E-2</v>
      </c>
      <c r="AM13" s="55">
        <v>-2.8899999999999999E-2</v>
      </c>
      <c r="AN13" s="55">
        <v>-2.35E-2</v>
      </c>
      <c r="AO13" s="55">
        <v>-1.49E-2</v>
      </c>
      <c r="AP13" s="55">
        <v>-3.5999999999999999E-3</v>
      </c>
      <c r="AQ13" s="55">
        <v>0.01</v>
      </c>
      <c r="AR13" s="55">
        <v>2.5399999999999999E-2</v>
      </c>
      <c r="AS13" s="55">
        <v>4.1300000000000003E-2</v>
      </c>
      <c r="AT13" s="55">
        <v>5.5199999999999999E-2</v>
      </c>
      <c r="AU13" s="55">
        <v>6.3899999999999998E-2</v>
      </c>
      <c r="AV13" s="55">
        <v>6.4899999999999999E-2</v>
      </c>
      <c r="AW13" s="55">
        <v>5.79E-2</v>
      </c>
      <c r="AX13" s="55">
        <v>4.48E-2</v>
      </c>
      <c r="AY13" s="55">
        <v>2.9000000000000001E-2</v>
      </c>
      <c r="AZ13" s="55">
        <v>1.37E-2</v>
      </c>
      <c r="BA13" s="55">
        <v>1.6000000000000001E-3</v>
      </c>
      <c r="BB13" s="55">
        <v>-6.1000000000000004E-3</v>
      </c>
      <c r="BC13" s="55">
        <v>-9.2999999999999992E-3</v>
      </c>
      <c r="BD13" s="55">
        <v>-8.6999999999999994E-3</v>
      </c>
      <c r="BE13" s="55">
        <v>-5.3E-3</v>
      </c>
      <c r="BF13" s="55">
        <v>-6.9999999999999999E-4</v>
      </c>
      <c r="BG13" s="55">
        <v>3.0000000000000001E-3</v>
      </c>
      <c r="BH13" s="55">
        <v>4.3E-3</v>
      </c>
      <c r="BI13" s="55">
        <v>2.2000000000000001E-3</v>
      </c>
      <c r="BJ13" s="55">
        <v>-3.7000000000000002E-3</v>
      </c>
      <c r="BK13" s="55">
        <v>-1.2999999999999999E-2</v>
      </c>
      <c r="BL13" s="55">
        <v>-2.53E-2</v>
      </c>
      <c r="BM13" s="55">
        <v>-3.9800000000000002E-2</v>
      </c>
      <c r="BN13" s="55">
        <v>-5.5800000000000002E-2</v>
      </c>
      <c r="BO13" s="12">
        <v>-5.3800000000000001E-2</v>
      </c>
      <c r="BP13" s="12">
        <v>-4.9500000000000002E-2</v>
      </c>
      <c r="BQ13" s="12">
        <v>-4.3400000000000001E-2</v>
      </c>
      <c r="BR13" s="12">
        <v>-3.6200000000000003E-2</v>
      </c>
      <c r="BS13" s="12">
        <v>-2.8299999999999999E-2</v>
      </c>
      <c r="BT13" s="12">
        <v>-2.0400000000000001E-2</v>
      </c>
      <c r="BU13" s="12">
        <v>-1.2999999999999999E-2</v>
      </c>
      <c r="BV13" s="12">
        <v>-6.6E-3</v>
      </c>
      <c r="BW13" s="12">
        <v>-1.6999999999999999E-3</v>
      </c>
      <c r="BX13" s="12">
        <v>1.2999999999999999E-3</v>
      </c>
      <c r="BY13" s="12">
        <v>3.0000000000000001E-3</v>
      </c>
      <c r="BZ13" s="12">
        <v>4.1999999999999997E-3</v>
      </c>
      <c r="CA13" s="12">
        <v>5.4000000000000003E-3</v>
      </c>
      <c r="CB13" s="12">
        <v>6.4000000000000003E-3</v>
      </c>
      <c r="CC13" s="12">
        <v>7.4000000000000003E-3</v>
      </c>
      <c r="CD13" s="12">
        <v>8.3000000000000001E-3</v>
      </c>
      <c r="CE13" s="12">
        <v>8.9999999999999993E-3</v>
      </c>
      <c r="CF13" s="12">
        <v>9.4999999999999998E-3</v>
      </c>
      <c r="CG13" s="12">
        <v>9.9000000000000008E-3</v>
      </c>
      <c r="CH13" s="12">
        <v>0.01</v>
      </c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0"/>
      <c r="DB13" s="50"/>
      <c r="DC13" s="50"/>
      <c r="DD13" s="50"/>
      <c r="DE13" s="50"/>
    </row>
    <row r="14" spans="1:109" x14ac:dyDescent="0.2">
      <c r="A14" s="14">
        <v>32</v>
      </c>
      <c r="B14" s="55">
        <v>3.7199999999999997E-2</v>
      </c>
      <c r="C14" s="55">
        <v>3.3700000000000001E-2</v>
      </c>
      <c r="D14" s="55">
        <v>2.9899999999999999E-2</v>
      </c>
      <c r="E14" s="55">
        <v>2.58E-2</v>
      </c>
      <c r="F14" s="55">
        <v>2.1100000000000001E-2</v>
      </c>
      <c r="G14" s="55">
        <v>1.61E-2</v>
      </c>
      <c r="H14" s="55">
        <v>1.1299999999999999E-2</v>
      </c>
      <c r="I14" s="55">
        <v>6.7999999999999996E-3</v>
      </c>
      <c r="J14" s="55">
        <v>2.3999999999999998E-3</v>
      </c>
      <c r="K14" s="55">
        <v>-1.9E-3</v>
      </c>
      <c r="L14" s="55">
        <v>-6.4000000000000003E-3</v>
      </c>
      <c r="M14" s="55">
        <v>-1.0800000000000001E-2</v>
      </c>
      <c r="N14" s="55">
        <v>-1.46E-2</v>
      </c>
      <c r="O14" s="55">
        <v>-1.7299999999999999E-2</v>
      </c>
      <c r="P14" s="55">
        <v>-1.8599999999999998E-2</v>
      </c>
      <c r="Q14" s="55">
        <v>-1.8200000000000001E-2</v>
      </c>
      <c r="R14" s="55">
        <v>-1.6E-2</v>
      </c>
      <c r="S14" s="55">
        <v>-1.21E-2</v>
      </c>
      <c r="T14" s="55">
        <v>-6.4999999999999997E-3</v>
      </c>
      <c r="U14" s="55">
        <v>1E-4</v>
      </c>
      <c r="V14" s="55">
        <v>7.1000000000000004E-3</v>
      </c>
      <c r="W14" s="55">
        <v>1.38E-2</v>
      </c>
      <c r="X14" s="55">
        <v>1.95E-2</v>
      </c>
      <c r="Y14" s="55">
        <v>2.3599999999999999E-2</v>
      </c>
      <c r="Z14" s="55">
        <v>2.5499999999999998E-2</v>
      </c>
      <c r="AA14" s="55">
        <v>2.52E-2</v>
      </c>
      <c r="AB14" s="55">
        <v>2.2800000000000001E-2</v>
      </c>
      <c r="AC14" s="55">
        <v>1.9300000000000001E-2</v>
      </c>
      <c r="AD14" s="55">
        <v>1.5100000000000001E-2</v>
      </c>
      <c r="AE14" s="55">
        <v>1.06E-2</v>
      </c>
      <c r="AF14" s="55">
        <v>5.3E-3</v>
      </c>
      <c r="AG14" s="55">
        <v>-1.2999999999999999E-3</v>
      </c>
      <c r="AH14" s="55">
        <v>-9.2999999999999992E-3</v>
      </c>
      <c r="AI14" s="55">
        <v>-1.8200000000000001E-2</v>
      </c>
      <c r="AJ14" s="55">
        <v>-2.6499999999999999E-2</v>
      </c>
      <c r="AK14" s="55">
        <v>-3.2199999999999999E-2</v>
      </c>
      <c r="AL14" s="55">
        <v>-3.4200000000000001E-2</v>
      </c>
      <c r="AM14" s="55">
        <v>-3.2199999999999999E-2</v>
      </c>
      <c r="AN14" s="55">
        <v>-2.6599999999999999E-2</v>
      </c>
      <c r="AO14" s="55">
        <v>-1.78E-2</v>
      </c>
      <c r="AP14" s="55">
        <v>-6.3E-3</v>
      </c>
      <c r="AQ14" s="55">
        <v>7.6E-3</v>
      </c>
      <c r="AR14" s="55">
        <v>2.3599999999999999E-2</v>
      </c>
      <c r="AS14" s="55">
        <v>4.0300000000000002E-2</v>
      </c>
      <c r="AT14" s="55">
        <v>5.5100000000000003E-2</v>
      </c>
      <c r="AU14" s="55">
        <v>6.4799999999999996E-2</v>
      </c>
      <c r="AV14" s="55">
        <v>6.6699999999999995E-2</v>
      </c>
      <c r="AW14" s="55">
        <v>6.0299999999999999E-2</v>
      </c>
      <c r="AX14" s="55">
        <v>4.7800000000000002E-2</v>
      </c>
      <c r="AY14" s="55">
        <v>3.2500000000000001E-2</v>
      </c>
      <c r="AZ14" s="55">
        <v>1.7600000000000001E-2</v>
      </c>
      <c r="BA14" s="55">
        <v>5.7000000000000002E-3</v>
      </c>
      <c r="BB14" s="55">
        <v>-1.9E-3</v>
      </c>
      <c r="BC14" s="55">
        <v>-5.3E-3</v>
      </c>
      <c r="BD14" s="55">
        <v>-5.3E-3</v>
      </c>
      <c r="BE14" s="55">
        <v>-2.7000000000000001E-3</v>
      </c>
      <c r="BF14" s="55">
        <v>8.9999999999999998E-4</v>
      </c>
      <c r="BG14" s="55">
        <v>3.7000000000000002E-3</v>
      </c>
      <c r="BH14" s="55">
        <v>4.3E-3</v>
      </c>
      <c r="BI14" s="55">
        <v>1.6999999999999999E-3</v>
      </c>
      <c r="BJ14" s="55">
        <v>-4.4000000000000003E-3</v>
      </c>
      <c r="BK14" s="55">
        <v>-1.3899999999999999E-2</v>
      </c>
      <c r="BL14" s="55">
        <v>-2.63E-2</v>
      </c>
      <c r="BM14" s="55">
        <v>-4.1000000000000002E-2</v>
      </c>
      <c r="BN14" s="55">
        <v>-5.7000000000000002E-2</v>
      </c>
      <c r="BO14" s="12">
        <v>-5.5199999999999999E-2</v>
      </c>
      <c r="BP14" s="12">
        <v>-5.11E-2</v>
      </c>
      <c r="BQ14" s="12">
        <v>-4.5199999999999997E-2</v>
      </c>
      <c r="BR14" s="12">
        <v>-3.7999999999999999E-2</v>
      </c>
      <c r="BS14" s="12">
        <v>-3.0099999999999998E-2</v>
      </c>
      <c r="BT14" s="12">
        <v>-2.2100000000000002E-2</v>
      </c>
      <c r="BU14" s="12">
        <v>-1.4500000000000001E-2</v>
      </c>
      <c r="BV14" s="12">
        <v>-7.7999999999999996E-3</v>
      </c>
      <c r="BW14" s="12">
        <v>-2.5999999999999999E-3</v>
      </c>
      <c r="BX14" s="12">
        <v>5.9999999999999995E-4</v>
      </c>
      <c r="BY14" s="12">
        <v>2.5999999999999999E-3</v>
      </c>
      <c r="BZ14" s="12">
        <v>4.1999999999999997E-3</v>
      </c>
      <c r="CA14" s="12">
        <v>5.4000000000000003E-3</v>
      </c>
      <c r="CB14" s="12">
        <v>6.4000000000000003E-3</v>
      </c>
      <c r="CC14" s="12">
        <v>7.4000000000000003E-3</v>
      </c>
      <c r="CD14" s="12">
        <v>8.3000000000000001E-3</v>
      </c>
      <c r="CE14" s="12">
        <v>8.9999999999999993E-3</v>
      </c>
      <c r="CF14" s="12">
        <v>9.4999999999999998E-3</v>
      </c>
      <c r="CG14" s="12">
        <v>9.9000000000000008E-3</v>
      </c>
      <c r="CH14" s="12">
        <v>0.01</v>
      </c>
      <c r="CI14" s="50"/>
      <c r="CJ14" s="50"/>
      <c r="CK14" s="50"/>
      <c r="CL14" s="50"/>
      <c r="CM14" s="50"/>
      <c r="CN14" s="50"/>
      <c r="CO14" s="50"/>
      <c r="CP14" s="50"/>
      <c r="CQ14" s="50"/>
      <c r="CR14" s="50"/>
      <c r="CS14" s="50"/>
      <c r="CT14" s="50"/>
      <c r="CU14" s="50"/>
      <c r="CV14" s="50"/>
      <c r="CW14" s="50"/>
      <c r="CX14" s="50"/>
      <c r="CY14" s="50"/>
      <c r="CZ14" s="50"/>
      <c r="DA14" s="50"/>
      <c r="DB14" s="50"/>
      <c r="DC14" s="50"/>
      <c r="DD14" s="50"/>
      <c r="DE14" s="50"/>
    </row>
    <row r="15" spans="1:109" x14ac:dyDescent="0.2">
      <c r="A15" s="14">
        <v>33</v>
      </c>
      <c r="B15" s="55">
        <v>3.9E-2</v>
      </c>
      <c r="C15" s="55">
        <v>3.49E-2</v>
      </c>
      <c r="D15" s="55">
        <v>3.0499999999999999E-2</v>
      </c>
      <c r="E15" s="55">
        <v>2.5899999999999999E-2</v>
      </c>
      <c r="F15" s="55">
        <v>2.0799999999999999E-2</v>
      </c>
      <c r="G15" s="55">
        <v>1.55E-2</v>
      </c>
      <c r="H15" s="55">
        <v>1.0500000000000001E-2</v>
      </c>
      <c r="I15" s="55">
        <v>6.0000000000000001E-3</v>
      </c>
      <c r="J15" s="55">
        <v>1.8E-3</v>
      </c>
      <c r="K15" s="55">
        <v>-2.3999999999999998E-3</v>
      </c>
      <c r="L15" s="55">
        <v>-6.7000000000000002E-3</v>
      </c>
      <c r="M15" s="55">
        <v>-1.0699999999999999E-2</v>
      </c>
      <c r="N15" s="55">
        <v>-1.43E-2</v>
      </c>
      <c r="O15" s="55">
        <v>-1.67E-2</v>
      </c>
      <c r="P15" s="55">
        <v>-1.78E-2</v>
      </c>
      <c r="Q15" s="55">
        <v>-1.7299999999999999E-2</v>
      </c>
      <c r="R15" s="55">
        <v>-1.5100000000000001E-2</v>
      </c>
      <c r="S15" s="55">
        <v>-1.11E-2</v>
      </c>
      <c r="T15" s="55">
        <v>-5.4999999999999997E-3</v>
      </c>
      <c r="U15" s="55">
        <v>1.1999999999999999E-3</v>
      </c>
      <c r="V15" s="55">
        <v>8.3000000000000001E-3</v>
      </c>
      <c r="W15" s="55">
        <v>1.52E-2</v>
      </c>
      <c r="X15" s="55">
        <v>2.12E-2</v>
      </c>
      <c r="Y15" s="55">
        <v>2.5600000000000001E-2</v>
      </c>
      <c r="Z15" s="55">
        <v>2.7799999999999998E-2</v>
      </c>
      <c r="AA15" s="55">
        <v>2.76E-2</v>
      </c>
      <c r="AB15" s="55">
        <v>2.5399999999999999E-2</v>
      </c>
      <c r="AC15" s="55">
        <v>2.18E-2</v>
      </c>
      <c r="AD15" s="55">
        <v>1.72E-2</v>
      </c>
      <c r="AE15" s="55">
        <v>1.2E-2</v>
      </c>
      <c r="AF15" s="55">
        <v>5.8999999999999999E-3</v>
      </c>
      <c r="AG15" s="55">
        <v>-1.6999999999999999E-3</v>
      </c>
      <c r="AH15" s="55">
        <v>-1.06E-2</v>
      </c>
      <c r="AI15" s="55">
        <v>-2.0199999999999999E-2</v>
      </c>
      <c r="AJ15" s="55">
        <v>-2.8899999999999999E-2</v>
      </c>
      <c r="AK15" s="55">
        <v>-3.5000000000000003E-2</v>
      </c>
      <c r="AL15" s="55">
        <v>-3.6999999999999998E-2</v>
      </c>
      <c r="AM15" s="55">
        <v>-3.5000000000000003E-2</v>
      </c>
      <c r="AN15" s="55">
        <v>-2.9399999999999999E-2</v>
      </c>
      <c r="AO15" s="55">
        <v>-2.0500000000000001E-2</v>
      </c>
      <c r="AP15" s="55">
        <v>-8.8999999999999999E-3</v>
      </c>
      <c r="AQ15" s="55">
        <v>5.1999999999999998E-3</v>
      </c>
      <c r="AR15" s="55">
        <v>2.1499999999999998E-2</v>
      </c>
      <c r="AS15" s="55">
        <v>3.8699999999999998E-2</v>
      </c>
      <c r="AT15" s="55">
        <v>5.4100000000000002E-2</v>
      </c>
      <c r="AU15" s="55">
        <v>6.4399999999999999E-2</v>
      </c>
      <c r="AV15" s="55">
        <v>6.7000000000000004E-2</v>
      </c>
      <c r="AW15" s="55">
        <v>6.13E-2</v>
      </c>
      <c r="AX15" s="55">
        <v>4.9399999999999999E-2</v>
      </c>
      <c r="AY15" s="55">
        <v>3.4799999999999998E-2</v>
      </c>
      <c r="AZ15" s="55">
        <v>2.06E-2</v>
      </c>
      <c r="BA15" s="55">
        <v>9.4000000000000004E-3</v>
      </c>
      <c r="BB15" s="55">
        <v>2.2000000000000001E-3</v>
      </c>
      <c r="BC15" s="55">
        <v>-1.1000000000000001E-3</v>
      </c>
      <c r="BD15" s="55">
        <v>-1.4E-3</v>
      </c>
      <c r="BE15" s="55">
        <v>5.0000000000000001E-4</v>
      </c>
      <c r="BF15" s="55">
        <v>3.3E-3</v>
      </c>
      <c r="BG15" s="55">
        <v>5.3E-3</v>
      </c>
      <c r="BH15" s="55">
        <v>5.1999999999999998E-3</v>
      </c>
      <c r="BI15" s="55">
        <v>2.0999999999999999E-3</v>
      </c>
      <c r="BJ15" s="55">
        <v>-4.3E-3</v>
      </c>
      <c r="BK15" s="55">
        <v>-1.41E-2</v>
      </c>
      <c r="BL15" s="55">
        <v>-2.6700000000000002E-2</v>
      </c>
      <c r="BM15" s="55">
        <v>-4.1399999999999999E-2</v>
      </c>
      <c r="BN15" s="55">
        <v>-5.74E-2</v>
      </c>
      <c r="BO15" s="12">
        <v>-5.6000000000000001E-2</v>
      </c>
      <c r="BP15" s="12">
        <v>-5.2200000000000003E-2</v>
      </c>
      <c r="BQ15" s="12">
        <v>-4.65E-2</v>
      </c>
      <c r="BR15" s="12">
        <v>-3.95E-2</v>
      </c>
      <c r="BS15" s="12">
        <v>-3.1600000000000003E-2</v>
      </c>
      <c r="BT15" s="12">
        <v>-2.3599999999999999E-2</v>
      </c>
      <c r="BU15" s="12">
        <v>-1.5900000000000001E-2</v>
      </c>
      <c r="BV15" s="12">
        <v>-8.9999999999999993E-3</v>
      </c>
      <c r="BW15" s="12">
        <v>-3.5999999999999999E-3</v>
      </c>
      <c r="BX15" s="12">
        <v>-1E-4</v>
      </c>
      <c r="BY15" s="12">
        <v>2E-3</v>
      </c>
      <c r="BZ15" s="12">
        <v>3.8999999999999998E-3</v>
      </c>
      <c r="CA15" s="12">
        <v>5.4000000000000003E-3</v>
      </c>
      <c r="CB15" s="12">
        <v>6.4000000000000003E-3</v>
      </c>
      <c r="CC15" s="12">
        <v>7.4000000000000003E-3</v>
      </c>
      <c r="CD15" s="12">
        <v>8.3000000000000001E-3</v>
      </c>
      <c r="CE15" s="12">
        <v>8.9999999999999993E-3</v>
      </c>
      <c r="CF15" s="12">
        <v>9.4999999999999998E-3</v>
      </c>
      <c r="CG15" s="12">
        <v>9.9000000000000008E-3</v>
      </c>
      <c r="CH15" s="12">
        <v>0.01</v>
      </c>
      <c r="CI15" s="50"/>
      <c r="CJ15" s="50"/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0"/>
      <c r="CV15" s="50"/>
      <c r="CW15" s="50"/>
      <c r="CX15" s="50"/>
      <c r="CY15" s="50"/>
      <c r="CZ15" s="50"/>
      <c r="DA15" s="50"/>
      <c r="DB15" s="50"/>
      <c r="DC15" s="50"/>
      <c r="DD15" s="50"/>
      <c r="DE15" s="50"/>
    </row>
    <row r="16" spans="1:109" x14ac:dyDescent="0.2">
      <c r="A16" s="14">
        <v>34</v>
      </c>
      <c r="B16" s="55">
        <v>0.04</v>
      </c>
      <c r="C16" s="55">
        <v>3.5499999999999997E-2</v>
      </c>
      <c r="D16" s="55">
        <v>3.0800000000000001E-2</v>
      </c>
      <c r="E16" s="55">
        <v>2.58E-2</v>
      </c>
      <c r="F16" s="55">
        <v>2.0500000000000001E-2</v>
      </c>
      <c r="G16" s="55">
        <v>1.5100000000000001E-2</v>
      </c>
      <c r="H16" s="55">
        <v>0.01</v>
      </c>
      <c r="I16" s="55">
        <v>5.4999999999999997E-3</v>
      </c>
      <c r="J16" s="55">
        <v>1.2999999999999999E-3</v>
      </c>
      <c r="K16" s="55">
        <v>-2.8E-3</v>
      </c>
      <c r="L16" s="55">
        <v>-6.7999999999999996E-3</v>
      </c>
      <c r="M16" s="55">
        <v>-1.06E-2</v>
      </c>
      <c r="N16" s="55">
        <v>-1.3899999999999999E-2</v>
      </c>
      <c r="O16" s="55">
        <v>-1.61E-2</v>
      </c>
      <c r="P16" s="55">
        <v>-1.7100000000000001E-2</v>
      </c>
      <c r="Q16" s="55">
        <v>-1.6500000000000001E-2</v>
      </c>
      <c r="R16" s="55">
        <v>-1.43E-2</v>
      </c>
      <c r="S16" s="55">
        <v>-1.03E-2</v>
      </c>
      <c r="T16" s="55">
        <v>-4.5999999999999999E-3</v>
      </c>
      <c r="U16" s="55">
        <v>2.2000000000000001E-3</v>
      </c>
      <c r="V16" s="55">
        <v>9.4000000000000004E-3</v>
      </c>
      <c r="W16" s="55">
        <v>1.6500000000000001E-2</v>
      </c>
      <c r="X16" s="55">
        <v>2.2599999999999999E-2</v>
      </c>
      <c r="Y16" s="55">
        <v>2.7199999999999998E-2</v>
      </c>
      <c r="Z16" s="55">
        <v>2.9700000000000001E-2</v>
      </c>
      <c r="AA16" s="55">
        <v>2.98E-2</v>
      </c>
      <c r="AB16" s="55">
        <v>2.7799999999999998E-2</v>
      </c>
      <c r="AC16" s="55">
        <v>2.4299999999999999E-2</v>
      </c>
      <c r="AD16" s="55">
        <v>1.9699999999999999E-2</v>
      </c>
      <c r="AE16" s="55">
        <v>1.41E-2</v>
      </c>
      <c r="AF16" s="55">
        <v>7.3000000000000001E-3</v>
      </c>
      <c r="AG16" s="55">
        <v>-8.9999999999999998E-4</v>
      </c>
      <c r="AH16" s="55">
        <v>-1.0500000000000001E-2</v>
      </c>
      <c r="AI16" s="55">
        <v>-2.0799999999999999E-2</v>
      </c>
      <c r="AJ16" s="55">
        <v>-0.03</v>
      </c>
      <c r="AK16" s="55">
        <v>-3.6400000000000002E-2</v>
      </c>
      <c r="AL16" s="55">
        <v>-3.8800000000000001E-2</v>
      </c>
      <c r="AM16" s="55">
        <v>-3.7100000000000001E-2</v>
      </c>
      <c r="AN16" s="55">
        <v>-3.1600000000000003E-2</v>
      </c>
      <c r="AO16" s="55">
        <v>-2.29E-2</v>
      </c>
      <c r="AP16" s="55">
        <v>-1.1299999999999999E-2</v>
      </c>
      <c r="AQ16" s="55">
        <v>2.8999999999999998E-3</v>
      </c>
      <c r="AR16" s="55">
        <v>1.9300000000000001E-2</v>
      </c>
      <c r="AS16" s="55">
        <v>3.6600000000000001E-2</v>
      </c>
      <c r="AT16" s="55">
        <v>5.2200000000000003E-2</v>
      </c>
      <c r="AU16" s="55">
        <v>6.2899999999999998E-2</v>
      </c>
      <c r="AV16" s="55">
        <v>6.59E-2</v>
      </c>
      <c r="AW16" s="55">
        <v>6.08E-2</v>
      </c>
      <c r="AX16" s="55">
        <v>4.9700000000000001E-2</v>
      </c>
      <c r="AY16" s="55">
        <v>3.5900000000000001E-2</v>
      </c>
      <c r="AZ16" s="55">
        <v>2.2700000000000001E-2</v>
      </c>
      <c r="BA16" s="55">
        <v>1.24E-2</v>
      </c>
      <c r="BB16" s="55">
        <v>6.0000000000000001E-3</v>
      </c>
      <c r="BC16" s="55">
        <v>3.0000000000000001E-3</v>
      </c>
      <c r="BD16" s="55">
        <v>2.7000000000000001E-3</v>
      </c>
      <c r="BE16" s="55">
        <v>4.1999999999999997E-3</v>
      </c>
      <c r="BF16" s="55">
        <v>6.3E-3</v>
      </c>
      <c r="BG16" s="55">
        <v>7.7000000000000002E-3</v>
      </c>
      <c r="BH16" s="55">
        <v>7.0000000000000001E-3</v>
      </c>
      <c r="BI16" s="55">
        <v>3.5000000000000001E-3</v>
      </c>
      <c r="BJ16" s="55">
        <v>-3.3999999999999998E-3</v>
      </c>
      <c r="BK16" s="55">
        <v>-1.34E-2</v>
      </c>
      <c r="BL16" s="55">
        <v>-2.6100000000000002E-2</v>
      </c>
      <c r="BM16" s="55">
        <v>-4.1000000000000002E-2</v>
      </c>
      <c r="BN16" s="55">
        <v>-5.7000000000000002E-2</v>
      </c>
      <c r="BO16" s="12">
        <v>-5.6000000000000001E-2</v>
      </c>
      <c r="BP16" s="12">
        <v>-5.2600000000000001E-2</v>
      </c>
      <c r="BQ16" s="12">
        <v>-4.7199999999999999E-2</v>
      </c>
      <c r="BR16" s="12">
        <v>-4.0399999999999998E-2</v>
      </c>
      <c r="BS16" s="12">
        <v>-3.2800000000000003E-2</v>
      </c>
      <c r="BT16" s="12">
        <v>-2.4799999999999999E-2</v>
      </c>
      <c r="BU16" s="12">
        <v>-1.72E-2</v>
      </c>
      <c r="BV16" s="12">
        <v>-1.03E-2</v>
      </c>
      <c r="BW16" s="12">
        <v>-4.7000000000000002E-3</v>
      </c>
      <c r="BX16" s="12">
        <v>-1E-3</v>
      </c>
      <c r="BY16" s="12">
        <v>1.4E-3</v>
      </c>
      <c r="BZ16" s="12">
        <v>3.3999999999999998E-3</v>
      </c>
      <c r="CA16" s="12">
        <v>5.1000000000000004E-3</v>
      </c>
      <c r="CB16" s="12">
        <v>6.4000000000000003E-3</v>
      </c>
      <c r="CC16" s="12">
        <v>7.4000000000000003E-3</v>
      </c>
      <c r="CD16" s="12">
        <v>8.3000000000000001E-3</v>
      </c>
      <c r="CE16" s="12">
        <v>8.9999999999999993E-3</v>
      </c>
      <c r="CF16" s="12">
        <v>9.4999999999999998E-3</v>
      </c>
      <c r="CG16" s="12">
        <v>9.9000000000000008E-3</v>
      </c>
      <c r="CH16" s="12">
        <v>0.01</v>
      </c>
      <c r="CI16" s="50"/>
      <c r="CJ16" s="50"/>
      <c r="CK16" s="50"/>
      <c r="CL16" s="50"/>
      <c r="CM16" s="50"/>
      <c r="CN16" s="50"/>
      <c r="CO16" s="50"/>
      <c r="CP16" s="50"/>
      <c r="CQ16" s="50"/>
      <c r="CR16" s="50"/>
      <c r="CS16" s="50"/>
      <c r="CT16" s="50"/>
      <c r="CU16" s="50"/>
      <c r="CV16" s="50"/>
      <c r="CW16" s="50"/>
      <c r="CX16" s="50"/>
      <c r="CY16" s="50"/>
      <c r="CZ16" s="50"/>
      <c r="DA16" s="50"/>
      <c r="DB16" s="50"/>
      <c r="DC16" s="50"/>
      <c r="DD16" s="50"/>
      <c r="DE16" s="50"/>
    </row>
    <row r="17" spans="1:109" x14ac:dyDescent="0.2">
      <c r="A17" s="14">
        <v>35</v>
      </c>
      <c r="B17" s="55">
        <v>4.02E-2</v>
      </c>
      <c r="C17" s="55">
        <v>3.56E-2</v>
      </c>
      <c r="D17" s="55">
        <v>3.0800000000000001E-2</v>
      </c>
      <c r="E17" s="55">
        <v>2.5600000000000001E-2</v>
      </c>
      <c r="F17" s="55">
        <v>2.0199999999999999E-2</v>
      </c>
      <c r="G17" s="55">
        <v>1.4800000000000001E-2</v>
      </c>
      <c r="H17" s="55">
        <v>9.7000000000000003E-3</v>
      </c>
      <c r="I17" s="55">
        <v>5.1999999999999998E-3</v>
      </c>
      <c r="J17" s="55">
        <v>1.1000000000000001E-3</v>
      </c>
      <c r="K17" s="55">
        <v>-2.8999999999999998E-3</v>
      </c>
      <c r="L17" s="55">
        <v>-6.7000000000000002E-3</v>
      </c>
      <c r="M17" s="55">
        <v>-1.04E-2</v>
      </c>
      <c r="N17" s="55">
        <v>-1.34E-2</v>
      </c>
      <c r="O17" s="55">
        <v>-1.55E-2</v>
      </c>
      <c r="P17" s="55">
        <v>-1.6400000000000001E-2</v>
      </c>
      <c r="Q17" s="55">
        <v>-1.5800000000000002E-2</v>
      </c>
      <c r="R17" s="55">
        <v>-1.35E-2</v>
      </c>
      <c r="S17" s="55">
        <v>-9.4000000000000004E-3</v>
      </c>
      <c r="T17" s="55">
        <v>-3.7000000000000002E-3</v>
      </c>
      <c r="U17" s="55">
        <v>3.0999999999999999E-3</v>
      </c>
      <c r="V17" s="55">
        <v>1.0500000000000001E-2</v>
      </c>
      <c r="W17" s="55">
        <v>1.7600000000000001E-2</v>
      </c>
      <c r="X17" s="55">
        <v>2.3800000000000002E-2</v>
      </c>
      <c r="Y17" s="55">
        <v>2.8500000000000001E-2</v>
      </c>
      <c r="Z17" s="55">
        <v>3.1199999999999999E-2</v>
      </c>
      <c r="AA17" s="55">
        <v>3.15E-2</v>
      </c>
      <c r="AB17" s="55">
        <v>2.9899999999999999E-2</v>
      </c>
      <c r="AC17" s="55">
        <v>2.6700000000000002E-2</v>
      </c>
      <c r="AD17" s="55">
        <v>2.2200000000000001E-2</v>
      </c>
      <c r="AE17" s="55">
        <v>1.6500000000000001E-2</v>
      </c>
      <c r="AF17" s="55">
        <v>9.4999999999999998E-3</v>
      </c>
      <c r="AG17" s="55">
        <v>8.9999999999999998E-4</v>
      </c>
      <c r="AH17" s="55">
        <v>-9.1999999999999998E-3</v>
      </c>
      <c r="AI17" s="55">
        <v>-1.9900000000000001E-2</v>
      </c>
      <c r="AJ17" s="55">
        <v>-2.9499999999999998E-2</v>
      </c>
      <c r="AK17" s="55">
        <v>-3.6400000000000002E-2</v>
      </c>
      <c r="AL17" s="55">
        <v>-3.9399999999999998E-2</v>
      </c>
      <c r="AM17" s="55">
        <v>-3.8199999999999998E-2</v>
      </c>
      <c r="AN17" s="55">
        <v>-3.3099999999999997E-2</v>
      </c>
      <c r="AO17" s="55">
        <v>-2.47E-2</v>
      </c>
      <c r="AP17" s="55">
        <v>-1.34E-2</v>
      </c>
      <c r="AQ17" s="55">
        <v>5.9999999999999995E-4</v>
      </c>
      <c r="AR17" s="55">
        <v>1.6799999999999999E-2</v>
      </c>
      <c r="AS17" s="55">
        <v>3.39E-2</v>
      </c>
      <c r="AT17" s="55">
        <v>4.9500000000000002E-2</v>
      </c>
      <c r="AU17" s="55">
        <v>6.0299999999999999E-2</v>
      </c>
      <c r="AV17" s="55">
        <v>6.3600000000000004E-2</v>
      </c>
      <c r="AW17" s="55">
        <v>5.8999999999999997E-2</v>
      </c>
      <c r="AX17" s="55">
        <v>4.8599999999999997E-2</v>
      </c>
      <c r="AY17" s="55">
        <v>3.5799999999999998E-2</v>
      </c>
      <c r="AZ17" s="55">
        <v>2.3699999999999999E-2</v>
      </c>
      <c r="BA17" s="55">
        <v>1.46E-2</v>
      </c>
      <c r="BB17" s="55">
        <v>9.1000000000000004E-3</v>
      </c>
      <c r="BC17" s="55">
        <v>6.7000000000000002E-3</v>
      </c>
      <c r="BD17" s="55">
        <v>6.6E-3</v>
      </c>
      <c r="BE17" s="55">
        <v>8.0000000000000002E-3</v>
      </c>
      <c r="BF17" s="55">
        <v>9.7999999999999997E-3</v>
      </c>
      <c r="BG17" s="55">
        <v>1.06E-2</v>
      </c>
      <c r="BH17" s="55">
        <v>9.4999999999999998E-3</v>
      </c>
      <c r="BI17" s="55">
        <v>5.5999999999999999E-3</v>
      </c>
      <c r="BJ17" s="55">
        <v>-1.6000000000000001E-3</v>
      </c>
      <c r="BK17" s="55">
        <v>-1.18E-2</v>
      </c>
      <c r="BL17" s="55">
        <v>-2.4799999999999999E-2</v>
      </c>
      <c r="BM17" s="55">
        <v>-3.9699999999999999E-2</v>
      </c>
      <c r="BN17" s="55">
        <v>-5.5800000000000002E-2</v>
      </c>
      <c r="BO17" s="12">
        <v>-5.5300000000000002E-2</v>
      </c>
      <c r="BP17" s="12">
        <v>-5.2200000000000003E-2</v>
      </c>
      <c r="BQ17" s="12">
        <v>-4.7199999999999999E-2</v>
      </c>
      <c r="BR17" s="12">
        <v>-4.0800000000000003E-2</v>
      </c>
      <c r="BS17" s="12">
        <v>-3.3500000000000002E-2</v>
      </c>
      <c r="BT17" s="12">
        <v>-2.58E-2</v>
      </c>
      <c r="BU17" s="12">
        <v>-1.8200000000000001E-2</v>
      </c>
      <c r="BV17" s="12">
        <v>-1.14E-2</v>
      </c>
      <c r="BW17" s="12">
        <v>-5.7999999999999996E-3</v>
      </c>
      <c r="BX17" s="12">
        <v>-2E-3</v>
      </c>
      <c r="BY17" s="12">
        <v>5.9999999999999995E-4</v>
      </c>
      <c r="BZ17" s="12">
        <v>2.8999999999999998E-3</v>
      </c>
      <c r="CA17" s="12">
        <v>4.7000000000000002E-3</v>
      </c>
      <c r="CB17" s="12">
        <v>6.1999999999999998E-3</v>
      </c>
      <c r="CC17" s="12">
        <v>7.4000000000000003E-3</v>
      </c>
      <c r="CD17" s="12">
        <v>8.3000000000000001E-3</v>
      </c>
      <c r="CE17" s="12">
        <v>8.9999999999999993E-3</v>
      </c>
      <c r="CF17" s="12">
        <v>9.4999999999999998E-3</v>
      </c>
      <c r="CG17" s="12">
        <v>9.9000000000000008E-3</v>
      </c>
      <c r="CH17" s="12">
        <v>0.01</v>
      </c>
      <c r="CI17" s="50"/>
      <c r="CJ17" s="50"/>
      <c r="CK17" s="50"/>
      <c r="CL17" s="50"/>
      <c r="CM17" s="50"/>
      <c r="CN17" s="50"/>
      <c r="CO17" s="50"/>
      <c r="CP17" s="50"/>
      <c r="CQ17" s="50"/>
      <c r="CR17" s="50"/>
      <c r="CS17" s="50"/>
      <c r="CT17" s="50"/>
      <c r="CU17" s="50"/>
      <c r="CV17" s="50"/>
      <c r="CW17" s="50"/>
      <c r="CX17" s="50"/>
      <c r="CY17" s="50"/>
      <c r="CZ17" s="50"/>
      <c r="DA17" s="50"/>
      <c r="DB17" s="50"/>
      <c r="DC17" s="50"/>
      <c r="DD17" s="50"/>
      <c r="DE17" s="50"/>
    </row>
    <row r="18" spans="1:109" x14ac:dyDescent="0.2">
      <c r="A18" s="14">
        <v>36</v>
      </c>
      <c r="B18" s="55">
        <v>3.9800000000000002E-2</v>
      </c>
      <c r="C18" s="55">
        <v>3.5200000000000002E-2</v>
      </c>
      <c r="D18" s="55">
        <v>3.0499999999999999E-2</v>
      </c>
      <c r="E18" s="55">
        <v>2.5399999999999999E-2</v>
      </c>
      <c r="F18" s="55">
        <v>0.02</v>
      </c>
      <c r="G18" s="55">
        <v>1.47E-2</v>
      </c>
      <c r="H18" s="55">
        <v>9.7000000000000003E-3</v>
      </c>
      <c r="I18" s="55">
        <v>5.1999999999999998E-3</v>
      </c>
      <c r="J18" s="55">
        <v>1.1000000000000001E-3</v>
      </c>
      <c r="K18" s="55">
        <v>-2.8E-3</v>
      </c>
      <c r="L18" s="55">
        <v>-6.4999999999999997E-3</v>
      </c>
      <c r="M18" s="55">
        <v>-0.01</v>
      </c>
      <c r="N18" s="55">
        <v>-1.29E-2</v>
      </c>
      <c r="O18" s="55">
        <v>-1.49E-2</v>
      </c>
      <c r="P18" s="55">
        <v>-1.5699999999999999E-2</v>
      </c>
      <c r="Q18" s="55">
        <v>-1.5100000000000001E-2</v>
      </c>
      <c r="R18" s="55">
        <v>-1.2800000000000001E-2</v>
      </c>
      <c r="S18" s="55">
        <v>-8.6999999999999994E-3</v>
      </c>
      <c r="T18" s="55">
        <v>-2.8999999999999998E-3</v>
      </c>
      <c r="U18" s="55">
        <v>4.0000000000000001E-3</v>
      </c>
      <c r="V18" s="55">
        <v>1.14E-2</v>
      </c>
      <c r="W18" s="55">
        <v>1.8499999999999999E-2</v>
      </c>
      <c r="X18" s="55">
        <v>2.4799999999999999E-2</v>
      </c>
      <c r="Y18" s="55">
        <v>2.9499999999999998E-2</v>
      </c>
      <c r="Z18" s="55">
        <v>3.2300000000000002E-2</v>
      </c>
      <c r="AA18" s="55">
        <v>3.2899999999999999E-2</v>
      </c>
      <c r="AB18" s="55">
        <v>3.1600000000000003E-2</v>
      </c>
      <c r="AC18" s="55">
        <v>2.8799999999999999E-2</v>
      </c>
      <c r="AD18" s="55">
        <v>2.47E-2</v>
      </c>
      <c r="AE18" s="55">
        <v>1.9199999999999998E-2</v>
      </c>
      <c r="AF18" s="55">
        <v>1.2200000000000001E-2</v>
      </c>
      <c r="AG18" s="55">
        <v>3.5000000000000001E-3</v>
      </c>
      <c r="AH18" s="55">
        <v>-6.7000000000000002E-3</v>
      </c>
      <c r="AI18" s="55">
        <v>-1.77E-2</v>
      </c>
      <c r="AJ18" s="55">
        <v>-2.7699999999999999E-2</v>
      </c>
      <c r="AK18" s="55">
        <v>-3.5000000000000003E-2</v>
      </c>
      <c r="AL18" s="55">
        <v>-3.8600000000000002E-2</v>
      </c>
      <c r="AM18" s="55">
        <v>-3.8100000000000002E-2</v>
      </c>
      <c r="AN18" s="55">
        <v>-3.3700000000000001E-2</v>
      </c>
      <c r="AO18" s="55">
        <v>-2.5999999999999999E-2</v>
      </c>
      <c r="AP18" s="55">
        <v>-1.52E-2</v>
      </c>
      <c r="AQ18" s="55">
        <v>-1.6999999999999999E-3</v>
      </c>
      <c r="AR18" s="55">
        <v>1.41E-2</v>
      </c>
      <c r="AS18" s="55">
        <v>3.0800000000000001E-2</v>
      </c>
      <c r="AT18" s="55">
        <v>4.6100000000000002E-2</v>
      </c>
      <c r="AU18" s="55">
        <v>5.6800000000000003E-2</v>
      </c>
      <c r="AV18" s="55">
        <v>6.0299999999999999E-2</v>
      </c>
      <c r="AW18" s="55">
        <v>5.62E-2</v>
      </c>
      <c r="AX18" s="55">
        <v>4.6600000000000003E-2</v>
      </c>
      <c r="AY18" s="55">
        <v>3.4700000000000002E-2</v>
      </c>
      <c r="AZ18" s="55">
        <v>2.3800000000000002E-2</v>
      </c>
      <c r="BA18" s="55">
        <v>1.5900000000000001E-2</v>
      </c>
      <c r="BB18" s="55">
        <v>1.14E-2</v>
      </c>
      <c r="BC18" s="55">
        <v>9.7999999999999997E-3</v>
      </c>
      <c r="BD18" s="55">
        <v>1.03E-2</v>
      </c>
      <c r="BE18" s="55">
        <v>1.18E-2</v>
      </c>
      <c r="BF18" s="55">
        <v>1.34E-2</v>
      </c>
      <c r="BG18" s="55">
        <v>1.4E-2</v>
      </c>
      <c r="BH18" s="55">
        <v>1.26E-2</v>
      </c>
      <c r="BI18" s="55">
        <v>8.3000000000000001E-3</v>
      </c>
      <c r="BJ18" s="55">
        <v>8.9999999999999998E-4</v>
      </c>
      <c r="BK18" s="55">
        <v>-9.5999999999999992E-3</v>
      </c>
      <c r="BL18" s="55">
        <v>-2.2599999999999999E-2</v>
      </c>
      <c r="BM18" s="55">
        <v>-3.7600000000000001E-2</v>
      </c>
      <c r="BN18" s="55">
        <v>-5.3699999999999998E-2</v>
      </c>
      <c r="BO18" s="12">
        <v>-5.3600000000000002E-2</v>
      </c>
      <c r="BP18" s="12">
        <v>-5.11E-2</v>
      </c>
      <c r="BQ18" s="12">
        <v>-4.6600000000000003E-2</v>
      </c>
      <c r="BR18" s="12">
        <v>-4.0599999999999997E-2</v>
      </c>
      <c r="BS18" s="12">
        <v>-3.3700000000000001E-2</v>
      </c>
      <c r="BT18" s="12">
        <v>-2.63E-2</v>
      </c>
      <c r="BU18" s="12">
        <v>-1.9E-2</v>
      </c>
      <c r="BV18" s="12">
        <v>-1.24E-2</v>
      </c>
      <c r="BW18" s="12">
        <v>-6.7999999999999996E-3</v>
      </c>
      <c r="BX18" s="12">
        <v>-2.8999999999999998E-3</v>
      </c>
      <c r="BY18" s="12">
        <v>-2.0000000000000001E-4</v>
      </c>
      <c r="BZ18" s="12">
        <v>2.2000000000000001E-3</v>
      </c>
      <c r="CA18" s="12">
        <v>4.3E-3</v>
      </c>
      <c r="CB18" s="12">
        <v>6.0000000000000001E-3</v>
      </c>
      <c r="CC18" s="12">
        <v>7.3000000000000001E-3</v>
      </c>
      <c r="CD18" s="12">
        <v>8.3000000000000001E-3</v>
      </c>
      <c r="CE18" s="12">
        <v>8.9999999999999993E-3</v>
      </c>
      <c r="CF18" s="12">
        <v>9.4999999999999998E-3</v>
      </c>
      <c r="CG18" s="12">
        <v>9.9000000000000008E-3</v>
      </c>
      <c r="CH18" s="12">
        <v>0.01</v>
      </c>
      <c r="CI18" s="50"/>
      <c r="CJ18" s="50"/>
      <c r="CK18" s="50"/>
      <c r="CL18" s="50"/>
      <c r="CM18" s="50"/>
      <c r="CN18" s="50"/>
      <c r="CO18" s="50"/>
      <c r="CP18" s="50"/>
      <c r="CQ18" s="50"/>
      <c r="CR18" s="50"/>
      <c r="CS18" s="50"/>
      <c r="CT18" s="50"/>
      <c r="CU18" s="50"/>
      <c r="CV18" s="50"/>
      <c r="CW18" s="50"/>
      <c r="CX18" s="50"/>
      <c r="CY18" s="50"/>
      <c r="CZ18" s="50"/>
      <c r="DA18" s="50"/>
      <c r="DB18" s="50"/>
      <c r="DC18" s="50"/>
      <c r="DD18" s="50"/>
      <c r="DE18" s="50"/>
    </row>
    <row r="19" spans="1:109" x14ac:dyDescent="0.2">
      <c r="A19" s="14">
        <v>37</v>
      </c>
      <c r="B19" s="55">
        <v>3.8899999999999997E-2</v>
      </c>
      <c r="C19" s="55">
        <v>3.4500000000000003E-2</v>
      </c>
      <c r="D19" s="55">
        <v>2.9899999999999999E-2</v>
      </c>
      <c r="E19" s="55">
        <v>2.5000000000000001E-2</v>
      </c>
      <c r="F19" s="55">
        <v>1.9800000000000002E-2</v>
      </c>
      <c r="G19" s="55">
        <v>1.47E-2</v>
      </c>
      <c r="H19" s="55">
        <v>9.7000000000000003E-3</v>
      </c>
      <c r="I19" s="55">
        <v>5.3E-3</v>
      </c>
      <c r="J19" s="55">
        <v>1.2999999999999999E-3</v>
      </c>
      <c r="K19" s="55">
        <v>-2.5000000000000001E-3</v>
      </c>
      <c r="L19" s="55">
        <v>-6.1000000000000004E-3</v>
      </c>
      <c r="M19" s="55">
        <v>-9.4000000000000004E-3</v>
      </c>
      <c r="N19" s="55">
        <v>-1.2200000000000001E-2</v>
      </c>
      <c r="O19" s="55">
        <v>-1.41E-2</v>
      </c>
      <c r="P19" s="55">
        <v>-1.49E-2</v>
      </c>
      <c r="Q19" s="55">
        <v>-1.43E-2</v>
      </c>
      <c r="R19" s="55">
        <v>-1.2E-2</v>
      </c>
      <c r="S19" s="55">
        <v>-7.9000000000000008E-3</v>
      </c>
      <c r="T19" s="55">
        <v>-2.2000000000000001E-3</v>
      </c>
      <c r="U19" s="55">
        <v>4.7999999999999996E-3</v>
      </c>
      <c r="V19" s="55">
        <v>1.21E-2</v>
      </c>
      <c r="W19" s="55">
        <v>1.9199999999999998E-2</v>
      </c>
      <c r="X19" s="55">
        <v>2.5399999999999999E-2</v>
      </c>
      <c r="Y19" s="55">
        <v>3.0200000000000001E-2</v>
      </c>
      <c r="Z19" s="55">
        <v>3.3000000000000002E-2</v>
      </c>
      <c r="AA19" s="55">
        <v>3.39E-2</v>
      </c>
      <c r="AB19" s="55">
        <v>3.3000000000000002E-2</v>
      </c>
      <c r="AC19" s="55">
        <v>3.0700000000000002E-2</v>
      </c>
      <c r="AD19" s="55">
        <v>2.7E-2</v>
      </c>
      <c r="AE19" s="55">
        <v>2.18E-2</v>
      </c>
      <c r="AF19" s="55">
        <v>1.5100000000000001E-2</v>
      </c>
      <c r="AG19" s="55">
        <v>6.6E-3</v>
      </c>
      <c r="AH19" s="55">
        <v>-3.5999999999999999E-3</v>
      </c>
      <c r="AI19" s="55">
        <v>-1.4500000000000001E-2</v>
      </c>
      <c r="AJ19" s="55">
        <v>-2.4500000000000001E-2</v>
      </c>
      <c r="AK19" s="55">
        <v>-3.2199999999999999E-2</v>
      </c>
      <c r="AL19" s="55">
        <v>-3.6400000000000002E-2</v>
      </c>
      <c r="AM19" s="55">
        <v>-3.6700000000000003E-2</v>
      </c>
      <c r="AN19" s="55">
        <v>-3.3300000000000003E-2</v>
      </c>
      <c r="AO19" s="55">
        <v>-2.6499999999999999E-2</v>
      </c>
      <c r="AP19" s="55">
        <v>-1.66E-2</v>
      </c>
      <c r="AQ19" s="55">
        <v>-3.8999999999999998E-3</v>
      </c>
      <c r="AR19" s="55">
        <v>1.11E-2</v>
      </c>
      <c r="AS19" s="55">
        <v>2.7199999999999998E-2</v>
      </c>
      <c r="AT19" s="55">
        <v>4.2000000000000003E-2</v>
      </c>
      <c r="AU19" s="55">
        <v>5.2600000000000001E-2</v>
      </c>
      <c r="AV19" s="55">
        <v>5.62E-2</v>
      </c>
      <c r="AW19" s="55">
        <v>5.2600000000000001E-2</v>
      </c>
      <c r="AX19" s="55">
        <v>4.3700000000000003E-2</v>
      </c>
      <c r="AY19" s="55">
        <v>3.2899999999999999E-2</v>
      </c>
      <c r="AZ19" s="55">
        <v>2.3199999999999998E-2</v>
      </c>
      <c r="BA19" s="55">
        <v>1.6400000000000001E-2</v>
      </c>
      <c r="BB19" s="55">
        <v>1.2999999999999999E-2</v>
      </c>
      <c r="BC19" s="55">
        <v>1.2200000000000001E-2</v>
      </c>
      <c r="BD19" s="55">
        <v>1.3299999999999999E-2</v>
      </c>
      <c r="BE19" s="55">
        <v>1.52E-2</v>
      </c>
      <c r="BF19" s="55">
        <v>1.7000000000000001E-2</v>
      </c>
      <c r="BG19" s="55">
        <v>1.7500000000000002E-2</v>
      </c>
      <c r="BH19" s="55">
        <v>1.6E-2</v>
      </c>
      <c r="BI19" s="55">
        <v>1.15E-2</v>
      </c>
      <c r="BJ19" s="55">
        <v>3.8999999999999998E-3</v>
      </c>
      <c r="BK19" s="55">
        <v>-6.6E-3</v>
      </c>
      <c r="BL19" s="55">
        <v>-1.9699999999999999E-2</v>
      </c>
      <c r="BM19" s="55">
        <v>-3.4700000000000002E-2</v>
      </c>
      <c r="BN19" s="55">
        <v>-5.0500000000000003E-2</v>
      </c>
      <c r="BO19" s="12">
        <v>-5.0999999999999997E-2</v>
      </c>
      <c r="BP19" s="12">
        <v>-4.9099999999999998E-2</v>
      </c>
      <c r="BQ19" s="12">
        <v>-4.5199999999999997E-2</v>
      </c>
      <c r="BR19" s="12">
        <v>-3.9800000000000002E-2</v>
      </c>
      <c r="BS19" s="12">
        <v>-3.3399999999999999E-2</v>
      </c>
      <c r="BT19" s="12">
        <v>-2.6499999999999999E-2</v>
      </c>
      <c r="BU19" s="12">
        <v>-1.95E-2</v>
      </c>
      <c r="BV19" s="12">
        <v>-1.3100000000000001E-2</v>
      </c>
      <c r="BW19" s="12">
        <v>-7.7000000000000002E-3</v>
      </c>
      <c r="BX19" s="12">
        <v>-3.8999999999999998E-3</v>
      </c>
      <c r="BY19" s="12">
        <v>-1E-3</v>
      </c>
      <c r="BZ19" s="12">
        <v>1.6000000000000001E-3</v>
      </c>
      <c r="CA19" s="12">
        <v>3.8E-3</v>
      </c>
      <c r="CB19" s="12">
        <v>5.5999999999999999E-3</v>
      </c>
      <c r="CC19" s="12">
        <v>7.1000000000000004E-3</v>
      </c>
      <c r="CD19" s="12">
        <v>8.2000000000000007E-3</v>
      </c>
      <c r="CE19" s="12">
        <v>8.9999999999999993E-3</v>
      </c>
      <c r="CF19" s="12">
        <v>9.4999999999999998E-3</v>
      </c>
      <c r="CG19" s="12">
        <v>9.9000000000000008E-3</v>
      </c>
      <c r="CH19" s="12">
        <v>0.01</v>
      </c>
      <c r="CI19" s="50"/>
      <c r="CJ19" s="50"/>
      <c r="CK19" s="50"/>
      <c r="CL19" s="50"/>
      <c r="CM19" s="50"/>
      <c r="CN19" s="50"/>
      <c r="CO19" s="50"/>
      <c r="CP19" s="50"/>
      <c r="CQ19" s="50"/>
      <c r="CR19" s="50"/>
      <c r="CS19" s="50"/>
      <c r="CT19" s="50"/>
      <c r="CU19" s="50"/>
      <c r="CV19" s="50"/>
      <c r="CW19" s="50"/>
      <c r="CX19" s="50"/>
      <c r="CY19" s="50"/>
      <c r="CZ19" s="50"/>
      <c r="DA19" s="50"/>
      <c r="DB19" s="50"/>
      <c r="DC19" s="50"/>
      <c r="DD19" s="50"/>
      <c r="DE19" s="50"/>
    </row>
    <row r="20" spans="1:109" x14ac:dyDescent="0.2">
      <c r="A20" s="14">
        <v>38</v>
      </c>
      <c r="B20" s="55">
        <v>3.7499999999999999E-2</v>
      </c>
      <c r="C20" s="55">
        <v>3.3399999999999999E-2</v>
      </c>
      <c r="D20" s="55">
        <v>2.92E-2</v>
      </c>
      <c r="E20" s="55">
        <v>2.46E-2</v>
      </c>
      <c r="F20" s="55">
        <v>1.9699999999999999E-2</v>
      </c>
      <c r="G20" s="55">
        <v>1.47E-2</v>
      </c>
      <c r="H20" s="55">
        <v>9.9000000000000008E-3</v>
      </c>
      <c r="I20" s="55">
        <v>5.7000000000000002E-3</v>
      </c>
      <c r="J20" s="55">
        <v>1.6999999999999999E-3</v>
      </c>
      <c r="K20" s="55">
        <v>-1.9E-3</v>
      </c>
      <c r="L20" s="55">
        <v>-5.4000000000000003E-3</v>
      </c>
      <c r="M20" s="55">
        <v>-8.6999999999999994E-3</v>
      </c>
      <c r="N20" s="55">
        <v>-1.14E-2</v>
      </c>
      <c r="O20" s="55">
        <v>-1.3299999999999999E-2</v>
      </c>
      <c r="P20" s="55">
        <v>-1.41E-2</v>
      </c>
      <c r="Q20" s="55">
        <v>-1.35E-2</v>
      </c>
      <c r="R20" s="55">
        <v>-1.1299999999999999E-2</v>
      </c>
      <c r="S20" s="55">
        <v>-7.1999999999999998E-3</v>
      </c>
      <c r="T20" s="55">
        <v>-1.5E-3</v>
      </c>
      <c r="U20" s="55">
        <v>5.4000000000000003E-3</v>
      </c>
      <c r="V20" s="55">
        <v>1.2699999999999999E-2</v>
      </c>
      <c r="W20" s="55">
        <v>1.9800000000000002E-2</v>
      </c>
      <c r="X20" s="55">
        <v>2.5899999999999999E-2</v>
      </c>
      <c r="Y20" s="55">
        <v>3.0499999999999999E-2</v>
      </c>
      <c r="Z20" s="55">
        <v>3.3500000000000002E-2</v>
      </c>
      <c r="AA20" s="55">
        <v>3.4599999999999999E-2</v>
      </c>
      <c r="AB20" s="55">
        <v>3.4099999999999998E-2</v>
      </c>
      <c r="AC20" s="55">
        <v>3.2199999999999999E-2</v>
      </c>
      <c r="AD20" s="55">
        <v>2.9000000000000001E-2</v>
      </c>
      <c r="AE20" s="55">
        <v>2.4299999999999999E-2</v>
      </c>
      <c r="AF20" s="55">
        <v>1.7999999999999999E-2</v>
      </c>
      <c r="AG20" s="55">
        <v>9.7999999999999997E-3</v>
      </c>
      <c r="AH20" s="55">
        <v>0</v>
      </c>
      <c r="AI20" s="55">
        <v>-1.0500000000000001E-2</v>
      </c>
      <c r="AJ20" s="55">
        <v>-2.0400000000000001E-2</v>
      </c>
      <c r="AK20" s="55">
        <v>-2.81E-2</v>
      </c>
      <c r="AL20" s="55">
        <v>-3.2800000000000003E-2</v>
      </c>
      <c r="AM20" s="55">
        <v>-3.4000000000000002E-2</v>
      </c>
      <c r="AN20" s="55">
        <v>-3.1800000000000002E-2</v>
      </c>
      <c r="AO20" s="55">
        <v>-2.6200000000000001E-2</v>
      </c>
      <c r="AP20" s="55">
        <v>-1.7600000000000001E-2</v>
      </c>
      <c r="AQ20" s="55">
        <v>-6.0000000000000001E-3</v>
      </c>
      <c r="AR20" s="55">
        <v>8.0000000000000002E-3</v>
      </c>
      <c r="AS20" s="55">
        <v>2.3300000000000001E-2</v>
      </c>
      <c r="AT20" s="55">
        <v>3.7600000000000001E-2</v>
      </c>
      <c r="AU20" s="55">
        <v>4.7800000000000002E-2</v>
      </c>
      <c r="AV20" s="55">
        <v>5.1499999999999997E-2</v>
      </c>
      <c r="AW20" s="55">
        <v>4.8300000000000003E-2</v>
      </c>
      <c r="AX20" s="55">
        <v>4.0300000000000002E-2</v>
      </c>
      <c r="AY20" s="55">
        <v>3.0499999999999999E-2</v>
      </c>
      <c r="AZ20" s="55">
        <v>2.1899999999999999E-2</v>
      </c>
      <c r="BA20" s="55">
        <v>1.6199999999999999E-2</v>
      </c>
      <c r="BB20" s="55">
        <v>1.37E-2</v>
      </c>
      <c r="BC20" s="55">
        <v>1.38E-2</v>
      </c>
      <c r="BD20" s="55">
        <v>1.5599999999999999E-2</v>
      </c>
      <c r="BE20" s="55">
        <v>1.8100000000000002E-2</v>
      </c>
      <c r="BF20" s="55">
        <v>2.0199999999999999E-2</v>
      </c>
      <c r="BG20" s="55">
        <v>2.0899999999999998E-2</v>
      </c>
      <c r="BH20" s="55">
        <v>1.9400000000000001E-2</v>
      </c>
      <c r="BI20" s="55">
        <v>1.4999999999999999E-2</v>
      </c>
      <c r="BJ20" s="55">
        <v>7.3000000000000001E-3</v>
      </c>
      <c r="BK20" s="55">
        <v>-3.2000000000000002E-3</v>
      </c>
      <c r="BL20" s="55">
        <v>-1.6199999999999999E-2</v>
      </c>
      <c r="BM20" s="55">
        <v>-3.09E-2</v>
      </c>
      <c r="BN20" s="55">
        <v>-4.65E-2</v>
      </c>
      <c r="BO20" s="12">
        <v>-4.7500000000000001E-2</v>
      </c>
      <c r="BP20" s="12">
        <v>-4.6199999999999998E-2</v>
      </c>
      <c r="BQ20" s="12">
        <v>-4.2999999999999997E-2</v>
      </c>
      <c r="BR20" s="12">
        <v>-3.8300000000000001E-2</v>
      </c>
      <c r="BS20" s="12">
        <v>-3.2500000000000001E-2</v>
      </c>
      <c r="BT20" s="12">
        <v>-2.6200000000000001E-2</v>
      </c>
      <c r="BU20" s="12">
        <v>-1.9699999999999999E-2</v>
      </c>
      <c r="BV20" s="12">
        <v>-1.37E-2</v>
      </c>
      <c r="BW20" s="12">
        <v>-8.5000000000000006E-3</v>
      </c>
      <c r="BX20" s="12">
        <v>-4.7000000000000002E-3</v>
      </c>
      <c r="BY20" s="12">
        <v>-1.8E-3</v>
      </c>
      <c r="BZ20" s="12">
        <v>8.9999999999999998E-4</v>
      </c>
      <c r="CA20" s="12">
        <v>3.2000000000000002E-3</v>
      </c>
      <c r="CB20" s="12">
        <v>5.1999999999999998E-3</v>
      </c>
      <c r="CC20" s="12">
        <v>6.7999999999999996E-3</v>
      </c>
      <c r="CD20" s="12">
        <v>8.0999999999999996E-3</v>
      </c>
      <c r="CE20" s="12">
        <v>8.8999999999999999E-3</v>
      </c>
      <c r="CF20" s="12">
        <v>9.4999999999999998E-3</v>
      </c>
      <c r="CG20" s="12">
        <v>9.9000000000000008E-3</v>
      </c>
      <c r="CH20" s="12">
        <v>0.01</v>
      </c>
      <c r="CI20" s="50"/>
      <c r="CJ20" s="50"/>
      <c r="CK20" s="50"/>
      <c r="CL20" s="50"/>
      <c r="CM20" s="50"/>
      <c r="CN20" s="50"/>
      <c r="CO20" s="50"/>
      <c r="CP20" s="50"/>
      <c r="CQ20" s="50"/>
      <c r="CR20" s="50"/>
      <c r="CS20" s="50"/>
      <c r="CT20" s="50"/>
      <c r="CU20" s="50"/>
      <c r="CV20" s="50"/>
      <c r="CW20" s="50"/>
      <c r="CX20" s="50"/>
      <c r="CY20" s="50"/>
      <c r="CZ20" s="50"/>
      <c r="DA20" s="50"/>
      <c r="DB20" s="50"/>
      <c r="DC20" s="50"/>
      <c r="DD20" s="50"/>
      <c r="DE20" s="50"/>
    </row>
    <row r="21" spans="1:109" x14ac:dyDescent="0.2">
      <c r="A21" s="14">
        <v>39</v>
      </c>
      <c r="B21" s="55">
        <v>3.5799999999999998E-2</v>
      </c>
      <c r="C21" s="55">
        <v>3.2199999999999999E-2</v>
      </c>
      <c r="D21" s="55">
        <v>2.8400000000000002E-2</v>
      </c>
      <c r="E21" s="55">
        <v>2.41E-2</v>
      </c>
      <c r="F21" s="55">
        <v>1.95E-2</v>
      </c>
      <c r="G21" s="55">
        <v>1.47E-2</v>
      </c>
      <c r="H21" s="55">
        <v>1.0200000000000001E-2</v>
      </c>
      <c r="I21" s="55">
        <v>6.1000000000000004E-3</v>
      </c>
      <c r="J21" s="55">
        <v>2.3E-3</v>
      </c>
      <c r="K21" s="55">
        <v>-1.1999999999999999E-3</v>
      </c>
      <c r="L21" s="55">
        <v>-4.5999999999999999E-3</v>
      </c>
      <c r="M21" s="55">
        <v>-7.7999999999999996E-3</v>
      </c>
      <c r="N21" s="55">
        <v>-1.0500000000000001E-2</v>
      </c>
      <c r="O21" s="55">
        <v>-1.24E-2</v>
      </c>
      <c r="P21" s="55">
        <v>-1.32E-2</v>
      </c>
      <c r="Q21" s="55">
        <v>-1.2699999999999999E-2</v>
      </c>
      <c r="R21" s="55">
        <v>-1.0500000000000001E-2</v>
      </c>
      <c r="S21" s="55">
        <v>-6.4999999999999997E-3</v>
      </c>
      <c r="T21" s="55">
        <v>-8.9999999999999998E-4</v>
      </c>
      <c r="U21" s="55">
        <v>5.8999999999999999E-3</v>
      </c>
      <c r="V21" s="55">
        <v>1.32E-2</v>
      </c>
      <c r="W21" s="55">
        <v>2.01E-2</v>
      </c>
      <c r="X21" s="55">
        <v>2.5999999999999999E-2</v>
      </c>
      <c r="Y21" s="55">
        <v>3.0599999999999999E-2</v>
      </c>
      <c r="Z21" s="55">
        <v>3.3599999999999998E-2</v>
      </c>
      <c r="AA21" s="55">
        <v>3.49E-2</v>
      </c>
      <c r="AB21" s="55">
        <v>3.4799999999999998E-2</v>
      </c>
      <c r="AC21" s="55">
        <v>3.3399999999999999E-2</v>
      </c>
      <c r="AD21" s="55">
        <v>3.0599999999999999E-2</v>
      </c>
      <c r="AE21" s="55">
        <v>2.64E-2</v>
      </c>
      <c r="AF21" s="55">
        <v>2.06E-2</v>
      </c>
      <c r="AG21" s="55">
        <v>1.2999999999999999E-2</v>
      </c>
      <c r="AH21" s="55">
        <v>3.8E-3</v>
      </c>
      <c r="AI21" s="55">
        <v>-6.1000000000000004E-3</v>
      </c>
      <c r="AJ21" s="55">
        <v>-1.55E-2</v>
      </c>
      <c r="AK21" s="55">
        <v>-2.3199999999999998E-2</v>
      </c>
      <c r="AL21" s="55">
        <v>-2.8299999999999999E-2</v>
      </c>
      <c r="AM21" s="55">
        <v>-3.0300000000000001E-2</v>
      </c>
      <c r="AN21" s="55">
        <v>-2.93E-2</v>
      </c>
      <c r="AO21" s="55">
        <v>-2.5100000000000001E-2</v>
      </c>
      <c r="AP21" s="55">
        <v>-1.7999999999999999E-2</v>
      </c>
      <c r="AQ21" s="55">
        <v>-7.7999999999999996E-3</v>
      </c>
      <c r="AR21" s="55">
        <v>5.0000000000000001E-3</v>
      </c>
      <c r="AS21" s="55">
        <v>1.9400000000000001E-2</v>
      </c>
      <c r="AT21" s="55">
        <v>3.2800000000000003E-2</v>
      </c>
      <c r="AU21" s="55">
        <v>4.2599999999999999E-2</v>
      </c>
      <c r="AV21" s="55">
        <v>4.6399999999999997E-2</v>
      </c>
      <c r="AW21" s="55">
        <v>4.3700000000000003E-2</v>
      </c>
      <c r="AX21" s="55">
        <v>3.6499999999999998E-2</v>
      </c>
      <c r="AY21" s="55">
        <v>2.7699999999999999E-2</v>
      </c>
      <c r="AZ21" s="55">
        <v>2.01E-2</v>
      </c>
      <c r="BA21" s="55">
        <v>1.5299999999999999E-2</v>
      </c>
      <c r="BB21" s="55">
        <v>1.37E-2</v>
      </c>
      <c r="BC21" s="55">
        <v>1.47E-2</v>
      </c>
      <c r="BD21" s="55">
        <v>1.72E-2</v>
      </c>
      <c r="BE21" s="55">
        <v>2.0299999999999999E-2</v>
      </c>
      <c r="BF21" s="55">
        <v>2.29E-2</v>
      </c>
      <c r="BG21" s="55">
        <v>2.4E-2</v>
      </c>
      <c r="BH21" s="55">
        <v>2.2599999999999999E-2</v>
      </c>
      <c r="BI21" s="55">
        <v>1.83E-2</v>
      </c>
      <c r="BJ21" s="55">
        <v>1.0800000000000001E-2</v>
      </c>
      <c r="BK21" s="55">
        <v>4.0000000000000002E-4</v>
      </c>
      <c r="BL21" s="55">
        <v>-1.2200000000000001E-2</v>
      </c>
      <c r="BM21" s="55">
        <v>-2.6499999999999999E-2</v>
      </c>
      <c r="BN21" s="55">
        <v>-4.1599999999999998E-2</v>
      </c>
      <c r="BO21" s="12">
        <v>-4.3099999999999999E-2</v>
      </c>
      <c r="BP21" s="12">
        <v>-4.2500000000000003E-2</v>
      </c>
      <c r="BQ21" s="12">
        <v>-4.0099999999999997E-2</v>
      </c>
      <c r="BR21" s="12">
        <v>-3.6200000000000003E-2</v>
      </c>
      <c r="BS21" s="12">
        <v>-3.1199999999999999E-2</v>
      </c>
      <c r="BT21" s="12">
        <v>-2.5499999999999998E-2</v>
      </c>
      <c r="BU21" s="12">
        <v>-1.9599999999999999E-2</v>
      </c>
      <c r="BV21" s="12">
        <v>-1.4E-2</v>
      </c>
      <c r="BW21" s="12">
        <v>-9.1000000000000004E-3</v>
      </c>
      <c r="BX21" s="12">
        <v>-5.4000000000000003E-3</v>
      </c>
      <c r="BY21" s="12">
        <v>-2.5000000000000001E-3</v>
      </c>
      <c r="BZ21" s="12">
        <v>2.0000000000000001E-4</v>
      </c>
      <c r="CA21" s="12">
        <v>2.7000000000000001E-3</v>
      </c>
      <c r="CB21" s="12">
        <v>4.7999999999999996E-3</v>
      </c>
      <c r="CC21" s="12">
        <v>6.6E-3</v>
      </c>
      <c r="CD21" s="12">
        <v>7.9000000000000008E-3</v>
      </c>
      <c r="CE21" s="12">
        <v>8.8999999999999999E-3</v>
      </c>
      <c r="CF21" s="12">
        <v>9.4999999999999998E-3</v>
      </c>
      <c r="CG21" s="12">
        <v>9.9000000000000008E-3</v>
      </c>
      <c r="CH21" s="12">
        <v>0.01</v>
      </c>
      <c r="CI21" s="50"/>
      <c r="CJ21" s="50"/>
      <c r="CK21" s="50"/>
      <c r="CL21" s="50"/>
      <c r="CM21" s="50"/>
      <c r="CN21" s="50"/>
      <c r="CO21" s="50"/>
      <c r="CP21" s="50"/>
      <c r="CQ21" s="50"/>
      <c r="CR21" s="50"/>
      <c r="CS21" s="50"/>
      <c r="CT21" s="50"/>
      <c r="CU21" s="50"/>
      <c r="CV21" s="50"/>
      <c r="CW21" s="50"/>
      <c r="CX21" s="50"/>
      <c r="CY21" s="50"/>
      <c r="CZ21" s="50"/>
      <c r="DA21" s="50"/>
      <c r="DB21" s="50"/>
      <c r="DC21" s="50"/>
      <c r="DD21" s="50"/>
      <c r="DE21" s="50"/>
    </row>
    <row r="22" spans="1:109" x14ac:dyDescent="0.2">
      <c r="A22" s="14">
        <v>40</v>
      </c>
      <c r="B22" s="55">
        <v>3.39E-2</v>
      </c>
      <c r="C22" s="55">
        <v>3.0800000000000001E-2</v>
      </c>
      <c r="D22" s="55">
        <v>2.7400000000000001E-2</v>
      </c>
      <c r="E22" s="55">
        <v>2.35E-2</v>
      </c>
      <c r="F22" s="55">
        <v>1.9199999999999998E-2</v>
      </c>
      <c r="G22" s="55">
        <v>1.47E-2</v>
      </c>
      <c r="H22" s="55">
        <v>1.04E-2</v>
      </c>
      <c r="I22" s="55">
        <v>6.4999999999999997E-3</v>
      </c>
      <c r="J22" s="55">
        <v>2.8999999999999998E-3</v>
      </c>
      <c r="K22" s="55">
        <v>-5.0000000000000001E-4</v>
      </c>
      <c r="L22" s="55">
        <v>-3.8E-3</v>
      </c>
      <c r="M22" s="55">
        <v>-6.7999999999999996E-3</v>
      </c>
      <c r="N22" s="55">
        <v>-9.4999999999999998E-3</v>
      </c>
      <c r="O22" s="55">
        <v>-1.14E-2</v>
      </c>
      <c r="P22" s="55">
        <v>-1.2200000000000001E-2</v>
      </c>
      <c r="Q22" s="55">
        <v>-1.18E-2</v>
      </c>
      <c r="R22" s="55">
        <v>-9.7000000000000003E-3</v>
      </c>
      <c r="S22" s="55">
        <v>-5.8999999999999999E-3</v>
      </c>
      <c r="T22" s="55">
        <v>-4.0000000000000002E-4</v>
      </c>
      <c r="U22" s="55">
        <v>6.3E-3</v>
      </c>
      <c r="V22" s="55">
        <v>1.34E-2</v>
      </c>
      <c r="W22" s="55">
        <v>2.0199999999999999E-2</v>
      </c>
      <c r="X22" s="55">
        <v>2.5999999999999999E-2</v>
      </c>
      <c r="Y22" s="55">
        <v>3.0499999999999999E-2</v>
      </c>
      <c r="Z22" s="55">
        <v>3.3500000000000002E-2</v>
      </c>
      <c r="AA22" s="55">
        <v>3.5099999999999999E-2</v>
      </c>
      <c r="AB22" s="55">
        <v>3.5200000000000002E-2</v>
      </c>
      <c r="AC22" s="55">
        <v>3.4200000000000001E-2</v>
      </c>
      <c r="AD22" s="55">
        <v>3.1899999999999998E-2</v>
      </c>
      <c r="AE22" s="55">
        <v>2.8199999999999999E-2</v>
      </c>
      <c r="AF22" s="55">
        <v>2.3E-2</v>
      </c>
      <c r="AG22" s="55">
        <v>1.6E-2</v>
      </c>
      <c r="AH22" s="55">
        <v>7.6E-3</v>
      </c>
      <c r="AI22" s="55">
        <v>-1.5E-3</v>
      </c>
      <c r="AJ22" s="55">
        <v>-1.03E-2</v>
      </c>
      <c r="AK22" s="55">
        <v>-1.77E-2</v>
      </c>
      <c r="AL22" s="55">
        <v>-2.3E-2</v>
      </c>
      <c r="AM22" s="55">
        <v>-2.58E-2</v>
      </c>
      <c r="AN22" s="55">
        <v>-2.5899999999999999E-2</v>
      </c>
      <c r="AO22" s="55">
        <v>-2.3300000000000001E-2</v>
      </c>
      <c r="AP22" s="55">
        <v>-1.77E-2</v>
      </c>
      <c r="AQ22" s="55">
        <v>-9.1000000000000004E-3</v>
      </c>
      <c r="AR22" s="55">
        <v>2.3999999999999998E-3</v>
      </c>
      <c r="AS22" s="55">
        <v>1.5599999999999999E-2</v>
      </c>
      <c r="AT22" s="55">
        <v>2.81E-2</v>
      </c>
      <c r="AU22" s="55">
        <v>3.7400000000000003E-2</v>
      </c>
      <c r="AV22" s="55">
        <v>4.1000000000000002E-2</v>
      </c>
      <c r="AW22" s="55">
        <v>3.8699999999999998E-2</v>
      </c>
      <c r="AX22" s="55">
        <v>3.2399999999999998E-2</v>
      </c>
      <c r="AY22" s="55">
        <v>2.46E-2</v>
      </c>
      <c r="AZ22" s="55">
        <v>1.7999999999999999E-2</v>
      </c>
      <c r="BA22" s="55">
        <v>1.4E-2</v>
      </c>
      <c r="BB22" s="55">
        <v>1.32E-2</v>
      </c>
      <c r="BC22" s="55">
        <v>1.49E-2</v>
      </c>
      <c r="BD22" s="55">
        <v>1.8100000000000002E-2</v>
      </c>
      <c r="BE22" s="55">
        <v>2.18E-2</v>
      </c>
      <c r="BF22" s="55">
        <v>2.4899999999999999E-2</v>
      </c>
      <c r="BG22" s="55">
        <v>2.64E-2</v>
      </c>
      <c r="BH22" s="55">
        <v>2.53E-2</v>
      </c>
      <c r="BI22" s="55">
        <v>2.1299999999999999E-2</v>
      </c>
      <c r="BJ22" s="55">
        <v>1.41E-2</v>
      </c>
      <c r="BK22" s="55">
        <v>4.1999999999999997E-3</v>
      </c>
      <c r="BL22" s="55">
        <v>-8.0000000000000002E-3</v>
      </c>
      <c r="BM22" s="55">
        <v>-2.1600000000000001E-2</v>
      </c>
      <c r="BN22" s="55">
        <v>-3.61E-2</v>
      </c>
      <c r="BO22" s="12">
        <v>-3.7999999999999999E-2</v>
      </c>
      <c r="BP22" s="12">
        <v>-3.8100000000000002E-2</v>
      </c>
      <c r="BQ22" s="12">
        <v>-3.6499999999999998E-2</v>
      </c>
      <c r="BR22" s="12">
        <v>-3.3399999999999999E-2</v>
      </c>
      <c r="BS22" s="12">
        <v>-2.93E-2</v>
      </c>
      <c r="BT22" s="12">
        <v>-2.4400000000000002E-2</v>
      </c>
      <c r="BU22" s="12">
        <v>-1.9199999999999998E-2</v>
      </c>
      <c r="BV22" s="12">
        <v>-1.41E-2</v>
      </c>
      <c r="BW22" s="12">
        <v>-9.5999999999999992E-3</v>
      </c>
      <c r="BX22" s="12">
        <v>-6.0000000000000001E-3</v>
      </c>
      <c r="BY22" s="12">
        <v>-3.0999999999999999E-3</v>
      </c>
      <c r="BZ22" s="12">
        <v>-2.9999999999999997E-4</v>
      </c>
      <c r="CA22" s="12">
        <v>2.2000000000000001E-3</v>
      </c>
      <c r="CB22" s="12">
        <v>4.4000000000000003E-3</v>
      </c>
      <c r="CC22" s="12">
        <v>6.3E-3</v>
      </c>
      <c r="CD22" s="12">
        <v>7.7000000000000002E-3</v>
      </c>
      <c r="CE22" s="12">
        <v>8.8000000000000005E-3</v>
      </c>
      <c r="CF22" s="12">
        <v>9.4999999999999998E-3</v>
      </c>
      <c r="CG22" s="12">
        <v>9.9000000000000008E-3</v>
      </c>
      <c r="CH22" s="12">
        <v>0.01</v>
      </c>
      <c r="CI22" s="50"/>
      <c r="CJ22" s="50"/>
      <c r="CK22" s="50"/>
      <c r="CL22" s="50"/>
      <c r="CM22" s="50"/>
      <c r="CN22" s="50"/>
      <c r="CO22" s="50"/>
      <c r="CP22" s="50"/>
      <c r="CQ22" s="50"/>
      <c r="CR22" s="50"/>
      <c r="CS22" s="50"/>
      <c r="CT22" s="50"/>
      <c r="CU22" s="50"/>
      <c r="CV22" s="50"/>
      <c r="CW22" s="50"/>
      <c r="CX22" s="50"/>
      <c r="CY22" s="50"/>
      <c r="CZ22" s="50"/>
      <c r="DA22" s="50"/>
      <c r="DB22" s="50"/>
      <c r="DC22" s="50"/>
      <c r="DD22" s="50"/>
      <c r="DE22" s="50"/>
    </row>
    <row r="23" spans="1:109" x14ac:dyDescent="0.2">
      <c r="A23" s="14">
        <v>41</v>
      </c>
      <c r="B23" s="55">
        <v>3.2000000000000001E-2</v>
      </c>
      <c r="C23" s="55">
        <v>2.92E-2</v>
      </c>
      <c r="D23" s="55">
        <v>2.6200000000000001E-2</v>
      </c>
      <c r="E23" s="55">
        <v>2.2800000000000001E-2</v>
      </c>
      <c r="F23" s="55">
        <v>1.8800000000000001E-2</v>
      </c>
      <c r="G23" s="55">
        <v>1.46E-2</v>
      </c>
      <c r="H23" s="55">
        <v>1.06E-2</v>
      </c>
      <c r="I23" s="55">
        <v>6.8999999999999999E-3</v>
      </c>
      <c r="J23" s="55">
        <v>3.5000000000000001E-3</v>
      </c>
      <c r="K23" s="55">
        <v>2.0000000000000001E-4</v>
      </c>
      <c r="L23" s="55">
        <v>-2.8999999999999998E-3</v>
      </c>
      <c r="M23" s="55">
        <v>-5.8999999999999999E-3</v>
      </c>
      <c r="N23" s="55">
        <v>-8.3999999999999995E-3</v>
      </c>
      <c r="O23" s="55">
        <v>-1.03E-2</v>
      </c>
      <c r="P23" s="55">
        <v>-1.12E-2</v>
      </c>
      <c r="Q23" s="55">
        <v>-1.0699999999999999E-2</v>
      </c>
      <c r="R23" s="55">
        <v>-8.8000000000000005E-3</v>
      </c>
      <c r="S23" s="55">
        <v>-5.1000000000000004E-3</v>
      </c>
      <c r="T23" s="55">
        <v>1E-4</v>
      </c>
      <c r="U23" s="55">
        <v>6.6E-3</v>
      </c>
      <c r="V23" s="55">
        <v>1.35E-2</v>
      </c>
      <c r="W23" s="55">
        <v>0.02</v>
      </c>
      <c r="X23" s="55">
        <v>2.5700000000000001E-2</v>
      </c>
      <c r="Y23" s="55">
        <v>3.0200000000000001E-2</v>
      </c>
      <c r="Z23" s="55">
        <v>3.3300000000000003E-2</v>
      </c>
      <c r="AA23" s="55">
        <v>3.5000000000000003E-2</v>
      </c>
      <c r="AB23" s="55">
        <v>3.5400000000000001E-2</v>
      </c>
      <c r="AC23" s="55">
        <v>3.4599999999999999E-2</v>
      </c>
      <c r="AD23" s="55">
        <v>3.27E-2</v>
      </c>
      <c r="AE23" s="55">
        <v>2.9499999999999998E-2</v>
      </c>
      <c r="AF23" s="55">
        <v>2.4899999999999999E-2</v>
      </c>
      <c r="AG23" s="55">
        <v>1.8800000000000001E-2</v>
      </c>
      <c r="AH23" s="55">
        <v>1.12E-2</v>
      </c>
      <c r="AI23" s="55">
        <v>3.0000000000000001E-3</v>
      </c>
      <c r="AJ23" s="55">
        <v>-5.0000000000000001E-3</v>
      </c>
      <c r="AK23" s="55">
        <v>-1.2E-2</v>
      </c>
      <c r="AL23" s="55">
        <v>-1.7399999999999999E-2</v>
      </c>
      <c r="AM23" s="55">
        <v>-2.0899999999999998E-2</v>
      </c>
      <c r="AN23" s="55">
        <v>-2.1999999999999999E-2</v>
      </c>
      <c r="AO23" s="55">
        <v>-2.07E-2</v>
      </c>
      <c r="AP23" s="55">
        <v>-1.66E-2</v>
      </c>
      <c r="AQ23" s="55">
        <v>-9.4999999999999998E-3</v>
      </c>
      <c r="AR23" s="55">
        <v>5.0000000000000001E-4</v>
      </c>
      <c r="AS23" s="55">
        <v>1.23E-2</v>
      </c>
      <c r="AT23" s="55">
        <v>2.3699999999999999E-2</v>
      </c>
      <c r="AU23" s="55">
        <v>3.2199999999999999E-2</v>
      </c>
      <c r="AV23" s="55">
        <v>3.56E-2</v>
      </c>
      <c r="AW23" s="55">
        <v>3.3700000000000001E-2</v>
      </c>
      <c r="AX23" s="55">
        <v>2.81E-2</v>
      </c>
      <c r="AY23" s="55">
        <v>2.1299999999999999E-2</v>
      </c>
      <c r="AZ23" s="55">
        <v>1.5599999999999999E-2</v>
      </c>
      <c r="BA23" s="55">
        <v>1.24E-2</v>
      </c>
      <c r="BB23" s="55">
        <v>1.23E-2</v>
      </c>
      <c r="BC23" s="55">
        <v>1.46E-2</v>
      </c>
      <c r="BD23" s="55">
        <v>1.83E-2</v>
      </c>
      <c r="BE23" s="55">
        <v>2.2499999999999999E-2</v>
      </c>
      <c r="BF23" s="55">
        <v>2.6100000000000002E-2</v>
      </c>
      <c r="BG23" s="55">
        <v>2.8000000000000001E-2</v>
      </c>
      <c r="BH23" s="55">
        <v>2.7300000000000001E-2</v>
      </c>
      <c r="BI23" s="55">
        <v>2.3699999999999999E-2</v>
      </c>
      <c r="BJ23" s="55">
        <v>1.7100000000000001E-2</v>
      </c>
      <c r="BK23" s="55">
        <v>7.7000000000000002E-3</v>
      </c>
      <c r="BL23" s="55">
        <v>-3.5999999999999999E-3</v>
      </c>
      <c r="BM23" s="55">
        <v>-1.6500000000000001E-2</v>
      </c>
      <c r="BN23" s="55">
        <v>-3.0099999999999998E-2</v>
      </c>
      <c r="BO23" s="12">
        <v>-3.2399999999999998E-2</v>
      </c>
      <c r="BP23" s="12">
        <v>-3.3000000000000002E-2</v>
      </c>
      <c r="BQ23" s="12">
        <v>-3.2199999999999999E-2</v>
      </c>
      <c r="BR23" s="12">
        <v>-3.0099999999999998E-2</v>
      </c>
      <c r="BS23" s="12">
        <v>-2.69E-2</v>
      </c>
      <c r="BT23" s="12">
        <v>-2.29E-2</v>
      </c>
      <c r="BU23" s="12">
        <v>-1.84E-2</v>
      </c>
      <c r="BV23" s="12">
        <v>-1.3899999999999999E-2</v>
      </c>
      <c r="BW23" s="12">
        <v>-9.7999999999999997E-3</v>
      </c>
      <c r="BX23" s="12">
        <v>-6.4999999999999997E-3</v>
      </c>
      <c r="BY23" s="12">
        <v>-3.5999999999999999E-3</v>
      </c>
      <c r="BZ23" s="12">
        <v>-8.9999999999999998E-4</v>
      </c>
      <c r="CA23" s="12">
        <v>1.6999999999999999E-3</v>
      </c>
      <c r="CB23" s="12">
        <v>4.0000000000000001E-3</v>
      </c>
      <c r="CC23" s="12">
        <v>6.0000000000000001E-3</v>
      </c>
      <c r="CD23" s="12">
        <v>7.4999999999999997E-3</v>
      </c>
      <c r="CE23" s="12">
        <v>8.6999999999999994E-3</v>
      </c>
      <c r="CF23" s="12">
        <v>9.4000000000000004E-3</v>
      </c>
      <c r="CG23" s="12">
        <v>9.9000000000000008E-3</v>
      </c>
      <c r="CH23" s="12">
        <v>0.01</v>
      </c>
      <c r="CI23" s="50"/>
      <c r="CJ23" s="50"/>
      <c r="CK23" s="50"/>
      <c r="CL23" s="50"/>
      <c r="CM23" s="50"/>
      <c r="CN23" s="50"/>
      <c r="CO23" s="50"/>
      <c r="CP23" s="50"/>
      <c r="CQ23" s="50"/>
      <c r="CR23" s="50"/>
      <c r="CS23" s="50"/>
      <c r="CT23" s="50"/>
      <c r="CU23" s="50"/>
      <c r="CV23" s="50"/>
      <c r="CW23" s="50"/>
      <c r="CX23" s="50"/>
      <c r="CY23" s="50"/>
      <c r="CZ23" s="50"/>
      <c r="DA23" s="50"/>
      <c r="DB23" s="50"/>
      <c r="DC23" s="50"/>
      <c r="DD23" s="50"/>
      <c r="DE23" s="50"/>
    </row>
    <row r="24" spans="1:109" x14ac:dyDescent="0.2">
      <c r="A24" s="14">
        <v>42</v>
      </c>
      <c r="B24" s="55">
        <v>3.0200000000000001E-2</v>
      </c>
      <c r="C24" s="55">
        <v>2.7699999999999999E-2</v>
      </c>
      <c r="D24" s="55">
        <v>2.5000000000000001E-2</v>
      </c>
      <c r="E24" s="55">
        <v>2.1899999999999999E-2</v>
      </c>
      <c r="F24" s="55">
        <v>1.83E-2</v>
      </c>
      <c r="G24" s="55">
        <v>1.44E-2</v>
      </c>
      <c r="H24" s="55">
        <v>1.0699999999999999E-2</v>
      </c>
      <c r="I24" s="55">
        <v>7.1999999999999998E-3</v>
      </c>
      <c r="J24" s="55">
        <v>4.0000000000000001E-3</v>
      </c>
      <c r="K24" s="55">
        <v>8.9999999999999998E-4</v>
      </c>
      <c r="L24" s="55">
        <v>-2.0999999999999999E-3</v>
      </c>
      <c r="M24" s="55">
        <v>-4.8999999999999998E-3</v>
      </c>
      <c r="N24" s="55">
        <v>-7.3000000000000001E-3</v>
      </c>
      <c r="O24" s="55">
        <v>-9.1000000000000004E-3</v>
      </c>
      <c r="P24" s="55">
        <v>-0.01</v>
      </c>
      <c r="Q24" s="55">
        <v>-9.5999999999999992E-3</v>
      </c>
      <c r="R24" s="55">
        <v>-7.7999999999999996E-3</v>
      </c>
      <c r="S24" s="55">
        <v>-4.3E-3</v>
      </c>
      <c r="T24" s="55">
        <v>6.9999999999999999E-4</v>
      </c>
      <c r="U24" s="55">
        <v>6.7999999999999996E-3</v>
      </c>
      <c r="V24" s="55">
        <v>1.34E-2</v>
      </c>
      <c r="W24" s="55">
        <v>1.9699999999999999E-2</v>
      </c>
      <c r="X24" s="55">
        <v>2.53E-2</v>
      </c>
      <c r="Y24" s="55">
        <v>2.98E-2</v>
      </c>
      <c r="Z24" s="55">
        <v>3.2899999999999999E-2</v>
      </c>
      <c r="AA24" s="55">
        <v>3.4700000000000002E-2</v>
      </c>
      <c r="AB24" s="55">
        <v>3.5299999999999998E-2</v>
      </c>
      <c r="AC24" s="55">
        <v>3.4799999999999998E-2</v>
      </c>
      <c r="AD24" s="55">
        <v>3.3099999999999997E-2</v>
      </c>
      <c r="AE24" s="55">
        <v>3.04E-2</v>
      </c>
      <c r="AF24" s="55">
        <v>2.64E-2</v>
      </c>
      <c r="AG24" s="55">
        <v>2.1100000000000001E-2</v>
      </c>
      <c r="AH24" s="55">
        <v>1.4500000000000001E-2</v>
      </c>
      <c r="AI24" s="55">
        <v>7.3000000000000001E-3</v>
      </c>
      <c r="AJ24" s="55">
        <v>1E-4</v>
      </c>
      <c r="AK24" s="55">
        <v>-6.4999999999999997E-3</v>
      </c>
      <c r="AL24" s="55">
        <v>-1.1900000000000001E-2</v>
      </c>
      <c r="AM24" s="55">
        <v>-1.5699999999999999E-2</v>
      </c>
      <c r="AN24" s="55">
        <v>-1.77E-2</v>
      </c>
      <c r="AO24" s="55">
        <v>-1.7399999999999999E-2</v>
      </c>
      <c r="AP24" s="55">
        <v>-1.47E-2</v>
      </c>
      <c r="AQ24" s="55">
        <v>-8.9999999999999993E-3</v>
      </c>
      <c r="AR24" s="55">
        <v>-5.9999999999999995E-4</v>
      </c>
      <c r="AS24" s="55">
        <v>9.7000000000000003E-3</v>
      </c>
      <c r="AT24" s="55">
        <v>1.9800000000000002E-2</v>
      </c>
      <c r="AU24" s="55">
        <v>2.7300000000000001E-2</v>
      </c>
      <c r="AV24" s="55">
        <v>3.0300000000000001E-2</v>
      </c>
      <c r="AW24" s="55">
        <v>2.86E-2</v>
      </c>
      <c r="AX24" s="55">
        <v>2.3699999999999999E-2</v>
      </c>
      <c r="AY24" s="55">
        <v>1.78E-2</v>
      </c>
      <c r="AZ24" s="55">
        <v>1.2999999999999999E-2</v>
      </c>
      <c r="BA24" s="55">
        <v>1.0699999999999999E-2</v>
      </c>
      <c r="BB24" s="55">
        <v>1.11E-2</v>
      </c>
      <c r="BC24" s="55">
        <v>1.3899999999999999E-2</v>
      </c>
      <c r="BD24" s="55">
        <v>1.7999999999999999E-2</v>
      </c>
      <c r="BE24" s="55">
        <v>2.2599999999999999E-2</v>
      </c>
      <c r="BF24" s="55">
        <v>2.6499999999999999E-2</v>
      </c>
      <c r="BG24" s="55">
        <v>2.87E-2</v>
      </c>
      <c r="BH24" s="55">
        <v>2.8500000000000001E-2</v>
      </c>
      <c r="BI24" s="55">
        <v>2.5399999999999999E-2</v>
      </c>
      <c r="BJ24" s="55">
        <v>1.95E-2</v>
      </c>
      <c r="BK24" s="55">
        <v>1.0999999999999999E-2</v>
      </c>
      <c r="BL24" s="55">
        <v>5.0000000000000001E-4</v>
      </c>
      <c r="BM24" s="55">
        <v>-1.1299999999999999E-2</v>
      </c>
      <c r="BN24" s="55">
        <v>-2.4E-2</v>
      </c>
      <c r="BO24" s="12">
        <v>-2.64E-2</v>
      </c>
      <c r="BP24" s="12">
        <v>-2.76E-2</v>
      </c>
      <c r="BQ24" s="12">
        <v>-2.76E-2</v>
      </c>
      <c r="BR24" s="12">
        <v>-2.63E-2</v>
      </c>
      <c r="BS24" s="12">
        <v>-2.4E-2</v>
      </c>
      <c r="BT24" s="12">
        <v>-2.0899999999999998E-2</v>
      </c>
      <c r="BU24" s="12">
        <v>-1.7299999999999999E-2</v>
      </c>
      <c r="BV24" s="12">
        <v>-1.35E-2</v>
      </c>
      <c r="BW24" s="12">
        <v>-9.7999999999999997E-3</v>
      </c>
      <c r="BX24" s="12">
        <v>-6.7000000000000002E-3</v>
      </c>
      <c r="BY24" s="12">
        <v>-4.0000000000000001E-3</v>
      </c>
      <c r="BZ24" s="12">
        <v>-1.2999999999999999E-3</v>
      </c>
      <c r="CA24" s="12">
        <v>1.2999999999999999E-3</v>
      </c>
      <c r="CB24" s="12">
        <v>3.7000000000000002E-3</v>
      </c>
      <c r="CC24" s="12">
        <v>5.7000000000000002E-3</v>
      </c>
      <c r="CD24" s="12">
        <v>7.3000000000000001E-3</v>
      </c>
      <c r="CE24" s="12">
        <v>8.5000000000000006E-3</v>
      </c>
      <c r="CF24" s="12">
        <v>9.4000000000000004E-3</v>
      </c>
      <c r="CG24" s="12">
        <v>9.9000000000000008E-3</v>
      </c>
      <c r="CH24" s="12">
        <v>0.01</v>
      </c>
      <c r="CI24" s="50"/>
      <c r="CJ24" s="50"/>
      <c r="CK24" s="50"/>
      <c r="CL24" s="50"/>
      <c r="CM24" s="50"/>
      <c r="CN24" s="50"/>
      <c r="CO24" s="50"/>
      <c r="CP24" s="50"/>
      <c r="CQ24" s="50"/>
      <c r="CR24" s="50"/>
      <c r="CS24" s="50"/>
      <c r="CT24" s="50"/>
      <c r="CU24" s="50"/>
      <c r="CV24" s="50"/>
      <c r="CW24" s="50"/>
      <c r="CX24" s="50"/>
      <c r="CY24" s="50"/>
      <c r="CZ24" s="50"/>
      <c r="DA24" s="50"/>
      <c r="DB24" s="50"/>
      <c r="DC24" s="50"/>
      <c r="DD24" s="50"/>
      <c r="DE24" s="50"/>
    </row>
    <row r="25" spans="1:109" x14ac:dyDescent="0.2">
      <c r="A25" s="14">
        <v>43</v>
      </c>
      <c r="B25" s="55">
        <v>2.8500000000000001E-2</v>
      </c>
      <c r="C25" s="55">
        <v>2.6200000000000001E-2</v>
      </c>
      <c r="D25" s="55">
        <v>2.3800000000000002E-2</v>
      </c>
      <c r="E25" s="55">
        <v>2.0899999999999998E-2</v>
      </c>
      <c r="F25" s="55">
        <v>1.7600000000000001E-2</v>
      </c>
      <c r="G25" s="55">
        <v>1.41E-2</v>
      </c>
      <c r="H25" s="55">
        <v>1.06E-2</v>
      </c>
      <c r="I25" s="55">
        <v>7.3000000000000001E-3</v>
      </c>
      <c r="J25" s="55">
        <v>4.3E-3</v>
      </c>
      <c r="K25" s="55">
        <v>1.4E-3</v>
      </c>
      <c r="L25" s="55">
        <v>-1.4E-3</v>
      </c>
      <c r="M25" s="55">
        <v>-4.0000000000000001E-3</v>
      </c>
      <c r="N25" s="55">
        <v>-6.3E-3</v>
      </c>
      <c r="O25" s="55">
        <v>-7.9000000000000008E-3</v>
      </c>
      <c r="P25" s="55">
        <v>-8.6999999999999994E-3</v>
      </c>
      <c r="Q25" s="55">
        <v>-8.3999999999999995E-3</v>
      </c>
      <c r="R25" s="55">
        <v>-6.6E-3</v>
      </c>
      <c r="S25" s="55">
        <v>-3.3999999999999998E-3</v>
      </c>
      <c r="T25" s="55">
        <v>1.1999999999999999E-3</v>
      </c>
      <c r="U25" s="55">
        <v>7.0000000000000001E-3</v>
      </c>
      <c r="V25" s="55">
        <v>1.32E-2</v>
      </c>
      <c r="W25" s="55">
        <v>1.9199999999999998E-2</v>
      </c>
      <c r="X25" s="55">
        <v>2.47E-2</v>
      </c>
      <c r="Y25" s="55">
        <v>2.92E-2</v>
      </c>
      <c r="Z25" s="55">
        <v>3.2399999999999998E-2</v>
      </c>
      <c r="AA25" s="55">
        <v>3.4299999999999997E-2</v>
      </c>
      <c r="AB25" s="55">
        <v>3.5000000000000003E-2</v>
      </c>
      <c r="AC25" s="55">
        <v>3.4599999999999999E-2</v>
      </c>
      <c r="AD25" s="55">
        <v>3.32E-2</v>
      </c>
      <c r="AE25" s="55">
        <v>3.0800000000000001E-2</v>
      </c>
      <c r="AF25" s="55">
        <v>2.75E-2</v>
      </c>
      <c r="AG25" s="55">
        <v>2.3E-2</v>
      </c>
      <c r="AH25" s="55">
        <v>1.7399999999999999E-2</v>
      </c>
      <c r="AI25" s="55">
        <v>1.11E-2</v>
      </c>
      <c r="AJ25" s="55">
        <v>4.7000000000000002E-3</v>
      </c>
      <c r="AK25" s="55">
        <v>-1.2999999999999999E-3</v>
      </c>
      <c r="AL25" s="55">
        <v>-6.6E-3</v>
      </c>
      <c r="AM25" s="55">
        <v>-1.0699999999999999E-2</v>
      </c>
      <c r="AN25" s="55">
        <v>-1.32E-2</v>
      </c>
      <c r="AO25" s="55">
        <v>-1.37E-2</v>
      </c>
      <c r="AP25" s="55">
        <v>-1.2E-2</v>
      </c>
      <c r="AQ25" s="55">
        <v>-7.6E-3</v>
      </c>
      <c r="AR25" s="55">
        <v>-5.9999999999999995E-4</v>
      </c>
      <c r="AS25" s="55">
        <v>8.0000000000000002E-3</v>
      </c>
      <c r="AT25" s="55">
        <v>1.6500000000000001E-2</v>
      </c>
      <c r="AU25" s="55">
        <v>2.29E-2</v>
      </c>
      <c r="AV25" s="55">
        <v>2.53E-2</v>
      </c>
      <c r="AW25" s="55">
        <v>2.3699999999999999E-2</v>
      </c>
      <c r="AX25" s="55">
        <v>1.9400000000000001E-2</v>
      </c>
      <c r="AY25" s="55">
        <v>1.43E-2</v>
      </c>
      <c r="AZ25" s="55">
        <v>1.04E-2</v>
      </c>
      <c r="BA25" s="55">
        <v>8.6999999999999994E-3</v>
      </c>
      <c r="BB25" s="55">
        <v>9.7999999999999997E-3</v>
      </c>
      <c r="BC25" s="55">
        <v>1.29E-2</v>
      </c>
      <c r="BD25" s="55">
        <v>1.7299999999999999E-2</v>
      </c>
      <c r="BE25" s="55">
        <v>2.1999999999999999E-2</v>
      </c>
      <c r="BF25" s="55">
        <v>2.6100000000000002E-2</v>
      </c>
      <c r="BG25" s="55">
        <v>2.86E-2</v>
      </c>
      <c r="BH25" s="55">
        <v>2.8799999999999999E-2</v>
      </c>
      <c r="BI25" s="55">
        <v>2.64E-2</v>
      </c>
      <c r="BJ25" s="55">
        <v>2.12E-2</v>
      </c>
      <c r="BK25" s="55">
        <v>1.37E-2</v>
      </c>
      <c r="BL25" s="55">
        <v>4.3E-3</v>
      </c>
      <c r="BM25" s="55">
        <v>-6.4000000000000003E-3</v>
      </c>
      <c r="BN25" s="55">
        <v>-1.7999999999999999E-2</v>
      </c>
      <c r="BO25" s="12">
        <v>-2.0500000000000001E-2</v>
      </c>
      <c r="BP25" s="12">
        <v>-2.2100000000000002E-2</v>
      </c>
      <c r="BQ25" s="12">
        <v>-2.2599999999999999E-2</v>
      </c>
      <c r="BR25" s="12">
        <v>-2.2200000000000001E-2</v>
      </c>
      <c r="BS25" s="12">
        <v>-2.0799999999999999E-2</v>
      </c>
      <c r="BT25" s="12">
        <v>-1.8700000000000001E-2</v>
      </c>
      <c r="BU25" s="12">
        <v>-1.5900000000000001E-2</v>
      </c>
      <c r="BV25" s="12">
        <v>-1.2800000000000001E-2</v>
      </c>
      <c r="BW25" s="12">
        <v>-9.7000000000000003E-3</v>
      </c>
      <c r="BX25" s="12">
        <v>-6.7999999999999996E-3</v>
      </c>
      <c r="BY25" s="12">
        <v>-4.1999999999999997E-3</v>
      </c>
      <c r="BZ25" s="12">
        <v>-1.6000000000000001E-3</v>
      </c>
      <c r="CA25" s="12">
        <v>1E-3</v>
      </c>
      <c r="CB25" s="12">
        <v>3.3E-3</v>
      </c>
      <c r="CC25" s="12">
        <v>5.4000000000000003E-3</v>
      </c>
      <c r="CD25" s="12">
        <v>7.1000000000000004E-3</v>
      </c>
      <c r="CE25" s="12">
        <v>8.3999999999999995E-3</v>
      </c>
      <c r="CF25" s="12">
        <v>9.2999999999999992E-3</v>
      </c>
      <c r="CG25" s="12">
        <v>9.7999999999999997E-3</v>
      </c>
      <c r="CH25" s="12">
        <v>0.01</v>
      </c>
      <c r="CI25" s="50"/>
      <c r="CJ25" s="50"/>
      <c r="CK25" s="50"/>
      <c r="CL25" s="50"/>
      <c r="CM25" s="50"/>
      <c r="CN25" s="50"/>
      <c r="CO25" s="50"/>
      <c r="CP25" s="50"/>
      <c r="CQ25" s="50"/>
      <c r="CR25" s="50"/>
      <c r="CS25" s="50"/>
      <c r="CT25" s="50"/>
      <c r="CU25" s="50"/>
      <c r="CV25" s="50"/>
      <c r="CW25" s="50"/>
      <c r="CX25" s="50"/>
      <c r="CY25" s="50"/>
      <c r="CZ25" s="50"/>
      <c r="DA25" s="50"/>
      <c r="DB25" s="50"/>
      <c r="DC25" s="50"/>
      <c r="DD25" s="50"/>
      <c r="DE25" s="50"/>
    </row>
    <row r="26" spans="1:109" x14ac:dyDescent="0.2">
      <c r="A26" s="14">
        <v>44</v>
      </c>
      <c r="B26" s="55">
        <v>2.69E-2</v>
      </c>
      <c r="C26" s="55">
        <v>2.47E-2</v>
      </c>
      <c r="D26" s="55">
        <v>2.2499999999999999E-2</v>
      </c>
      <c r="E26" s="55">
        <v>1.9900000000000001E-2</v>
      </c>
      <c r="F26" s="55">
        <v>1.6799999999999999E-2</v>
      </c>
      <c r="G26" s="55">
        <v>1.3599999999999999E-2</v>
      </c>
      <c r="H26" s="55">
        <v>1.03E-2</v>
      </c>
      <c r="I26" s="55">
        <v>7.3000000000000001E-3</v>
      </c>
      <c r="J26" s="55">
        <v>4.4000000000000003E-3</v>
      </c>
      <c r="K26" s="55">
        <v>1.6999999999999999E-3</v>
      </c>
      <c r="L26" s="55">
        <v>-8.9999999999999998E-4</v>
      </c>
      <c r="M26" s="55">
        <v>-3.3E-3</v>
      </c>
      <c r="N26" s="55">
        <v>-5.3E-3</v>
      </c>
      <c r="O26" s="55">
        <v>-6.7000000000000002E-3</v>
      </c>
      <c r="P26" s="55">
        <v>-7.4000000000000003E-3</v>
      </c>
      <c r="Q26" s="55">
        <v>-7.0000000000000001E-3</v>
      </c>
      <c r="R26" s="55">
        <v>-5.4000000000000003E-3</v>
      </c>
      <c r="S26" s="55">
        <v>-2.3999999999999998E-3</v>
      </c>
      <c r="T26" s="55">
        <v>1.9E-3</v>
      </c>
      <c r="U26" s="55">
        <v>7.3000000000000001E-3</v>
      </c>
      <c r="V26" s="55">
        <v>1.2999999999999999E-2</v>
      </c>
      <c r="W26" s="55">
        <v>1.8700000000000001E-2</v>
      </c>
      <c r="X26" s="55">
        <v>2.4E-2</v>
      </c>
      <c r="Y26" s="55">
        <v>2.8500000000000001E-2</v>
      </c>
      <c r="Z26" s="55">
        <v>3.1800000000000002E-2</v>
      </c>
      <c r="AA26" s="55">
        <v>3.3700000000000001E-2</v>
      </c>
      <c r="AB26" s="55">
        <v>3.4500000000000003E-2</v>
      </c>
      <c r="AC26" s="55">
        <v>3.4200000000000001E-2</v>
      </c>
      <c r="AD26" s="55">
        <v>3.3000000000000002E-2</v>
      </c>
      <c r="AE26" s="55">
        <v>3.1E-2</v>
      </c>
      <c r="AF26" s="55">
        <v>2.8199999999999999E-2</v>
      </c>
      <c r="AG26" s="55">
        <v>2.4500000000000001E-2</v>
      </c>
      <c r="AH26" s="55">
        <v>1.9800000000000002E-2</v>
      </c>
      <c r="AI26" s="55">
        <v>1.44E-2</v>
      </c>
      <c r="AJ26" s="55">
        <v>8.6999999999999994E-3</v>
      </c>
      <c r="AK26" s="55">
        <v>3.2000000000000002E-3</v>
      </c>
      <c r="AL26" s="55">
        <v>-1.8E-3</v>
      </c>
      <c r="AM26" s="55">
        <v>-5.8999999999999999E-3</v>
      </c>
      <c r="AN26" s="55">
        <v>-8.6E-3</v>
      </c>
      <c r="AO26" s="55">
        <v>-9.5999999999999992E-3</v>
      </c>
      <c r="AP26" s="55">
        <v>-8.6E-3</v>
      </c>
      <c r="AQ26" s="55">
        <v>-5.3E-3</v>
      </c>
      <c r="AR26" s="55">
        <v>2.9999999999999997E-4</v>
      </c>
      <c r="AS26" s="55">
        <v>7.3000000000000001E-3</v>
      </c>
      <c r="AT26" s="55">
        <v>1.4200000000000001E-2</v>
      </c>
      <c r="AU26" s="55">
        <v>1.9199999999999998E-2</v>
      </c>
      <c r="AV26" s="55">
        <v>2.1000000000000001E-2</v>
      </c>
      <c r="AW26" s="55">
        <v>1.9300000000000001E-2</v>
      </c>
      <c r="AX26" s="55">
        <v>1.5299999999999999E-2</v>
      </c>
      <c r="AY26" s="55">
        <v>1.09E-2</v>
      </c>
      <c r="AZ26" s="55">
        <v>7.7000000000000002E-3</v>
      </c>
      <c r="BA26" s="55">
        <v>6.7000000000000002E-3</v>
      </c>
      <c r="BB26" s="55">
        <v>8.2000000000000007E-3</v>
      </c>
      <c r="BC26" s="55">
        <v>1.1599999999999999E-2</v>
      </c>
      <c r="BD26" s="55">
        <v>1.61E-2</v>
      </c>
      <c r="BE26" s="55">
        <v>2.0899999999999998E-2</v>
      </c>
      <c r="BF26" s="55">
        <v>2.5100000000000001E-2</v>
      </c>
      <c r="BG26" s="55">
        <v>2.7699999999999999E-2</v>
      </c>
      <c r="BH26" s="55">
        <v>2.8299999999999999E-2</v>
      </c>
      <c r="BI26" s="55">
        <v>2.6499999999999999E-2</v>
      </c>
      <c r="BJ26" s="55">
        <v>2.2200000000000001E-2</v>
      </c>
      <c r="BK26" s="55">
        <v>1.5800000000000002E-2</v>
      </c>
      <c r="BL26" s="55">
        <v>7.6E-3</v>
      </c>
      <c r="BM26" s="55">
        <v>-2E-3</v>
      </c>
      <c r="BN26" s="55">
        <v>-1.2500000000000001E-2</v>
      </c>
      <c r="BO26" s="12">
        <v>-1.4800000000000001E-2</v>
      </c>
      <c r="BP26" s="12">
        <v>-1.66E-2</v>
      </c>
      <c r="BQ26" s="12">
        <v>-1.7600000000000001E-2</v>
      </c>
      <c r="BR26" s="12">
        <v>-1.7899999999999999E-2</v>
      </c>
      <c r="BS26" s="12">
        <v>-1.7399999999999999E-2</v>
      </c>
      <c r="BT26" s="12">
        <v>-1.61E-2</v>
      </c>
      <c r="BU26" s="12">
        <v>-1.4200000000000001E-2</v>
      </c>
      <c r="BV26" s="12">
        <v>-1.18E-2</v>
      </c>
      <c r="BW26" s="12">
        <v>-9.1999999999999998E-3</v>
      </c>
      <c r="BX26" s="12">
        <v>-6.7999999999999996E-3</v>
      </c>
      <c r="BY26" s="12">
        <v>-4.3E-3</v>
      </c>
      <c r="BZ26" s="12">
        <v>-1.8E-3</v>
      </c>
      <c r="CA26" s="12">
        <v>6.9999999999999999E-4</v>
      </c>
      <c r="CB26" s="12">
        <v>3.0999999999999999E-3</v>
      </c>
      <c r="CC26" s="12">
        <v>5.1999999999999998E-3</v>
      </c>
      <c r="CD26" s="12">
        <v>6.8999999999999999E-3</v>
      </c>
      <c r="CE26" s="12">
        <v>8.3000000000000001E-3</v>
      </c>
      <c r="CF26" s="12">
        <v>9.2999999999999992E-3</v>
      </c>
      <c r="CG26" s="12">
        <v>9.7999999999999997E-3</v>
      </c>
      <c r="CH26" s="12">
        <v>0.01</v>
      </c>
      <c r="CI26" s="50"/>
      <c r="CJ26" s="50"/>
      <c r="CK26" s="50"/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0"/>
      <c r="DA26" s="50"/>
      <c r="DB26" s="50"/>
      <c r="DC26" s="50"/>
      <c r="DD26" s="50"/>
      <c r="DE26" s="50"/>
    </row>
    <row r="27" spans="1:109" x14ac:dyDescent="0.2">
      <c r="A27" s="14">
        <v>45</v>
      </c>
      <c r="B27" s="55">
        <v>2.5399999999999999E-2</v>
      </c>
      <c r="C27" s="55">
        <v>2.3300000000000001E-2</v>
      </c>
      <c r="D27" s="55">
        <v>2.12E-2</v>
      </c>
      <c r="E27" s="55">
        <v>1.8800000000000001E-2</v>
      </c>
      <c r="F27" s="55">
        <v>1.6E-2</v>
      </c>
      <c r="G27" s="55">
        <v>1.2999999999999999E-2</v>
      </c>
      <c r="H27" s="55">
        <v>0.01</v>
      </c>
      <c r="I27" s="55">
        <v>7.1000000000000004E-3</v>
      </c>
      <c r="J27" s="55">
        <v>4.4000000000000003E-3</v>
      </c>
      <c r="K27" s="55">
        <v>1.8E-3</v>
      </c>
      <c r="L27" s="55">
        <v>-5.0000000000000001E-4</v>
      </c>
      <c r="M27" s="55">
        <v>-2.5999999999999999E-3</v>
      </c>
      <c r="N27" s="55">
        <v>-4.4000000000000003E-3</v>
      </c>
      <c r="O27" s="55">
        <v>-5.5999999999999999E-3</v>
      </c>
      <c r="P27" s="55">
        <v>-6.1000000000000004E-3</v>
      </c>
      <c r="Q27" s="55">
        <v>-5.5999999999999999E-3</v>
      </c>
      <c r="R27" s="55">
        <v>-4.0000000000000001E-3</v>
      </c>
      <c r="S27" s="55">
        <v>-1.1999999999999999E-3</v>
      </c>
      <c r="T27" s="55">
        <v>2.8E-3</v>
      </c>
      <c r="U27" s="55">
        <v>7.6E-3</v>
      </c>
      <c r="V27" s="55">
        <v>1.29E-2</v>
      </c>
      <c r="W27" s="55">
        <v>1.83E-2</v>
      </c>
      <c r="X27" s="55">
        <v>2.3300000000000001E-2</v>
      </c>
      <c r="Y27" s="55">
        <v>2.7699999999999999E-2</v>
      </c>
      <c r="Z27" s="55">
        <v>3.1E-2</v>
      </c>
      <c r="AA27" s="55">
        <v>3.3000000000000002E-2</v>
      </c>
      <c r="AB27" s="55">
        <v>3.3700000000000001E-2</v>
      </c>
      <c r="AC27" s="55">
        <v>3.3500000000000002E-2</v>
      </c>
      <c r="AD27" s="55">
        <v>3.2399999999999998E-2</v>
      </c>
      <c r="AE27" s="55">
        <v>3.0800000000000001E-2</v>
      </c>
      <c r="AF27" s="55">
        <v>2.8500000000000001E-2</v>
      </c>
      <c r="AG27" s="55">
        <v>2.5499999999999998E-2</v>
      </c>
      <c r="AH27" s="55">
        <v>2.1700000000000001E-2</v>
      </c>
      <c r="AI27" s="55">
        <v>1.7100000000000001E-2</v>
      </c>
      <c r="AJ27" s="55">
        <v>1.21E-2</v>
      </c>
      <c r="AK27" s="55">
        <v>7.1000000000000004E-3</v>
      </c>
      <c r="AL27" s="55">
        <v>2.5000000000000001E-3</v>
      </c>
      <c r="AM27" s="55">
        <v>-1.4E-3</v>
      </c>
      <c r="AN27" s="55">
        <v>-4.1999999999999997E-3</v>
      </c>
      <c r="AO27" s="55">
        <v>-5.4000000000000003E-3</v>
      </c>
      <c r="AP27" s="55">
        <v>-4.7999999999999996E-3</v>
      </c>
      <c r="AQ27" s="55">
        <v>-2.3E-3</v>
      </c>
      <c r="AR27" s="55">
        <v>2E-3</v>
      </c>
      <c r="AS27" s="55">
        <v>7.4000000000000003E-3</v>
      </c>
      <c r="AT27" s="55">
        <v>1.2699999999999999E-2</v>
      </c>
      <c r="AU27" s="55">
        <v>1.6400000000000001E-2</v>
      </c>
      <c r="AV27" s="55">
        <v>1.7399999999999999E-2</v>
      </c>
      <c r="AW27" s="55">
        <v>1.55E-2</v>
      </c>
      <c r="AX27" s="55">
        <v>1.18E-2</v>
      </c>
      <c r="AY27" s="55">
        <v>7.9000000000000008E-3</v>
      </c>
      <c r="AZ27" s="55">
        <v>5.1999999999999998E-3</v>
      </c>
      <c r="BA27" s="55">
        <v>4.7000000000000002E-3</v>
      </c>
      <c r="BB27" s="55">
        <v>6.4000000000000003E-3</v>
      </c>
      <c r="BC27" s="55">
        <v>0.01</v>
      </c>
      <c r="BD27" s="55">
        <v>1.4500000000000001E-2</v>
      </c>
      <c r="BE27" s="55">
        <v>1.9300000000000001E-2</v>
      </c>
      <c r="BF27" s="55">
        <v>2.3400000000000001E-2</v>
      </c>
      <c r="BG27" s="55">
        <v>2.6200000000000001E-2</v>
      </c>
      <c r="BH27" s="55">
        <v>2.7099999999999999E-2</v>
      </c>
      <c r="BI27" s="55">
        <v>2.5899999999999999E-2</v>
      </c>
      <c r="BJ27" s="55">
        <v>2.2599999999999999E-2</v>
      </c>
      <c r="BK27" s="55">
        <v>1.72E-2</v>
      </c>
      <c r="BL27" s="55">
        <v>1.01E-2</v>
      </c>
      <c r="BM27" s="55">
        <v>1.6999999999999999E-3</v>
      </c>
      <c r="BN27" s="55">
        <v>-7.4999999999999997E-3</v>
      </c>
      <c r="BO27" s="12">
        <v>-9.5999999999999992E-3</v>
      </c>
      <c r="BP27" s="12">
        <v>-1.15E-2</v>
      </c>
      <c r="BQ27" s="12">
        <v>-1.2800000000000001E-2</v>
      </c>
      <c r="BR27" s="12">
        <v>-1.3599999999999999E-2</v>
      </c>
      <c r="BS27" s="12">
        <v>-1.38E-2</v>
      </c>
      <c r="BT27" s="12">
        <v>-1.3299999999999999E-2</v>
      </c>
      <c r="BU27" s="12">
        <v>-1.2200000000000001E-2</v>
      </c>
      <c r="BV27" s="12">
        <v>-1.0500000000000001E-2</v>
      </c>
      <c r="BW27" s="12">
        <v>-8.5000000000000006E-3</v>
      </c>
      <c r="BX27" s="12">
        <v>-6.4999999999999997E-3</v>
      </c>
      <c r="BY27" s="12">
        <v>-4.3E-3</v>
      </c>
      <c r="BZ27" s="12">
        <v>-1.9E-3</v>
      </c>
      <c r="CA27" s="12">
        <v>5.9999999999999995E-4</v>
      </c>
      <c r="CB27" s="12">
        <v>2.8999999999999998E-3</v>
      </c>
      <c r="CC27" s="12">
        <v>5.0000000000000001E-3</v>
      </c>
      <c r="CD27" s="12">
        <v>6.7999999999999996E-3</v>
      </c>
      <c r="CE27" s="12">
        <v>8.2000000000000007E-3</v>
      </c>
      <c r="CF27" s="12">
        <v>9.1999999999999998E-3</v>
      </c>
      <c r="CG27" s="12">
        <v>9.7999999999999997E-3</v>
      </c>
      <c r="CH27" s="12">
        <v>0.01</v>
      </c>
      <c r="CI27" s="50"/>
      <c r="CJ27" s="50"/>
      <c r="CK27" s="50"/>
      <c r="CL27" s="50"/>
      <c r="CM27" s="50"/>
      <c r="CN27" s="50"/>
      <c r="CO27" s="50"/>
      <c r="CP27" s="50"/>
      <c r="CQ27" s="50"/>
      <c r="CR27" s="50"/>
      <c r="CS27" s="50"/>
      <c r="CT27" s="50"/>
      <c r="CU27" s="50"/>
      <c r="CV27" s="50"/>
      <c r="CW27" s="50"/>
      <c r="CX27" s="50"/>
      <c r="CY27" s="50"/>
      <c r="CZ27" s="50"/>
      <c r="DA27" s="50"/>
      <c r="DB27" s="50"/>
      <c r="DC27" s="50"/>
      <c r="DD27" s="50"/>
      <c r="DE27" s="50"/>
    </row>
    <row r="28" spans="1:109" x14ac:dyDescent="0.2">
      <c r="A28" s="14">
        <v>46</v>
      </c>
      <c r="B28" s="55">
        <v>2.4E-2</v>
      </c>
      <c r="C28" s="55">
        <v>2.1999999999999999E-2</v>
      </c>
      <c r="D28" s="55">
        <v>0.02</v>
      </c>
      <c r="E28" s="55">
        <v>1.77E-2</v>
      </c>
      <c r="F28" s="55">
        <v>1.5100000000000001E-2</v>
      </c>
      <c r="G28" s="55">
        <v>1.23E-2</v>
      </c>
      <c r="H28" s="55">
        <v>9.4999999999999998E-3</v>
      </c>
      <c r="I28" s="55">
        <v>6.7000000000000002E-3</v>
      </c>
      <c r="J28" s="55">
        <v>4.1999999999999997E-3</v>
      </c>
      <c r="K28" s="55">
        <v>1.9E-3</v>
      </c>
      <c r="L28" s="55">
        <v>-2.0000000000000001E-4</v>
      </c>
      <c r="M28" s="55">
        <v>-2.0999999999999999E-3</v>
      </c>
      <c r="N28" s="55">
        <v>-3.5999999999999999E-3</v>
      </c>
      <c r="O28" s="55">
        <v>-4.4999999999999997E-3</v>
      </c>
      <c r="P28" s="55">
        <v>-4.7999999999999996E-3</v>
      </c>
      <c r="Q28" s="55">
        <v>-4.1999999999999997E-3</v>
      </c>
      <c r="R28" s="55">
        <v>-2.5999999999999999E-3</v>
      </c>
      <c r="S28" s="55">
        <v>0</v>
      </c>
      <c r="T28" s="55">
        <v>3.7000000000000002E-3</v>
      </c>
      <c r="U28" s="55">
        <v>8.2000000000000007E-3</v>
      </c>
      <c r="V28" s="55">
        <v>1.2999999999999999E-2</v>
      </c>
      <c r="W28" s="55">
        <v>1.7999999999999999E-2</v>
      </c>
      <c r="X28" s="55">
        <v>2.2700000000000001E-2</v>
      </c>
      <c r="Y28" s="55">
        <v>2.69E-2</v>
      </c>
      <c r="Z28" s="55">
        <v>3.0099999999999998E-2</v>
      </c>
      <c r="AA28" s="55">
        <v>3.2000000000000001E-2</v>
      </c>
      <c r="AB28" s="55">
        <v>3.2800000000000003E-2</v>
      </c>
      <c r="AC28" s="55">
        <v>3.2599999999999997E-2</v>
      </c>
      <c r="AD28" s="55">
        <v>3.1699999999999999E-2</v>
      </c>
      <c r="AE28" s="55">
        <v>3.0300000000000001E-2</v>
      </c>
      <c r="AF28" s="55">
        <v>2.8500000000000001E-2</v>
      </c>
      <c r="AG28" s="55">
        <v>2.6100000000000002E-2</v>
      </c>
      <c r="AH28" s="55">
        <v>2.3E-2</v>
      </c>
      <c r="AI28" s="55">
        <v>1.9099999999999999E-2</v>
      </c>
      <c r="AJ28" s="55">
        <v>1.4800000000000001E-2</v>
      </c>
      <c r="AK28" s="55">
        <v>1.04E-2</v>
      </c>
      <c r="AL28" s="55">
        <v>6.1999999999999998E-3</v>
      </c>
      <c r="AM28" s="55">
        <v>2.7000000000000001E-3</v>
      </c>
      <c r="AN28" s="55">
        <v>1E-4</v>
      </c>
      <c r="AO28" s="55">
        <v>-1.1000000000000001E-3</v>
      </c>
      <c r="AP28" s="55">
        <v>-8.9999999999999998E-4</v>
      </c>
      <c r="AQ28" s="55">
        <v>1E-3</v>
      </c>
      <c r="AR28" s="55">
        <v>4.1999999999999997E-3</v>
      </c>
      <c r="AS28" s="55">
        <v>8.2000000000000007E-3</v>
      </c>
      <c r="AT28" s="55">
        <v>1.21E-2</v>
      </c>
      <c r="AU28" s="55">
        <v>1.46E-2</v>
      </c>
      <c r="AV28" s="55">
        <v>1.4800000000000001E-2</v>
      </c>
      <c r="AW28" s="55">
        <v>1.26E-2</v>
      </c>
      <c r="AX28" s="55">
        <v>8.9999999999999993E-3</v>
      </c>
      <c r="AY28" s="55">
        <v>5.3E-3</v>
      </c>
      <c r="AZ28" s="55">
        <v>3.0000000000000001E-3</v>
      </c>
      <c r="BA28" s="55">
        <v>2.5999999999999999E-3</v>
      </c>
      <c r="BB28" s="55">
        <v>4.4000000000000003E-3</v>
      </c>
      <c r="BC28" s="55">
        <v>8.0000000000000002E-3</v>
      </c>
      <c r="BD28" s="55">
        <v>1.2500000000000001E-2</v>
      </c>
      <c r="BE28" s="55">
        <v>1.7299999999999999E-2</v>
      </c>
      <c r="BF28" s="55">
        <v>2.1399999999999999E-2</v>
      </c>
      <c r="BG28" s="55">
        <v>2.4299999999999999E-2</v>
      </c>
      <c r="BH28" s="55">
        <v>2.5499999999999998E-2</v>
      </c>
      <c r="BI28" s="55">
        <v>2.4799999999999999E-2</v>
      </c>
      <c r="BJ28" s="55">
        <v>2.2200000000000001E-2</v>
      </c>
      <c r="BK28" s="55">
        <v>1.78E-2</v>
      </c>
      <c r="BL28" s="55">
        <v>1.18E-2</v>
      </c>
      <c r="BM28" s="55">
        <v>4.7000000000000002E-3</v>
      </c>
      <c r="BN28" s="55">
        <v>-3.3E-3</v>
      </c>
      <c r="BO28" s="12">
        <v>-5.1000000000000004E-3</v>
      </c>
      <c r="BP28" s="12">
        <v>-6.8999999999999999E-3</v>
      </c>
      <c r="BQ28" s="12">
        <v>-8.3999999999999995E-3</v>
      </c>
      <c r="BR28" s="12">
        <v>-9.4999999999999998E-3</v>
      </c>
      <c r="BS28" s="12">
        <v>-1.0200000000000001E-2</v>
      </c>
      <c r="BT28" s="12">
        <v>-1.04E-2</v>
      </c>
      <c r="BU28" s="12">
        <v>-0.01</v>
      </c>
      <c r="BV28" s="12">
        <v>-8.9999999999999993E-3</v>
      </c>
      <c r="BW28" s="12">
        <v>-7.6E-3</v>
      </c>
      <c r="BX28" s="12">
        <v>-5.8999999999999999E-3</v>
      </c>
      <c r="BY28" s="12">
        <v>-4.0000000000000001E-3</v>
      </c>
      <c r="BZ28" s="12">
        <v>-1.8E-3</v>
      </c>
      <c r="CA28" s="12">
        <v>5.0000000000000001E-4</v>
      </c>
      <c r="CB28" s="12">
        <v>2.8E-3</v>
      </c>
      <c r="CC28" s="12">
        <v>4.8999999999999998E-3</v>
      </c>
      <c r="CD28" s="12">
        <v>6.7000000000000002E-3</v>
      </c>
      <c r="CE28" s="12">
        <v>8.0999999999999996E-3</v>
      </c>
      <c r="CF28" s="12">
        <v>9.1999999999999998E-3</v>
      </c>
      <c r="CG28" s="12">
        <v>9.7999999999999997E-3</v>
      </c>
      <c r="CH28" s="12">
        <v>0.01</v>
      </c>
      <c r="CI28" s="50"/>
      <c r="CJ28" s="50"/>
      <c r="CK28" s="50"/>
      <c r="CL28" s="50"/>
      <c r="CM28" s="50"/>
      <c r="CN28" s="50"/>
      <c r="CO28" s="50"/>
      <c r="CP28" s="50"/>
      <c r="CQ28" s="50"/>
      <c r="CR28" s="50"/>
      <c r="CS28" s="50"/>
      <c r="CT28" s="50"/>
      <c r="CU28" s="50"/>
      <c r="CV28" s="50"/>
      <c r="CW28" s="50"/>
      <c r="CX28" s="50"/>
      <c r="CY28" s="50"/>
      <c r="CZ28" s="50"/>
      <c r="DA28" s="50"/>
      <c r="DB28" s="50"/>
      <c r="DC28" s="50"/>
      <c r="DD28" s="50"/>
      <c r="DE28" s="50"/>
    </row>
    <row r="29" spans="1:109" x14ac:dyDescent="0.2">
      <c r="A29" s="14">
        <v>47</v>
      </c>
      <c r="B29" s="55">
        <v>2.2599999999999999E-2</v>
      </c>
      <c r="C29" s="55">
        <v>2.07E-2</v>
      </c>
      <c r="D29" s="55">
        <v>1.8800000000000001E-2</v>
      </c>
      <c r="E29" s="55">
        <v>1.67E-2</v>
      </c>
      <c r="F29" s="55">
        <v>1.43E-2</v>
      </c>
      <c r="G29" s="55">
        <v>1.1599999999999999E-2</v>
      </c>
      <c r="H29" s="55">
        <v>8.8999999999999999E-3</v>
      </c>
      <c r="I29" s="55">
        <v>6.3E-3</v>
      </c>
      <c r="J29" s="55">
        <v>3.8999999999999998E-3</v>
      </c>
      <c r="K29" s="55">
        <v>1.8E-3</v>
      </c>
      <c r="L29" s="55">
        <v>0</v>
      </c>
      <c r="M29" s="55">
        <v>-1.6000000000000001E-3</v>
      </c>
      <c r="N29" s="55">
        <v>-2.8999999999999998E-3</v>
      </c>
      <c r="O29" s="55">
        <v>-3.5000000000000001E-3</v>
      </c>
      <c r="P29" s="55">
        <v>-3.5999999999999999E-3</v>
      </c>
      <c r="Q29" s="55">
        <v>-2.8999999999999998E-3</v>
      </c>
      <c r="R29" s="55">
        <v>-1.2999999999999999E-3</v>
      </c>
      <c r="S29" s="55">
        <v>1.2999999999999999E-3</v>
      </c>
      <c r="T29" s="55">
        <v>4.7999999999999996E-3</v>
      </c>
      <c r="U29" s="55">
        <v>8.8999999999999999E-3</v>
      </c>
      <c r="V29" s="55">
        <v>1.3299999999999999E-2</v>
      </c>
      <c r="W29" s="55">
        <v>1.78E-2</v>
      </c>
      <c r="X29" s="55">
        <v>2.2200000000000001E-2</v>
      </c>
      <c r="Y29" s="55">
        <v>2.6100000000000002E-2</v>
      </c>
      <c r="Z29" s="55">
        <v>2.9100000000000001E-2</v>
      </c>
      <c r="AA29" s="55">
        <v>3.09E-2</v>
      </c>
      <c r="AB29" s="55">
        <v>3.1600000000000003E-2</v>
      </c>
      <c r="AC29" s="55">
        <v>3.15E-2</v>
      </c>
      <c r="AD29" s="55">
        <v>3.0800000000000001E-2</v>
      </c>
      <c r="AE29" s="55">
        <v>2.9700000000000001E-2</v>
      </c>
      <c r="AF29" s="55">
        <v>2.8299999999999999E-2</v>
      </c>
      <c r="AG29" s="55">
        <v>2.63E-2</v>
      </c>
      <c r="AH29" s="55">
        <v>2.3699999999999999E-2</v>
      </c>
      <c r="AI29" s="55">
        <v>2.0400000000000001E-2</v>
      </c>
      <c r="AJ29" s="55">
        <v>1.67E-2</v>
      </c>
      <c r="AK29" s="55">
        <v>1.2999999999999999E-2</v>
      </c>
      <c r="AL29" s="55">
        <v>9.4000000000000004E-3</v>
      </c>
      <c r="AM29" s="55">
        <v>6.4000000000000003E-3</v>
      </c>
      <c r="AN29" s="55">
        <v>4.1999999999999997E-3</v>
      </c>
      <c r="AO29" s="55">
        <v>3.0000000000000001E-3</v>
      </c>
      <c r="AP29" s="55">
        <v>3.0999999999999999E-3</v>
      </c>
      <c r="AQ29" s="55">
        <v>4.3E-3</v>
      </c>
      <c r="AR29" s="55">
        <v>6.6E-3</v>
      </c>
      <c r="AS29" s="55">
        <v>9.4999999999999998E-3</v>
      </c>
      <c r="AT29" s="55">
        <v>1.2200000000000001E-2</v>
      </c>
      <c r="AU29" s="55">
        <v>1.38E-2</v>
      </c>
      <c r="AV29" s="55">
        <v>1.3299999999999999E-2</v>
      </c>
      <c r="AW29" s="55">
        <v>1.0800000000000001E-2</v>
      </c>
      <c r="AX29" s="55">
        <v>7.1000000000000004E-3</v>
      </c>
      <c r="AY29" s="55">
        <v>3.3999999999999998E-3</v>
      </c>
      <c r="AZ29" s="55">
        <v>1E-3</v>
      </c>
      <c r="BA29" s="55">
        <v>6.9999999999999999E-4</v>
      </c>
      <c r="BB29" s="55">
        <v>2.3999999999999998E-3</v>
      </c>
      <c r="BC29" s="55">
        <v>5.7999999999999996E-3</v>
      </c>
      <c r="BD29" s="55">
        <v>1.03E-2</v>
      </c>
      <c r="BE29" s="55">
        <v>1.4999999999999999E-2</v>
      </c>
      <c r="BF29" s="55">
        <v>1.9099999999999999E-2</v>
      </c>
      <c r="BG29" s="55">
        <v>2.1999999999999999E-2</v>
      </c>
      <c r="BH29" s="55">
        <v>2.3400000000000001E-2</v>
      </c>
      <c r="BI29" s="55">
        <v>2.3199999999999998E-2</v>
      </c>
      <c r="BJ29" s="55">
        <v>2.12E-2</v>
      </c>
      <c r="BK29" s="55">
        <v>1.7600000000000001E-2</v>
      </c>
      <c r="BL29" s="55">
        <v>1.2699999999999999E-2</v>
      </c>
      <c r="BM29" s="55">
        <v>6.7000000000000002E-3</v>
      </c>
      <c r="BN29" s="55">
        <v>0</v>
      </c>
      <c r="BO29" s="12">
        <v>-1.5E-3</v>
      </c>
      <c r="BP29" s="12">
        <v>-3.0000000000000001E-3</v>
      </c>
      <c r="BQ29" s="12">
        <v>-4.4999999999999997E-3</v>
      </c>
      <c r="BR29" s="12">
        <v>-5.7999999999999996E-3</v>
      </c>
      <c r="BS29" s="12">
        <v>-6.8999999999999999E-3</v>
      </c>
      <c r="BT29" s="12">
        <v>-7.4999999999999997E-3</v>
      </c>
      <c r="BU29" s="12">
        <v>-7.6E-3</v>
      </c>
      <c r="BV29" s="12">
        <v>-7.1999999999999998E-3</v>
      </c>
      <c r="BW29" s="12">
        <v>-6.4000000000000003E-3</v>
      </c>
      <c r="BX29" s="12">
        <v>-5.1000000000000004E-3</v>
      </c>
      <c r="BY29" s="12">
        <v>-3.5000000000000001E-3</v>
      </c>
      <c r="BZ29" s="12">
        <v>-1.6000000000000001E-3</v>
      </c>
      <c r="CA29" s="12">
        <v>5.9999999999999995E-4</v>
      </c>
      <c r="CB29" s="12">
        <v>2.7000000000000001E-3</v>
      </c>
      <c r="CC29" s="12">
        <v>4.7999999999999996E-3</v>
      </c>
      <c r="CD29" s="12">
        <v>6.6E-3</v>
      </c>
      <c r="CE29" s="12">
        <v>8.0999999999999996E-3</v>
      </c>
      <c r="CF29" s="12">
        <v>9.1000000000000004E-3</v>
      </c>
      <c r="CG29" s="12">
        <v>9.7999999999999997E-3</v>
      </c>
      <c r="CH29" s="12">
        <v>0.01</v>
      </c>
      <c r="CI29" s="50"/>
      <c r="CJ29" s="50"/>
      <c r="CK29" s="50"/>
      <c r="CL29" s="50"/>
      <c r="CM29" s="50"/>
      <c r="CN29" s="50"/>
      <c r="CO29" s="50"/>
      <c r="CP29" s="50"/>
      <c r="CQ29" s="50"/>
      <c r="CR29" s="50"/>
      <c r="CS29" s="50"/>
      <c r="CT29" s="50"/>
      <c r="CU29" s="50"/>
      <c r="CV29" s="50"/>
      <c r="CW29" s="50"/>
      <c r="CX29" s="50"/>
      <c r="CY29" s="50"/>
      <c r="CZ29" s="50"/>
      <c r="DA29" s="50"/>
      <c r="DB29" s="50"/>
      <c r="DC29" s="50"/>
      <c r="DD29" s="50"/>
      <c r="DE29" s="50"/>
    </row>
    <row r="30" spans="1:109" x14ac:dyDescent="0.2">
      <c r="A30" s="14">
        <v>48</v>
      </c>
      <c r="B30" s="55">
        <v>2.1299999999999999E-2</v>
      </c>
      <c r="C30" s="55">
        <v>1.9599999999999999E-2</v>
      </c>
      <c r="D30" s="55">
        <v>1.78E-2</v>
      </c>
      <c r="E30" s="55">
        <v>1.5800000000000002E-2</v>
      </c>
      <c r="F30" s="55">
        <v>1.35E-2</v>
      </c>
      <c r="G30" s="55">
        <v>1.09E-2</v>
      </c>
      <c r="H30" s="55">
        <v>8.3000000000000001E-3</v>
      </c>
      <c r="I30" s="55">
        <v>5.8999999999999999E-3</v>
      </c>
      <c r="J30" s="55">
        <v>3.5999999999999999E-3</v>
      </c>
      <c r="K30" s="55">
        <v>1.6999999999999999E-3</v>
      </c>
      <c r="L30" s="55">
        <v>1E-4</v>
      </c>
      <c r="M30" s="55">
        <v>-1.2999999999999999E-3</v>
      </c>
      <c r="N30" s="55">
        <v>-2.3E-3</v>
      </c>
      <c r="O30" s="55">
        <v>-2.7000000000000001E-3</v>
      </c>
      <c r="P30" s="55">
        <v>-2.5999999999999999E-3</v>
      </c>
      <c r="Q30" s="55">
        <v>-1.6999999999999999E-3</v>
      </c>
      <c r="R30" s="55">
        <v>0</v>
      </c>
      <c r="S30" s="55">
        <v>2.5999999999999999E-3</v>
      </c>
      <c r="T30" s="55">
        <v>5.8999999999999999E-3</v>
      </c>
      <c r="U30" s="55">
        <v>9.7000000000000003E-3</v>
      </c>
      <c r="V30" s="55">
        <v>1.38E-2</v>
      </c>
      <c r="W30" s="55">
        <v>1.7899999999999999E-2</v>
      </c>
      <c r="X30" s="55">
        <v>2.1899999999999999E-2</v>
      </c>
      <c r="Y30" s="55">
        <v>2.5399999999999999E-2</v>
      </c>
      <c r="Z30" s="55">
        <v>2.81E-2</v>
      </c>
      <c r="AA30" s="55">
        <v>2.9700000000000001E-2</v>
      </c>
      <c r="AB30" s="55">
        <v>3.0300000000000001E-2</v>
      </c>
      <c r="AC30" s="55">
        <v>3.0300000000000001E-2</v>
      </c>
      <c r="AD30" s="55">
        <v>2.98E-2</v>
      </c>
      <c r="AE30" s="55">
        <v>2.8899999999999999E-2</v>
      </c>
      <c r="AF30" s="55">
        <v>2.7699999999999999E-2</v>
      </c>
      <c r="AG30" s="55">
        <v>2.6100000000000002E-2</v>
      </c>
      <c r="AH30" s="55">
        <v>2.3900000000000001E-2</v>
      </c>
      <c r="AI30" s="55">
        <v>2.12E-2</v>
      </c>
      <c r="AJ30" s="55">
        <v>1.8100000000000002E-2</v>
      </c>
      <c r="AK30" s="55">
        <v>1.4999999999999999E-2</v>
      </c>
      <c r="AL30" s="55">
        <v>1.21E-2</v>
      </c>
      <c r="AM30" s="55">
        <v>9.7000000000000003E-3</v>
      </c>
      <c r="AN30" s="55">
        <v>7.9000000000000008E-3</v>
      </c>
      <c r="AO30" s="55">
        <v>6.8999999999999999E-3</v>
      </c>
      <c r="AP30" s="55">
        <v>6.7999999999999996E-3</v>
      </c>
      <c r="AQ30" s="55">
        <v>7.6E-3</v>
      </c>
      <c r="AR30" s="55">
        <v>9.1999999999999998E-3</v>
      </c>
      <c r="AS30" s="55">
        <v>1.12E-2</v>
      </c>
      <c r="AT30" s="55">
        <v>1.2999999999999999E-2</v>
      </c>
      <c r="AU30" s="55">
        <v>1.38E-2</v>
      </c>
      <c r="AV30" s="55">
        <v>1.29E-2</v>
      </c>
      <c r="AW30" s="55">
        <v>0.01</v>
      </c>
      <c r="AX30" s="55">
        <v>6.1000000000000004E-3</v>
      </c>
      <c r="AY30" s="55">
        <v>2.2000000000000001E-3</v>
      </c>
      <c r="AZ30" s="55">
        <v>-4.0000000000000002E-4</v>
      </c>
      <c r="BA30" s="55">
        <v>-1.1000000000000001E-3</v>
      </c>
      <c r="BB30" s="55">
        <v>4.0000000000000002E-4</v>
      </c>
      <c r="BC30" s="55">
        <v>3.5999999999999999E-3</v>
      </c>
      <c r="BD30" s="55">
        <v>7.9000000000000008E-3</v>
      </c>
      <c r="BE30" s="55">
        <v>1.2500000000000001E-2</v>
      </c>
      <c r="BF30" s="55">
        <v>1.66E-2</v>
      </c>
      <c r="BG30" s="55">
        <v>1.9599999999999999E-2</v>
      </c>
      <c r="BH30" s="55">
        <v>2.12E-2</v>
      </c>
      <c r="BI30" s="55">
        <v>2.12E-2</v>
      </c>
      <c r="BJ30" s="55">
        <v>1.9699999999999999E-2</v>
      </c>
      <c r="BK30" s="55">
        <v>1.6799999999999999E-2</v>
      </c>
      <c r="BL30" s="55">
        <v>1.2699999999999999E-2</v>
      </c>
      <c r="BM30" s="55">
        <v>7.7999999999999996E-3</v>
      </c>
      <c r="BN30" s="55">
        <v>2.3999999999999998E-3</v>
      </c>
      <c r="BO30" s="12">
        <v>1.2999999999999999E-3</v>
      </c>
      <c r="BP30" s="12">
        <v>1E-4</v>
      </c>
      <c r="BQ30" s="12">
        <v>-1.1999999999999999E-3</v>
      </c>
      <c r="BR30" s="12">
        <v>-2.5000000000000001E-3</v>
      </c>
      <c r="BS30" s="12">
        <v>-3.7000000000000002E-3</v>
      </c>
      <c r="BT30" s="12">
        <v>-4.7000000000000002E-3</v>
      </c>
      <c r="BU30" s="12">
        <v>-5.1999999999999998E-3</v>
      </c>
      <c r="BV30" s="12">
        <v>-5.3E-3</v>
      </c>
      <c r="BW30" s="12">
        <v>-4.8999999999999998E-3</v>
      </c>
      <c r="BX30" s="12">
        <v>-4.1000000000000003E-3</v>
      </c>
      <c r="BY30" s="12">
        <v>-2.8999999999999998E-3</v>
      </c>
      <c r="BZ30" s="12">
        <v>-1.1999999999999999E-3</v>
      </c>
      <c r="CA30" s="12">
        <v>6.9999999999999999E-4</v>
      </c>
      <c r="CB30" s="12">
        <v>2.8E-3</v>
      </c>
      <c r="CC30" s="12">
        <v>4.7000000000000002E-3</v>
      </c>
      <c r="CD30" s="12">
        <v>6.4999999999999997E-3</v>
      </c>
      <c r="CE30" s="12">
        <v>8.0000000000000002E-3</v>
      </c>
      <c r="CF30" s="12">
        <v>9.1000000000000004E-3</v>
      </c>
      <c r="CG30" s="12">
        <v>9.7999999999999997E-3</v>
      </c>
      <c r="CH30" s="12">
        <v>0.01</v>
      </c>
      <c r="CI30" s="50"/>
      <c r="CJ30" s="50"/>
      <c r="CK30" s="50"/>
      <c r="CL30" s="50"/>
      <c r="CM30" s="50"/>
      <c r="CN30" s="50"/>
      <c r="CO30" s="50"/>
      <c r="CP30" s="50"/>
      <c r="CQ30" s="50"/>
      <c r="CR30" s="50"/>
      <c r="CS30" s="50"/>
      <c r="CT30" s="50"/>
      <c r="CU30" s="50"/>
      <c r="CV30" s="50"/>
      <c r="CW30" s="50"/>
      <c r="CX30" s="50"/>
      <c r="CY30" s="50"/>
      <c r="CZ30" s="50"/>
      <c r="DA30" s="50"/>
      <c r="DB30" s="50"/>
      <c r="DC30" s="50"/>
      <c r="DD30" s="50"/>
      <c r="DE30" s="50"/>
    </row>
    <row r="31" spans="1:109" x14ac:dyDescent="0.2">
      <c r="A31" s="14">
        <v>49</v>
      </c>
      <c r="B31" s="55">
        <v>0.02</v>
      </c>
      <c r="C31" s="55">
        <v>1.8499999999999999E-2</v>
      </c>
      <c r="D31" s="55">
        <v>1.6899999999999998E-2</v>
      </c>
      <c r="E31" s="55">
        <v>1.4999999999999999E-2</v>
      </c>
      <c r="F31" s="55">
        <v>1.2800000000000001E-2</v>
      </c>
      <c r="G31" s="55">
        <v>1.03E-2</v>
      </c>
      <c r="H31" s="55">
        <v>7.7999999999999996E-3</v>
      </c>
      <c r="I31" s="55">
        <v>5.4000000000000003E-3</v>
      </c>
      <c r="J31" s="55">
        <v>3.3999999999999998E-3</v>
      </c>
      <c r="K31" s="55">
        <v>1.6000000000000001E-3</v>
      </c>
      <c r="L31" s="55">
        <v>2.0000000000000001E-4</v>
      </c>
      <c r="M31" s="55">
        <v>-1E-3</v>
      </c>
      <c r="N31" s="55">
        <v>-1.8E-3</v>
      </c>
      <c r="O31" s="55">
        <v>-2.0999999999999999E-3</v>
      </c>
      <c r="P31" s="55">
        <v>-1.6999999999999999E-3</v>
      </c>
      <c r="Q31" s="55">
        <v>-6.9999999999999999E-4</v>
      </c>
      <c r="R31" s="55">
        <v>1.1000000000000001E-3</v>
      </c>
      <c r="S31" s="55">
        <v>3.7000000000000002E-3</v>
      </c>
      <c r="T31" s="55">
        <v>6.8999999999999999E-3</v>
      </c>
      <c r="U31" s="55">
        <v>1.06E-2</v>
      </c>
      <c r="V31" s="55">
        <v>1.44E-2</v>
      </c>
      <c r="W31" s="55">
        <v>1.8200000000000001E-2</v>
      </c>
      <c r="X31" s="55">
        <v>2.18E-2</v>
      </c>
      <c r="Y31" s="55">
        <v>2.4899999999999999E-2</v>
      </c>
      <c r="Z31" s="55">
        <v>2.7099999999999999E-2</v>
      </c>
      <c r="AA31" s="55">
        <v>2.8500000000000001E-2</v>
      </c>
      <c r="AB31" s="55">
        <v>2.9100000000000001E-2</v>
      </c>
      <c r="AC31" s="55">
        <v>2.9000000000000001E-2</v>
      </c>
      <c r="AD31" s="55">
        <v>2.86E-2</v>
      </c>
      <c r="AE31" s="55">
        <v>2.7900000000000001E-2</v>
      </c>
      <c r="AF31" s="55">
        <v>2.69E-2</v>
      </c>
      <c r="AG31" s="55">
        <v>2.5600000000000001E-2</v>
      </c>
      <c r="AH31" s="55">
        <v>2.3699999999999999E-2</v>
      </c>
      <c r="AI31" s="55">
        <v>2.1399999999999999E-2</v>
      </c>
      <c r="AJ31" s="55">
        <v>1.89E-2</v>
      </c>
      <c r="AK31" s="55">
        <v>1.6400000000000001E-2</v>
      </c>
      <c r="AL31" s="55">
        <v>1.43E-2</v>
      </c>
      <c r="AM31" s="55">
        <v>1.2500000000000001E-2</v>
      </c>
      <c r="AN31" s="55">
        <v>1.12E-2</v>
      </c>
      <c r="AO31" s="55">
        <v>1.04E-2</v>
      </c>
      <c r="AP31" s="55">
        <v>1.0200000000000001E-2</v>
      </c>
      <c r="AQ31" s="55">
        <v>1.06E-2</v>
      </c>
      <c r="AR31" s="55">
        <v>1.1599999999999999E-2</v>
      </c>
      <c r="AS31" s="55">
        <v>1.2999999999999999E-2</v>
      </c>
      <c r="AT31" s="55">
        <v>1.43E-2</v>
      </c>
      <c r="AU31" s="55">
        <v>1.46E-2</v>
      </c>
      <c r="AV31" s="55">
        <v>1.3299999999999999E-2</v>
      </c>
      <c r="AW31" s="55">
        <v>1.0200000000000001E-2</v>
      </c>
      <c r="AX31" s="55">
        <v>6.0000000000000001E-3</v>
      </c>
      <c r="AY31" s="55">
        <v>1.9E-3</v>
      </c>
      <c r="AZ31" s="55">
        <v>-1.1999999999999999E-3</v>
      </c>
      <c r="BA31" s="55">
        <v>-2.3E-3</v>
      </c>
      <c r="BB31" s="55">
        <v>-1.2999999999999999E-3</v>
      </c>
      <c r="BC31" s="55">
        <v>1.5E-3</v>
      </c>
      <c r="BD31" s="55">
        <v>5.4999999999999997E-3</v>
      </c>
      <c r="BE31" s="55">
        <v>0.01</v>
      </c>
      <c r="BF31" s="55">
        <v>1.4E-2</v>
      </c>
      <c r="BG31" s="55">
        <v>1.7000000000000001E-2</v>
      </c>
      <c r="BH31" s="55">
        <v>1.8700000000000001E-2</v>
      </c>
      <c r="BI31" s="55">
        <v>1.89E-2</v>
      </c>
      <c r="BJ31" s="55">
        <v>1.78E-2</v>
      </c>
      <c r="BK31" s="55">
        <v>1.54E-2</v>
      </c>
      <c r="BL31" s="55">
        <v>1.21E-2</v>
      </c>
      <c r="BM31" s="55">
        <v>8.2000000000000007E-3</v>
      </c>
      <c r="BN31" s="55">
        <v>3.8999999999999998E-3</v>
      </c>
      <c r="BO31" s="12">
        <v>3.2000000000000002E-3</v>
      </c>
      <c r="BP31" s="12">
        <v>2.3999999999999998E-3</v>
      </c>
      <c r="BQ31" s="12">
        <v>1.4E-3</v>
      </c>
      <c r="BR31" s="12">
        <v>2.0000000000000001E-4</v>
      </c>
      <c r="BS31" s="12">
        <v>-1E-3</v>
      </c>
      <c r="BT31" s="12">
        <v>-2.0999999999999999E-3</v>
      </c>
      <c r="BU31" s="12">
        <v>-2.8999999999999998E-3</v>
      </c>
      <c r="BV31" s="12">
        <v>-3.3E-3</v>
      </c>
      <c r="BW31" s="12">
        <v>-3.3E-3</v>
      </c>
      <c r="BX31" s="12">
        <v>-2.8999999999999998E-3</v>
      </c>
      <c r="BY31" s="12">
        <v>-2E-3</v>
      </c>
      <c r="BZ31" s="12">
        <v>-6.9999999999999999E-4</v>
      </c>
      <c r="CA31" s="12">
        <v>1E-3</v>
      </c>
      <c r="CB31" s="12">
        <v>2.8999999999999998E-3</v>
      </c>
      <c r="CC31" s="12">
        <v>4.7999999999999996E-3</v>
      </c>
      <c r="CD31" s="12">
        <v>6.4999999999999997E-3</v>
      </c>
      <c r="CE31" s="12">
        <v>8.0000000000000002E-3</v>
      </c>
      <c r="CF31" s="12">
        <v>9.1000000000000004E-3</v>
      </c>
      <c r="CG31" s="12">
        <v>9.7999999999999997E-3</v>
      </c>
      <c r="CH31" s="12">
        <v>0.01</v>
      </c>
      <c r="CI31" s="50"/>
      <c r="CJ31" s="50"/>
      <c r="CK31" s="50"/>
      <c r="CL31" s="50"/>
      <c r="CM31" s="50"/>
      <c r="CN31" s="50"/>
      <c r="CO31" s="50"/>
      <c r="CP31" s="50"/>
      <c r="CQ31" s="50"/>
      <c r="CR31" s="50"/>
      <c r="CS31" s="50"/>
      <c r="CT31" s="50"/>
      <c r="CU31" s="50"/>
      <c r="CV31" s="50"/>
      <c r="CW31" s="50"/>
      <c r="CX31" s="50"/>
      <c r="CY31" s="50"/>
      <c r="CZ31" s="50"/>
      <c r="DA31" s="50"/>
      <c r="DB31" s="50"/>
      <c r="DC31" s="50"/>
      <c r="DD31" s="50"/>
      <c r="DE31" s="50"/>
    </row>
    <row r="32" spans="1:109" x14ac:dyDescent="0.2">
      <c r="A32" s="14">
        <v>50</v>
      </c>
      <c r="B32" s="55">
        <v>1.9E-2</v>
      </c>
      <c r="C32" s="55">
        <v>1.7600000000000001E-2</v>
      </c>
      <c r="D32" s="55">
        <v>1.61E-2</v>
      </c>
      <c r="E32" s="55">
        <v>1.43E-2</v>
      </c>
      <c r="F32" s="55">
        <v>1.2200000000000001E-2</v>
      </c>
      <c r="G32" s="55">
        <v>9.7000000000000003E-3</v>
      </c>
      <c r="H32" s="55">
        <v>7.3000000000000001E-3</v>
      </c>
      <c r="I32" s="55">
        <v>5.0000000000000001E-3</v>
      </c>
      <c r="J32" s="55">
        <v>3.2000000000000002E-3</v>
      </c>
      <c r="K32" s="55">
        <v>1.6000000000000001E-3</v>
      </c>
      <c r="L32" s="55">
        <v>2.9999999999999997E-4</v>
      </c>
      <c r="M32" s="55">
        <v>-6.9999999999999999E-4</v>
      </c>
      <c r="N32" s="55">
        <v>-1.4E-3</v>
      </c>
      <c r="O32" s="55">
        <v>-1.6000000000000001E-3</v>
      </c>
      <c r="P32" s="55">
        <v>-1.1999999999999999E-3</v>
      </c>
      <c r="Q32" s="55">
        <v>0</v>
      </c>
      <c r="R32" s="55">
        <v>1.9E-3</v>
      </c>
      <c r="S32" s="55">
        <v>4.4999999999999997E-3</v>
      </c>
      <c r="T32" s="55">
        <v>7.7999999999999996E-3</v>
      </c>
      <c r="U32" s="55">
        <v>1.1299999999999999E-2</v>
      </c>
      <c r="V32" s="55">
        <v>1.4999999999999999E-2</v>
      </c>
      <c r="W32" s="55">
        <v>1.8599999999999998E-2</v>
      </c>
      <c r="X32" s="55">
        <v>2.1899999999999999E-2</v>
      </c>
      <c r="Y32" s="55">
        <v>2.46E-2</v>
      </c>
      <c r="Z32" s="55">
        <v>2.6499999999999999E-2</v>
      </c>
      <c r="AA32" s="55">
        <v>2.75E-2</v>
      </c>
      <c r="AB32" s="55">
        <v>2.7900000000000001E-2</v>
      </c>
      <c r="AC32" s="55">
        <v>2.7799999999999998E-2</v>
      </c>
      <c r="AD32" s="55">
        <v>2.7400000000000001E-2</v>
      </c>
      <c r="AE32" s="55">
        <v>2.6800000000000001E-2</v>
      </c>
      <c r="AF32" s="55">
        <v>2.5899999999999999E-2</v>
      </c>
      <c r="AG32" s="55">
        <v>2.47E-2</v>
      </c>
      <c r="AH32" s="55">
        <v>2.3099999999999999E-2</v>
      </c>
      <c r="AI32" s="55">
        <v>2.12E-2</v>
      </c>
      <c r="AJ32" s="55">
        <v>1.9199999999999998E-2</v>
      </c>
      <c r="AK32" s="55">
        <v>1.7500000000000002E-2</v>
      </c>
      <c r="AL32" s="55">
        <v>1.6E-2</v>
      </c>
      <c r="AM32" s="55">
        <v>1.49E-2</v>
      </c>
      <c r="AN32" s="55">
        <v>1.4E-2</v>
      </c>
      <c r="AO32" s="55">
        <v>1.34E-2</v>
      </c>
      <c r="AP32" s="55">
        <v>1.32E-2</v>
      </c>
      <c r="AQ32" s="55">
        <v>1.3299999999999999E-2</v>
      </c>
      <c r="AR32" s="55">
        <v>1.3899999999999999E-2</v>
      </c>
      <c r="AS32" s="55">
        <v>1.49E-2</v>
      </c>
      <c r="AT32" s="55">
        <v>1.5800000000000002E-2</v>
      </c>
      <c r="AU32" s="55">
        <v>1.5800000000000002E-2</v>
      </c>
      <c r="AV32" s="55">
        <v>1.4200000000000001E-2</v>
      </c>
      <c r="AW32" s="55">
        <v>1.0999999999999999E-2</v>
      </c>
      <c r="AX32" s="55">
        <v>6.6E-3</v>
      </c>
      <c r="AY32" s="55">
        <v>2.2000000000000001E-3</v>
      </c>
      <c r="AZ32" s="55">
        <v>-1.1999999999999999E-3</v>
      </c>
      <c r="BA32" s="55">
        <v>-2.8999999999999998E-3</v>
      </c>
      <c r="BB32" s="55">
        <v>-2.5000000000000001E-3</v>
      </c>
      <c r="BC32" s="55">
        <v>-1E-4</v>
      </c>
      <c r="BD32" s="55">
        <v>3.5000000000000001E-3</v>
      </c>
      <c r="BE32" s="55">
        <v>7.7000000000000002E-3</v>
      </c>
      <c r="BF32" s="55">
        <v>1.15E-2</v>
      </c>
      <c r="BG32" s="55">
        <v>1.4500000000000001E-2</v>
      </c>
      <c r="BH32" s="55">
        <v>1.61E-2</v>
      </c>
      <c r="BI32" s="55">
        <v>1.6400000000000001E-2</v>
      </c>
      <c r="BJ32" s="55">
        <v>1.55E-2</v>
      </c>
      <c r="BK32" s="55">
        <v>1.35E-2</v>
      </c>
      <c r="BL32" s="55">
        <v>1.09E-2</v>
      </c>
      <c r="BM32" s="55">
        <v>7.7999999999999996E-3</v>
      </c>
      <c r="BN32" s="55">
        <v>4.5999999999999999E-3</v>
      </c>
      <c r="BO32" s="12">
        <v>4.3E-3</v>
      </c>
      <c r="BP32" s="12">
        <v>3.8999999999999998E-3</v>
      </c>
      <c r="BQ32" s="12">
        <v>3.2000000000000002E-3</v>
      </c>
      <c r="BR32" s="12">
        <v>2.3E-3</v>
      </c>
      <c r="BS32" s="12">
        <v>1.2999999999999999E-3</v>
      </c>
      <c r="BT32" s="12">
        <v>2.0000000000000001E-4</v>
      </c>
      <c r="BU32" s="12">
        <v>-6.9999999999999999E-4</v>
      </c>
      <c r="BV32" s="12">
        <v>-1.2999999999999999E-3</v>
      </c>
      <c r="BW32" s="12">
        <v>-1.6000000000000001E-3</v>
      </c>
      <c r="BX32" s="12">
        <v>-1.5E-3</v>
      </c>
      <c r="BY32" s="12">
        <v>-1E-3</v>
      </c>
      <c r="BZ32" s="12">
        <v>1E-4</v>
      </c>
      <c r="CA32" s="12">
        <v>1.5E-3</v>
      </c>
      <c r="CB32" s="12">
        <v>3.0999999999999999E-3</v>
      </c>
      <c r="CC32" s="12">
        <v>4.8999999999999998E-3</v>
      </c>
      <c r="CD32" s="12">
        <v>6.4999999999999997E-3</v>
      </c>
      <c r="CE32" s="12">
        <v>8.0000000000000002E-3</v>
      </c>
      <c r="CF32" s="12">
        <v>9.1000000000000004E-3</v>
      </c>
      <c r="CG32" s="12">
        <v>9.7999999999999997E-3</v>
      </c>
      <c r="CH32" s="12">
        <v>0.01</v>
      </c>
      <c r="CI32" s="50"/>
      <c r="CJ32" s="50"/>
      <c r="CK32" s="50"/>
      <c r="CL32" s="50"/>
      <c r="CM32" s="50"/>
      <c r="CN32" s="50"/>
      <c r="CO32" s="50"/>
      <c r="CP32" s="50"/>
      <c r="CQ32" s="50"/>
      <c r="CR32" s="50"/>
      <c r="CS32" s="50"/>
      <c r="CT32" s="50"/>
      <c r="CU32" s="50"/>
      <c r="CV32" s="50"/>
      <c r="CW32" s="50"/>
      <c r="CX32" s="50"/>
      <c r="CY32" s="50"/>
      <c r="CZ32" s="50"/>
      <c r="DA32" s="50"/>
      <c r="DB32" s="50"/>
      <c r="DC32" s="50"/>
      <c r="DD32" s="50"/>
      <c r="DE32" s="50"/>
    </row>
    <row r="33" spans="1:109" x14ac:dyDescent="0.2">
      <c r="A33" s="14">
        <v>51</v>
      </c>
      <c r="B33" s="55">
        <v>1.8100000000000002E-2</v>
      </c>
      <c r="C33" s="55">
        <v>1.6799999999999999E-2</v>
      </c>
      <c r="D33" s="55">
        <v>1.54E-2</v>
      </c>
      <c r="E33" s="55">
        <v>1.37E-2</v>
      </c>
      <c r="F33" s="55">
        <v>1.1599999999999999E-2</v>
      </c>
      <c r="G33" s="55">
        <v>9.2999999999999992E-3</v>
      </c>
      <c r="H33" s="55">
        <v>6.8999999999999999E-3</v>
      </c>
      <c r="I33" s="55">
        <v>4.7999999999999996E-3</v>
      </c>
      <c r="J33" s="55">
        <v>3.0000000000000001E-3</v>
      </c>
      <c r="K33" s="55">
        <v>1.6000000000000001E-3</v>
      </c>
      <c r="L33" s="55">
        <v>4.0000000000000002E-4</v>
      </c>
      <c r="M33" s="55">
        <v>-5.9999999999999995E-4</v>
      </c>
      <c r="N33" s="55">
        <v>-1.1999999999999999E-3</v>
      </c>
      <c r="O33" s="55">
        <v>-1.2999999999999999E-3</v>
      </c>
      <c r="P33" s="55">
        <v>-8.0000000000000004E-4</v>
      </c>
      <c r="Q33" s="55">
        <v>4.0000000000000002E-4</v>
      </c>
      <c r="R33" s="55">
        <v>2.3999999999999998E-3</v>
      </c>
      <c r="S33" s="55">
        <v>5.0000000000000001E-3</v>
      </c>
      <c r="T33" s="55">
        <v>8.3000000000000001E-3</v>
      </c>
      <c r="U33" s="55">
        <v>1.1900000000000001E-2</v>
      </c>
      <c r="V33" s="55">
        <v>1.5599999999999999E-2</v>
      </c>
      <c r="W33" s="55">
        <v>1.9099999999999999E-2</v>
      </c>
      <c r="X33" s="55">
        <v>2.2100000000000002E-2</v>
      </c>
      <c r="Y33" s="55">
        <v>2.4500000000000001E-2</v>
      </c>
      <c r="Z33" s="55">
        <v>2.6100000000000002E-2</v>
      </c>
      <c r="AA33" s="55">
        <v>2.69E-2</v>
      </c>
      <c r="AB33" s="55">
        <v>2.7E-2</v>
      </c>
      <c r="AC33" s="55">
        <v>2.6800000000000001E-2</v>
      </c>
      <c r="AD33" s="55">
        <v>2.63E-2</v>
      </c>
      <c r="AE33" s="55">
        <v>2.5600000000000001E-2</v>
      </c>
      <c r="AF33" s="55">
        <v>2.47E-2</v>
      </c>
      <c r="AG33" s="55">
        <v>2.35E-2</v>
      </c>
      <c r="AH33" s="55">
        <v>2.2200000000000001E-2</v>
      </c>
      <c r="AI33" s="55">
        <v>2.07E-2</v>
      </c>
      <c r="AJ33" s="55">
        <v>1.9300000000000001E-2</v>
      </c>
      <c r="AK33" s="55">
        <v>1.8100000000000002E-2</v>
      </c>
      <c r="AL33" s="55">
        <v>1.7299999999999999E-2</v>
      </c>
      <c r="AM33" s="55">
        <v>1.67E-2</v>
      </c>
      <c r="AN33" s="55">
        <v>1.6299999999999999E-2</v>
      </c>
      <c r="AO33" s="55">
        <v>1.5900000000000001E-2</v>
      </c>
      <c r="AP33" s="55">
        <v>1.5599999999999999E-2</v>
      </c>
      <c r="AQ33" s="55">
        <v>1.5599999999999999E-2</v>
      </c>
      <c r="AR33" s="55">
        <v>1.6E-2</v>
      </c>
      <c r="AS33" s="55">
        <v>1.67E-2</v>
      </c>
      <c r="AT33" s="55">
        <v>1.7299999999999999E-2</v>
      </c>
      <c r="AU33" s="55">
        <v>1.7100000000000001E-2</v>
      </c>
      <c r="AV33" s="55">
        <v>1.55E-2</v>
      </c>
      <c r="AW33" s="55">
        <v>1.2200000000000001E-2</v>
      </c>
      <c r="AX33" s="55">
        <v>7.7999999999999996E-3</v>
      </c>
      <c r="AY33" s="55">
        <v>3.3E-3</v>
      </c>
      <c r="AZ33" s="55">
        <v>-5.0000000000000001E-4</v>
      </c>
      <c r="BA33" s="55">
        <v>-2.7000000000000001E-3</v>
      </c>
      <c r="BB33" s="55">
        <v>-2.8E-3</v>
      </c>
      <c r="BC33" s="55">
        <v>-1.1000000000000001E-3</v>
      </c>
      <c r="BD33" s="55">
        <v>2E-3</v>
      </c>
      <c r="BE33" s="55">
        <v>5.7000000000000002E-3</v>
      </c>
      <c r="BF33" s="55">
        <v>9.1999999999999998E-3</v>
      </c>
      <c r="BG33" s="55">
        <v>1.18E-2</v>
      </c>
      <c r="BH33" s="55">
        <v>1.34E-2</v>
      </c>
      <c r="BI33" s="55">
        <v>1.37E-2</v>
      </c>
      <c r="BJ33" s="55">
        <v>1.29E-2</v>
      </c>
      <c r="BK33" s="55">
        <v>1.1299999999999999E-2</v>
      </c>
      <c r="BL33" s="55">
        <v>9.2999999999999992E-3</v>
      </c>
      <c r="BM33" s="55">
        <v>7.0000000000000001E-3</v>
      </c>
      <c r="BN33" s="55">
        <v>4.5999999999999999E-3</v>
      </c>
      <c r="BO33" s="12">
        <v>4.7000000000000002E-3</v>
      </c>
      <c r="BP33" s="12">
        <v>4.5999999999999999E-3</v>
      </c>
      <c r="BQ33" s="12">
        <v>4.3E-3</v>
      </c>
      <c r="BR33" s="12">
        <v>3.8E-3</v>
      </c>
      <c r="BS33" s="12">
        <v>3.0000000000000001E-3</v>
      </c>
      <c r="BT33" s="12">
        <v>2.2000000000000001E-3</v>
      </c>
      <c r="BU33" s="12">
        <v>1.2999999999999999E-3</v>
      </c>
      <c r="BV33" s="12">
        <v>5.9999999999999995E-4</v>
      </c>
      <c r="BW33" s="12">
        <v>1E-4</v>
      </c>
      <c r="BX33" s="12">
        <v>0</v>
      </c>
      <c r="BY33" s="12">
        <v>2.0000000000000001E-4</v>
      </c>
      <c r="BZ33" s="12">
        <v>8.9999999999999998E-4</v>
      </c>
      <c r="CA33" s="12">
        <v>2E-3</v>
      </c>
      <c r="CB33" s="12">
        <v>3.5000000000000001E-3</v>
      </c>
      <c r="CC33" s="12">
        <v>5.0000000000000001E-3</v>
      </c>
      <c r="CD33" s="12">
        <v>6.6E-3</v>
      </c>
      <c r="CE33" s="12">
        <v>8.0000000000000002E-3</v>
      </c>
      <c r="CF33" s="12">
        <v>9.1000000000000004E-3</v>
      </c>
      <c r="CG33" s="12">
        <v>9.7999999999999997E-3</v>
      </c>
      <c r="CH33" s="12">
        <v>0.01</v>
      </c>
      <c r="CI33" s="50"/>
      <c r="CJ33" s="50"/>
      <c r="CK33" s="50"/>
      <c r="CL33" s="50"/>
      <c r="CM33" s="50"/>
      <c r="CN33" s="50"/>
      <c r="CO33" s="50"/>
      <c r="CP33" s="50"/>
      <c r="CQ33" s="50"/>
      <c r="CR33" s="50"/>
      <c r="CS33" s="50"/>
      <c r="CT33" s="50"/>
      <c r="CU33" s="50"/>
      <c r="CV33" s="50"/>
      <c r="CW33" s="50"/>
      <c r="CX33" s="50"/>
      <c r="CY33" s="50"/>
      <c r="CZ33" s="50"/>
      <c r="DA33" s="50"/>
      <c r="DB33" s="50"/>
      <c r="DC33" s="50"/>
      <c r="DD33" s="50"/>
      <c r="DE33" s="50"/>
    </row>
    <row r="34" spans="1:109" x14ac:dyDescent="0.2">
      <c r="A34" s="14">
        <v>52</v>
      </c>
      <c r="B34" s="55">
        <v>1.7399999999999999E-2</v>
      </c>
      <c r="C34" s="55">
        <v>1.6199999999999999E-2</v>
      </c>
      <c r="D34" s="55">
        <v>1.49E-2</v>
      </c>
      <c r="E34" s="55">
        <v>1.32E-2</v>
      </c>
      <c r="F34" s="55">
        <v>1.11E-2</v>
      </c>
      <c r="G34" s="55">
        <v>8.8000000000000005E-3</v>
      </c>
      <c r="H34" s="55">
        <v>6.4999999999999997E-3</v>
      </c>
      <c r="I34" s="55">
        <v>4.5999999999999999E-3</v>
      </c>
      <c r="J34" s="55">
        <v>2.8999999999999998E-3</v>
      </c>
      <c r="K34" s="55">
        <v>1.6000000000000001E-3</v>
      </c>
      <c r="L34" s="55">
        <v>5.0000000000000001E-4</v>
      </c>
      <c r="M34" s="55">
        <v>-5.0000000000000001E-4</v>
      </c>
      <c r="N34" s="55">
        <v>-1.1000000000000001E-3</v>
      </c>
      <c r="O34" s="55">
        <v>-1.1999999999999999E-3</v>
      </c>
      <c r="P34" s="55">
        <v>-8.0000000000000004E-4</v>
      </c>
      <c r="Q34" s="55">
        <v>5.0000000000000001E-4</v>
      </c>
      <c r="R34" s="55">
        <v>2.5000000000000001E-3</v>
      </c>
      <c r="S34" s="55">
        <v>5.1999999999999998E-3</v>
      </c>
      <c r="T34" s="55">
        <v>8.6E-3</v>
      </c>
      <c r="U34" s="55">
        <v>1.2200000000000001E-2</v>
      </c>
      <c r="V34" s="55">
        <v>1.6E-2</v>
      </c>
      <c r="W34" s="55">
        <v>1.95E-2</v>
      </c>
      <c r="X34" s="55">
        <v>2.2499999999999999E-2</v>
      </c>
      <c r="Y34" s="55">
        <v>2.47E-2</v>
      </c>
      <c r="Z34" s="55">
        <v>2.6100000000000002E-2</v>
      </c>
      <c r="AA34" s="55">
        <v>2.6599999999999999E-2</v>
      </c>
      <c r="AB34" s="55">
        <v>2.64E-2</v>
      </c>
      <c r="AC34" s="55">
        <v>2.5899999999999999E-2</v>
      </c>
      <c r="AD34" s="55">
        <v>2.5100000000000001E-2</v>
      </c>
      <c r="AE34" s="55">
        <v>2.4199999999999999E-2</v>
      </c>
      <c r="AF34" s="55">
        <v>2.3300000000000001E-2</v>
      </c>
      <c r="AG34" s="55">
        <v>2.2200000000000001E-2</v>
      </c>
      <c r="AH34" s="55">
        <v>2.1000000000000001E-2</v>
      </c>
      <c r="AI34" s="55">
        <v>0.02</v>
      </c>
      <c r="AJ34" s="55">
        <v>1.9099999999999999E-2</v>
      </c>
      <c r="AK34" s="55">
        <v>1.8499999999999999E-2</v>
      </c>
      <c r="AL34" s="55">
        <v>1.8200000000000001E-2</v>
      </c>
      <c r="AM34" s="55">
        <v>1.7999999999999999E-2</v>
      </c>
      <c r="AN34" s="55">
        <v>1.7999999999999999E-2</v>
      </c>
      <c r="AO34" s="55">
        <v>1.78E-2</v>
      </c>
      <c r="AP34" s="55">
        <v>1.7600000000000001E-2</v>
      </c>
      <c r="AQ34" s="55">
        <v>1.7600000000000001E-2</v>
      </c>
      <c r="AR34" s="55">
        <v>1.78E-2</v>
      </c>
      <c r="AS34" s="55">
        <v>1.84E-2</v>
      </c>
      <c r="AT34" s="55">
        <v>1.8800000000000001E-2</v>
      </c>
      <c r="AU34" s="55">
        <v>1.8499999999999999E-2</v>
      </c>
      <c r="AV34" s="55">
        <v>1.6799999999999999E-2</v>
      </c>
      <c r="AW34" s="55">
        <v>1.3599999999999999E-2</v>
      </c>
      <c r="AX34" s="55">
        <v>9.4000000000000004E-3</v>
      </c>
      <c r="AY34" s="55">
        <v>4.8999999999999998E-3</v>
      </c>
      <c r="AZ34" s="55">
        <v>1E-3</v>
      </c>
      <c r="BA34" s="55">
        <v>-1.5E-3</v>
      </c>
      <c r="BB34" s="55">
        <v>-2.2000000000000001E-3</v>
      </c>
      <c r="BC34" s="55">
        <v>-1.1000000000000001E-3</v>
      </c>
      <c r="BD34" s="55">
        <v>1.1999999999999999E-3</v>
      </c>
      <c r="BE34" s="55">
        <v>4.1000000000000003E-3</v>
      </c>
      <c r="BF34" s="55">
        <v>7.1000000000000004E-3</v>
      </c>
      <c r="BG34" s="55">
        <v>9.2999999999999992E-3</v>
      </c>
      <c r="BH34" s="55">
        <v>1.06E-2</v>
      </c>
      <c r="BI34" s="55">
        <v>1.09E-2</v>
      </c>
      <c r="BJ34" s="55">
        <v>1.0200000000000001E-2</v>
      </c>
      <c r="BK34" s="55">
        <v>8.9999999999999993E-3</v>
      </c>
      <c r="BL34" s="55">
        <v>7.4000000000000003E-3</v>
      </c>
      <c r="BM34" s="55">
        <v>5.7000000000000002E-3</v>
      </c>
      <c r="BN34" s="55">
        <v>4.0000000000000001E-3</v>
      </c>
      <c r="BO34" s="12">
        <v>4.4000000000000003E-3</v>
      </c>
      <c r="BP34" s="12">
        <v>4.7000000000000002E-3</v>
      </c>
      <c r="BQ34" s="12">
        <v>4.7999999999999996E-3</v>
      </c>
      <c r="BR34" s="12">
        <v>4.5999999999999999E-3</v>
      </c>
      <c r="BS34" s="12">
        <v>4.3E-3</v>
      </c>
      <c r="BT34" s="12">
        <v>3.7000000000000002E-3</v>
      </c>
      <c r="BU34" s="12">
        <v>3.0999999999999999E-3</v>
      </c>
      <c r="BV34" s="12">
        <v>2.3999999999999998E-3</v>
      </c>
      <c r="BW34" s="12">
        <v>1.9E-3</v>
      </c>
      <c r="BX34" s="12">
        <v>1.5E-3</v>
      </c>
      <c r="BY34" s="12">
        <v>1.5E-3</v>
      </c>
      <c r="BZ34" s="12">
        <v>1.9E-3</v>
      </c>
      <c r="CA34" s="12">
        <v>2.7000000000000001E-3</v>
      </c>
      <c r="CB34" s="12">
        <v>3.8999999999999998E-3</v>
      </c>
      <c r="CC34" s="12">
        <v>5.3E-3</v>
      </c>
      <c r="CD34" s="12">
        <v>6.7000000000000002E-3</v>
      </c>
      <c r="CE34" s="12">
        <v>8.0000000000000002E-3</v>
      </c>
      <c r="CF34" s="12">
        <v>9.1000000000000004E-3</v>
      </c>
      <c r="CG34" s="12">
        <v>9.7999999999999997E-3</v>
      </c>
      <c r="CH34" s="12">
        <v>0.01</v>
      </c>
      <c r="CI34" s="50"/>
      <c r="CJ34" s="50"/>
      <c r="CK34" s="50"/>
      <c r="CL34" s="50"/>
      <c r="CM34" s="50"/>
      <c r="CN34" s="50"/>
      <c r="CO34" s="50"/>
      <c r="CP34" s="50"/>
      <c r="CQ34" s="50"/>
      <c r="CR34" s="50"/>
      <c r="CS34" s="50"/>
      <c r="CT34" s="50"/>
      <c r="CU34" s="50"/>
      <c r="CV34" s="50"/>
      <c r="CW34" s="50"/>
      <c r="CX34" s="50"/>
      <c r="CY34" s="50"/>
      <c r="CZ34" s="50"/>
      <c r="DA34" s="50"/>
      <c r="DB34" s="50"/>
      <c r="DC34" s="50"/>
      <c r="DD34" s="50"/>
      <c r="DE34" s="50"/>
    </row>
    <row r="35" spans="1:109" x14ac:dyDescent="0.2">
      <c r="A35" s="14">
        <v>53</v>
      </c>
      <c r="B35" s="55">
        <v>1.6899999999999998E-2</v>
      </c>
      <c r="C35" s="55">
        <v>1.5699999999999999E-2</v>
      </c>
      <c r="D35" s="55">
        <v>1.43E-2</v>
      </c>
      <c r="E35" s="55">
        <v>1.2699999999999999E-2</v>
      </c>
      <c r="F35" s="55">
        <v>1.0699999999999999E-2</v>
      </c>
      <c r="G35" s="55">
        <v>8.3999999999999995E-3</v>
      </c>
      <c r="H35" s="55">
        <v>6.3E-3</v>
      </c>
      <c r="I35" s="55">
        <v>4.4000000000000003E-3</v>
      </c>
      <c r="J35" s="55">
        <v>2.8999999999999998E-3</v>
      </c>
      <c r="K35" s="55">
        <v>1.6000000000000001E-3</v>
      </c>
      <c r="L35" s="55">
        <v>5.0000000000000001E-4</v>
      </c>
      <c r="M35" s="55">
        <v>-5.0000000000000001E-4</v>
      </c>
      <c r="N35" s="55">
        <v>-1.1000000000000001E-3</v>
      </c>
      <c r="O35" s="55">
        <v>-1.2999999999999999E-3</v>
      </c>
      <c r="P35" s="55">
        <v>-8.9999999999999998E-4</v>
      </c>
      <c r="Q35" s="55">
        <v>2.9999999999999997E-4</v>
      </c>
      <c r="R35" s="55">
        <v>2.3E-3</v>
      </c>
      <c r="S35" s="55">
        <v>5.1000000000000004E-3</v>
      </c>
      <c r="T35" s="55">
        <v>8.5000000000000006E-3</v>
      </c>
      <c r="U35" s="55">
        <v>1.23E-2</v>
      </c>
      <c r="V35" s="55">
        <v>1.6199999999999999E-2</v>
      </c>
      <c r="W35" s="55">
        <v>1.9900000000000001E-2</v>
      </c>
      <c r="X35" s="55">
        <v>2.29E-2</v>
      </c>
      <c r="Y35" s="55">
        <v>2.5100000000000001E-2</v>
      </c>
      <c r="Z35" s="55">
        <v>2.63E-2</v>
      </c>
      <c r="AA35" s="55">
        <v>2.6599999999999999E-2</v>
      </c>
      <c r="AB35" s="55">
        <v>2.6200000000000001E-2</v>
      </c>
      <c r="AC35" s="55">
        <v>2.52E-2</v>
      </c>
      <c r="AD35" s="55">
        <v>2.41E-2</v>
      </c>
      <c r="AE35" s="55">
        <v>2.29E-2</v>
      </c>
      <c r="AF35" s="55">
        <v>2.18E-2</v>
      </c>
      <c r="AG35" s="55">
        <v>2.07E-2</v>
      </c>
      <c r="AH35" s="55">
        <v>1.9800000000000002E-2</v>
      </c>
      <c r="AI35" s="55">
        <v>1.9099999999999999E-2</v>
      </c>
      <c r="AJ35" s="55">
        <v>1.8700000000000001E-2</v>
      </c>
      <c r="AK35" s="55">
        <v>1.8499999999999999E-2</v>
      </c>
      <c r="AL35" s="55">
        <v>1.8700000000000001E-2</v>
      </c>
      <c r="AM35" s="55">
        <v>1.89E-2</v>
      </c>
      <c r="AN35" s="55">
        <v>1.9099999999999999E-2</v>
      </c>
      <c r="AO35" s="55">
        <v>1.9199999999999998E-2</v>
      </c>
      <c r="AP35" s="55">
        <v>1.9199999999999998E-2</v>
      </c>
      <c r="AQ35" s="55">
        <v>1.9199999999999998E-2</v>
      </c>
      <c r="AR35" s="55">
        <v>1.9400000000000001E-2</v>
      </c>
      <c r="AS35" s="55">
        <v>1.9800000000000002E-2</v>
      </c>
      <c r="AT35" s="55">
        <v>2.01E-2</v>
      </c>
      <c r="AU35" s="55">
        <v>1.9699999999999999E-2</v>
      </c>
      <c r="AV35" s="55">
        <v>1.7999999999999999E-2</v>
      </c>
      <c r="AW35" s="55">
        <v>1.5100000000000001E-2</v>
      </c>
      <c r="AX35" s="55">
        <v>1.11E-2</v>
      </c>
      <c r="AY35" s="55">
        <v>6.8999999999999999E-3</v>
      </c>
      <c r="AZ35" s="55">
        <v>3.2000000000000002E-3</v>
      </c>
      <c r="BA35" s="55">
        <v>5.9999999999999995E-4</v>
      </c>
      <c r="BB35" s="55">
        <v>-5.9999999999999995E-4</v>
      </c>
      <c r="BC35" s="55">
        <v>-2.0000000000000001E-4</v>
      </c>
      <c r="BD35" s="55">
        <v>1.1999999999999999E-3</v>
      </c>
      <c r="BE35" s="55">
        <v>3.3E-3</v>
      </c>
      <c r="BF35" s="55">
        <v>5.4000000000000003E-3</v>
      </c>
      <c r="BG35" s="55">
        <v>7.0000000000000001E-3</v>
      </c>
      <c r="BH35" s="55">
        <v>8.0000000000000002E-3</v>
      </c>
      <c r="BI35" s="55">
        <v>8.0999999999999996E-3</v>
      </c>
      <c r="BJ35" s="55">
        <v>7.4999999999999997E-3</v>
      </c>
      <c r="BK35" s="55">
        <v>6.4999999999999997E-3</v>
      </c>
      <c r="BL35" s="55">
        <v>5.3E-3</v>
      </c>
      <c r="BM35" s="55">
        <v>4.1000000000000003E-3</v>
      </c>
      <c r="BN35" s="55">
        <v>3.0000000000000001E-3</v>
      </c>
      <c r="BO35" s="12">
        <v>3.7000000000000002E-3</v>
      </c>
      <c r="BP35" s="12">
        <v>4.1999999999999997E-3</v>
      </c>
      <c r="BQ35" s="12">
        <v>4.7000000000000002E-3</v>
      </c>
      <c r="BR35" s="12">
        <v>5.0000000000000001E-3</v>
      </c>
      <c r="BS35" s="12">
        <v>5.0000000000000001E-3</v>
      </c>
      <c r="BT35" s="12">
        <v>4.8999999999999998E-3</v>
      </c>
      <c r="BU35" s="12">
        <v>4.4999999999999997E-3</v>
      </c>
      <c r="BV35" s="12">
        <v>4.0000000000000001E-3</v>
      </c>
      <c r="BW35" s="12">
        <v>3.3999999999999998E-3</v>
      </c>
      <c r="BX35" s="12">
        <v>3.0000000000000001E-3</v>
      </c>
      <c r="BY35" s="12">
        <v>2.8E-3</v>
      </c>
      <c r="BZ35" s="12">
        <v>2.8999999999999998E-3</v>
      </c>
      <c r="CA35" s="12">
        <v>3.5000000000000001E-3</v>
      </c>
      <c r="CB35" s="12">
        <v>4.4000000000000003E-3</v>
      </c>
      <c r="CC35" s="12">
        <v>5.5999999999999999E-3</v>
      </c>
      <c r="CD35" s="12">
        <v>6.8999999999999999E-3</v>
      </c>
      <c r="CE35" s="12">
        <v>8.0999999999999996E-3</v>
      </c>
      <c r="CF35" s="12">
        <v>9.1000000000000004E-3</v>
      </c>
      <c r="CG35" s="12">
        <v>9.7999999999999997E-3</v>
      </c>
      <c r="CH35" s="12">
        <v>0.01</v>
      </c>
      <c r="CI35" s="50"/>
      <c r="CJ35" s="50"/>
      <c r="CK35" s="50"/>
      <c r="CL35" s="50"/>
      <c r="CM35" s="50"/>
      <c r="CN35" s="50"/>
      <c r="CO35" s="50"/>
      <c r="CP35" s="50"/>
      <c r="CQ35" s="50"/>
      <c r="CR35" s="50"/>
      <c r="CS35" s="50"/>
      <c r="CT35" s="50"/>
      <c r="CU35" s="50"/>
      <c r="CV35" s="50"/>
      <c r="CW35" s="50"/>
      <c r="CX35" s="50"/>
      <c r="CY35" s="50"/>
      <c r="CZ35" s="50"/>
      <c r="DA35" s="50"/>
      <c r="DB35" s="50"/>
      <c r="DC35" s="50"/>
      <c r="DD35" s="50"/>
      <c r="DE35" s="50"/>
    </row>
    <row r="36" spans="1:109" x14ac:dyDescent="0.2">
      <c r="A36" s="14">
        <v>54</v>
      </c>
      <c r="B36" s="55">
        <v>1.6400000000000001E-2</v>
      </c>
      <c r="C36" s="55">
        <v>1.52E-2</v>
      </c>
      <c r="D36" s="55">
        <v>1.3899999999999999E-2</v>
      </c>
      <c r="E36" s="55">
        <v>1.2200000000000001E-2</v>
      </c>
      <c r="F36" s="55">
        <v>1.0200000000000001E-2</v>
      </c>
      <c r="G36" s="55">
        <v>8.0000000000000002E-3</v>
      </c>
      <c r="H36" s="55">
        <v>6.0000000000000001E-3</v>
      </c>
      <c r="I36" s="55">
        <v>4.1999999999999997E-3</v>
      </c>
      <c r="J36" s="55">
        <v>2.8E-3</v>
      </c>
      <c r="K36" s="55">
        <v>1.5E-3</v>
      </c>
      <c r="L36" s="55">
        <v>4.0000000000000002E-4</v>
      </c>
      <c r="M36" s="55">
        <v>-5.9999999999999995E-4</v>
      </c>
      <c r="N36" s="55">
        <v>-1.2999999999999999E-3</v>
      </c>
      <c r="O36" s="55">
        <v>-1.5E-3</v>
      </c>
      <c r="P36" s="55">
        <v>-1.1999999999999999E-3</v>
      </c>
      <c r="Q36" s="55">
        <v>-1E-4</v>
      </c>
      <c r="R36" s="55">
        <v>1.9E-3</v>
      </c>
      <c r="S36" s="55">
        <v>4.7000000000000002E-3</v>
      </c>
      <c r="T36" s="55">
        <v>8.3000000000000001E-3</v>
      </c>
      <c r="U36" s="55">
        <v>1.2200000000000001E-2</v>
      </c>
      <c r="V36" s="55">
        <v>1.6299999999999999E-2</v>
      </c>
      <c r="W36" s="55">
        <v>2.01E-2</v>
      </c>
      <c r="X36" s="55">
        <v>2.3300000000000001E-2</v>
      </c>
      <c r="Y36" s="55">
        <v>2.5600000000000001E-2</v>
      </c>
      <c r="Z36" s="55">
        <v>2.6800000000000001E-2</v>
      </c>
      <c r="AA36" s="55">
        <v>2.69E-2</v>
      </c>
      <c r="AB36" s="55">
        <v>2.6200000000000001E-2</v>
      </c>
      <c r="AC36" s="55">
        <v>2.4799999999999999E-2</v>
      </c>
      <c r="AD36" s="55">
        <v>2.3199999999999998E-2</v>
      </c>
      <c r="AE36" s="55">
        <v>2.1700000000000001E-2</v>
      </c>
      <c r="AF36" s="55">
        <v>2.0299999999999999E-2</v>
      </c>
      <c r="AG36" s="55">
        <v>1.9300000000000001E-2</v>
      </c>
      <c r="AH36" s="55">
        <v>1.8599999999999998E-2</v>
      </c>
      <c r="AI36" s="55">
        <v>1.8200000000000001E-2</v>
      </c>
      <c r="AJ36" s="55">
        <v>1.8100000000000002E-2</v>
      </c>
      <c r="AK36" s="55">
        <v>1.84E-2</v>
      </c>
      <c r="AL36" s="55">
        <v>1.8800000000000001E-2</v>
      </c>
      <c r="AM36" s="55">
        <v>1.9300000000000001E-2</v>
      </c>
      <c r="AN36" s="55">
        <v>1.9800000000000002E-2</v>
      </c>
      <c r="AO36" s="55">
        <v>2.01E-2</v>
      </c>
      <c r="AP36" s="55">
        <v>2.0199999999999999E-2</v>
      </c>
      <c r="AQ36" s="55">
        <v>2.0400000000000001E-2</v>
      </c>
      <c r="AR36" s="55">
        <v>2.07E-2</v>
      </c>
      <c r="AS36" s="55">
        <v>2.1000000000000001E-2</v>
      </c>
      <c r="AT36" s="55">
        <v>2.12E-2</v>
      </c>
      <c r="AU36" s="55">
        <v>2.06E-2</v>
      </c>
      <c r="AV36" s="55">
        <v>1.9099999999999999E-2</v>
      </c>
      <c r="AW36" s="55">
        <v>1.6400000000000001E-2</v>
      </c>
      <c r="AX36" s="55">
        <v>1.29E-2</v>
      </c>
      <c r="AY36" s="55">
        <v>9.1999999999999998E-3</v>
      </c>
      <c r="AZ36" s="55">
        <v>5.7999999999999996E-3</v>
      </c>
      <c r="BA36" s="55">
        <v>3.3E-3</v>
      </c>
      <c r="BB36" s="55">
        <v>1.8E-3</v>
      </c>
      <c r="BC36" s="55">
        <v>1.5E-3</v>
      </c>
      <c r="BD36" s="55">
        <v>2E-3</v>
      </c>
      <c r="BE36" s="55">
        <v>3.0000000000000001E-3</v>
      </c>
      <c r="BF36" s="55">
        <v>4.1999999999999997E-3</v>
      </c>
      <c r="BG36" s="55">
        <v>5.1000000000000004E-3</v>
      </c>
      <c r="BH36" s="55">
        <v>5.5999999999999999E-3</v>
      </c>
      <c r="BI36" s="55">
        <v>5.4999999999999997E-3</v>
      </c>
      <c r="BJ36" s="55">
        <v>5.0000000000000001E-3</v>
      </c>
      <c r="BK36" s="55">
        <v>4.1000000000000003E-3</v>
      </c>
      <c r="BL36" s="55">
        <v>3.2000000000000002E-3</v>
      </c>
      <c r="BM36" s="55">
        <v>2.3E-3</v>
      </c>
      <c r="BN36" s="55">
        <v>1.6999999999999999E-3</v>
      </c>
      <c r="BO36" s="12">
        <v>2.5000000000000001E-3</v>
      </c>
      <c r="BP36" s="12">
        <v>3.3999999999999998E-3</v>
      </c>
      <c r="BQ36" s="12">
        <v>4.1999999999999997E-3</v>
      </c>
      <c r="BR36" s="12">
        <v>4.8999999999999998E-3</v>
      </c>
      <c r="BS36" s="12">
        <v>5.3E-3</v>
      </c>
      <c r="BT36" s="12">
        <v>5.4999999999999997E-3</v>
      </c>
      <c r="BU36" s="12">
        <v>5.4999999999999997E-3</v>
      </c>
      <c r="BV36" s="12">
        <v>5.3E-3</v>
      </c>
      <c r="BW36" s="12">
        <v>4.8999999999999998E-3</v>
      </c>
      <c r="BX36" s="12">
        <v>4.4000000000000003E-3</v>
      </c>
      <c r="BY36" s="12">
        <v>4.0000000000000001E-3</v>
      </c>
      <c r="BZ36" s="12">
        <v>4.0000000000000001E-3</v>
      </c>
      <c r="CA36" s="12">
        <v>4.3E-3</v>
      </c>
      <c r="CB36" s="12">
        <v>5.0000000000000001E-3</v>
      </c>
      <c r="CC36" s="12">
        <v>6.0000000000000001E-3</v>
      </c>
      <c r="CD36" s="12">
        <v>7.1000000000000004E-3</v>
      </c>
      <c r="CE36" s="12">
        <v>8.2000000000000007E-3</v>
      </c>
      <c r="CF36" s="12">
        <v>9.1000000000000004E-3</v>
      </c>
      <c r="CG36" s="12">
        <v>9.7999999999999997E-3</v>
      </c>
      <c r="CH36" s="12">
        <v>0.01</v>
      </c>
      <c r="CI36" s="50"/>
      <c r="CJ36" s="50"/>
      <c r="CK36" s="50"/>
      <c r="CL36" s="50"/>
      <c r="CM36" s="50"/>
      <c r="CN36" s="50"/>
      <c r="CO36" s="50"/>
      <c r="CP36" s="50"/>
      <c r="CQ36" s="50"/>
      <c r="CR36" s="50"/>
      <c r="CS36" s="50"/>
      <c r="CT36" s="50"/>
      <c r="CU36" s="50"/>
      <c r="CV36" s="50"/>
      <c r="CW36" s="50"/>
      <c r="CX36" s="50"/>
      <c r="CY36" s="50"/>
      <c r="CZ36" s="50"/>
      <c r="DA36" s="50"/>
      <c r="DB36" s="50"/>
      <c r="DC36" s="50"/>
      <c r="DD36" s="50"/>
      <c r="DE36" s="50"/>
    </row>
    <row r="37" spans="1:109" x14ac:dyDescent="0.2">
      <c r="A37" s="14">
        <v>55</v>
      </c>
      <c r="B37" s="55">
        <v>1.61E-2</v>
      </c>
      <c r="C37" s="55">
        <v>1.4800000000000001E-2</v>
      </c>
      <c r="D37" s="55">
        <v>1.34E-2</v>
      </c>
      <c r="E37" s="55">
        <v>1.17E-2</v>
      </c>
      <c r="F37" s="55">
        <v>9.5999999999999992E-3</v>
      </c>
      <c r="G37" s="55">
        <v>7.4999999999999997E-3</v>
      </c>
      <c r="H37" s="55">
        <v>5.5999999999999999E-3</v>
      </c>
      <c r="I37" s="55">
        <v>4.0000000000000001E-3</v>
      </c>
      <c r="J37" s="55">
        <v>2.5999999999999999E-3</v>
      </c>
      <c r="K37" s="55">
        <v>1.4E-3</v>
      </c>
      <c r="L37" s="55">
        <v>2.9999999999999997E-4</v>
      </c>
      <c r="M37" s="55">
        <v>-8.0000000000000004E-4</v>
      </c>
      <c r="N37" s="55">
        <v>-1.5E-3</v>
      </c>
      <c r="O37" s="55">
        <v>-1.8E-3</v>
      </c>
      <c r="P37" s="55">
        <v>-1.6000000000000001E-3</v>
      </c>
      <c r="Q37" s="55">
        <v>-5.0000000000000001E-4</v>
      </c>
      <c r="R37" s="55">
        <v>1.4E-3</v>
      </c>
      <c r="S37" s="55">
        <v>4.3E-3</v>
      </c>
      <c r="T37" s="55">
        <v>7.9000000000000008E-3</v>
      </c>
      <c r="U37" s="55">
        <v>1.2E-2</v>
      </c>
      <c r="V37" s="55">
        <v>1.6299999999999999E-2</v>
      </c>
      <c r="W37" s="55">
        <v>2.0299999999999999E-2</v>
      </c>
      <c r="X37" s="55">
        <v>2.3699999999999999E-2</v>
      </c>
      <c r="Y37" s="55">
        <v>2.6100000000000002E-2</v>
      </c>
      <c r="Z37" s="55">
        <v>2.7400000000000001E-2</v>
      </c>
      <c r="AA37" s="55">
        <v>2.7400000000000001E-2</v>
      </c>
      <c r="AB37" s="55">
        <v>2.64E-2</v>
      </c>
      <c r="AC37" s="55">
        <v>2.46E-2</v>
      </c>
      <c r="AD37" s="55">
        <v>2.2599999999999999E-2</v>
      </c>
      <c r="AE37" s="55">
        <v>2.06E-2</v>
      </c>
      <c r="AF37" s="55">
        <v>1.9099999999999999E-2</v>
      </c>
      <c r="AG37" s="55">
        <v>1.7999999999999999E-2</v>
      </c>
      <c r="AH37" s="55">
        <v>1.7399999999999999E-2</v>
      </c>
      <c r="AI37" s="55">
        <v>1.72E-2</v>
      </c>
      <c r="AJ37" s="55">
        <v>1.7500000000000002E-2</v>
      </c>
      <c r="AK37" s="55">
        <v>1.7999999999999999E-2</v>
      </c>
      <c r="AL37" s="55">
        <v>1.8700000000000001E-2</v>
      </c>
      <c r="AM37" s="55">
        <v>1.9400000000000001E-2</v>
      </c>
      <c r="AN37" s="55">
        <v>0.02</v>
      </c>
      <c r="AO37" s="55">
        <v>2.06E-2</v>
      </c>
      <c r="AP37" s="55">
        <v>2.0899999999999998E-2</v>
      </c>
      <c r="AQ37" s="55">
        <v>2.1299999999999999E-2</v>
      </c>
      <c r="AR37" s="55">
        <v>2.1600000000000001E-2</v>
      </c>
      <c r="AS37" s="55">
        <v>2.1899999999999999E-2</v>
      </c>
      <c r="AT37" s="55">
        <v>2.1899999999999999E-2</v>
      </c>
      <c r="AU37" s="55">
        <v>2.1299999999999999E-2</v>
      </c>
      <c r="AV37" s="55">
        <v>1.9900000000000001E-2</v>
      </c>
      <c r="AW37" s="55">
        <v>1.7600000000000001E-2</v>
      </c>
      <c r="AX37" s="55">
        <v>1.47E-2</v>
      </c>
      <c r="AY37" s="55">
        <v>1.1599999999999999E-2</v>
      </c>
      <c r="AZ37" s="55">
        <v>8.6999999999999994E-3</v>
      </c>
      <c r="BA37" s="55">
        <v>6.4000000000000003E-3</v>
      </c>
      <c r="BB37" s="55">
        <v>4.7999999999999996E-3</v>
      </c>
      <c r="BC37" s="55">
        <v>3.8999999999999998E-3</v>
      </c>
      <c r="BD37" s="55">
        <v>3.5000000000000001E-3</v>
      </c>
      <c r="BE37" s="55">
        <v>3.5999999999999999E-3</v>
      </c>
      <c r="BF37" s="55">
        <v>3.7000000000000002E-3</v>
      </c>
      <c r="BG37" s="55">
        <v>3.8999999999999998E-3</v>
      </c>
      <c r="BH37" s="55">
        <v>3.8E-3</v>
      </c>
      <c r="BI37" s="55">
        <v>3.3E-3</v>
      </c>
      <c r="BJ37" s="55">
        <v>2.7000000000000001E-3</v>
      </c>
      <c r="BK37" s="55">
        <v>1.8E-3</v>
      </c>
      <c r="BL37" s="55">
        <v>1.1000000000000001E-3</v>
      </c>
      <c r="BM37" s="55">
        <v>5.0000000000000001E-4</v>
      </c>
      <c r="BN37" s="55">
        <v>0</v>
      </c>
      <c r="BO37" s="12">
        <v>1E-3</v>
      </c>
      <c r="BP37" s="12">
        <v>2.2000000000000001E-3</v>
      </c>
      <c r="BQ37" s="12">
        <v>3.3E-3</v>
      </c>
      <c r="BR37" s="12">
        <v>4.3E-3</v>
      </c>
      <c r="BS37" s="12">
        <v>5.1999999999999998E-3</v>
      </c>
      <c r="BT37" s="12">
        <v>5.7999999999999996E-3</v>
      </c>
      <c r="BU37" s="12">
        <v>6.1999999999999998E-3</v>
      </c>
      <c r="BV37" s="12">
        <v>6.1999999999999998E-3</v>
      </c>
      <c r="BW37" s="12">
        <v>6.0000000000000001E-3</v>
      </c>
      <c r="BX37" s="12">
        <v>5.5999999999999999E-3</v>
      </c>
      <c r="BY37" s="12">
        <v>5.1999999999999998E-3</v>
      </c>
      <c r="BZ37" s="12">
        <v>5.1000000000000004E-3</v>
      </c>
      <c r="CA37" s="12">
        <v>5.1999999999999998E-3</v>
      </c>
      <c r="CB37" s="12">
        <v>5.7000000000000002E-3</v>
      </c>
      <c r="CC37" s="12">
        <v>6.4000000000000003E-3</v>
      </c>
      <c r="CD37" s="12">
        <v>7.3000000000000001E-3</v>
      </c>
      <c r="CE37" s="12">
        <v>8.3000000000000001E-3</v>
      </c>
      <c r="CF37" s="12">
        <v>9.1999999999999998E-3</v>
      </c>
      <c r="CG37" s="12">
        <v>9.7999999999999997E-3</v>
      </c>
      <c r="CH37" s="12">
        <v>0.01</v>
      </c>
      <c r="CI37" s="50"/>
      <c r="CJ37" s="50"/>
      <c r="CK37" s="50"/>
      <c r="CL37" s="50"/>
      <c r="CM37" s="50"/>
      <c r="CN37" s="50"/>
      <c r="CO37" s="50"/>
      <c r="CP37" s="50"/>
      <c r="CQ37" s="50"/>
      <c r="CR37" s="50"/>
      <c r="CS37" s="50"/>
      <c r="CT37" s="50"/>
      <c r="CU37" s="50"/>
      <c r="CV37" s="50"/>
      <c r="CW37" s="50"/>
      <c r="CX37" s="50"/>
      <c r="CY37" s="50"/>
      <c r="CZ37" s="50"/>
      <c r="DA37" s="50"/>
      <c r="DB37" s="50"/>
      <c r="DC37" s="50"/>
      <c r="DD37" s="50"/>
      <c r="DE37" s="50"/>
    </row>
    <row r="38" spans="1:109" x14ac:dyDescent="0.2">
      <c r="A38" s="14">
        <v>56</v>
      </c>
      <c r="B38" s="55">
        <v>1.5699999999999999E-2</v>
      </c>
      <c r="C38" s="55">
        <v>1.43E-2</v>
      </c>
      <c r="D38" s="55">
        <v>1.2800000000000001E-2</v>
      </c>
      <c r="E38" s="55">
        <v>1.0999999999999999E-2</v>
      </c>
      <c r="F38" s="55">
        <v>8.9999999999999993E-3</v>
      </c>
      <c r="G38" s="55">
        <v>7.0000000000000001E-3</v>
      </c>
      <c r="H38" s="55">
        <v>5.1000000000000004E-3</v>
      </c>
      <c r="I38" s="55">
        <v>3.5999999999999999E-3</v>
      </c>
      <c r="J38" s="55">
        <v>2.2000000000000001E-3</v>
      </c>
      <c r="K38" s="55">
        <v>1E-3</v>
      </c>
      <c r="L38" s="55">
        <v>-1E-4</v>
      </c>
      <c r="M38" s="55">
        <v>-1.1000000000000001E-3</v>
      </c>
      <c r="N38" s="55">
        <v>-1.9E-3</v>
      </c>
      <c r="O38" s="55">
        <v>-2.2000000000000001E-3</v>
      </c>
      <c r="P38" s="55">
        <v>-1.9E-3</v>
      </c>
      <c r="Q38" s="55">
        <v>-8.9999999999999998E-4</v>
      </c>
      <c r="R38" s="55">
        <v>1E-3</v>
      </c>
      <c r="S38" s="55">
        <v>3.8999999999999998E-3</v>
      </c>
      <c r="T38" s="55">
        <v>7.6E-3</v>
      </c>
      <c r="U38" s="55">
        <v>1.18E-2</v>
      </c>
      <c r="V38" s="55">
        <v>1.6199999999999999E-2</v>
      </c>
      <c r="W38" s="55">
        <v>2.0299999999999999E-2</v>
      </c>
      <c r="X38" s="55">
        <v>2.3900000000000001E-2</v>
      </c>
      <c r="Y38" s="55">
        <v>2.6499999999999999E-2</v>
      </c>
      <c r="Z38" s="55">
        <v>2.7799999999999998E-2</v>
      </c>
      <c r="AA38" s="55">
        <v>2.7799999999999998E-2</v>
      </c>
      <c r="AB38" s="55">
        <v>2.6599999999999999E-2</v>
      </c>
      <c r="AC38" s="55">
        <v>2.46E-2</v>
      </c>
      <c r="AD38" s="55">
        <v>2.2200000000000001E-2</v>
      </c>
      <c r="AE38" s="55">
        <v>1.9900000000000001E-2</v>
      </c>
      <c r="AF38" s="55">
        <v>1.8100000000000002E-2</v>
      </c>
      <c r="AG38" s="55">
        <v>1.6899999999999998E-2</v>
      </c>
      <c r="AH38" s="55">
        <v>1.6299999999999999E-2</v>
      </c>
      <c r="AI38" s="55">
        <v>1.6299999999999999E-2</v>
      </c>
      <c r="AJ38" s="55">
        <v>1.67E-2</v>
      </c>
      <c r="AK38" s="55">
        <v>1.7500000000000002E-2</v>
      </c>
      <c r="AL38" s="55">
        <v>1.83E-2</v>
      </c>
      <c r="AM38" s="55">
        <v>1.9199999999999998E-2</v>
      </c>
      <c r="AN38" s="55">
        <v>0.02</v>
      </c>
      <c r="AO38" s="55">
        <v>2.07E-2</v>
      </c>
      <c r="AP38" s="55">
        <v>2.1299999999999999E-2</v>
      </c>
      <c r="AQ38" s="55">
        <v>2.1700000000000001E-2</v>
      </c>
      <c r="AR38" s="55">
        <v>2.2100000000000002E-2</v>
      </c>
      <c r="AS38" s="55">
        <v>2.24E-2</v>
      </c>
      <c r="AT38" s="55">
        <v>2.23E-2</v>
      </c>
      <c r="AU38" s="55">
        <v>2.18E-2</v>
      </c>
      <c r="AV38" s="55">
        <v>2.06E-2</v>
      </c>
      <c r="AW38" s="55">
        <v>1.8700000000000001E-2</v>
      </c>
      <c r="AX38" s="55">
        <v>1.6400000000000001E-2</v>
      </c>
      <c r="AY38" s="55">
        <v>1.4E-2</v>
      </c>
      <c r="AZ38" s="55">
        <v>1.1599999999999999E-2</v>
      </c>
      <c r="BA38" s="55">
        <v>9.5999999999999992E-3</v>
      </c>
      <c r="BB38" s="55">
        <v>8.0000000000000002E-3</v>
      </c>
      <c r="BC38" s="55">
        <v>6.7000000000000002E-3</v>
      </c>
      <c r="BD38" s="55">
        <v>5.5999999999999999E-3</v>
      </c>
      <c r="BE38" s="55">
        <v>4.7999999999999996E-3</v>
      </c>
      <c r="BF38" s="55">
        <v>4.0000000000000001E-3</v>
      </c>
      <c r="BG38" s="55">
        <v>3.3E-3</v>
      </c>
      <c r="BH38" s="55">
        <v>2.5999999999999999E-3</v>
      </c>
      <c r="BI38" s="55">
        <v>1.6999999999999999E-3</v>
      </c>
      <c r="BJ38" s="55">
        <v>8.0000000000000004E-4</v>
      </c>
      <c r="BK38" s="55">
        <v>-2.0000000000000001E-4</v>
      </c>
      <c r="BL38" s="55">
        <v>-8.9999999999999998E-4</v>
      </c>
      <c r="BM38" s="55">
        <v>-1.5E-3</v>
      </c>
      <c r="BN38" s="55">
        <v>-1.8E-3</v>
      </c>
      <c r="BO38" s="12">
        <v>-6.9999999999999999E-4</v>
      </c>
      <c r="BP38" s="12">
        <v>6.9999999999999999E-4</v>
      </c>
      <c r="BQ38" s="12">
        <v>2.0999999999999999E-3</v>
      </c>
      <c r="BR38" s="12">
        <v>3.5000000000000001E-3</v>
      </c>
      <c r="BS38" s="12">
        <v>4.7999999999999996E-3</v>
      </c>
      <c r="BT38" s="12">
        <v>5.7999999999999996E-3</v>
      </c>
      <c r="BU38" s="12">
        <v>6.4999999999999997E-3</v>
      </c>
      <c r="BV38" s="12">
        <v>6.8999999999999999E-3</v>
      </c>
      <c r="BW38" s="12">
        <v>7.0000000000000001E-3</v>
      </c>
      <c r="BX38" s="12">
        <v>6.7000000000000002E-3</v>
      </c>
      <c r="BY38" s="12">
        <v>6.3E-3</v>
      </c>
      <c r="BZ38" s="12">
        <v>6.0000000000000001E-3</v>
      </c>
      <c r="CA38" s="12">
        <v>6.0000000000000001E-3</v>
      </c>
      <c r="CB38" s="12">
        <v>6.3E-3</v>
      </c>
      <c r="CC38" s="12">
        <v>6.8999999999999999E-3</v>
      </c>
      <c r="CD38" s="12">
        <v>7.6E-3</v>
      </c>
      <c r="CE38" s="12">
        <v>8.3999999999999995E-3</v>
      </c>
      <c r="CF38" s="12">
        <v>9.1999999999999998E-3</v>
      </c>
      <c r="CG38" s="12">
        <v>9.7999999999999997E-3</v>
      </c>
      <c r="CH38" s="12">
        <v>0.01</v>
      </c>
      <c r="CI38" s="50"/>
      <c r="CJ38" s="50"/>
      <c r="CK38" s="50"/>
      <c r="CL38" s="50"/>
      <c r="CM38" s="50"/>
      <c r="CN38" s="50"/>
      <c r="CO38" s="50"/>
      <c r="CP38" s="50"/>
      <c r="CQ38" s="50"/>
      <c r="CR38" s="50"/>
      <c r="CS38" s="50"/>
      <c r="CT38" s="50"/>
      <c r="CU38" s="50"/>
      <c r="CV38" s="50"/>
      <c r="CW38" s="50"/>
      <c r="CX38" s="50"/>
      <c r="CY38" s="50"/>
      <c r="CZ38" s="50"/>
      <c r="DA38" s="50"/>
      <c r="DB38" s="50"/>
      <c r="DC38" s="50"/>
      <c r="DD38" s="50"/>
      <c r="DE38" s="50"/>
    </row>
    <row r="39" spans="1:109" x14ac:dyDescent="0.2">
      <c r="A39" s="14">
        <v>57</v>
      </c>
      <c r="B39" s="55">
        <v>1.52E-2</v>
      </c>
      <c r="C39" s="55">
        <v>1.37E-2</v>
      </c>
      <c r="D39" s="55">
        <v>1.21E-2</v>
      </c>
      <c r="E39" s="55">
        <v>1.03E-2</v>
      </c>
      <c r="F39" s="55">
        <v>8.3000000000000001E-3</v>
      </c>
      <c r="G39" s="55">
        <v>6.3E-3</v>
      </c>
      <c r="H39" s="55">
        <v>4.4999999999999997E-3</v>
      </c>
      <c r="I39" s="55">
        <v>3.0000000000000001E-3</v>
      </c>
      <c r="J39" s="55">
        <v>1.6999999999999999E-3</v>
      </c>
      <c r="K39" s="55">
        <v>5.0000000000000001E-4</v>
      </c>
      <c r="L39" s="55">
        <v>-5.9999999999999995E-4</v>
      </c>
      <c r="M39" s="55">
        <v>-1.6000000000000001E-3</v>
      </c>
      <c r="N39" s="55">
        <v>-2.3E-3</v>
      </c>
      <c r="O39" s="55">
        <v>-2.5999999999999999E-3</v>
      </c>
      <c r="P39" s="55">
        <v>-2.3E-3</v>
      </c>
      <c r="Q39" s="55">
        <v>-1.1999999999999999E-3</v>
      </c>
      <c r="R39" s="55">
        <v>8.0000000000000004E-4</v>
      </c>
      <c r="S39" s="55">
        <v>3.7000000000000002E-3</v>
      </c>
      <c r="T39" s="55">
        <v>7.4000000000000003E-3</v>
      </c>
      <c r="U39" s="55">
        <v>1.1599999999999999E-2</v>
      </c>
      <c r="V39" s="55">
        <v>1.6E-2</v>
      </c>
      <c r="W39" s="55">
        <v>2.0199999999999999E-2</v>
      </c>
      <c r="X39" s="55">
        <v>2.3900000000000001E-2</v>
      </c>
      <c r="Y39" s="55">
        <v>2.6599999999999999E-2</v>
      </c>
      <c r="Z39" s="55">
        <v>2.8000000000000001E-2</v>
      </c>
      <c r="AA39" s="55">
        <v>2.8000000000000001E-2</v>
      </c>
      <c r="AB39" s="55">
        <v>2.6800000000000001E-2</v>
      </c>
      <c r="AC39" s="55">
        <v>2.46E-2</v>
      </c>
      <c r="AD39" s="55">
        <v>2.1999999999999999E-2</v>
      </c>
      <c r="AE39" s="55">
        <v>1.95E-2</v>
      </c>
      <c r="AF39" s="55">
        <v>1.7500000000000002E-2</v>
      </c>
      <c r="AG39" s="55">
        <v>1.61E-2</v>
      </c>
      <c r="AH39" s="55">
        <v>1.54E-2</v>
      </c>
      <c r="AI39" s="55">
        <v>1.54E-2</v>
      </c>
      <c r="AJ39" s="55">
        <v>1.5900000000000001E-2</v>
      </c>
      <c r="AK39" s="55">
        <v>1.6799999999999999E-2</v>
      </c>
      <c r="AL39" s="55">
        <v>1.78E-2</v>
      </c>
      <c r="AM39" s="55">
        <v>1.8800000000000001E-2</v>
      </c>
      <c r="AN39" s="55">
        <v>1.9699999999999999E-2</v>
      </c>
      <c r="AO39" s="55">
        <v>2.06E-2</v>
      </c>
      <c r="AP39" s="55">
        <v>2.1299999999999999E-2</v>
      </c>
      <c r="AQ39" s="55">
        <v>2.18E-2</v>
      </c>
      <c r="AR39" s="55">
        <v>2.23E-2</v>
      </c>
      <c r="AS39" s="55">
        <v>2.2499999999999999E-2</v>
      </c>
      <c r="AT39" s="55">
        <v>2.2499999999999999E-2</v>
      </c>
      <c r="AU39" s="55">
        <v>2.2100000000000002E-2</v>
      </c>
      <c r="AV39" s="55">
        <v>2.12E-2</v>
      </c>
      <c r="AW39" s="55">
        <v>1.9800000000000002E-2</v>
      </c>
      <c r="AX39" s="55">
        <v>1.7999999999999999E-2</v>
      </c>
      <c r="AY39" s="55">
        <v>1.6199999999999999E-2</v>
      </c>
      <c r="AZ39" s="55">
        <v>1.44E-2</v>
      </c>
      <c r="BA39" s="55">
        <v>1.2699999999999999E-2</v>
      </c>
      <c r="BB39" s="55">
        <v>1.12E-2</v>
      </c>
      <c r="BC39" s="55">
        <v>9.7000000000000003E-3</v>
      </c>
      <c r="BD39" s="55">
        <v>8.0999999999999996E-3</v>
      </c>
      <c r="BE39" s="55">
        <v>6.6E-3</v>
      </c>
      <c r="BF39" s="55">
        <v>5.1000000000000004E-3</v>
      </c>
      <c r="BG39" s="55">
        <v>3.7000000000000002E-3</v>
      </c>
      <c r="BH39" s="55">
        <v>2.2000000000000001E-3</v>
      </c>
      <c r="BI39" s="55">
        <v>8.0000000000000004E-4</v>
      </c>
      <c r="BJ39" s="55">
        <v>-5.9999999999999995E-4</v>
      </c>
      <c r="BK39" s="55">
        <v>-1.8E-3</v>
      </c>
      <c r="BL39" s="55">
        <v>-2.8E-3</v>
      </c>
      <c r="BM39" s="55">
        <v>-3.3999999999999998E-3</v>
      </c>
      <c r="BN39" s="55">
        <v>-3.7000000000000002E-3</v>
      </c>
      <c r="BO39" s="12">
        <v>-2.5000000000000001E-3</v>
      </c>
      <c r="BP39" s="12">
        <v>-1E-3</v>
      </c>
      <c r="BQ39" s="12">
        <v>6.9999999999999999E-4</v>
      </c>
      <c r="BR39" s="12">
        <v>2.5000000000000001E-3</v>
      </c>
      <c r="BS39" s="12">
        <v>4.1000000000000003E-3</v>
      </c>
      <c r="BT39" s="12">
        <v>5.4999999999999997E-3</v>
      </c>
      <c r="BU39" s="12">
        <v>6.6E-3</v>
      </c>
      <c r="BV39" s="12">
        <v>7.3000000000000001E-3</v>
      </c>
      <c r="BW39" s="12">
        <v>7.6E-3</v>
      </c>
      <c r="BX39" s="12">
        <v>7.4999999999999997E-3</v>
      </c>
      <c r="BY39" s="12">
        <v>7.1999999999999998E-3</v>
      </c>
      <c r="BZ39" s="12">
        <v>6.8999999999999999E-3</v>
      </c>
      <c r="CA39" s="12">
        <v>6.7999999999999996E-3</v>
      </c>
      <c r="CB39" s="12">
        <v>7.0000000000000001E-3</v>
      </c>
      <c r="CC39" s="12">
        <v>7.3000000000000001E-3</v>
      </c>
      <c r="CD39" s="12">
        <v>7.9000000000000008E-3</v>
      </c>
      <c r="CE39" s="12">
        <v>8.6E-3</v>
      </c>
      <c r="CF39" s="12">
        <v>9.2999999999999992E-3</v>
      </c>
      <c r="CG39" s="12">
        <v>9.7999999999999997E-3</v>
      </c>
      <c r="CH39" s="12">
        <v>0.01</v>
      </c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</row>
    <row r="40" spans="1:109" x14ac:dyDescent="0.2">
      <c r="A40" s="14">
        <v>58</v>
      </c>
      <c r="B40" s="55">
        <v>1.46E-2</v>
      </c>
      <c r="C40" s="55">
        <v>1.2999999999999999E-2</v>
      </c>
      <c r="D40" s="55">
        <v>1.1299999999999999E-2</v>
      </c>
      <c r="E40" s="55">
        <v>9.4000000000000004E-3</v>
      </c>
      <c r="F40" s="55">
        <v>7.4000000000000003E-3</v>
      </c>
      <c r="G40" s="55">
        <v>5.4000000000000003E-3</v>
      </c>
      <c r="H40" s="55">
        <v>3.7000000000000002E-3</v>
      </c>
      <c r="I40" s="55">
        <v>2.2000000000000001E-3</v>
      </c>
      <c r="J40" s="55">
        <v>1E-3</v>
      </c>
      <c r="K40" s="55">
        <v>-1E-4</v>
      </c>
      <c r="L40" s="55">
        <v>-1.1999999999999999E-3</v>
      </c>
      <c r="M40" s="55">
        <v>-2.0999999999999999E-3</v>
      </c>
      <c r="N40" s="55">
        <v>-2.8E-3</v>
      </c>
      <c r="O40" s="55">
        <v>-2.8999999999999998E-3</v>
      </c>
      <c r="P40" s="55">
        <v>-2.3999999999999998E-3</v>
      </c>
      <c r="Q40" s="55">
        <v>-1.1999999999999999E-3</v>
      </c>
      <c r="R40" s="55">
        <v>8.0000000000000004E-4</v>
      </c>
      <c r="S40" s="55">
        <v>3.7000000000000002E-3</v>
      </c>
      <c r="T40" s="55">
        <v>7.4000000000000003E-3</v>
      </c>
      <c r="U40" s="55">
        <v>1.15E-2</v>
      </c>
      <c r="V40" s="55">
        <v>1.5900000000000001E-2</v>
      </c>
      <c r="W40" s="55">
        <v>0.02</v>
      </c>
      <c r="X40" s="55">
        <v>2.3699999999999999E-2</v>
      </c>
      <c r="Y40" s="55">
        <v>2.64E-2</v>
      </c>
      <c r="Z40" s="55">
        <v>2.7799999999999998E-2</v>
      </c>
      <c r="AA40" s="55">
        <v>2.7900000000000001E-2</v>
      </c>
      <c r="AB40" s="55">
        <v>2.6800000000000001E-2</v>
      </c>
      <c r="AC40" s="55">
        <v>2.47E-2</v>
      </c>
      <c r="AD40" s="55">
        <v>2.2100000000000002E-2</v>
      </c>
      <c r="AE40" s="55">
        <v>1.9400000000000001E-2</v>
      </c>
      <c r="AF40" s="55">
        <v>1.72E-2</v>
      </c>
      <c r="AG40" s="55">
        <v>1.5599999999999999E-2</v>
      </c>
      <c r="AH40" s="55">
        <v>1.4800000000000001E-2</v>
      </c>
      <c r="AI40" s="55">
        <v>1.47E-2</v>
      </c>
      <c r="AJ40" s="55">
        <v>1.52E-2</v>
      </c>
      <c r="AK40" s="55">
        <v>1.61E-2</v>
      </c>
      <c r="AL40" s="55">
        <v>1.72E-2</v>
      </c>
      <c r="AM40" s="55">
        <v>1.83E-2</v>
      </c>
      <c r="AN40" s="55">
        <v>1.9300000000000001E-2</v>
      </c>
      <c r="AO40" s="55">
        <v>2.0299999999999999E-2</v>
      </c>
      <c r="AP40" s="55">
        <v>2.1000000000000001E-2</v>
      </c>
      <c r="AQ40" s="55">
        <v>2.1600000000000001E-2</v>
      </c>
      <c r="AR40" s="55">
        <v>2.1999999999999999E-2</v>
      </c>
      <c r="AS40" s="55">
        <v>2.23E-2</v>
      </c>
      <c r="AT40" s="55">
        <v>2.24E-2</v>
      </c>
      <c r="AU40" s="55">
        <v>2.2200000000000001E-2</v>
      </c>
      <c r="AV40" s="55">
        <v>2.1600000000000001E-2</v>
      </c>
      <c r="AW40" s="55">
        <v>2.07E-2</v>
      </c>
      <c r="AX40" s="55">
        <v>1.95E-2</v>
      </c>
      <c r="AY40" s="55">
        <v>1.8200000000000001E-2</v>
      </c>
      <c r="AZ40" s="55">
        <v>1.6899999999999998E-2</v>
      </c>
      <c r="BA40" s="55">
        <v>1.55E-2</v>
      </c>
      <c r="BB40" s="55">
        <v>1.41E-2</v>
      </c>
      <c r="BC40" s="55">
        <v>1.26E-2</v>
      </c>
      <c r="BD40" s="55">
        <v>1.0800000000000001E-2</v>
      </c>
      <c r="BE40" s="55">
        <v>8.8999999999999999E-3</v>
      </c>
      <c r="BF40" s="55">
        <v>6.8999999999999999E-3</v>
      </c>
      <c r="BG40" s="55">
        <v>4.7999999999999996E-3</v>
      </c>
      <c r="BH40" s="55">
        <v>2.7000000000000001E-3</v>
      </c>
      <c r="BI40" s="55">
        <v>6.9999999999999999E-4</v>
      </c>
      <c r="BJ40" s="55">
        <v>-1.2999999999999999E-3</v>
      </c>
      <c r="BK40" s="55">
        <v>-3.0000000000000001E-3</v>
      </c>
      <c r="BL40" s="55">
        <v>-4.3E-3</v>
      </c>
      <c r="BM40" s="55">
        <v>-5.1000000000000004E-3</v>
      </c>
      <c r="BN40" s="55">
        <v>-5.4999999999999997E-3</v>
      </c>
      <c r="BO40" s="12">
        <v>-4.3E-3</v>
      </c>
      <c r="BP40" s="12">
        <v>-2.7000000000000001E-3</v>
      </c>
      <c r="BQ40" s="12">
        <v>-6.9999999999999999E-4</v>
      </c>
      <c r="BR40" s="12">
        <v>1.2999999999999999E-3</v>
      </c>
      <c r="BS40" s="12">
        <v>3.2000000000000002E-3</v>
      </c>
      <c r="BT40" s="12">
        <v>4.8999999999999998E-3</v>
      </c>
      <c r="BU40" s="12">
        <v>6.4000000000000003E-3</v>
      </c>
      <c r="BV40" s="12">
        <v>7.4000000000000003E-3</v>
      </c>
      <c r="BW40" s="12">
        <v>8.0000000000000002E-3</v>
      </c>
      <c r="BX40" s="12">
        <v>8.0999999999999996E-3</v>
      </c>
      <c r="BY40" s="12">
        <v>7.9000000000000008E-3</v>
      </c>
      <c r="BZ40" s="12">
        <v>7.7000000000000002E-3</v>
      </c>
      <c r="CA40" s="12">
        <v>7.4999999999999997E-3</v>
      </c>
      <c r="CB40" s="12">
        <v>7.6E-3</v>
      </c>
      <c r="CC40" s="12">
        <v>7.7999999999999996E-3</v>
      </c>
      <c r="CD40" s="12">
        <v>8.2000000000000007E-3</v>
      </c>
      <c r="CE40" s="12">
        <v>8.8000000000000005E-3</v>
      </c>
      <c r="CF40" s="12">
        <v>9.4000000000000004E-3</v>
      </c>
      <c r="CG40" s="12">
        <v>9.7999999999999997E-3</v>
      </c>
      <c r="CH40" s="12">
        <v>0.01</v>
      </c>
      <c r="CI40" s="50"/>
      <c r="CJ40" s="50"/>
      <c r="CK40" s="50"/>
      <c r="CL40" s="50"/>
      <c r="CM40" s="50"/>
      <c r="CN40" s="50"/>
      <c r="CO40" s="50"/>
      <c r="CP40" s="50"/>
      <c r="CQ40" s="50"/>
      <c r="CR40" s="50"/>
      <c r="CS40" s="50"/>
      <c r="CT40" s="50"/>
      <c r="CU40" s="50"/>
      <c r="CV40" s="50"/>
      <c r="CW40" s="50"/>
      <c r="CX40" s="50"/>
      <c r="CY40" s="50"/>
      <c r="CZ40" s="50"/>
      <c r="DA40" s="50"/>
      <c r="DB40" s="50"/>
      <c r="DC40" s="50"/>
      <c r="DD40" s="50"/>
      <c r="DE40" s="50"/>
    </row>
    <row r="41" spans="1:109" x14ac:dyDescent="0.2">
      <c r="A41" s="14">
        <v>59</v>
      </c>
      <c r="B41" s="55">
        <v>1.38E-2</v>
      </c>
      <c r="C41" s="55">
        <v>1.21E-2</v>
      </c>
      <c r="D41" s="55">
        <v>1.04E-2</v>
      </c>
      <c r="E41" s="55">
        <v>8.5000000000000006E-3</v>
      </c>
      <c r="F41" s="55">
        <v>6.4999999999999997E-3</v>
      </c>
      <c r="G41" s="55">
        <v>4.4999999999999997E-3</v>
      </c>
      <c r="H41" s="55">
        <v>2.8E-3</v>
      </c>
      <c r="I41" s="55">
        <v>1.4E-3</v>
      </c>
      <c r="J41" s="55">
        <v>2.0000000000000001E-4</v>
      </c>
      <c r="K41" s="55">
        <v>-8.9999999999999998E-4</v>
      </c>
      <c r="L41" s="55">
        <v>-1.9E-3</v>
      </c>
      <c r="M41" s="55">
        <v>-2.7000000000000001E-3</v>
      </c>
      <c r="N41" s="55">
        <v>-3.2000000000000002E-3</v>
      </c>
      <c r="O41" s="55">
        <v>-3.0999999999999999E-3</v>
      </c>
      <c r="P41" s="55">
        <v>-2.5000000000000001E-3</v>
      </c>
      <c r="Q41" s="55">
        <v>-1.1000000000000001E-3</v>
      </c>
      <c r="R41" s="55">
        <v>1E-3</v>
      </c>
      <c r="S41" s="55">
        <v>3.8999999999999998E-3</v>
      </c>
      <c r="T41" s="55">
        <v>7.4999999999999997E-3</v>
      </c>
      <c r="U41" s="55">
        <v>1.15E-2</v>
      </c>
      <c r="V41" s="55">
        <v>1.5699999999999999E-2</v>
      </c>
      <c r="W41" s="55">
        <v>1.9699999999999999E-2</v>
      </c>
      <c r="X41" s="55">
        <v>2.3199999999999998E-2</v>
      </c>
      <c r="Y41" s="55">
        <v>2.5899999999999999E-2</v>
      </c>
      <c r="Z41" s="55">
        <v>2.7300000000000001E-2</v>
      </c>
      <c r="AA41" s="55">
        <v>2.75E-2</v>
      </c>
      <c r="AB41" s="55">
        <v>2.6499999999999999E-2</v>
      </c>
      <c r="AC41" s="55">
        <v>2.46E-2</v>
      </c>
      <c r="AD41" s="55">
        <v>2.2200000000000001E-2</v>
      </c>
      <c r="AE41" s="55">
        <v>1.95E-2</v>
      </c>
      <c r="AF41" s="55">
        <v>1.72E-2</v>
      </c>
      <c r="AG41" s="55">
        <v>1.54E-2</v>
      </c>
      <c r="AH41" s="55">
        <v>1.44E-2</v>
      </c>
      <c r="AI41" s="55">
        <v>1.41E-2</v>
      </c>
      <c r="AJ41" s="55">
        <v>1.4500000000000001E-2</v>
      </c>
      <c r="AK41" s="55">
        <v>1.54E-2</v>
      </c>
      <c r="AL41" s="55">
        <v>1.6500000000000001E-2</v>
      </c>
      <c r="AM41" s="55">
        <v>1.77E-2</v>
      </c>
      <c r="AN41" s="55">
        <v>1.89E-2</v>
      </c>
      <c r="AO41" s="55">
        <v>1.9800000000000002E-2</v>
      </c>
      <c r="AP41" s="55">
        <v>2.06E-2</v>
      </c>
      <c r="AQ41" s="55">
        <v>2.1100000000000001E-2</v>
      </c>
      <c r="AR41" s="55">
        <v>2.1499999999999998E-2</v>
      </c>
      <c r="AS41" s="55">
        <v>2.18E-2</v>
      </c>
      <c r="AT41" s="55">
        <v>2.2100000000000002E-2</v>
      </c>
      <c r="AU41" s="55">
        <v>2.2100000000000002E-2</v>
      </c>
      <c r="AV41" s="55">
        <v>2.1999999999999999E-2</v>
      </c>
      <c r="AW41" s="55">
        <v>2.1499999999999998E-2</v>
      </c>
      <c r="AX41" s="55">
        <v>2.0799999999999999E-2</v>
      </c>
      <c r="AY41" s="55">
        <v>1.9900000000000001E-2</v>
      </c>
      <c r="AZ41" s="55">
        <v>1.9E-2</v>
      </c>
      <c r="BA41" s="55">
        <v>1.7899999999999999E-2</v>
      </c>
      <c r="BB41" s="55">
        <v>1.67E-2</v>
      </c>
      <c r="BC41" s="55">
        <v>1.5299999999999999E-2</v>
      </c>
      <c r="BD41" s="55">
        <v>1.35E-2</v>
      </c>
      <c r="BE41" s="55">
        <v>1.15E-2</v>
      </c>
      <c r="BF41" s="55">
        <v>9.1000000000000004E-3</v>
      </c>
      <c r="BG41" s="55">
        <v>6.6E-3</v>
      </c>
      <c r="BH41" s="55">
        <v>4.0000000000000001E-3</v>
      </c>
      <c r="BI41" s="55">
        <v>1.2999999999999999E-3</v>
      </c>
      <c r="BJ41" s="55">
        <v>-1.2999999999999999E-3</v>
      </c>
      <c r="BK41" s="55">
        <v>-3.5999999999999999E-3</v>
      </c>
      <c r="BL41" s="55">
        <v>-5.4000000000000003E-3</v>
      </c>
      <c r="BM41" s="55">
        <v>-6.4999999999999997E-3</v>
      </c>
      <c r="BN41" s="55">
        <v>-7.0000000000000001E-3</v>
      </c>
      <c r="BO41" s="12">
        <v>-5.8999999999999999E-3</v>
      </c>
      <c r="BP41" s="12">
        <v>-4.3E-3</v>
      </c>
      <c r="BQ41" s="12">
        <v>-2.2000000000000001E-3</v>
      </c>
      <c r="BR41" s="12">
        <v>0</v>
      </c>
      <c r="BS41" s="12">
        <v>2.2000000000000001E-3</v>
      </c>
      <c r="BT41" s="12">
        <v>4.3E-3</v>
      </c>
      <c r="BU41" s="12">
        <v>6.0000000000000001E-3</v>
      </c>
      <c r="BV41" s="12">
        <v>7.4000000000000003E-3</v>
      </c>
      <c r="BW41" s="12">
        <v>8.2000000000000007E-3</v>
      </c>
      <c r="BX41" s="12">
        <v>8.5000000000000006E-3</v>
      </c>
      <c r="BY41" s="12">
        <v>8.3999999999999995E-3</v>
      </c>
      <c r="BZ41" s="12">
        <v>8.2000000000000007E-3</v>
      </c>
      <c r="CA41" s="12">
        <v>8.0999999999999996E-3</v>
      </c>
      <c r="CB41" s="12">
        <v>8.0999999999999996E-3</v>
      </c>
      <c r="CC41" s="12">
        <v>8.2000000000000007E-3</v>
      </c>
      <c r="CD41" s="12">
        <v>8.5000000000000006E-3</v>
      </c>
      <c r="CE41" s="12">
        <v>8.9999999999999993E-3</v>
      </c>
      <c r="CF41" s="12">
        <v>9.4000000000000004E-3</v>
      </c>
      <c r="CG41" s="12">
        <v>9.7999999999999997E-3</v>
      </c>
      <c r="CH41" s="12">
        <v>0.01</v>
      </c>
      <c r="CI41" s="50"/>
      <c r="CJ41" s="50"/>
      <c r="CK41" s="50"/>
      <c r="CL41" s="50"/>
      <c r="CM41" s="50"/>
      <c r="CN41" s="50"/>
      <c r="CO41" s="50"/>
      <c r="CP41" s="50"/>
      <c r="CQ41" s="50"/>
      <c r="CR41" s="50"/>
      <c r="CS41" s="50"/>
      <c r="CT41" s="50"/>
      <c r="CU41" s="50"/>
      <c r="CV41" s="50"/>
      <c r="CW41" s="50"/>
      <c r="CX41" s="50"/>
      <c r="CY41" s="50"/>
      <c r="CZ41" s="50"/>
      <c r="DA41" s="50"/>
      <c r="DB41" s="50"/>
      <c r="DC41" s="50"/>
      <c r="DD41" s="50"/>
      <c r="DE41" s="50"/>
    </row>
    <row r="42" spans="1:109" x14ac:dyDescent="0.2">
      <c r="A42" s="14">
        <v>60</v>
      </c>
      <c r="B42" s="55">
        <v>1.2999999999999999E-2</v>
      </c>
      <c r="C42" s="55">
        <v>1.12E-2</v>
      </c>
      <c r="D42" s="55">
        <v>9.4000000000000004E-3</v>
      </c>
      <c r="E42" s="55">
        <v>7.4000000000000003E-3</v>
      </c>
      <c r="F42" s="55">
        <v>5.4000000000000003E-3</v>
      </c>
      <c r="G42" s="55">
        <v>3.5000000000000001E-3</v>
      </c>
      <c r="H42" s="55">
        <v>1.8E-3</v>
      </c>
      <c r="I42" s="55">
        <v>4.0000000000000002E-4</v>
      </c>
      <c r="J42" s="55">
        <v>-6.9999999999999999E-4</v>
      </c>
      <c r="K42" s="55">
        <v>-1.6999999999999999E-3</v>
      </c>
      <c r="L42" s="55">
        <v>-2.5999999999999999E-3</v>
      </c>
      <c r="M42" s="55">
        <v>-3.2000000000000002E-3</v>
      </c>
      <c r="N42" s="55">
        <v>-3.5000000000000001E-3</v>
      </c>
      <c r="O42" s="55">
        <v>-3.3E-3</v>
      </c>
      <c r="P42" s="55">
        <v>-2.3999999999999998E-3</v>
      </c>
      <c r="Q42" s="55">
        <v>-8.0000000000000004E-4</v>
      </c>
      <c r="R42" s="55">
        <v>1.4E-3</v>
      </c>
      <c r="S42" s="55">
        <v>4.3E-3</v>
      </c>
      <c r="T42" s="55">
        <v>7.7999999999999996E-3</v>
      </c>
      <c r="U42" s="55">
        <v>1.1599999999999999E-2</v>
      </c>
      <c r="V42" s="55">
        <v>1.55E-2</v>
      </c>
      <c r="W42" s="55">
        <v>1.9199999999999998E-2</v>
      </c>
      <c r="X42" s="55">
        <v>2.2499999999999999E-2</v>
      </c>
      <c r="Y42" s="55">
        <v>2.5100000000000001E-2</v>
      </c>
      <c r="Z42" s="55">
        <v>2.6599999999999999E-2</v>
      </c>
      <c r="AA42" s="55">
        <v>2.69E-2</v>
      </c>
      <c r="AB42" s="55">
        <v>2.6100000000000002E-2</v>
      </c>
      <c r="AC42" s="55">
        <v>2.4400000000000002E-2</v>
      </c>
      <c r="AD42" s="55">
        <v>2.2200000000000001E-2</v>
      </c>
      <c r="AE42" s="55">
        <v>1.9699999999999999E-2</v>
      </c>
      <c r="AF42" s="55">
        <v>1.7399999999999999E-2</v>
      </c>
      <c r="AG42" s="55">
        <v>1.54E-2</v>
      </c>
      <c r="AH42" s="55">
        <v>1.41E-2</v>
      </c>
      <c r="AI42" s="55">
        <v>1.37E-2</v>
      </c>
      <c r="AJ42" s="55">
        <v>1.3899999999999999E-2</v>
      </c>
      <c r="AK42" s="55">
        <v>1.4800000000000001E-2</v>
      </c>
      <c r="AL42" s="55">
        <v>1.5900000000000001E-2</v>
      </c>
      <c r="AM42" s="55">
        <v>1.7100000000000001E-2</v>
      </c>
      <c r="AN42" s="55">
        <v>1.83E-2</v>
      </c>
      <c r="AO42" s="55">
        <v>1.9300000000000001E-2</v>
      </c>
      <c r="AP42" s="55">
        <v>0.02</v>
      </c>
      <c r="AQ42" s="55">
        <v>2.0400000000000001E-2</v>
      </c>
      <c r="AR42" s="55">
        <v>2.0799999999999999E-2</v>
      </c>
      <c r="AS42" s="55">
        <v>2.1100000000000001E-2</v>
      </c>
      <c r="AT42" s="55">
        <v>2.1499999999999998E-2</v>
      </c>
      <c r="AU42" s="55">
        <v>2.1899999999999999E-2</v>
      </c>
      <c r="AV42" s="55">
        <v>2.2200000000000001E-2</v>
      </c>
      <c r="AW42" s="55">
        <v>2.2200000000000001E-2</v>
      </c>
      <c r="AX42" s="55">
        <v>2.1899999999999999E-2</v>
      </c>
      <c r="AY42" s="55">
        <v>2.1399999999999999E-2</v>
      </c>
      <c r="AZ42" s="55">
        <v>2.07E-2</v>
      </c>
      <c r="BA42" s="55">
        <v>1.9900000000000001E-2</v>
      </c>
      <c r="BB42" s="55">
        <v>1.9E-2</v>
      </c>
      <c r="BC42" s="55">
        <v>1.77E-2</v>
      </c>
      <c r="BD42" s="55">
        <v>1.61E-2</v>
      </c>
      <c r="BE42" s="55">
        <v>1.41E-2</v>
      </c>
      <c r="BF42" s="55">
        <v>1.1599999999999999E-2</v>
      </c>
      <c r="BG42" s="55">
        <v>8.8000000000000005E-3</v>
      </c>
      <c r="BH42" s="55">
        <v>5.7999999999999996E-3</v>
      </c>
      <c r="BI42" s="55">
        <v>2.5999999999999999E-3</v>
      </c>
      <c r="BJ42" s="55">
        <v>-6.9999999999999999E-4</v>
      </c>
      <c r="BK42" s="55">
        <v>-3.5999999999999999E-3</v>
      </c>
      <c r="BL42" s="55">
        <v>-5.7999999999999996E-3</v>
      </c>
      <c r="BM42" s="55">
        <v>-7.3000000000000001E-3</v>
      </c>
      <c r="BN42" s="55">
        <v>-8.0999999999999996E-3</v>
      </c>
      <c r="BO42" s="12">
        <v>-7.3000000000000001E-3</v>
      </c>
      <c r="BP42" s="12">
        <v>-5.5999999999999999E-3</v>
      </c>
      <c r="BQ42" s="12">
        <v>-3.5000000000000001E-3</v>
      </c>
      <c r="BR42" s="12">
        <v>-1.1000000000000001E-3</v>
      </c>
      <c r="BS42" s="12">
        <v>1.2999999999999999E-3</v>
      </c>
      <c r="BT42" s="12">
        <v>3.5000000000000001E-3</v>
      </c>
      <c r="BU42" s="12">
        <v>5.4999999999999997E-3</v>
      </c>
      <c r="BV42" s="12">
        <v>7.1000000000000004E-3</v>
      </c>
      <c r="BW42" s="12">
        <v>8.2000000000000007E-3</v>
      </c>
      <c r="BX42" s="12">
        <v>8.6E-3</v>
      </c>
      <c r="BY42" s="12">
        <v>8.6999999999999994E-3</v>
      </c>
      <c r="BZ42" s="12">
        <v>8.6999999999999994E-3</v>
      </c>
      <c r="CA42" s="12">
        <v>8.6E-3</v>
      </c>
      <c r="CB42" s="12">
        <v>8.6E-3</v>
      </c>
      <c r="CC42" s="12">
        <v>8.6E-3</v>
      </c>
      <c r="CD42" s="12">
        <v>8.8000000000000005E-3</v>
      </c>
      <c r="CE42" s="12">
        <v>9.1000000000000004E-3</v>
      </c>
      <c r="CF42" s="12">
        <v>9.4999999999999998E-3</v>
      </c>
      <c r="CG42" s="12">
        <v>9.9000000000000008E-3</v>
      </c>
      <c r="CH42" s="12">
        <v>0.01</v>
      </c>
      <c r="CI42" s="50"/>
      <c r="CJ42" s="50"/>
      <c r="CK42" s="50"/>
      <c r="CL42" s="50"/>
      <c r="CM42" s="50"/>
      <c r="CN42" s="50"/>
      <c r="CO42" s="50"/>
      <c r="CP42" s="50"/>
      <c r="CQ42" s="50"/>
      <c r="CR42" s="50"/>
      <c r="CS42" s="50"/>
      <c r="CT42" s="50"/>
      <c r="CU42" s="50"/>
      <c r="CV42" s="50"/>
      <c r="CW42" s="50"/>
      <c r="CX42" s="50"/>
      <c r="CY42" s="50"/>
      <c r="CZ42" s="50"/>
      <c r="DA42" s="50"/>
      <c r="DB42" s="50"/>
      <c r="DC42" s="50"/>
      <c r="DD42" s="50"/>
      <c r="DE42" s="50"/>
    </row>
    <row r="43" spans="1:109" x14ac:dyDescent="0.2">
      <c r="A43" s="14">
        <v>61</v>
      </c>
      <c r="B43" s="55">
        <v>1.1900000000000001E-2</v>
      </c>
      <c r="C43" s="55">
        <v>1.01E-2</v>
      </c>
      <c r="D43" s="55">
        <v>8.3000000000000001E-3</v>
      </c>
      <c r="E43" s="55">
        <v>6.4000000000000003E-3</v>
      </c>
      <c r="F43" s="55">
        <v>4.4000000000000003E-3</v>
      </c>
      <c r="G43" s="55">
        <v>2.5000000000000001E-3</v>
      </c>
      <c r="H43" s="55">
        <v>8.0000000000000004E-4</v>
      </c>
      <c r="I43" s="55">
        <v>-5.0000000000000001E-4</v>
      </c>
      <c r="J43" s="55">
        <v>-1.6000000000000001E-3</v>
      </c>
      <c r="K43" s="55">
        <v>-2.5000000000000001E-3</v>
      </c>
      <c r="L43" s="55">
        <v>-3.2000000000000002E-3</v>
      </c>
      <c r="M43" s="55">
        <v>-3.7000000000000002E-3</v>
      </c>
      <c r="N43" s="55">
        <v>-3.7000000000000002E-3</v>
      </c>
      <c r="O43" s="55">
        <v>-3.2000000000000002E-3</v>
      </c>
      <c r="P43" s="55">
        <v>-2.0999999999999999E-3</v>
      </c>
      <c r="Q43" s="55">
        <v>-4.0000000000000002E-4</v>
      </c>
      <c r="R43" s="55">
        <v>1.9E-3</v>
      </c>
      <c r="S43" s="55">
        <v>4.7000000000000002E-3</v>
      </c>
      <c r="T43" s="55">
        <v>8.0000000000000002E-3</v>
      </c>
      <c r="U43" s="55">
        <v>1.1599999999999999E-2</v>
      </c>
      <c r="V43" s="55">
        <v>1.52E-2</v>
      </c>
      <c r="W43" s="55">
        <v>1.8599999999999998E-2</v>
      </c>
      <c r="X43" s="55">
        <v>2.1700000000000001E-2</v>
      </c>
      <c r="Y43" s="55">
        <v>2.41E-2</v>
      </c>
      <c r="Z43" s="55">
        <v>2.5499999999999998E-2</v>
      </c>
      <c r="AA43" s="55">
        <v>2.5999999999999999E-2</v>
      </c>
      <c r="AB43" s="55">
        <v>2.5399999999999999E-2</v>
      </c>
      <c r="AC43" s="55">
        <v>2.41E-2</v>
      </c>
      <c r="AD43" s="55">
        <v>2.2100000000000002E-2</v>
      </c>
      <c r="AE43" s="55">
        <v>1.9900000000000001E-2</v>
      </c>
      <c r="AF43" s="55">
        <v>1.7600000000000001E-2</v>
      </c>
      <c r="AG43" s="55">
        <v>1.55E-2</v>
      </c>
      <c r="AH43" s="55">
        <v>1.41E-2</v>
      </c>
      <c r="AI43" s="55">
        <v>1.35E-2</v>
      </c>
      <c r="AJ43" s="55">
        <v>1.3599999999999999E-2</v>
      </c>
      <c r="AK43" s="55">
        <v>1.43E-2</v>
      </c>
      <c r="AL43" s="55">
        <v>1.54E-2</v>
      </c>
      <c r="AM43" s="55">
        <v>1.66E-2</v>
      </c>
      <c r="AN43" s="55">
        <v>1.78E-2</v>
      </c>
      <c r="AO43" s="55">
        <v>1.8700000000000001E-2</v>
      </c>
      <c r="AP43" s="55">
        <v>1.9300000000000001E-2</v>
      </c>
      <c r="AQ43" s="55">
        <v>1.9599999999999999E-2</v>
      </c>
      <c r="AR43" s="55">
        <v>1.9900000000000001E-2</v>
      </c>
      <c r="AS43" s="55">
        <v>2.0299999999999999E-2</v>
      </c>
      <c r="AT43" s="55">
        <v>2.0899999999999998E-2</v>
      </c>
      <c r="AU43" s="55">
        <v>2.1600000000000001E-2</v>
      </c>
      <c r="AV43" s="55">
        <v>2.23E-2</v>
      </c>
      <c r="AW43" s="55">
        <v>2.2700000000000001E-2</v>
      </c>
      <c r="AX43" s="55">
        <v>2.2800000000000001E-2</v>
      </c>
      <c r="AY43" s="55">
        <v>2.2599999999999999E-2</v>
      </c>
      <c r="AZ43" s="55">
        <v>2.2200000000000001E-2</v>
      </c>
      <c r="BA43" s="55">
        <v>2.1600000000000001E-2</v>
      </c>
      <c r="BB43" s="55">
        <v>2.0899999999999998E-2</v>
      </c>
      <c r="BC43" s="55">
        <v>1.9900000000000001E-2</v>
      </c>
      <c r="BD43" s="55">
        <v>1.8499999999999999E-2</v>
      </c>
      <c r="BE43" s="55">
        <v>1.66E-2</v>
      </c>
      <c r="BF43" s="55">
        <v>1.4200000000000001E-2</v>
      </c>
      <c r="BG43" s="55">
        <v>1.1299999999999999E-2</v>
      </c>
      <c r="BH43" s="55">
        <v>7.9000000000000008E-3</v>
      </c>
      <c r="BI43" s="55">
        <v>4.3E-3</v>
      </c>
      <c r="BJ43" s="55">
        <v>5.9999999999999995E-4</v>
      </c>
      <c r="BK43" s="55">
        <v>-2.8999999999999998E-3</v>
      </c>
      <c r="BL43" s="55">
        <v>-5.5999999999999999E-3</v>
      </c>
      <c r="BM43" s="55">
        <v>-7.4999999999999997E-3</v>
      </c>
      <c r="BN43" s="55">
        <v>-8.6999999999999994E-3</v>
      </c>
      <c r="BO43" s="12">
        <v>-8.0999999999999996E-3</v>
      </c>
      <c r="BP43" s="12">
        <v>-6.6E-3</v>
      </c>
      <c r="BQ43" s="12">
        <v>-4.5999999999999999E-3</v>
      </c>
      <c r="BR43" s="12">
        <v>-2.2000000000000001E-3</v>
      </c>
      <c r="BS43" s="12">
        <v>4.0000000000000002E-4</v>
      </c>
      <c r="BT43" s="12">
        <v>2.8E-3</v>
      </c>
      <c r="BU43" s="12">
        <v>5.0000000000000001E-3</v>
      </c>
      <c r="BV43" s="12">
        <v>6.7999999999999996E-3</v>
      </c>
      <c r="BW43" s="12">
        <v>8.0000000000000002E-3</v>
      </c>
      <c r="BX43" s="12">
        <v>8.6E-3</v>
      </c>
      <c r="BY43" s="12">
        <v>8.8000000000000005E-3</v>
      </c>
      <c r="BZ43" s="12">
        <v>8.8999999999999999E-3</v>
      </c>
      <c r="CA43" s="12">
        <v>8.8999999999999999E-3</v>
      </c>
      <c r="CB43" s="12">
        <v>8.8999999999999999E-3</v>
      </c>
      <c r="CC43" s="12">
        <v>8.9999999999999993E-3</v>
      </c>
      <c r="CD43" s="12">
        <v>9.1000000000000004E-3</v>
      </c>
      <c r="CE43" s="12">
        <v>9.2999999999999992E-3</v>
      </c>
      <c r="CF43" s="12">
        <v>9.5999999999999992E-3</v>
      </c>
      <c r="CG43" s="12">
        <v>9.9000000000000008E-3</v>
      </c>
      <c r="CH43" s="12">
        <v>0.01</v>
      </c>
      <c r="CI43" s="50"/>
      <c r="CJ43" s="50"/>
      <c r="CK43" s="50"/>
      <c r="CL43" s="50"/>
      <c r="CM43" s="50"/>
      <c r="CN43" s="50"/>
      <c r="CO43" s="50"/>
      <c r="CP43" s="50"/>
      <c r="CQ43" s="50"/>
      <c r="CR43" s="50"/>
      <c r="CS43" s="50"/>
      <c r="CT43" s="50"/>
      <c r="CU43" s="50"/>
      <c r="CV43" s="50"/>
      <c r="CW43" s="50"/>
      <c r="CX43" s="50"/>
      <c r="CY43" s="50"/>
      <c r="CZ43" s="50"/>
      <c r="DA43" s="50"/>
      <c r="DB43" s="50"/>
      <c r="DC43" s="50"/>
      <c r="DD43" s="50"/>
      <c r="DE43" s="50"/>
    </row>
    <row r="44" spans="1:109" x14ac:dyDescent="0.2">
      <c r="A44" s="14">
        <v>62</v>
      </c>
      <c r="B44" s="55">
        <v>1.09E-2</v>
      </c>
      <c r="C44" s="55">
        <v>8.9999999999999993E-3</v>
      </c>
      <c r="D44" s="55">
        <v>7.1999999999999998E-3</v>
      </c>
      <c r="E44" s="55">
        <v>5.3E-3</v>
      </c>
      <c r="F44" s="55">
        <v>3.3E-3</v>
      </c>
      <c r="G44" s="55">
        <v>1.5E-3</v>
      </c>
      <c r="H44" s="55">
        <v>-1E-4</v>
      </c>
      <c r="I44" s="55">
        <v>-1.2999999999999999E-3</v>
      </c>
      <c r="J44" s="55">
        <v>-2.3E-3</v>
      </c>
      <c r="K44" s="55">
        <v>-3.0999999999999999E-3</v>
      </c>
      <c r="L44" s="55">
        <v>-3.7000000000000002E-3</v>
      </c>
      <c r="M44" s="55">
        <v>-4.0000000000000001E-3</v>
      </c>
      <c r="N44" s="55">
        <v>-3.8E-3</v>
      </c>
      <c r="O44" s="55">
        <v>-3.0999999999999999E-3</v>
      </c>
      <c r="P44" s="55">
        <v>-1.8E-3</v>
      </c>
      <c r="Q44" s="55">
        <v>1E-4</v>
      </c>
      <c r="R44" s="55">
        <v>2.3999999999999998E-3</v>
      </c>
      <c r="S44" s="55">
        <v>5.1999999999999998E-3</v>
      </c>
      <c r="T44" s="55">
        <v>8.3000000000000001E-3</v>
      </c>
      <c r="U44" s="55">
        <v>1.15E-2</v>
      </c>
      <c r="V44" s="55">
        <v>1.4800000000000001E-2</v>
      </c>
      <c r="W44" s="55">
        <v>1.7899999999999999E-2</v>
      </c>
      <c r="X44" s="55">
        <v>2.0799999999999999E-2</v>
      </c>
      <c r="Y44" s="55">
        <v>2.3E-2</v>
      </c>
      <c r="Z44" s="55">
        <v>2.4400000000000002E-2</v>
      </c>
      <c r="AA44" s="55">
        <v>2.4899999999999999E-2</v>
      </c>
      <c r="AB44" s="55">
        <v>2.4500000000000001E-2</v>
      </c>
      <c r="AC44" s="55">
        <v>2.35E-2</v>
      </c>
      <c r="AD44" s="55">
        <v>2.1899999999999999E-2</v>
      </c>
      <c r="AE44" s="55">
        <v>1.9800000000000002E-2</v>
      </c>
      <c r="AF44" s="55">
        <v>1.77E-2</v>
      </c>
      <c r="AG44" s="55">
        <v>1.5699999999999999E-2</v>
      </c>
      <c r="AH44" s="55">
        <v>1.4200000000000001E-2</v>
      </c>
      <c r="AI44" s="55">
        <v>1.35E-2</v>
      </c>
      <c r="AJ44" s="55">
        <v>1.34E-2</v>
      </c>
      <c r="AK44" s="55">
        <v>1.4E-2</v>
      </c>
      <c r="AL44" s="55">
        <v>1.5100000000000001E-2</v>
      </c>
      <c r="AM44" s="55">
        <v>1.6199999999999999E-2</v>
      </c>
      <c r="AN44" s="55">
        <v>1.7299999999999999E-2</v>
      </c>
      <c r="AO44" s="55">
        <v>1.7999999999999999E-2</v>
      </c>
      <c r="AP44" s="55">
        <v>1.8499999999999999E-2</v>
      </c>
      <c r="AQ44" s="55">
        <v>1.8700000000000001E-2</v>
      </c>
      <c r="AR44" s="55">
        <v>1.89E-2</v>
      </c>
      <c r="AS44" s="55">
        <v>1.9400000000000001E-2</v>
      </c>
      <c r="AT44" s="55">
        <v>2.0199999999999999E-2</v>
      </c>
      <c r="AU44" s="55">
        <v>2.1100000000000001E-2</v>
      </c>
      <c r="AV44" s="55">
        <v>2.2100000000000002E-2</v>
      </c>
      <c r="AW44" s="55">
        <v>2.29E-2</v>
      </c>
      <c r="AX44" s="55">
        <v>2.3300000000000001E-2</v>
      </c>
      <c r="AY44" s="55">
        <v>2.35E-2</v>
      </c>
      <c r="AZ44" s="55">
        <v>2.3300000000000001E-2</v>
      </c>
      <c r="BA44" s="55">
        <v>2.3E-2</v>
      </c>
      <c r="BB44" s="55">
        <v>2.2499999999999999E-2</v>
      </c>
      <c r="BC44" s="55">
        <v>2.18E-2</v>
      </c>
      <c r="BD44" s="55">
        <v>2.06E-2</v>
      </c>
      <c r="BE44" s="55">
        <v>1.89E-2</v>
      </c>
      <c r="BF44" s="55">
        <v>1.66E-2</v>
      </c>
      <c r="BG44" s="55">
        <v>1.3599999999999999E-2</v>
      </c>
      <c r="BH44" s="55">
        <v>1.0200000000000001E-2</v>
      </c>
      <c r="BI44" s="55">
        <v>6.3E-3</v>
      </c>
      <c r="BJ44" s="55">
        <v>2.3E-3</v>
      </c>
      <c r="BK44" s="55">
        <v>-1.5E-3</v>
      </c>
      <c r="BL44" s="55">
        <v>-4.5999999999999999E-3</v>
      </c>
      <c r="BM44" s="55">
        <v>-6.8999999999999999E-3</v>
      </c>
      <c r="BN44" s="55">
        <v>-8.5000000000000006E-3</v>
      </c>
      <c r="BO44" s="12">
        <v>-8.3000000000000001E-3</v>
      </c>
      <c r="BP44" s="12">
        <v>-7.1000000000000004E-3</v>
      </c>
      <c r="BQ44" s="12">
        <v>-5.3E-3</v>
      </c>
      <c r="BR44" s="12">
        <v>-2.8999999999999998E-3</v>
      </c>
      <c r="BS44" s="12">
        <v>-4.0000000000000002E-4</v>
      </c>
      <c r="BT44" s="12">
        <v>2.0999999999999999E-3</v>
      </c>
      <c r="BU44" s="12">
        <v>4.4000000000000003E-3</v>
      </c>
      <c r="BV44" s="12">
        <v>6.3E-3</v>
      </c>
      <c r="BW44" s="12">
        <v>7.7000000000000002E-3</v>
      </c>
      <c r="BX44" s="12">
        <v>8.5000000000000006E-3</v>
      </c>
      <c r="BY44" s="12">
        <v>8.8000000000000005E-3</v>
      </c>
      <c r="BZ44" s="12">
        <v>8.9999999999999993E-3</v>
      </c>
      <c r="CA44" s="12">
        <v>9.1000000000000004E-3</v>
      </c>
      <c r="CB44" s="12">
        <v>9.1999999999999998E-3</v>
      </c>
      <c r="CC44" s="12">
        <v>9.1999999999999998E-3</v>
      </c>
      <c r="CD44" s="12">
        <v>9.2999999999999992E-3</v>
      </c>
      <c r="CE44" s="12">
        <v>9.4999999999999998E-3</v>
      </c>
      <c r="CF44" s="12">
        <v>9.7000000000000003E-3</v>
      </c>
      <c r="CG44" s="12">
        <v>9.9000000000000008E-3</v>
      </c>
      <c r="CH44" s="12">
        <v>0.01</v>
      </c>
      <c r="CI44" s="50"/>
      <c r="CJ44" s="50"/>
      <c r="CK44" s="50"/>
      <c r="CL44" s="50"/>
      <c r="CM44" s="50"/>
      <c r="CN44" s="50"/>
      <c r="CO44" s="50"/>
      <c r="CP44" s="50"/>
      <c r="CQ44" s="50"/>
      <c r="CR44" s="50"/>
      <c r="CS44" s="50"/>
      <c r="CT44" s="50"/>
      <c r="CU44" s="50"/>
      <c r="CV44" s="50"/>
      <c r="CW44" s="50"/>
      <c r="CX44" s="50"/>
      <c r="CY44" s="50"/>
      <c r="CZ44" s="50"/>
      <c r="DA44" s="50"/>
      <c r="DB44" s="50"/>
      <c r="DC44" s="50"/>
      <c r="DD44" s="50"/>
      <c r="DE44" s="50"/>
    </row>
    <row r="45" spans="1:109" x14ac:dyDescent="0.2">
      <c r="A45" s="14">
        <v>63</v>
      </c>
      <c r="B45" s="55">
        <v>9.7999999999999997E-3</v>
      </c>
      <c r="C45" s="55">
        <v>8.0000000000000002E-3</v>
      </c>
      <c r="D45" s="55">
        <v>6.1999999999999998E-3</v>
      </c>
      <c r="E45" s="55">
        <v>4.3E-3</v>
      </c>
      <c r="F45" s="55">
        <v>2.3999999999999998E-3</v>
      </c>
      <c r="G45" s="55">
        <v>5.9999999999999995E-4</v>
      </c>
      <c r="H45" s="55">
        <v>-8.9999999999999998E-4</v>
      </c>
      <c r="I45" s="55">
        <v>-2.0999999999999999E-3</v>
      </c>
      <c r="J45" s="55">
        <v>-3.0000000000000001E-3</v>
      </c>
      <c r="K45" s="55">
        <v>-3.5999999999999999E-3</v>
      </c>
      <c r="L45" s="55">
        <v>-4.0000000000000001E-3</v>
      </c>
      <c r="M45" s="55">
        <v>-4.1000000000000003E-3</v>
      </c>
      <c r="N45" s="55">
        <v>-3.7000000000000002E-3</v>
      </c>
      <c r="O45" s="55">
        <v>-2.8E-3</v>
      </c>
      <c r="P45" s="55">
        <v>-1.4E-3</v>
      </c>
      <c r="Q45" s="55">
        <v>5.0000000000000001E-4</v>
      </c>
      <c r="R45" s="55">
        <v>2.8E-3</v>
      </c>
      <c r="S45" s="55">
        <v>5.4999999999999997E-3</v>
      </c>
      <c r="T45" s="55">
        <v>8.3999999999999995E-3</v>
      </c>
      <c r="U45" s="55">
        <v>1.1299999999999999E-2</v>
      </c>
      <c r="V45" s="55">
        <v>1.43E-2</v>
      </c>
      <c r="W45" s="55">
        <v>1.72E-2</v>
      </c>
      <c r="X45" s="55">
        <v>1.9699999999999999E-2</v>
      </c>
      <c r="Y45" s="55">
        <v>2.18E-2</v>
      </c>
      <c r="Z45" s="55">
        <v>2.3099999999999999E-2</v>
      </c>
      <c r="AA45" s="55">
        <v>2.3699999999999999E-2</v>
      </c>
      <c r="AB45" s="55">
        <v>2.35E-2</v>
      </c>
      <c r="AC45" s="55">
        <v>2.2700000000000001E-2</v>
      </c>
      <c r="AD45" s="55">
        <v>2.1399999999999999E-2</v>
      </c>
      <c r="AE45" s="55">
        <v>1.9599999999999999E-2</v>
      </c>
      <c r="AF45" s="55">
        <v>1.77E-2</v>
      </c>
      <c r="AG45" s="55">
        <v>1.5900000000000001E-2</v>
      </c>
      <c r="AH45" s="55">
        <v>1.44E-2</v>
      </c>
      <c r="AI45" s="55">
        <v>1.3599999999999999E-2</v>
      </c>
      <c r="AJ45" s="55">
        <v>1.35E-2</v>
      </c>
      <c r="AK45" s="55">
        <v>1.4E-2</v>
      </c>
      <c r="AL45" s="55">
        <v>1.49E-2</v>
      </c>
      <c r="AM45" s="55">
        <v>1.5900000000000001E-2</v>
      </c>
      <c r="AN45" s="55">
        <v>1.6799999999999999E-2</v>
      </c>
      <c r="AO45" s="55">
        <v>1.7399999999999999E-2</v>
      </c>
      <c r="AP45" s="55">
        <v>1.77E-2</v>
      </c>
      <c r="AQ45" s="55">
        <v>1.78E-2</v>
      </c>
      <c r="AR45" s="55">
        <v>1.7999999999999999E-2</v>
      </c>
      <c r="AS45" s="55">
        <v>1.8499999999999999E-2</v>
      </c>
      <c r="AT45" s="55">
        <v>1.9300000000000001E-2</v>
      </c>
      <c r="AU45" s="55">
        <v>2.0500000000000001E-2</v>
      </c>
      <c r="AV45" s="55">
        <v>2.18E-2</v>
      </c>
      <c r="AW45" s="55">
        <v>2.29E-2</v>
      </c>
      <c r="AX45" s="55">
        <v>2.3599999999999999E-2</v>
      </c>
      <c r="AY45" s="55">
        <v>2.41E-2</v>
      </c>
      <c r="AZ45" s="55">
        <v>2.4199999999999999E-2</v>
      </c>
      <c r="BA45" s="55">
        <v>2.41E-2</v>
      </c>
      <c r="BB45" s="55">
        <v>2.3900000000000001E-2</v>
      </c>
      <c r="BC45" s="55">
        <v>2.3300000000000001E-2</v>
      </c>
      <c r="BD45" s="55">
        <v>2.23E-2</v>
      </c>
      <c r="BE45" s="55">
        <v>2.0799999999999999E-2</v>
      </c>
      <c r="BF45" s="55">
        <v>1.8599999999999998E-2</v>
      </c>
      <c r="BG45" s="55">
        <v>1.5800000000000002E-2</v>
      </c>
      <c r="BH45" s="55">
        <v>1.24E-2</v>
      </c>
      <c r="BI45" s="55">
        <v>8.5000000000000006E-3</v>
      </c>
      <c r="BJ45" s="55">
        <v>4.3E-3</v>
      </c>
      <c r="BK45" s="55">
        <v>2.9999999999999997E-4</v>
      </c>
      <c r="BL45" s="55">
        <v>-3.0999999999999999E-3</v>
      </c>
      <c r="BM45" s="55">
        <v>-5.7000000000000002E-3</v>
      </c>
      <c r="BN45" s="55">
        <v>-7.7000000000000002E-3</v>
      </c>
      <c r="BO45" s="12">
        <v>-7.7999999999999996E-3</v>
      </c>
      <c r="BP45" s="12">
        <v>-7.0000000000000001E-3</v>
      </c>
      <c r="BQ45" s="12">
        <v>-5.4999999999999997E-3</v>
      </c>
      <c r="BR45" s="12">
        <v>-3.3999999999999998E-3</v>
      </c>
      <c r="BS45" s="12">
        <v>-1E-3</v>
      </c>
      <c r="BT45" s="12">
        <v>1.5E-3</v>
      </c>
      <c r="BU45" s="12">
        <v>3.8999999999999998E-3</v>
      </c>
      <c r="BV45" s="12">
        <v>5.8999999999999999E-3</v>
      </c>
      <c r="BW45" s="12">
        <v>7.4000000000000003E-3</v>
      </c>
      <c r="BX45" s="12">
        <v>8.3000000000000001E-3</v>
      </c>
      <c r="BY45" s="12">
        <v>8.6999999999999994E-3</v>
      </c>
      <c r="BZ45" s="12">
        <v>8.9999999999999993E-3</v>
      </c>
      <c r="CA45" s="12">
        <v>9.1999999999999998E-3</v>
      </c>
      <c r="CB45" s="12">
        <v>9.2999999999999992E-3</v>
      </c>
      <c r="CC45" s="12">
        <v>9.4000000000000004E-3</v>
      </c>
      <c r="CD45" s="12">
        <v>9.4999999999999998E-3</v>
      </c>
      <c r="CE45" s="12">
        <v>9.5999999999999992E-3</v>
      </c>
      <c r="CF45" s="12">
        <v>9.7999999999999997E-3</v>
      </c>
      <c r="CG45" s="12">
        <v>9.9000000000000008E-3</v>
      </c>
      <c r="CH45" s="12">
        <v>0.01</v>
      </c>
      <c r="CI45" s="50"/>
      <c r="CJ45" s="50"/>
      <c r="CK45" s="50"/>
      <c r="CL45" s="50"/>
      <c r="CM45" s="50"/>
      <c r="CN45" s="50"/>
      <c r="CO45" s="50"/>
      <c r="CP45" s="50"/>
      <c r="CQ45" s="50"/>
      <c r="CR45" s="50"/>
      <c r="CS45" s="50"/>
      <c r="CT45" s="50"/>
      <c r="CU45" s="50"/>
      <c r="CV45" s="50"/>
      <c r="CW45" s="50"/>
      <c r="CX45" s="50"/>
      <c r="CY45" s="50"/>
      <c r="CZ45" s="50"/>
      <c r="DA45" s="50"/>
      <c r="DB45" s="50"/>
      <c r="DC45" s="50"/>
      <c r="DD45" s="50"/>
      <c r="DE45" s="50"/>
    </row>
    <row r="46" spans="1:109" x14ac:dyDescent="0.2">
      <c r="A46" s="14">
        <v>64</v>
      </c>
      <c r="B46" s="55">
        <v>8.8999999999999999E-3</v>
      </c>
      <c r="C46" s="55">
        <v>7.1000000000000004E-3</v>
      </c>
      <c r="D46" s="55">
        <v>5.3E-3</v>
      </c>
      <c r="E46" s="55">
        <v>3.3999999999999998E-3</v>
      </c>
      <c r="F46" s="55">
        <v>1.6000000000000001E-3</v>
      </c>
      <c r="G46" s="55">
        <v>-1E-4</v>
      </c>
      <c r="H46" s="55">
        <v>-1.6000000000000001E-3</v>
      </c>
      <c r="I46" s="55">
        <v>-2.5999999999999999E-3</v>
      </c>
      <c r="J46" s="55">
        <v>-3.3999999999999998E-3</v>
      </c>
      <c r="K46" s="55">
        <v>-4.0000000000000001E-3</v>
      </c>
      <c r="L46" s="55">
        <v>-4.1999999999999997E-3</v>
      </c>
      <c r="M46" s="55">
        <v>-4.1000000000000003E-3</v>
      </c>
      <c r="N46" s="55">
        <v>-3.5999999999999999E-3</v>
      </c>
      <c r="O46" s="55">
        <v>-2.5000000000000001E-3</v>
      </c>
      <c r="P46" s="55">
        <v>-1E-3</v>
      </c>
      <c r="Q46" s="55">
        <v>8.9999999999999998E-4</v>
      </c>
      <c r="R46" s="55">
        <v>3.0999999999999999E-3</v>
      </c>
      <c r="S46" s="55">
        <v>5.5999999999999999E-3</v>
      </c>
      <c r="T46" s="55">
        <v>8.3000000000000001E-3</v>
      </c>
      <c r="U46" s="55">
        <v>1.0999999999999999E-2</v>
      </c>
      <c r="V46" s="55">
        <v>1.37E-2</v>
      </c>
      <c r="W46" s="55">
        <v>1.6299999999999999E-2</v>
      </c>
      <c r="X46" s="55">
        <v>1.8700000000000001E-2</v>
      </c>
      <c r="Y46" s="55">
        <v>2.06E-2</v>
      </c>
      <c r="Z46" s="55">
        <v>2.1899999999999999E-2</v>
      </c>
      <c r="AA46" s="55">
        <v>2.2499999999999999E-2</v>
      </c>
      <c r="AB46" s="55">
        <v>2.24E-2</v>
      </c>
      <c r="AC46" s="55">
        <v>2.18E-2</v>
      </c>
      <c r="AD46" s="55">
        <v>2.06E-2</v>
      </c>
      <c r="AE46" s="55">
        <v>1.9099999999999999E-2</v>
      </c>
      <c r="AF46" s="55">
        <v>1.7500000000000002E-2</v>
      </c>
      <c r="AG46" s="55">
        <v>1.5900000000000001E-2</v>
      </c>
      <c r="AH46" s="55">
        <v>1.46E-2</v>
      </c>
      <c r="AI46" s="55">
        <v>1.38E-2</v>
      </c>
      <c r="AJ46" s="55">
        <v>1.37E-2</v>
      </c>
      <c r="AK46" s="55">
        <v>1.41E-2</v>
      </c>
      <c r="AL46" s="55">
        <v>1.49E-2</v>
      </c>
      <c r="AM46" s="55">
        <v>1.5800000000000002E-2</v>
      </c>
      <c r="AN46" s="55">
        <v>1.6500000000000001E-2</v>
      </c>
      <c r="AO46" s="55">
        <v>1.6899999999999998E-2</v>
      </c>
      <c r="AP46" s="55">
        <v>1.7000000000000001E-2</v>
      </c>
      <c r="AQ46" s="55">
        <v>1.7000000000000001E-2</v>
      </c>
      <c r="AR46" s="55">
        <v>1.7100000000000001E-2</v>
      </c>
      <c r="AS46" s="55">
        <v>1.7600000000000001E-2</v>
      </c>
      <c r="AT46" s="55">
        <v>1.8499999999999999E-2</v>
      </c>
      <c r="AU46" s="55">
        <v>1.9800000000000002E-2</v>
      </c>
      <c r="AV46" s="55">
        <v>2.12E-2</v>
      </c>
      <c r="AW46" s="55">
        <v>2.2599999999999999E-2</v>
      </c>
      <c r="AX46" s="55">
        <v>2.3699999999999999E-2</v>
      </c>
      <c r="AY46" s="55">
        <v>2.4400000000000002E-2</v>
      </c>
      <c r="AZ46" s="55">
        <v>2.4899999999999999E-2</v>
      </c>
      <c r="BA46" s="55">
        <v>2.5000000000000001E-2</v>
      </c>
      <c r="BB46" s="55">
        <v>2.5000000000000001E-2</v>
      </c>
      <c r="BC46" s="55">
        <v>2.46E-2</v>
      </c>
      <c r="BD46" s="55">
        <v>2.3800000000000002E-2</v>
      </c>
      <c r="BE46" s="55">
        <v>2.24E-2</v>
      </c>
      <c r="BF46" s="55">
        <v>2.0400000000000001E-2</v>
      </c>
      <c r="BG46" s="55">
        <v>1.77E-2</v>
      </c>
      <c r="BH46" s="55">
        <v>1.44E-2</v>
      </c>
      <c r="BI46" s="55">
        <v>1.06E-2</v>
      </c>
      <c r="BJ46" s="55">
        <v>6.4999999999999997E-3</v>
      </c>
      <c r="BK46" s="55">
        <v>2.5000000000000001E-3</v>
      </c>
      <c r="BL46" s="55">
        <v>-1E-3</v>
      </c>
      <c r="BM46" s="55">
        <v>-4.0000000000000001E-3</v>
      </c>
      <c r="BN46" s="55">
        <v>-6.4000000000000003E-3</v>
      </c>
      <c r="BO46" s="12">
        <v>-6.7999999999999996E-3</v>
      </c>
      <c r="BP46" s="12">
        <v>-6.3E-3</v>
      </c>
      <c r="BQ46" s="12">
        <v>-5.1999999999999998E-3</v>
      </c>
      <c r="BR46" s="12">
        <v>-3.3999999999999998E-3</v>
      </c>
      <c r="BS46" s="12">
        <v>-1.2999999999999999E-3</v>
      </c>
      <c r="BT46" s="12">
        <v>1.1000000000000001E-3</v>
      </c>
      <c r="BU46" s="12">
        <v>3.3E-3</v>
      </c>
      <c r="BV46" s="12">
        <v>5.3E-3</v>
      </c>
      <c r="BW46" s="12">
        <v>6.8999999999999999E-3</v>
      </c>
      <c r="BX46" s="12">
        <v>7.9000000000000008E-3</v>
      </c>
      <c r="BY46" s="12">
        <v>8.5000000000000006E-3</v>
      </c>
      <c r="BZ46" s="12">
        <v>8.8999999999999999E-3</v>
      </c>
      <c r="CA46" s="12">
        <v>9.1999999999999998E-3</v>
      </c>
      <c r="CB46" s="12">
        <v>9.4000000000000004E-3</v>
      </c>
      <c r="CC46" s="12">
        <v>9.4999999999999998E-3</v>
      </c>
      <c r="CD46" s="12">
        <v>9.5999999999999992E-3</v>
      </c>
      <c r="CE46" s="12">
        <v>9.7000000000000003E-3</v>
      </c>
      <c r="CF46" s="12">
        <v>9.7999999999999997E-3</v>
      </c>
      <c r="CG46" s="12">
        <v>9.9000000000000008E-3</v>
      </c>
      <c r="CH46" s="12">
        <v>0.01</v>
      </c>
      <c r="CI46" s="50"/>
      <c r="CJ46" s="50"/>
      <c r="CK46" s="50"/>
      <c r="CL46" s="50"/>
      <c r="CM46" s="50"/>
      <c r="CN46" s="50"/>
      <c r="CO46" s="50"/>
      <c r="CP46" s="50"/>
      <c r="CQ46" s="50"/>
      <c r="CR46" s="50"/>
      <c r="CS46" s="50"/>
      <c r="CT46" s="50"/>
      <c r="CU46" s="50"/>
      <c r="CV46" s="50"/>
      <c r="CW46" s="50"/>
      <c r="CX46" s="50"/>
      <c r="CY46" s="50"/>
      <c r="CZ46" s="50"/>
      <c r="DA46" s="50"/>
      <c r="DB46" s="50"/>
      <c r="DC46" s="50"/>
      <c r="DD46" s="50"/>
      <c r="DE46" s="50"/>
    </row>
    <row r="47" spans="1:109" x14ac:dyDescent="0.2">
      <c r="A47" s="14">
        <v>65</v>
      </c>
      <c r="B47" s="55">
        <v>8.2000000000000007E-3</v>
      </c>
      <c r="C47" s="55">
        <v>6.4000000000000003E-3</v>
      </c>
      <c r="D47" s="55">
        <v>4.5999999999999999E-3</v>
      </c>
      <c r="E47" s="55">
        <v>2.8E-3</v>
      </c>
      <c r="F47" s="55">
        <v>1E-3</v>
      </c>
      <c r="G47" s="55">
        <v>-6.9999999999999999E-4</v>
      </c>
      <c r="H47" s="55">
        <v>-2E-3</v>
      </c>
      <c r="I47" s="55">
        <v>-3.0000000000000001E-3</v>
      </c>
      <c r="J47" s="55">
        <v>-3.7000000000000002E-3</v>
      </c>
      <c r="K47" s="55">
        <v>-4.1000000000000003E-3</v>
      </c>
      <c r="L47" s="55">
        <v>-4.1999999999999997E-3</v>
      </c>
      <c r="M47" s="55">
        <v>-4.0000000000000001E-3</v>
      </c>
      <c r="N47" s="55">
        <v>-3.3E-3</v>
      </c>
      <c r="O47" s="55">
        <v>-2.2000000000000001E-3</v>
      </c>
      <c r="P47" s="55">
        <v>-6.9999999999999999E-4</v>
      </c>
      <c r="Q47" s="55">
        <v>1.1000000000000001E-3</v>
      </c>
      <c r="R47" s="55">
        <v>3.2000000000000002E-3</v>
      </c>
      <c r="S47" s="55">
        <v>5.5999999999999999E-3</v>
      </c>
      <c r="T47" s="55">
        <v>8.0000000000000002E-3</v>
      </c>
      <c r="U47" s="55">
        <v>1.06E-2</v>
      </c>
      <c r="V47" s="55">
        <v>1.3100000000000001E-2</v>
      </c>
      <c r="W47" s="55">
        <v>1.55E-2</v>
      </c>
      <c r="X47" s="55">
        <v>1.77E-2</v>
      </c>
      <c r="Y47" s="55">
        <v>1.95E-2</v>
      </c>
      <c r="Z47" s="55">
        <v>2.07E-2</v>
      </c>
      <c r="AA47" s="55">
        <v>2.1299999999999999E-2</v>
      </c>
      <c r="AB47" s="55">
        <v>2.12E-2</v>
      </c>
      <c r="AC47" s="55">
        <v>2.07E-2</v>
      </c>
      <c r="AD47" s="55">
        <v>1.9699999999999999E-2</v>
      </c>
      <c r="AE47" s="55">
        <v>1.8499999999999999E-2</v>
      </c>
      <c r="AF47" s="55">
        <v>1.7100000000000001E-2</v>
      </c>
      <c r="AG47" s="55">
        <v>1.5699999999999999E-2</v>
      </c>
      <c r="AH47" s="55">
        <v>1.47E-2</v>
      </c>
      <c r="AI47" s="55">
        <v>1.4E-2</v>
      </c>
      <c r="AJ47" s="55">
        <v>1.4E-2</v>
      </c>
      <c r="AK47" s="55">
        <v>1.43E-2</v>
      </c>
      <c r="AL47" s="55">
        <v>1.4999999999999999E-2</v>
      </c>
      <c r="AM47" s="55">
        <v>1.5699999999999999E-2</v>
      </c>
      <c r="AN47" s="55">
        <v>1.6299999999999999E-2</v>
      </c>
      <c r="AO47" s="55">
        <v>1.6500000000000001E-2</v>
      </c>
      <c r="AP47" s="55">
        <v>1.6500000000000001E-2</v>
      </c>
      <c r="AQ47" s="55">
        <v>1.6299999999999999E-2</v>
      </c>
      <c r="AR47" s="55">
        <v>1.6299999999999999E-2</v>
      </c>
      <c r="AS47" s="55">
        <v>1.67E-2</v>
      </c>
      <c r="AT47" s="55">
        <v>1.7600000000000001E-2</v>
      </c>
      <c r="AU47" s="55">
        <v>1.9E-2</v>
      </c>
      <c r="AV47" s="55">
        <v>2.0500000000000001E-2</v>
      </c>
      <c r="AW47" s="55">
        <v>2.2100000000000002E-2</v>
      </c>
      <c r="AX47" s="55">
        <v>2.3400000000000001E-2</v>
      </c>
      <c r="AY47" s="55">
        <v>2.4500000000000001E-2</v>
      </c>
      <c r="AZ47" s="55">
        <v>2.53E-2</v>
      </c>
      <c r="BA47" s="55">
        <v>2.5700000000000001E-2</v>
      </c>
      <c r="BB47" s="55">
        <v>2.5899999999999999E-2</v>
      </c>
      <c r="BC47" s="55">
        <v>2.5700000000000001E-2</v>
      </c>
      <c r="BD47" s="55">
        <v>2.4899999999999999E-2</v>
      </c>
      <c r="BE47" s="55">
        <v>2.3599999999999999E-2</v>
      </c>
      <c r="BF47" s="55">
        <v>2.18E-2</v>
      </c>
      <c r="BG47" s="55">
        <v>1.9300000000000001E-2</v>
      </c>
      <c r="BH47" s="55">
        <v>1.6199999999999999E-2</v>
      </c>
      <c r="BI47" s="55">
        <v>1.26E-2</v>
      </c>
      <c r="BJ47" s="55">
        <v>8.6999999999999994E-3</v>
      </c>
      <c r="BK47" s="55">
        <v>4.7999999999999996E-3</v>
      </c>
      <c r="BL47" s="55">
        <v>1.2999999999999999E-3</v>
      </c>
      <c r="BM47" s="55">
        <v>-1.8E-3</v>
      </c>
      <c r="BN47" s="55">
        <v>-4.4999999999999997E-3</v>
      </c>
      <c r="BO47" s="12">
        <v>-5.1999999999999998E-3</v>
      </c>
      <c r="BP47" s="12">
        <v>-5.1000000000000004E-3</v>
      </c>
      <c r="BQ47" s="12">
        <v>-4.4000000000000003E-3</v>
      </c>
      <c r="BR47" s="12">
        <v>-3.0999999999999999E-3</v>
      </c>
      <c r="BS47" s="12">
        <v>-1.2999999999999999E-3</v>
      </c>
      <c r="BT47" s="12">
        <v>8.0000000000000004E-4</v>
      </c>
      <c r="BU47" s="12">
        <v>2.8999999999999998E-3</v>
      </c>
      <c r="BV47" s="12">
        <v>4.7999999999999996E-3</v>
      </c>
      <c r="BW47" s="12">
        <v>6.4000000000000003E-3</v>
      </c>
      <c r="BX47" s="12">
        <v>7.4999999999999997E-3</v>
      </c>
      <c r="BY47" s="12">
        <v>8.2000000000000007E-3</v>
      </c>
      <c r="BZ47" s="12">
        <v>8.8000000000000005E-3</v>
      </c>
      <c r="CA47" s="12">
        <v>9.1999999999999998E-3</v>
      </c>
      <c r="CB47" s="12">
        <v>9.4000000000000004E-3</v>
      </c>
      <c r="CC47" s="12">
        <v>9.5999999999999992E-3</v>
      </c>
      <c r="CD47" s="12">
        <v>9.7000000000000003E-3</v>
      </c>
      <c r="CE47" s="12">
        <v>9.7999999999999997E-3</v>
      </c>
      <c r="CF47" s="12">
        <v>9.9000000000000008E-3</v>
      </c>
      <c r="CG47" s="12">
        <v>0.01</v>
      </c>
      <c r="CH47" s="12">
        <v>0.01</v>
      </c>
      <c r="CI47" s="50"/>
      <c r="CJ47" s="50"/>
      <c r="CK47" s="50"/>
      <c r="CL47" s="50"/>
      <c r="CM47" s="50"/>
      <c r="CN47" s="50"/>
      <c r="CO47" s="50"/>
      <c r="CP47" s="50"/>
      <c r="CQ47" s="50"/>
      <c r="CR47" s="50"/>
      <c r="CS47" s="50"/>
      <c r="CT47" s="50"/>
      <c r="CU47" s="50"/>
      <c r="CV47" s="50"/>
      <c r="CW47" s="50"/>
      <c r="CX47" s="50"/>
      <c r="CY47" s="50"/>
      <c r="CZ47" s="50"/>
      <c r="DA47" s="50"/>
      <c r="DB47" s="50"/>
      <c r="DC47" s="50"/>
      <c r="DD47" s="50"/>
      <c r="DE47" s="50"/>
    </row>
    <row r="48" spans="1:109" x14ac:dyDescent="0.2">
      <c r="A48" s="14">
        <v>66</v>
      </c>
      <c r="B48" s="55">
        <v>7.7000000000000002E-3</v>
      </c>
      <c r="C48" s="55">
        <v>5.8999999999999999E-3</v>
      </c>
      <c r="D48" s="55">
        <v>4.1000000000000003E-3</v>
      </c>
      <c r="E48" s="55">
        <v>2.3E-3</v>
      </c>
      <c r="F48" s="55">
        <v>5.9999999999999995E-4</v>
      </c>
      <c r="G48" s="55">
        <v>-1E-3</v>
      </c>
      <c r="H48" s="55">
        <v>-2.3E-3</v>
      </c>
      <c r="I48" s="55">
        <v>-3.0999999999999999E-3</v>
      </c>
      <c r="J48" s="55">
        <v>-3.7000000000000002E-3</v>
      </c>
      <c r="K48" s="55">
        <v>-4.0000000000000001E-3</v>
      </c>
      <c r="L48" s="55">
        <v>-4.1000000000000003E-3</v>
      </c>
      <c r="M48" s="55">
        <v>-3.8E-3</v>
      </c>
      <c r="N48" s="55">
        <v>-3.0999999999999999E-3</v>
      </c>
      <c r="O48" s="55">
        <v>-2E-3</v>
      </c>
      <c r="P48" s="55">
        <v>-5.9999999999999995E-4</v>
      </c>
      <c r="Q48" s="55">
        <v>1.1999999999999999E-3</v>
      </c>
      <c r="R48" s="55">
        <v>3.2000000000000002E-3</v>
      </c>
      <c r="S48" s="55">
        <v>5.3E-3</v>
      </c>
      <c r="T48" s="55">
        <v>7.7000000000000002E-3</v>
      </c>
      <c r="U48" s="55">
        <v>0.01</v>
      </c>
      <c r="V48" s="55">
        <v>1.24E-2</v>
      </c>
      <c r="W48" s="55">
        <v>1.47E-2</v>
      </c>
      <c r="X48" s="55">
        <v>1.67E-2</v>
      </c>
      <c r="Y48" s="55">
        <v>1.84E-2</v>
      </c>
      <c r="Z48" s="55">
        <v>1.9599999999999999E-2</v>
      </c>
      <c r="AA48" s="55">
        <v>2.01E-2</v>
      </c>
      <c r="AB48" s="55">
        <v>0.02</v>
      </c>
      <c r="AC48" s="55">
        <v>1.95E-2</v>
      </c>
      <c r="AD48" s="55">
        <v>1.8700000000000001E-2</v>
      </c>
      <c r="AE48" s="55">
        <v>1.7600000000000001E-2</v>
      </c>
      <c r="AF48" s="55">
        <v>1.6500000000000001E-2</v>
      </c>
      <c r="AG48" s="55">
        <v>1.54E-2</v>
      </c>
      <c r="AH48" s="55">
        <v>1.46E-2</v>
      </c>
      <c r="AI48" s="55">
        <v>1.4200000000000001E-2</v>
      </c>
      <c r="AJ48" s="55">
        <v>1.4200000000000001E-2</v>
      </c>
      <c r="AK48" s="55">
        <v>1.46E-2</v>
      </c>
      <c r="AL48" s="55">
        <v>1.52E-2</v>
      </c>
      <c r="AM48" s="55">
        <v>1.5800000000000002E-2</v>
      </c>
      <c r="AN48" s="55">
        <v>1.6299999999999999E-2</v>
      </c>
      <c r="AO48" s="55">
        <v>1.6299999999999999E-2</v>
      </c>
      <c r="AP48" s="55">
        <v>1.61E-2</v>
      </c>
      <c r="AQ48" s="55">
        <v>1.5800000000000002E-2</v>
      </c>
      <c r="AR48" s="55">
        <v>1.5699999999999999E-2</v>
      </c>
      <c r="AS48" s="55">
        <v>1.6E-2</v>
      </c>
      <c r="AT48" s="55">
        <v>1.6799999999999999E-2</v>
      </c>
      <c r="AU48" s="55">
        <v>1.8100000000000002E-2</v>
      </c>
      <c r="AV48" s="55">
        <v>1.9599999999999999E-2</v>
      </c>
      <c r="AW48" s="55">
        <v>2.1399999999999999E-2</v>
      </c>
      <c r="AX48" s="55">
        <v>2.3E-2</v>
      </c>
      <c r="AY48" s="55">
        <v>2.4400000000000002E-2</v>
      </c>
      <c r="AZ48" s="55">
        <v>2.5499999999999998E-2</v>
      </c>
      <c r="BA48" s="55">
        <v>2.6200000000000001E-2</v>
      </c>
      <c r="BB48" s="55">
        <v>2.6599999999999999E-2</v>
      </c>
      <c r="BC48" s="55">
        <v>2.6499999999999999E-2</v>
      </c>
      <c r="BD48" s="55">
        <v>2.58E-2</v>
      </c>
      <c r="BE48" s="55">
        <v>2.46E-2</v>
      </c>
      <c r="BF48" s="55">
        <v>2.2800000000000001E-2</v>
      </c>
      <c r="BG48" s="55">
        <v>2.0500000000000001E-2</v>
      </c>
      <c r="BH48" s="55">
        <v>1.7600000000000001E-2</v>
      </c>
      <c r="BI48" s="55">
        <v>1.43E-2</v>
      </c>
      <c r="BJ48" s="55">
        <v>1.0699999999999999E-2</v>
      </c>
      <c r="BK48" s="55">
        <v>7.1000000000000004E-3</v>
      </c>
      <c r="BL48" s="55">
        <v>3.5999999999999999E-3</v>
      </c>
      <c r="BM48" s="55">
        <v>4.0000000000000002E-4</v>
      </c>
      <c r="BN48" s="55">
        <v>-2.5000000000000001E-3</v>
      </c>
      <c r="BO48" s="12">
        <v>-3.3E-3</v>
      </c>
      <c r="BP48" s="12">
        <v>-3.5000000000000001E-3</v>
      </c>
      <c r="BQ48" s="12">
        <v>-3.2000000000000002E-3</v>
      </c>
      <c r="BR48" s="12">
        <v>-2.3E-3</v>
      </c>
      <c r="BS48" s="12">
        <v>-1E-3</v>
      </c>
      <c r="BT48" s="12">
        <v>6.9999999999999999E-4</v>
      </c>
      <c r="BU48" s="12">
        <v>2.5000000000000001E-3</v>
      </c>
      <c r="BV48" s="12">
        <v>4.3E-3</v>
      </c>
      <c r="BW48" s="12">
        <v>5.8999999999999999E-3</v>
      </c>
      <c r="BX48" s="12">
        <v>7.1000000000000004E-3</v>
      </c>
      <c r="BY48" s="12">
        <v>7.9000000000000008E-3</v>
      </c>
      <c r="BZ48" s="12">
        <v>8.5000000000000006E-3</v>
      </c>
      <c r="CA48" s="12">
        <v>8.9999999999999993E-3</v>
      </c>
      <c r="CB48" s="12">
        <v>9.4000000000000004E-3</v>
      </c>
      <c r="CC48" s="12">
        <v>9.5999999999999992E-3</v>
      </c>
      <c r="CD48" s="12">
        <v>9.7000000000000003E-3</v>
      </c>
      <c r="CE48" s="12">
        <v>9.7999999999999997E-3</v>
      </c>
      <c r="CF48" s="12">
        <v>9.9000000000000008E-3</v>
      </c>
      <c r="CG48" s="12">
        <v>0.01</v>
      </c>
      <c r="CH48" s="12">
        <v>0.01</v>
      </c>
      <c r="CI48" s="50"/>
      <c r="CJ48" s="50"/>
      <c r="CK48" s="50"/>
      <c r="CL48" s="50"/>
      <c r="CM48" s="50"/>
      <c r="CN48" s="50"/>
      <c r="CO48" s="50"/>
      <c r="CP48" s="50"/>
      <c r="CQ48" s="50"/>
      <c r="CR48" s="50"/>
      <c r="CS48" s="50"/>
      <c r="CT48" s="50"/>
      <c r="CU48" s="50"/>
      <c r="CV48" s="50"/>
      <c r="CW48" s="50"/>
      <c r="CX48" s="50"/>
      <c r="CY48" s="50"/>
      <c r="CZ48" s="50"/>
      <c r="DA48" s="50"/>
      <c r="DB48" s="50"/>
      <c r="DC48" s="50"/>
      <c r="DD48" s="50"/>
      <c r="DE48" s="50"/>
    </row>
    <row r="49" spans="1:109" x14ac:dyDescent="0.2">
      <c r="A49" s="14">
        <v>67</v>
      </c>
      <c r="B49" s="55">
        <v>7.4999999999999997E-3</v>
      </c>
      <c r="C49" s="55">
        <v>5.7000000000000002E-3</v>
      </c>
      <c r="D49" s="55">
        <v>3.8999999999999998E-3</v>
      </c>
      <c r="E49" s="55">
        <v>2.0999999999999999E-3</v>
      </c>
      <c r="F49" s="55">
        <v>4.0000000000000002E-4</v>
      </c>
      <c r="G49" s="55">
        <v>-1.1000000000000001E-3</v>
      </c>
      <c r="H49" s="55">
        <v>-2.3E-3</v>
      </c>
      <c r="I49" s="55">
        <v>-3.0999999999999999E-3</v>
      </c>
      <c r="J49" s="55">
        <v>-3.5999999999999999E-3</v>
      </c>
      <c r="K49" s="55">
        <v>-3.8999999999999998E-3</v>
      </c>
      <c r="L49" s="55">
        <v>-3.8999999999999998E-3</v>
      </c>
      <c r="M49" s="55">
        <v>-3.5999999999999999E-3</v>
      </c>
      <c r="N49" s="55">
        <v>-2.8999999999999998E-3</v>
      </c>
      <c r="O49" s="55">
        <v>-1.8E-3</v>
      </c>
      <c r="P49" s="55">
        <v>-5.0000000000000001E-4</v>
      </c>
      <c r="Q49" s="55">
        <v>1.1000000000000001E-3</v>
      </c>
      <c r="R49" s="55">
        <v>2.8999999999999998E-3</v>
      </c>
      <c r="S49" s="55">
        <v>5.0000000000000001E-3</v>
      </c>
      <c r="T49" s="55">
        <v>7.1999999999999998E-3</v>
      </c>
      <c r="U49" s="55">
        <v>9.4000000000000004E-3</v>
      </c>
      <c r="V49" s="55">
        <v>1.17E-2</v>
      </c>
      <c r="W49" s="55">
        <v>1.3899999999999999E-2</v>
      </c>
      <c r="X49" s="55">
        <v>1.5900000000000001E-2</v>
      </c>
      <c r="Y49" s="55">
        <v>1.7500000000000002E-2</v>
      </c>
      <c r="Z49" s="55">
        <v>1.8499999999999999E-2</v>
      </c>
      <c r="AA49" s="55">
        <v>1.9E-2</v>
      </c>
      <c r="AB49" s="55">
        <v>1.89E-2</v>
      </c>
      <c r="AC49" s="55">
        <v>1.84E-2</v>
      </c>
      <c r="AD49" s="55">
        <v>1.7600000000000001E-2</v>
      </c>
      <c r="AE49" s="55">
        <v>1.66E-2</v>
      </c>
      <c r="AF49" s="55">
        <v>1.5699999999999999E-2</v>
      </c>
      <c r="AG49" s="55">
        <v>1.4999999999999999E-2</v>
      </c>
      <c r="AH49" s="55">
        <v>1.44E-2</v>
      </c>
      <c r="AI49" s="55">
        <v>1.4200000000000001E-2</v>
      </c>
      <c r="AJ49" s="55">
        <v>1.44E-2</v>
      </c>
      <c r="AK49" s="55">
        <v>1.49E-2</v>
      </c>
      <c r="AL49" s="55">
        <v>1.55E-2</v>
      </c>
      <c r="AM49" s="55">
        <v>1.6E-2</v>
      </c>
      <c r="AN49" s="55">
        <v>1.6299999999999999E-2</v>
      </c>
      <c r="AO49" s="55">
        <v>1.6299999999999999E-2</v>
      </c>
      <c r="AP49" s="55">
        <v>1.5900000000000001E-2</v>
      </c>
      <c r="AQ49" s="55">
        <v>1.54E-2</v>
      </c>
      <c r="AR49" s="55">
        <v>1.52E-2</v>
      </c>
      <c r="AS49" s="55">
        <v>1.5299999999999999E-2</v>
      </c>
      <c r="AT49" s="55">
        <v>1.6E-2</v>
      </c>
      <c r="AU49" s="55">
        <v>1.72E-2</v>
      </c>
      <c r="AV49" s="55">
        <v>1.8700000000000001E-2</v>
      </c>
      <c r="AW49" s="55">
        <v>2.0500000000000001E-2</v>
      </c>
      <c r="AX49" s="55">
        <v>2.23E-2</v>
      </c>
      <c r="AY49" s="55">
        <v>2.4E-2</v>
      </c>
      <c r="AZ49" s="55">
        <v>2.5399999999999999E-2</v>
      </c>
      <c r="BA49" s="55">
        <v>2.6499999999999999E-2</v>
      </c>
      <c r="BB49" s="55">
        <v>2.7E-2</v>
      </c>
      <c r="BC49" s="55">
        <v>2.7099999999999999E-2</v>
      </c>
      <c r="BD49" s="55">
        <v>2.6499999999999999E-2</v>
      </c>
      <c r="BE49" s="55">
        <v>2.5399999999999999E-2</v>
      </c>
      <c r="BF49" s="55">
        <v>2.3699999999999999E-2</v>
      </c>
      <c r="BG49" s="55">
        <v>2.1499999999999998E-2</v>
      </c>
      <c r="BH49" s="55">
        <v>1.8800000000000001E-2</v>
      </c>
      <c r="BI49" s="55">
        <v>1.5800000000000002E-2</v>
      </c>
      <c r="BJ49" s="55">
        <v>1.24E-2</v>
      </c>
      <c r="BK49" s="55">
        <v>8.9999999999999993E-3</v>
      </c>
      <c r="BL49" s="55">
        <v>5.7000000000000002E-3</v>
      </c>
      <c r="BM49" s="55">
        <v>2.5999999999999999E-3</v>
      </c>
      <c r="BN49" s="55">
        <v>-4.0000000000000002E-4</v>
      </c>
      <c r="BO49" s="12">
        <v>-1.1999999999999999E-3</v>
      </c>
      <c r="BP49" s="12">
        <v>-1.6999999999999999E-3</v>
      </c>
      <c r="BQ49" s="12">
        <v>-1.6999999999999999E-3</v>
      </c>
      <c r="BR49" s="12">
        <v>-1.2999999999999999E-3</v>
      </c>
      <c r="BS49" s="12">
        <v>-4.0000000000000002E-4</v>
      </c>
      <c r="BT49" s="12">
        <v>8.9999999999999998E-4</v>
      </c>
      <c r="BU49" s="12">
        <v>2.3999999999999998E-3</v>
      </c>
      <c r="BV49" s="12">
        <v>3.8999999999999998E-3</v>
      </c>
      <c r="BW49" s="12">
        <v>5.4000000000000003E-3</v>
      </c>
      <c r="BX49" s="12">
        <v>6.6E-3</v>
      </c>
      <c r="BY49" s="12">
        <v>7.4999999999999997E-3</v>
      </c>
      <c r="BZ49" s="12">
        <v>8.2000000000000007E-3</v>
      </c>
      <c r="CA49" s="12">
        <v>8.8000000000000005E-3</v>
      </c>
      <c r="CB49" s="12">
        <v>9.1999999999999998E-3</v>
      </c>
      <c r="CC49" s="12">
        <v>9.4999999999999998E-3</v>
      </c>
      <c r="CD49" s="12">
        <v>9.7000000000000003E-3</v>
      </c>
      <c r="CE49" s="12">
        <v>9.7999999999999997E-3</v>
      </c>
      <c r="CF49" s="12">
        <v>9.9000000000000008E-3</v>
      </c>
      <c r="CG49" s="12">
        <v>0.01</v>
      </c>
      <c r="CH49" s="12">
        <v>0.01</v>
      </c>
      <c r="CI49" s="50"/>
      <c r="CJ49" s="50"/>
      <c r="CK49" s="50"/>
      <c r="CL49" s="50"/>
      <c r="CM49" s="50"/>
      <c r="CN49" s="50"/>
      <c r="CO49" s="50"/>
      <c r="CP49" s="50"/>
      <c r="CQ49" s="50"/>
      <c r="CR49" s="50"/>
      <c r="CS49" s="50"/>
      <c r="CT49" s="50"/>
      <c r="CU49" s="50"/>
      <c r="CV49" s="50"/>
      <c r="CW49" s="50"/>
      <c r="CX49" s="50"/>
      <c r="CY49" s="50"/>
      <c r="CZ49" s="50"/>
      <c r="DA49" s="50"/>
      <c r="DB49" s="50"/>
      <c r="DC49" s="50"/>
      <c r="DD49" s="50"/>
      <c r="DE49" s="50"/>
    </row>
    <row r="50" spans="1:109" x14ac:dyDescent="0.2">
      <c r="A50" s="14">
        <v>68</v>
      </c>
      <c r="B50" s="55">
        <v>7.6E-3</v>
      </c>
      <c r="C50" s="55">
        <v>5.7999999999999996E-3</v>
      </c>
      <c r="D50" s="55">
        <v>4.0000000000000001E-3</v>
      </c>
      <c r="E50" s="55">
        <v>2.2000000000000001E-3</v>
      </c>
      <c r="F50" s="55">
        <v>5.0000000000000001E-4</v>
      </c>
      <c r="G50" s="55">
        <v>-1E-3</v>
      </c>
      <c r="H50" s="55">
        <v>-2.2000000000000001E-3</v>
      </c>
      <c r="I50" s="55">
        <v>-2.8999999999999998E-3</v>
      </c>
      <c r="J50" s="55">
        <v>-3.3999999999999998E-3</v>
      </c>
      <c r="K50" s="55">
        <v>-3.5999999999999999E-3</v>
      </c>
      <c r="L50" s="55">
        <v>-3.5999999999999999E-3</v>
      </c>
      <c r="M50" s="55">
        <v>-3.3E-3</v>
      </c>
      <c r="N50" s="55">
        <v>-2.7000000000000001E-3</v>
      </c>
      <c r="O50" s="55">
        <v>-1.8E-3</v>
      </c>
      <c r="P50" s="55">
        <v>-5.9999999999999995E-4</v>
      </c>
      <c r="Q50" s="55">
        <v>8.9999999999999998E-4</v>
      </c>
      <c r="R50" s="55">
        <v>2.5999999999999999E-3</v>
      </c>
      <c r="S50" s="55">
        <v>4.4999999999999997E-3</v>
      </c>
      <c r="T50" s="55">
        <v>6.6E-3</v>
      </c>
      <c r="U50" s="55">
        <v>8.8000000000000005E-3</v>
      </c>
      <c r="V50" s="55">
        <v>1.11E-2</v>
      </c>
      <c r="W50" s="55">
        <v>1.32E-2</v>
      </c>
      <c r="X50" s="55">
        <v>1.5100000000000001E-2</v>
      </c>
      <c r="Y50" s="55">
        <v>1.67E-2</v>
      </c>
      <c r="Z50" s="55">
        <v>1.7600000000000001E-2</v>
      </c>
      <c r="AA50" s="55">
        <v>1.7999999999999999E-2</v>
      </c>
      <c r="AB50" s="55">
        <v>1.78E-2</v>
      </c>
      <c r="AC50" s="55">
        <v>1.72E-2</v>
      </c>
      <c r="AD50" s="55">
        <v>1.6500000000000001E-2</v>
      </c>
      <c r="AE50" s="55">
        <v>1.5599999999999999E-2</v>
      </c>
      <c r="AF50" s="55">
        <v>1.49E-2</v>
      </c>
      <c r="AG50" s="55">
        <v>1.43E-2</v>
      </c>
      <c r="AH50" s="55">
        <v>1.4E-2</v>
      </c>
      <c r="AI50" s="55">
        <v>1.4E-2</v>
      </c>
      <c r="AJ50" s="55">
        <v>1.44E-2</v>
      </c>
      <c r="AK50" s="55">
        <v>1.5100000000000001E-2</v>
      </c>
      <c r="AL50" s="55">
        <v>1.5699999999999999E-2</v>
      </c>
      <c r="AM50" s="55">
        <v>1.6299999999999999E-2</v>
      </c>
      <c r="AN50" s="55">
        <v>1.6500000000000001E-2</v>
      </c>
      <c r="AO50" s="55">
        <v>1.6400000000000001E-2</v>
      </c>
      <c r="AP50" s="55">
        <v>1.5900000000000001E-2</v>
      </c>
      <c r="AQ50" s="55">
        <v>1.5299999999999999E-2</v>
      </c>
      <c r="AR50" s="55">
        <v>1.4800000000000001E-2</v>
      </c>
      <c r="AS50" s="55">
        <v>1.4800000000000001E-2</v>
      </c>
      <c r="AT50" s="55">
        <v>1.5299999999999999E-2</v>
      </c>
      <c r="AU50" s="55">
        <v>1.6299999999999999E-2</v>
      </c>
      <c r="AV50" s="55">
        <v>1.78E-2</v>
      </c>
      <c r="AW50" s="55">
        <v>1.9599999999999999E-2</v>
      </c>
      <c r="AX50" s="55">
        <v>2.1600000000000001E-2</v>
      </c>
      <c r="AY50" s="55">
        <v>2.35E-2</v>
      </c>
      <c r="AZ50" s="55">
        <v>2.52E-2</v>
      </c>
      <c r="BA50" s="55">
        <v>2.6499999999999999E-2</v>
      </c>
      <c r="BB50" s="55">
        <v>2.7300000000000001E-2</v>
      </c>
      <c r="BC50" s="55">
        <v>2.75E-2</v>
      </c>
      <c r="BD50" s="55">
        <v>2.7E-2</v>
      </c>
      <c r="BE50" s="55">
        <v>2.5899999999999999E-2</v>
      </c>
      <c r="BF50" s="55">
        <v>2.4299999999999999E-2</v>
      </c>
      <c r="BG50" s="55">
        <v>2.2200000000000001E-2</v>
      </c>
      <c r="BH50" s="55">
        <v>1.9699999999999999E-2</v>
      </c>
      <c r="BI50" s="55">
        <v>1.6899999999999998E-2</v>
      </c>
      <c r="BJ50" s="55">
        <v>1.38E-2</v>
      </c>
      <c r="BK50" s="55">
        <v>1.06E-2</v>
      </c>
      <c r="BL50" s="55">
        <v>7.4999999999999997E-3</v>
      </c>
      <c r="BM50" s="55">
        <v>4.4999999999999997E-3</v>
      </c>
      <c r="BN50" s="55">
        <v>1.6000000000000001E-3</v>
      </c>
      <c r="BO50" s="12">
        <v>8.0000000000000004E-4</v>
      </c>
      <c r="BP50" s="12">
        <v>2.0000000000000001E-4</v>
      </c>
      <c r="BQ50" s="12">
        <v>-1E-4</v>
      </c>
      <c r="BR50" s="12">
        <v>0</v>
      </c>
      <c r="BS50" s="12">
        <v>4.0000000000000002E-4</v>
      </c>
      <c r="BT50" s="12">
        <v>1.2999999999999999E-3</v>
      </c>
      <c r="BU50" s="12">
        <v>2.3999999999999998E-3</v>
      </c>
      <c r="BV50" s="12">
        <v>3.7000000000000002E-3</v>
      </c>
      <c r="BW50" s="12">
        <v>5.0000000000000001E-3</v>
      </c>
      <c r="BX50" s="12">
        <v>6.1000000000000004E-3</v>
      </c>
      <c r="BY50" s="12">
        <v>7.1000000000000004E-3</v>
      </c>
      <c r="BZ50" s="12">
        <v>7.9000000000000008E-3</v>
      </c>
      <c r="CA50" s="12">
        <v>8.6E-3</v>
      </c>
      <c r="CB50" s="12">
        <v>9.1000000000000004E-3</v>
      </c>
      <c r="CC50" s="12">
        <v>9.4999999999999998E-3</v>
      </c>
      <c r="CD50" s="12">
        <v>9.7000000000000003E-3</v>
      </c>
      <c r="CE50" s="12">
        <v>9.7999999999999997E-3</v>
      </c>
      <c r="CF50" s="12">
        <v>9.9000000000000008E-3</v>
      </c>
      <c r="CG50" s="12">
        <v>0.01</v>
      </c>
      <c r="CH50" s="12">
        <v>0.01</v>
      </c>
      <c r="CI50" s="50"/>
      <c r="CJ50" s="50"/>
      <c r="CK50" s="50"/>
      <c r="CL50" s="50"/>
      <c r="CM50" s="50"/>
      <c r="CN50" s="50"/>
      <c r="CO50" s="50"/>
      <c r="CP50" s="50"/>
      <c r="CQ50" s="50"/>
      <c r="CR50" s="50"/>
      <c r="CS50" s="50"/>
      <c r="CT50" s="50"/>
      <c r="CU50" s="50"/>
      <c r="CV50" s="50"/>
      <c r="CW50" s="50"/>
      <c r="CX50" s="50"/>
      <c r="CY50" s="50"/>
      <c r="CZ50" s="50"/>
      <c r="DA50" s="50"/>
      <c r="DB50" s="50"/>
      <c r="DC50" s="50"/>
      <c r="DD50" s="50"/>
      <c r="DE50" s="50"/>
    </row>
    <row r="51" spans="1:109" x14ac:dyDescent="0.2">
      <c r="A51" s="14">
        <v>69</v>
      </c>
      <c r="B51" s="55">
        <v>7.9000000000000008E-3</v>
      </c>
      <c r="C51" s="55">
        <v>6.1000000000000004E-3</v>
      </c>
      <c r="D51" s="55">
        <v>4.1999999999999997E-3</v>
      </c>
      <c r="E51" s="55">
        <v>2.3999999999999998E-3</v>
      </c>
      <c r="F51" s="55">
        <v>6.9999999999999999E-4</v>
      </c>
      <c r="G51" s="55">
        <v>-6.9999999999999999E-4</v>
      </c>
      <c r="H51" s="55">
        <v>-1.9E-3</v>
      </c>
      <c r="I51" s="55">
        <v>-2.5999999999999999E-3</v>
      </c>
      <c r="J51" s="55">
        <v>-3.0999999999999999E-3</v>
      </c>
      <c r="K51" s="55">
        <v>-3.3E-3</v>
      </c>
      <c r="L51" s="55">
        <v>-3.3E-3</v>
      </c>
      <c r="M51" s="55">
        <v>-3.0999999999999999E-3</v>
      </c>
      <c r="N51" s="55">
        <v>-2.5999999999999999E-3</v>
      </c>
      <c r="O51" s="55">
        <v>-1.8E-3</v>
      </c>
      <c r="P51" s="55">
        <v>-8.0000000000000004E-4</v>
      </c>
      <c r="Q51" s="55">
        <v>5.0000000000000001E-4</v>
      </c>
      <c r="R51" s="55">
        <v>2.0999999999999999E-3</v>
      </c>
      <c r="S51" s="55">
        <v>4.0000000000000001E-3</v>
      </c>
      <c r="T51" s="55">
        <v>6.1000000000000004E-3</v>
      </c>
      <c r="U51" s="55">
        <v>8.3000000000000001E-3</v>
      </c>
      <c r="V51" s="55">
        <v>1.0500000000000001E-2</v>
      </c>
      <c r="W51" s="55">
        <v>1.26E-2</v>
      </c>
      <c r="X51" s="55">
        <v>1.4500000000000001E-2</v>
      </c>
      <c r="Y51" s="55">
        <v>1.6E-2</v>
      </c>
      <c r="Z51" s="55">
        <v>1.6899999999999998E-2</v>
      </c>
      <c r="AA51" s="55">
        <v>1.7100000000000001E-2</v>
      </c>
      <c r="AB51" s="55">
        <v>1.6799999999999999E-2</v>
      </c>
      <c r="AC51" s="55">
        <v>1.6199999999999999E-2</v>
      </c>
      <c r="AD51" s="55">
        <v>1.54E-2</v>
      </c>
      <c r="AE51" s="55">
        <v>1.46E-2</v>
      </c>
      <c r="AF51" s="55">
        <v>1.3899999999999999E-2</v>
      </c>
      <c r="AG51" s="55">
        <v>1.35E-2</v>
      </c>
      <c r="AH51" s="55">
        <v>1.34E-2</v>
      </c>
      <c r="AI51" s="55">
        <v>1.37E-2</v>
      </c>
      <c r="AJ51" s="55">
        <v>1.43E-2</v>
      </c>
      <c r="AK51" s="55">
        <v>1.5100000000000001E-2</v>
      </c>
      <c r="AL51" s="55">
        <v>1.5900000000000001E-2</v>
      </c>
      <c r="AM51" s="55">
        <v>1.6500000000000001E-2</v>
      </c>
      <c r="AN51" s="55">
        <v>1.6799999999999999E-2</v>
      </c>
      <c r="AO51" s="55">
        <v>1.66E-2</v>
      </c>
      <c r="AP51" s="55">
        <v>1.6E-2</v>
      </c>
      <c r="AQ51" s="55">
        <v>1.52E-2</v>
      </c>
      <c r="AR51" s="55">
        <v>1.46E-2</v>
      </c>
      <c r="AS51" s="55">
        <v>1.44E-2</v>
      </c>
      <c r="AT51" s="55">
        <v>1.47E-2</v>
      </c>
      <c r="AU51" s="55">
        <v>1.55E-2</v>
      </c>
      <c r="AV51" s="55">
        <v>1.6799999999999999E-2</v>
      </c>
      <c r="AW51" s="55">
        <v>1.8599999999999998E-2</v>
      </c>
      <c r="AX51" s="55">
        <v>2.07E-2</v>
      </c>
      <c r="AY51" s="55">
        <v>2.2800000000000001E-2</v>
      </c>
      <c r="AZ51" s="55">
        <v>2.47E-2</v>
      </c>
      <c r="BA51" s="55">
        <v>2.63E-2</v>
      </c>
      <c r="BB51" s="55">
        <v>2.7300000000000001E-2</v>
      </c>
      <c r="BC51" s="55">
        <v>2.7699999999999999E-2</v>
      </c>
      <c r="BD51" s="55">
        <v>2.7300000000000001E-2</v>
      </c>
      <c r="BE51" s="55">
        <v>2.64E-2</v>
      </c>
      <c r="BF51" s="55">
        <v>2.4799999999999999E-2</v>
      </c>
      <c r="BG51" s="55">
        <v>2.2800000000000001E-2</v>
      </c>
      <c r="BH51" s="55">
        <v>2.0400000000000001E-2</v>
      </c>
      <c r="BI51" s="55">
        <v>1.77E-2</v>
      </c>
      <c r="BJ51" s="55">
        <v>1.4800000000000001E-2</v>
      </c>
      <c r="BK51" s="55">
        <v>1.18E-2</v>
      </c>
      <c r="BL51" s="55">
        <v>8.8000000000000005E-3</v>
      </c>
      <c r="BM51" s="55">
        <v>6.0000000000000001E-3</v>
      </c>
      <c r="BN51" s="55">
        <v>3.3999999999999998E-3</v>
      </c>
      <c r="BO51" s="12">
        <v>2.5999999999999999E-3</v>
      </c>
      <c r="BP51" s="12">
        <v>2E-3</v>
      </c>
      <c r="BQ51" s="12">
        <v>1.5E-3</v>
      </c>
      <c r="BR51" s="12">
        <v>1.2999999999999999E-3</v>
      </c>
      <c r="BS51" s="12">
        <v>1.4E-3</v>
      </c>
      <c r="BT51" s="12">
        <v>1.9E-3</v>
      </c>
      <c r="BU51" s="12">
        <v>2.5999999999999999E-3</v>
      </c>
      <c r="BV51" s="12">
        <v>3.5999999999999999E-3</v>
      </c>
      <c r="BW51" s="12">
        <v>4.7000000000000002E-3</v>
      </c>
      <c r="BX51" s="12">
        <v>5.7000000000000002E-3</v>
      </c>
      <c r="BY51" s="12">
        <v>6.7000000000000002E-3</v>
      </c>
      <c r="BZ51" s="12">
        <v>7.6E-3</v>
      </c>
      <c r="CA51" s="12">
        <v>8.3000000000000001E-3</v>
      </c>
      <c r="CB51" s="12">
        <v>8.8999999999999999E-3</v>
      </c>
      <c r="CC51" s="12">
        <v>9.2999999999999992E-3</v>
      </c>
      <c r="CD51" s="12">
        <v>9.5999999999999992E-3</v>
      </c>
      <c r="CE51" s="12">
        <v>9.7999999999999997E-3</v>
      </c>
      <c r="CF51" s="12">
        <v>9.9000000000000008E-3</v>
      </c>
      <c r="CG51" s="12">
        <v>0.01</v>
      </c>
      <c r="CH51" s="12">
        <v>0.01</v>
      </c>
      <c r="CI51" s="50"/>
      <c r="CJ51" s="50"/>
      <c r="CK51" s="50"/>
      <c r="CL51" s="50"/>
      <c r="CM51" s="50"/>
      <c r="CN51" s="50"/>
      <c r="CO51" s="50"/>
      <c r="CP51" s="50"/>
      <c r="CQ51" s="50"/>
      <c r="CR51" s="50"/>
      <c r="CS51" s="50"/>
      <c r="CT51" s="50"/>
      <c r="CU51" s="50"/>
      <c r="CV51" s="50"/>
      <c r="CW51" s="50"/>
      <c r="CX51" s="50"/>
      <c r="CY51" s="50"/>
      <c r="CZ51" s="50"/>
      <c r="DA51" s="50"/>
      <c r="DB51" s="50"/>
      <c r="DC51" s="50"/>
      <c r="DD51" s="50"/>
      <c r="DE51" s="50"/>
    </row>
    <row r="52" spans="1:109" x14ac:dyDescent="0.2">
      <c r="A52" s="14">
        <v>70</v>
      </c>
      <c r="B52" s="55">
        <v>8.3999999999999995E-3</v>
      </c>
      <c r="C52" s="55">
        <v>6.6E-3</v>
      </c>
      <c r="D52" s="55">
        <v>4.7000000000000002E-3</v>
      </c>
      <c r="E52" s="55">
        <v>2.8999999999999998E-3</v>
      </c>
      <c r="F52" s="55">
        <v>1.1999999999999999E-3</v>
      </c>
      <c r="G52" s="55">
        <v>-2.9999999999999997E-4</v>
      </c>
      <c r="H52" s="55">
        <v>-1.4E-3</v>
      </c>
      <c r="I52" s="55">
        <v>-2.2000000000000001E-3</v>
      </c>
      <c r="J52" s="55">
        <v>-2.7000000000000001E-3</v>
      </c>
      <c r="K52" s="55">
        <v>-2.8999999999999998E-3</v>
      </c>
      <c r="L52" s="55">
        <v>-3.0000000000000001E-3</v>
      </c>
      <c r="M52" s="55">
        <v>-2.8999999999999998E-3</v>
      </c>
      <c r="N52" s="55">
        <v>-2.5000000000000001E-3</v>
      </c>
      <c r="O52" s="55">
        <v>-1.9E-3</v>
      </c>
      <c r="P52" s="55">
        <v>-1E-3</v>
      </c>
      <c r="Q52" s="55">
        <v>2.0000000000000001E-4</v>
      </c>
      <c r="R52" s="55">
        <v>1.6999999999999999E-3</v>
      </c>
      <c r="S52" s="55">
        <v>3.5000000000000001E-3</v>
      </c>
      <c r="T52" s="55">
        <v>5.5999999999999999E-3</v>
      </c>
      <c r="U52" s="55">
        <v>7.7999999999999996E-3</v>
      </c>
      <c r="V52" s="55">
        <v>0.01</v>
      </c>
      <c r="W52" s="55">
        <v>1.21E-2</v>
      </c>
      <c r="X52" s="55">
        <v>1.4E-2</v>
      </c>
      <c r="Y52" s="55">
        <v>1.54E-2</v>
      </c>
      <c r="Z52" s="55">
        <v>1.6199999999999999E-2</v>
      </c>
      <c r="AA52" s="55">
        <v>1.6299999999999999E-2</v>
      </c>
      <c r="AB52" s="55">
        <v>1.6E-2</v>
      </c>
      <c r="AC52" s="55">
        <v>1.52E-2</v>
      </c>
      <c r="AD52" s="55">
        <v>1.44E-2</v>
      </c>
      <c r="AE52" s="55">
        <v>1.3599999999999999E-2</v>
      </c>
      <c r="AF52" s="55">
        <v>1.2999999999999999E-2</v>
      </c>
      <c r="AG52" s="55">
        <v>1.2699999999999999E-2</v>
      </c>
      <c r="AH52" s="55">
        <v>1.2699999999999999E-2</v>
      </c>
      <c r="AI52" s="55">
        <v>1.32E-2</v>
      </c>
      <c r="AJ52" s="55">
        <v>1.4E-2</v>
      </c>
      <c r="AK52" s="55">
        <v>1.4999999999999999E-2</v>
      </c>
      <c r="AL52" s="55">
        <v>1.6E-2</v>
      </c>
      <c r="AM52" s="55">
        <v>1.67E-2</v>
      </c>
      <c r="AN52" s="55">
        <v>1.7000000000000001E-2</v>
      </c>
      <c r="AO52" s="55">
        <v>1.6799999999999999E-2</v>
      </c>
      <c r="AP52" s="55">
        <v>1.6199999999999999E-2</v>
      </c>
      <c r="AQ52" s="55">
        <v>1.5299999999999999E-2</v>
      </c>
      <c r="AR52" s="55">
        <v>1.4500000000000001E-2</v>
      </c>
      <c r="AS52" s="55">
        <v>1.41E-2</v>
      </c>
      <c r="AT52" s="55">
        <v>1.4200000000000001E-2</v>
      </c>
      <c r="AU52" s="55">
        <v>1.4800000000000001E-2</v>
      </c>
      <c r="AV52" s="55">
        <v>1.6E-2</v>
      </c>
      <c r="AW52" s="55">
        <v>1.77E-2</v>
      </c>
      <c r="AX52" s="55">
        <v>1.9800000000000002E-2</v>
      </c>
      <c r="AY52" s="55">
        <v>2.1999999999999999E-2</v>
      </c>
      <c r="AZ52" s="55">
        <v>2.4199999999999999E-2</v>
      </c>
      <c r="BA52" s="55">
        <v>2.5899999999999999E-2</v>
      </c>
      <c r="BB52" s="55">
        <v>2.7199999999999998E-2</v>
      </c>
      <c r="BC52" s="55">
        <v>2.7699999999999999E-2</v>
      </c>
      <c r="BD52" s="55">
        <v>2.75E-2</v>
      </c>
      <c r="BE52" s="55">
        <v>2.6599999999999999E-2</v>
      </c>
      <c r="BF52" s="55">
        <v>2.52E-2</v>
      </c>
      <c r="BG52" s="55">
        <v>2.3199999999999998E-2</v>
      </c>
      <c r="BH52" s="55">
        <v>2.0899999999999998E-2</v>
      </c>
      <c r="BI52" s="55">
        <v>1.83E-2</v>
      </c>
      <c r="BJ52" s="55">
        <v>1.55E-2</v>
      </c>
      <c r="BK52" s="55">
        <v>1.26E-2</v>
      </c>
      <c r="BL52" s="55">
        <v>9.9000000000000008E-3</v>
      </c>
      <c r="BM52" s="55">
        <v>7.1999999999999998E-3</v>
      </c>
      <c r="BN52" s="55">
        <v>4.7999999999999996E-3</v>
      </c>
      <c r="BO52" s="12">
        <v>4.1999999999999997E-3</v>
      </c>
      <c r="BP52" s="12">
        <v>3.5999999999999999E-3</v>
      </c>
      <c r="BQ52" s="12">
        <v>3.0999999999999999E-3</v>
      </c>
      <c r="BR52" s="12">
        <v>2.7000000000000001E-3</v>
      </c>
      <c r="BS52" s="12">
        <v>2.5999999999999999E-3</v>
      </c>
      <c r="BT52" s="12">
        <v>2.7000000000000001E-3</v>
      </c>
      <c r="BU52" s="12">
        <v>3.0999999999999999E-3</v>
      </c>
      <c r="BV52" s="12">
        <v>3.7000000000000002E-3</v>
      </c>
      <c r="BW52" s="12">
        <v>4.5999999999999999E-3</v>
      </c>
      <c r="BX52" s="12">
        <v>5.4999999999999997E-3</v>
      </c>
      <c r="BY52" s="12">
        <v>6.4000000000000003E-3</v>
      </c>
      <c r="BZ52" s="12">
        <v>7.3000000000000001E-3</v>
      </c>
      <c r="CA52" s="12">
        <v>8.0999999999999996E-3</v>
      </c>
      <c r="CB52" s="12">
        <v>8.6999999999999994E-3</v>
      </c>
      <c r="CC52" s="12">
        <v>9.1999999999999998E-3</v>
      </c>
      <c r="CD52" s="12">
        <v>9.5999999999999992E-3</v>
      </c>
      <c r="CE52" s="12">
        <v>9.7999999999999997E-3</v>
      </c>
      <c r="CF52" s="12">
        <v>9.9000000000000008E-3</v>
      </c>
      <c r="CG52" s="12">
        <v>0.01</v>
      </c>
      <c r="CH52" s="12">
        <v>0.01</v>
      </c>
      <c r="CI52" s="50"/>
      <c r="CJ52" s="50"/>
      <c r="CK52" s="50"/>
      <c r="CL52" s="50"/>
      <c r="CM52" s="50"/>
      <c r="CN52" s="50"/>
      <c r="CO52" s="50"/>
      <c r="CP52" s="50"/>
      <c r="CQ52" s="50"/>
      <c r="CR52" s="50"/>
      <c r="CS52" s="50"/>
      <c r="CT52" s="50"/>
      <c r="CU52" s="50"/>
      <c r="CV52" s="50"/>
      <c r="CW52" s="50"/>
      <c r="CX52" s="50"/>
      <c r="CY52" s="50"/>
      <c r="CZ52" s="50"/>
      <c r="DA52" s="50"/>
      <c r="DB52" s="50"/>
      <c r="DC52" s="50"/>
      <c r="DD52" s="50"/>
      <c r="DE52" s="50"/>
    </row>
    <row r="53" spans="1:109" x14ac:dyDescent="0.2">
      <c r="A53" s="14">
        <v>71</v>
      </c>
      <c r="B53" s="55">
        <v>8.9999999999999993E-3</v>
      </c>
      <c r="C53" s="55">
        <v>7.1000000000000004E-3</v>
      </c>
      <c r="D53" s="55">
        <v>5.1999999999999998E-3</v>
      </c>
      <c r="E53" s="55">
        <v>3.3999999999999998E-3</v>
      </c>
      <c r="F53" s="55">
        <v>1.6999999999999999E-3</v>
      </c>
      <c r="G53" s="55">
        <v>2.9999999999999997E-4</v>
      </c>
      <c r="H53" s="55">
        <v>-8.9999999999999998E-4</v>
      </c>
      <c r="I53" s="55">
        <v>-1.6999999999999999E-3</v>
      </c>
      <c r="J53" s="55">
        <v>-2.2000000000000001E-3</v>
      </c>
      <c r="K53" s="55">
        <v>-2.5999999999999999E-3</v>
      </c>
      <c r="L53" s="55">
        <v>-2.7000000000000001E-3</v>
      </c>
      <c r="M53" s="55">
        <v>-2.8E-3</v>
      </c>
      <c r="N53" s="55">
        <v>-2.5999999999999999E-3</v>
      </c>
      <c r="O53" s="55">
        <v>-2.0999999999999999E-3</v>
      </c>
      <c r="P53" s="55">
        <v>-1.2999999999999999E-3</v>
      </c>
      <c r="Q53" s="55">
        <v>-2.0000000000000001E-4</v>
      </c>
      <c r="R53" s="55">
        <v>1.2999999999999999E-3</v>
      </c>
      <c r="S53" s="55">
        <v>3.0999999999999999E-3</v>
      </c>
      <c r="T53" s="55">
        <v>5.1999999999999998E-3</v>
      </c>
      <c r="U53" s="55">
        <v>7.4000000000000003E-3</v>
      </c>
      <c r="V53" s="55">
        <v>9.5999999999999992E-3</v>
      </c>
      <c r="W53" s="55">
        <v>1.17E-2</v>
      </c>
      <c r="X53" s="55">
        <v>1.3599999999999999E-2</v>
      </c>
      <c r="Y53" s="55">
        <v>1.49E-2</v>
      </c>
      <c r="Z53" s="55">
        <v>1.5599999999999999E-2</v>
      </c>
      <c r="AA53" s="55">
        <v>1.5699999999999999E-2</v>
      </c>
      <c r="AB53" s="55">
        <v>1.52E-2</v>
      </c>
      <c r="AC53" s="55">
        <v>1.44E-2</v>
      </c>
      <c r="AD53" s="55">
        <v>1.35E-2</v>
      </c>
      <c r="AE53" s="55">
        <v>1.26E-2</v>
      </c>
      <c r="AF53" s="55">
        <v>1.2E-2</v>
      </c>
      <c r="AG53" s="55">
        <v>1.18E-2</v>
      </c>
      <c r="AH53" s="55">
        <v>1.1900000000000001E-2</v>
      </c>
      <c r="AI53" s="55">
        <v>1.2500000000000001E-2</v>
      </c>
      <c r="AJ53" s="55">
        <v>1.35E-2</v>
      </c>
      <c r="AK53" s="55">
        <v>1.47E-2</v>
      </c>
      <c r="AL53" s="55">
        <v>1.5900000000000001E-2</v>
      </c>
      <c r="AM53" s="55">
        <v>1.67E-2</v>
      </c>
      <c r="AN53" s="55">
        <v>1.7100000000000001E-2</v>
      </c>
      <c r="AO53" s="55">
        <v>1.7000000000000001E-2</v>
      </c>
      <c r="AP53" s="55">
        <v>1.6299999999999999E-2</v>
      </c>
      <c r="AQ53" s="55">
        <v>1.54E-2</v>
      </c>
      <c r="AR53" s="55">
        <v>1.4500000000000001E-2</v>
      </c>
      <c r="AS53" s="55">
        <v>1.3899999999999999E-2</v>
      </c>
      <c r="AT53" s="55">
        <v>1.38E-2</v>
      </c>
      <c r="AU53" s="55">
        <v>1.4200000000000001E-2</v>
      </c>
      <c r="AV53" s="55">
        <v>1.52E-2</v>
      </c>
      <c r="AW53" s="55">
        <v>1.6799999999999999E-2</v>
      </c>
      <c r="AX53" s="55">
        <v>1.89E-2</v>
      </c>
      <c r="AY53" s="55">
        <v>2.12E-2</v>
      </c>
      <c r="AZ53" s="55">
        <v>2.35E-2</v>
      </c>
      <c r="BA53" s="55">
        <v>2.5399999999999999E-2</v>
      </c>
      <c r="BB53" s="55">
        <v>2.6800000000000001E-2</v>
      </c>
      <c r="BC53" s="55">
        <v>2.76E-2</v>
      </c>
      <c r="BD53" s="55">
        <v>2.75E-2</v>
      </c>
      <c r="BE53" s="55">
        <v>2.6800000000000001E-2</v>
      </c>
      <c r="BF53" s="55">
        <v>2.5399999999999999E-2</v>
      </c>
      <c r="BG53" s="55">
        <v>2.35E-2</v>
      </c>
      <c r="BH53" s="55">
        <v>2.12E-2</v>
      </c>
      <c r="BI53" s="55">
        <v>1.8599999999999998E-2</v>
      </c>
      <c r="BJ53" s="55">
        <v>1.5900000000000001E-2</v>
      </c>
      <c r="BK53" s="55">
        <v>1.32E-2</v>
      </c>
      <c r="BL53" s="55">
        <v>1.0500000000000001E-2</v>
      </c>
      <c r="BM53" s="55">
        <v>8.0999999999999996E-3</v>
      </c>
      <c r="BN53" s="55">
        <v>5.8999999999999999E-3</v>
      </c>
      <c r="BO53" s="12">
        <v>5.4000000000000003E-3</v>
      </c>
      <c r="BP53" s="12">
        <v>4.8999999999999998E-3</v>
      </c>
      <c r="BQ53" s="12">
        <v>4.4000000000000003E-3</v>
      </c>
      <c r="BR53" s="12">
        <v>4.0000000000000001E-3</v>
      </c>
      <c r="BS53" s="12">
        <v>3.7000000000000002E-3</v>
      </c>
      <c r="BT53" s="12">
        <v>3.5999999999999999E-3</v>
      </c>
      <c r="BU53" s="12">
        <v>3.7000000000000002E-3</v>
      </c>
      <c r="BV53" s="12">
        <v>4.0000000000000001E-3</v>
      </c>
      <c r="BW53" s="12">
        <v>4.5999999999999999E-3</v>
      </c>
      <c r="BX53" s="12">
        <v>5.3E-3</v>
      </c>
      <c r="BY53" s="12">
        <v>6.1000000000000004E-3</v>
      </c>
      <c r="BZ53" s="12">
        <v>7.0000000000000001E-3</v>
      </c>
      <c r="CA53" s="12">
        <v>7.7999999999999996E-3</v>
      </c>
      <c r="CB53" s="12">
        <v>8.5000000000000006E-3</v>
      </c>
      <c r="CC53" s="12">
        <v>9.1000000000000004E-3</v>
      </c>
      <c r="CD53" s="12">
        <v>9.4999999999999998E-3</v>
      </c>
      <c r="CE53" s="12">
        <v>9.7000000000000003E-3</v>
      </c>
      <c r="CF53" s="12">
        <v>9.9000000000000008E-3</v>
      </c>
      <c r="CG53" s="12">
        <v>0.01</v>
      </c>
      <c r="CH53" s="12">
        <v>0.01</v>
      </c>
      <c r="CI53" s="50"/>
      <c r="CJ53" s="50"/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  <c r="DE53" s="50"/>
    </row>
    <row r="54" spans="1:109" x14ac:dyDescent="0.2">
      <c r="A54" s="14">
        <v>72</v>
      </c>
      <c r="B54" s="55">
        <v>9.5999999999999992E-3</v>
      </c>
      <c r="C54" s="55">
        <v>7.7000000000000002E-3</v>
      </c>
      <c r="D54" s="55">
        <v>5.7999999999999996E-3</v>
      </c>
      <c r="E54" s="55">
        <v>4.0000000000000001E-3</v>
      </c>
      <c r="F54" s="55">
        <v>2.3E-3</v>
      </c>
      <c r="G54" s="55">
        <v>8.0000000000000004E-4</v>
      </c>
      <c r="H54" s="55">
        <v>-2.9999999999999997E-4</v>
      </c>
      <c r="I54" s="55">
        <v>-1.1999999999999999E-3</v>
      </c>
      <c r="J54" s="55">
        <v>-1.8E-3</v>
      </c>
      <c r="K54" s="55">
        <v>-2.3E-3</v>
      </c>
      <c r="L54" s="55">
        <v>-2.5000000000000001E-3</v>
      </c>
      <c r="M54" s="55">
        <v>-2.7000000000000001E-3</v>
      </c>
      <c r="N54" s="55">
        <v>-2.5999999999999999E-3</v>
      </c>
      <c r="O54" s="55">
        <v>-2.2000000000000001E-3</v>
      </c>
      <c r="P54" s="55">
        <v>-1.6000000000000001E-3</v>
      </c>
      <c r="Q54" s="55">
        <v>-5.0000000000000001E-4</v>
      </c>
      <c r="R54" s="55">
        <v>8.9999999999999998E-4</v>
      </c>
      <c r="S54" s="55">
        <v>2.8E-3</v>
      </c>
      <c r="T54" s="55">
        <v>4.8999999999999998E-3</v>
      </c>
      <c r="U54" s="55">
        <v>7.1000000000000004E-3</v>
      </c>
      <c r="V54" s="55">
        <v>9.4000000000000004E-3</v>
      </c>
      <c r="W54" s="55">
        <v>1.15E-2</v>
      </c>
      <c r="X54" s="55">
        <v>1.3299999999999999E-2</v>
      </c>
      <c r="Y54" s="55">
        <v>1.4500000000000001E-2</v>
      </c>
      <c r="Z54" s="55">
        <v>1.52E-2</v>
      </c>
      <c r="AA54" s="55">
        <v>1.5100000000000001E-2</v>
      </c>
      <c r="AB54" s="55">
        <v>1.46E-2</v>
      </c>
      <c r="AC54" s="55">
        <v>1.37E-2</v>
      </c>
      <c r="AD54" s="55">
        <v>1.2699999999999999E-2</v>
      </c>
      <c r="AE54" s="55">
        <v>1.17E-2</v>
      </c>
      <c r="AF54" s="55">
        <v>1.11E-2</v>
      </c>
      <c r="AG54" s="55">
        <v>1.0800000000000001E-2</v>
      </c>
      <c r="AH54" s="55">
        <v>1.0999999999999999E-2</v>
      </c>
      <c r="AI54" s="55">
        <v>1.18E-2</v>
      </c>
      <c r="AJ54" s="55">
        <v>1.29E-2</v>
      </c>
      <c r="AK54" s="55">
        <v>1.43E-2</v>
      </c>
      <c r="AL54" s="55">
        <v>1.5599999999999999E-2</v>
      </c>
      <c r="AM54" s="55">
        <v>1.66E-2</v>
      </c>
      <c r="AN54" s="55">
        <v>1.7100000000000001E-2</v>
      </c>
      <c r="AO54" s="55">
        <v>1.7000000000000001E-2</v>
      </c>
      <c r="AP54" s="55">
        <v>1.6400000000000001E-2</v>
      </c>
      <c r="AQ54" s="55">
        <v>1.55E-2</v>
      </c>
      <c r="AR54" s="55">
        <v>1.4500000000000001E-2</v>
      </c>
      <c r="AS54" s="55">
        <v>1.38E-2</v>
      </c>
      <c r="AT54" s="55">
        <v>1.35E-2</v>
      </c>
      <c r="AU54" s="55">
        <v>1.37E-2</v>
      </c>
      <c r="AV54" s="55">
        <v>1.46E-2</v>
      </c>
      <c r="AW54" s="55">
        <v>1.61E-2</v>
      </c>
      <c r="AX54" s="55">
        <v>1.8100000000000002E-2</v>
      </c>
      <c r="AY54" s="55">
        <v>2.0400000000000001E-2</v>
      </c>
      <c r="AZ54" s="55">
        <v>2.2700000000000001E-2</v>
      </c>
      <c r="BA54" s="55">
        <v>2.4799999999999999E-2</v>
      </c>
      <c r="BB54" s="55">
        <v>2.64E-2</v>
      </c>
      <c r="BC54" s="55">
        <v>2.7300000000000001E-2</v>
      </c>
      <c r="BD54" s="55">
        <v>2.7400000000000001E-2</v>
      </c>
      <c r="BE54" s="55">
        <v>2.6800000000000001E-2</v>
      </c>
      <c r="BF54" s="55">
        <v>2.5499999999999998E-2</v>
      </c>
      <c r="BG54" s="55">
        <v>2.3599999999999999E-2</v>
      </c>
      <c r="BH54" s="55">
        <v>2.1399999999999999E-2</v>
      </c>
      <c r="BI54" s="55">
        <v>1.8800000000000001E-2</v>
      </c>
      <c r="BJ54" s="55">
        <v>1.61E-2</v>
      </c>
      <c r="BK54" s="55">
        <v>1.34E-2</v>
      </c>
      <c r="BL54" s="55">
        <v>1.09E-2</v>
      </c>
      <c r="BM54" s="55">
        <v>8.6E-3</v>
      </c>
      <c r="BN54" s="55">
        <v>6.6E-3</v>
      </c>
      <c r="BO54" s="12">
        <v>6.3E-3</v>
      </c>
      <c r="BP54" s="12">
        <v>5.8999999999999999E-3</v>
      </c>
      <c r="BQ54" s="12">
        <v>5.4999999999999997E-3</v>
      </c>
      <c r="BR54" s="12">
        <v>5.1000000000000004E-3</v>
      </c>
      <c r="BS54" s="12">
        <v>4.7000000000000002E-3</v>
      </c>
      <c r="BT54" s="12">
        <v>4.4999999999999997E-3</v>
      </c>
      <c r="BU54" s="12">
        <v>4.4000000000000003E-3</v>
      </c>
      <c r="BV54" s="12">
        <v>4.4999999999999997E-3</v>
      </c>
      <c r="BW54" s="12">
        <v>4.8999999999999998E-3</v>
      </c>
      <c r="BX54" s="12">
        <v>5.4000000000000003E-3</v>
      </c>
      <c r="BY54" s="12">
        <v>6.0000000000000001E-3</v>
      </c>
      <c r="BZ54" s="12">
        <v>6.7999999999999996E-3</v>
      </c>
      <c r="CA54" s="12">
        <v>7.6E-3</v>
      </c>
      <c r="CB54" s="12">
        <v>8.3000000000000001E-3</v>
      </c>
      <c r="CC54" s="12">
        <v>8.8999999999999999E-3</v>
      </c>
      <c r="CD54" s="12">
        <v>9.4000000000000004E-3</v>
      </c>
      <c r="CE54" s="12">
        <v>9.7000000000000003E-3</v>
      </c>
      <c r="CF54" s="12">
        <v>9.9000000000000008E-3</v>
      </c>
      <c r="CG54" s="12">
        <v>0.01</v>
      </c>
      <c r="CH54" s="12">
        <v>0.01</v>
      </c>
      <c r="CI54" s="50"/>
      <c r="CJ54" s="50"/>
      <c r="CK54" s="50"/>
      <c r="CL54" s="50"/>
      <c r="CM54" s="50"/>
      <c r="CN54" s="50"/>
      <c r="CO54" s="50"/>
      <c r="CP54" s="50"/>
      <c r="CQ54" s="50"/>
      <c r="CR54" s="50"/>
      <c r="CS54" s="50"/>
      <c r="CT54" s="50"/>
      <c r="CU54" s="50"/>
      <c r="CV54" s="50"/>
      <c r="CW54" s="50"/>
      <c r="CX54" s="50"/>
      <c r="CY54" s="50"/>
      <c r="CZ54" s="50"/>
      <c r="DA54" s="50"/>
      <c r="DB54" s="50"/>
      <c r="DC54" s="50"/>
      <c r="DD54" s="50"/>
      <c r="DE54" s="50"/>
    </row>
    <row r="55" spans="1:109" x14ac:dyDescent="0.2">
      <c r="A55" s="14">
        <v>73</v>
      </c>
      <c r="B55" s="55">
        <v>1.01E-2</v>
      </c>
      <c r="C55" s="55">
        <v>8.2000000000000007E-3</v>
      </c>
      <c r="D55" s="55">
        <v>6.4000000000000003E-3</v>
      </c>
      <c r="E55" s="55">
        <v>4.5999999999999999E-3</v>
      </c>
      <c r="F55" s="55">
        <v>2.8999999999999998E-3</v>
      </c>
      <c r="G55" s="55">
        <v>1.4E-3</v>
      </c>
      <c r="H55" s="55">
        <v>2.0000000000000001E-4</v>
      </c>
      <c r="I55" s="55">
        <v>-6.9999999999999999E-4</v>
      </c>
      <c r="J55" s="55">
        <v>-1.4E-3</v>
      </c>
      <c r="K55" s="55">
        <v>-2E-3</v>
      </c>
      <c r="L55" s="55">
        <v>-2.3999999999999998E-3</v>
      </c>
      <c r="M55" s="55">
        <v>-2.5999999999999999E-3</v>
      </c>
      <c r="N55" s="55">
        <v>-2.7000000000000001E-3</v>
      </c>
      <c r="O55" s="55">
        <v>-2.3999999999999998E-3</v>
      </c>
      <c r="P55" s="55">
        <v>-1.6999999999999999E-3</v>
      </c>
      <c r="Q55" s="55">
        <v>-6.9999999999999999E-4</v>
      </c>
      <c r="R55" s="55">
        <v>6.9999999999999999E-4</v>
      </c>
      <c r="S55" s="55">
        <v>2.5999999999999999E-3</v>
      </c>
      <c r="T55" s="55">
        <v>4.7000000000000002E-3</v>
      </c>
      <c r="U55" s="55">
        <v>7.0000000000000001E-3</v>
      </c>
      <c r="V55" s="55">
        <v>9.1999999999999998E-3</v>
      </c>
      <c r="W55" s="55">
        <v>1.1299999999999999E-2</v>
      </c>
      <c r="X55" s="55">
        <v>1.2999999999999999E-2</v>
      </c>
      <c r="Y55" s="55">
        <v>1.4200000000000001E-2</v>
      </c>
      <c r="Z55" s="55">
        <v>1.4800000000000001E-2</v>
      </c>
      <c r="AA55" s="55">
        <v>1.47E-2</v>
      </c>
      <c r="AB55" s="55">
        <v>1.4E-2</v>
      </c>
      <c r="AC55" s="55">
        <v>1.2999999999999999E-2</v>
      </c>
      <c r="AD55" s="55">
        <v>1.1900000000000001E-2</v>
      </c>
      <c r="AE55" s="55">
        <v>1.09E-2</v>
      </c>
      <c r="AF55" s="55">
        <v>1.0200000000000001E-2</v>
      </c>
      <c r="AG55" s="55">
        <v>9.9000000000000008E-3</v>
      </c>
      <c r="AH55" s="55">
        <v>1.0200000000000001E-2</v>
      </c>
      <c r="AI55" s="55">
        <v>1.09E-2</v>
      </c>
      <c r="AJ55" s="55">
        <v>1.2200000000000001E-2</v>
      </c>
      <c r="AK55" s="55">
        <v>1.37E-2</v>
      </c>
      <c r="AL55" s="55">
        <v>1.5100000000000001E-2</v>
      </c>
      <c r="AM55" s="55">
        <v>1.6299999999999999E-2</v>
      </c>
      <c r="AN55" s="55">
        <v>1.6899999999999998E-2</v>
      </c>
      <c r="AO55" s="55">
        <v>1.7000000000000001E-2</v>
      </c>
      <c r="AP55" s="55">
        <v>1.6400000000000001E-2</v>
      </c>
      <c r="AQ55" s="55">
        <v>1.55E-2</v>
      </c>
      <c r="AR55" s="55">
        <v>1.4500000000000001E-2</v>
      </c>
      <c r="AS55" s="55">
        <v>1.37E-2</v>
      </c>
      <c r="AT55" s="55">
        <v>1.32E-2</v>
      </c>
      <c r="AU55" s="55">
        <v>1.34E-2</v>
      </c>
      <c r="AV55" s="55">
        <v>1.41E-2</v>
      </c>
      <c r="AW55" s="55">
        <v>1.54E-2</v>
      </c>
      <c r="AX55" s="55">
        <v>1.7299999999999999E-2</v>
      </c>
      <c r="AY55" s="55">
        <v>1.9599999999999999E-2</v>
      </c>
      <c r="AZ55" s="55">
        <v>2.1899999999999999E-2</v>
      </c>
      <c r="BA55" s="55">
        <v>2.41E-2</v>
      </c>
      <c r="BB55" s="55">
        <v>2.58E-2</v>
      </c>
      <c r="BC55" s="55">
        <v>2.6800000000000001E-2</v>
      </c>
      <c r="BD55" s="55">
        <v>2.7099999999999999E-2</v>
      </c>
      <c r="BE55" s="55">
        <v>2.6599999999999999E-2</v>
      </c>
      <c r="BF55" s="55">
        <v>2.5399999999999999E-2</v>
      </c>
      <c r="BG55" s="55">
        <v>2.3599999999999999E-2</v>
      </c>
      <c r="BH55" s="55">
        <v>2.1399999999999999E-2</v>
      </c>
      <c r="BI55" s="55">
        <v>1.8800000000000001E-2</v>
      </c>
      <c r="BJ55" s="55">
        <v>1.6199999999999999E-2</v>
      </c>
      <c r="BK55" s="55">
        <v>1.3599999999999999E-2</v>
      </c>
      <c r="BL55" s="55">
        <v>1.11E-2</v>
      </c>
      <c r="BM55" s="55">
        <v>8.8999999999999999E-3</v>
      </c>
      <c r="BN55" s="55">
        <v>7.0000000000000001E-3</v>
      </c>
      <c r="BO55" s="12">
        <v>6.7999999999999996E-3</v>
      </c>
      <c r="BP55" s="12">
        <v>6.6E-3</v>
      </c>
      <c r="BQ55" s="12">
        <v>6.3E-3</v>
      </c>
      <c r="BR55" s="12">
        <v>6.0000000000000001E-3</v>
      </c>
      <c r="BS55" s="12">
        <v>5.7000000000000002E-3</v>
      </c>
      <c r="BT55" s="12">
        <v>5.4000000000000003E-3</v>
      </c>
      <c r="BU55" s="12">
        <v>5.1999999999999998E-3</v>
      </c>
      <c r="BV55" s="12">
        <v>5.1000000000000004E-3</v>
      </c>
      <c r="BW55" s="12">
        <v>5.3E-3</v>
      </c>
      <c r="BX55" s="12">
        <v>5.5999999999999999E-3</v>
      </c>
      <c r="BY55" s="12">
        <v>6.1000000000000004E-3</v>
      </c>
      <c r="BZ55" s="12">
        <v>6.7000000000000002E-3</v>
      </c>
      <c r="CA55" s="12">
        <v>7.4000000000000003E-3</v>
      </c>
      <c r="CB55" s="12">
        <v>8.2000000000000007E-3</v>
      </c>
      <c r="CC55" s="12">
        <v>8.8000000000000005E-3</v>
      </c>
      <c r="CD55" s="12">
        <v>9.2999999999999992E-3</v>
      </c>
      <c r="CE55" s="12">
        <v>9.5999999999999992E-3</v>
      </c>
      <c r="CF55" s="12">
        <v>9.9000000000000008E-3</v>
      </c>
      <c r="CG55" s="12">
        <v>0.01</v>
      </c>
      <c r="CH55" s="12">
        <v>0.01</v>
      </c>
      <c r="CI55" s="50"/>
      <c r="CJ55" s="50"/>
      <c r="CK55" s="50"/>
      <c r="CL55" s="50"/>
      <c r="CM55" s="50"/>
      <c r="CN55" s="50"/>
      <c r="CO55" s="50"/>
      <c r="CP55" s="50"/>
      <c r="CQ55" s="50"/>
      <c r="CR55" s="50"/>
      <c r="CS55" s="50"/>
      <c r="CT55" s="50"/>
      <c r="CU55" s="50"/>
      <c r="CV55" s="50"/>
      <c r="CW55" s="50"/>
      <c r="CX55" s="50"/>
      <c r="CY55" s="50"/>
      <c r="CZ55" s="50"/>
      <c r="DA55" s="50"/>
      <c r="DB55" s="50"/>
      <c r="DC55" s="50"/>
      <c r="DD55" s="50"/>
      <c r="DE55" s="50"/>
    </row>
    <row r="56" spans="1:109" x14ac:dyDescent="0.2">
      <c r="A56" s="14">
        <v>74</v>
      </c>
      <c r="B56" s="55">
        <v>1.04E-2</v>
      </c>
      <c r="C56" s="55">
        <v>8.6E-3</v>
      </c>
      <c r="D56" s="55">
        <v>6.7999999999999996E-3</v>
      </c>
      <c r="E56" s="55">
        <v>5.1000000000000004E-3</v>
      </c>
      <c r="F56" s="55">
        <v>3.3999999999999998E-3</v>
      </c>
      <c r="G56" s="55">
        <v>2E-3</v>
      </c>
      <c r="H56" s="55">
        <v>6.9999999999999999E-4</v>
      </c>
      <c r="I56" s="55">
        <v>-2.9999999999999997E-4</v>
      </c>
      <c r="J56" s="55">
        <v>-1.1000000000000001E-3</v>
      </c>
      <c r="K56" s="55">
        <v>-1.6999999999999999E-3</v>
      </c>
      <c r="L56" s="55">
        <v>-2.2000000000000001E-3</v>
      </c>
      <c r="M56" s="55">
        <v>-2.5999999999999999E-3</v>
      </c>
      <c r="N56" s="55">
        <v>-2.7000000000000001E-3</v>
      </c>
      <c r="O56" s="55">
        <v>-2.3999999999999998E-3</v>
      </c>
      <c r="P56" s="55">
        <v>-1.8E-3</v>
      </c>
      <c r="Q56" s="55">
        <v>-8.0000000000000004E-4</v>
      </c>
      <c r="R56" s="55">
        <v>6.9999999999999999E-4</v>
      </c>
      <c r="S56" s="55">
        <v>2.5000000000000001E-3</v>
      </c>
      <c r="T56" s="55">
        <v>4.7000000000000002E-3</v>
      </c>
      <c r="U56" s="55">
        <v>6.8999999999999999E-3</v>
      </c>
      <c r="V56" s="55">
        <v>9.1000000000000004E-3</v>
      </c>
      <c r="W56" s="55">
        <v>1.11E-2</v>
      </c>
      <c r="X56" s="55">
        <v>1.2800000000000001E-2</v>
      </c>
      <c r="Y56" s="55">
        <v>1.4E-2</v>
      </c>
      <c r="Z56" s="55">
        <v>1.4500000000000001E-2</v>
      </c>
      <c r="AA56" s="55">
        <v>1.43E-2</v>
      </c>
      <c r="AB56" s="55">
        <v>1.3599999999999999E-2</v>
      </c>
      <c r="AC56" s="55">
        <v>1.2500000000000001E-2</v>
      </c>
      <c r="AD56" s="55">
        <v>1.1299999999999999E-2</v>
      </c>
      <c r="AE56" s="55">
        <v>1.0200000000000001E-2</v>
      </c>
      <c r="AF56" s="55">
        <v>9.4000000000000004E-3</v>
      </c>
      <c r="AG56" s="55">
        <v>9.1000000000000004E-3</v>
      </c>
      <c r="AH56" s="55">
        <v>9.2999999999999992E-3</v>
      </c>
      <c r="AI56" s="55">
        <v>1.01E-2</v>
      </c>
      <c r="AJ56" s="55">
        <v>1.14E-2</v>
      </c>
      <c r="AK56" s="55">
        <v>1.29E-2</v>
      </c>
      <c r="AL56" s="55">
        <v>1.4500000000000001E-2</v>
      </c>
      <c r="AM56" s="55">
        <v>1.5800000000000002E-2</v>
      </c>
      <c r="AN56" s="55">
        <v>1.6500000000000001E-2</v>
      </c>
      <c r="AO56" s="55">
        <v>1.67E-2</v>
      </c>
      <c r="AP56" s="55">
        <v>1.6199999999999999E-2</v>
      </c>
      <c r="AQ56" s="55">
        <v>1.54E-2</v>
      </c>
      <c r="AR56" s="55">
        <v>1.44E-2</v>
      </c>
      <c r="AS56" s="55">
        <v>1.35E-2</v>
      </c>
      <c r="AT56" s="55">
        <v>1.2999999999999999E-2</v>
      </c>
      <c r="AU56" s="55">
        <v>1.3100000000000001E-2</v>
      </c>
      <c r="AV56" s="55">
        <v>1.37E-2</v>
      </c>
      <c r="AW56" s="55">
        <v>1.49E-2</v>
      </c>
      <c r="AX56" s="55">
        <v>1.67E-2</v>
      </c>
      <c r="AY56" s="55">
        <v>1.8800000000000001E-2</v>
      </c>
      <c r="AZ56" s="55">
        <v>2.1100000000000001E-2</v>
      </c>
      <c r="BA56" s="55">
        <v>2.3300000000000001E-2</v>
      </c>
      <c r="BB56" s="55">
        <v>2.5100000000000001E-2</v>
      </c>
      <c r="BC56" s="55">
        <v>2.63E-2</v>
      </c>
      <c r="BD56" s="55">
        <v>2.6700000000000002E-2</v>
      </c>
      <c r="BE56" s="55">
        <v>2.63E-2</v>
      </c>
      <c r="BF56" s="55">
        <v>2.52E-2</v>
      </c>
      <c r="BG56" s="55">
        <v>2.35E-2</v>
      </c>
      <c r="BH56" s="55">
        <v>2.1299999999999999E-2</v>
      </c>
      <c r="BI56" s="55">
        <v>1.8800000000000001E-2</v>
      </c>
      <c r="BJ56" s="55">
        <v>1.6199999999999999E-2</v>
      </c>
      <c r="BK56" s="55">
        <v>1.3599999999999999E-2</v>
      </c>
      <c r="BL56" s="55">
        <v>1.12E-2</v>
      </c>
      <c r="BM56" s="55">
        <v>8.9999999999999993E-3</v>
      </c>
      <c r="BN56" s="55">
        <v>7.1000000000000004E-3</v>
      </c>
      <c r="BO56" s="12">
        <v>7.1000000000000004E-3</v>
      </c>
      <c r="BP56" s="12">
        <v>7.0000000000000001E-3</v>
      </c>
      <c r="BQ56" s="12">
        <v>6.8999999999999999E-3</v>
      </c>
      <c r="BR56" s="12">
        <v>6.7000000000000002E-3</v>
      </c>
      <c r="BS56" s="12">
        <v>6.4000000000000003E-3</v>
      </c>
      <c r="BT56" s="12">
        <v>6.1999999999999998E-3</v>
      </c>
      <c r="BU56" s="12">
        <v>5.8999999999999999E-3</v>
      </c>
      <c r="BV56" s="12">
        <v>5.7999999999999996E-3</v>
      </c>
      <c r="BW56" s="12">
        <v>5.7999999999999996E-3</v>
      </c>
      <c r="BX56" s="12">
        <v>5.8999999999999999E-3</v>
      </c>
      <c r="BY56" s="12">
        <v>6.1999999999999998E-3</v>
      </c>
      <c r="BZ56" s="12">
        <v>6.7000000000000002E-3</v>
      </c>
      <c r="CA56" s="12">
        <v>7.4000000000000003E-3</v>
      </c>
      <c r="CB56" s="12">
        <v>8.0000000000000002E-3</v>
      </c>
      <c r="CC56" s="12">
        <v>8.6999999999999994E-3</v>
      </c>
      <c r="CD56" s="12">
        <v>9.1999999999999998E-3</v>
      </c>
      <c r="CE56" s="12">
        <v>9.5999999999999992E-3</v>
      </c>
      <c r="CF56" s="12">
        <v>9.7999999999999997E-3</v>
      </c>
      <c r="CG56" s="12">
        <v>0.01</v>
      </c>
      <c r="CH56" s="12">
        <v>0.01</v>
      </c>
      <c r="CI56" s="50"/>
      <c r="CJ56" s="50"/>
      <c r="CK56" s="50"/>
      <c r="CL56" s="50"/>
      <c r="CM56" s="50"/>
      <c r="CN56" s="50"/>
      <c r="CO56" s="50"/>
      <c r="CP56" s="50"/>
      <c r="CQ56" s="50"/>
      <c r="CR56" s="50"/>
      <c r="CS56" s="50"/>
      <c r="CT56" s="50"/>
      <c r="CU56" s="50"/>
      <c r="CV56" s="50"/>
      <c r="CW56" s="50"/>
      <c r="CX56" s="50"/>
      <c r="CY56" s="50"/>
      <c r="CZ56" s="50"/>
      <c r="DA56" s="50"/>
      <c r="DB56" s="50"/>
      <c r="DC56" s="50"/>
      <c r="DD56" s="50"/>
      <c r="DE56" s="50"/>
    </row>
    <row r="57" spans="1:109" x14ac:dyDescent="0.2">
      <c r="A57" s="14">
        <v>75</v>
      </c>
      <c r="B57" s="55">
        <v>1.0500000000000001E-2</v>
      </c>
      <c r="C57" s="55">
        <v>8.8000000000000005E-3</v>
      </c>
      <c r="D57" s="55">
        <v>7.1000000000000004E-3</v>
      </c>
      <c r="E57" s="55">
        <v>5.4000000000000003E-3</v>
      </c>
      <c r="F57" s="55">
        <v>3.8E-3</v>
      </c>
      <c r="G57" s="55">
        <v>2.3999999999999998E-3</v>
      </c>
      <c r="H57" s="55">
        <v>1.1999999999999999E-3</v>
      </c>
      <c r="I57" s="55">
        <v>1E-4</v>
      </c>
      <c r="J57" s="55">
        <v>-8.0000000000000004E-4</v>
      </c>
      <c r="K57" s="55">
        <v>-1.5E-3</v>
      </c>
      <c r="L57" s="55">
        <v>-2.0999999999999999E-3</v>
      </c>
      <c r="M57" s="55">
        <v>-2.5000000000000001E-3</v>
      </c>
      <c r="N57" s="55">
        <v>-2.7000000000000001E-3</v>
      </c>
      <c r="O57" s="55">
        <v>-2.3999999999999998E-3</v>
      </c>
      <c r="P57" s="55">
        <v>-1.8E-3</v>
      </c>
      <c r="Q57" s="55">
        <v>-6.9999999999999999E-4</v>
      </c>
      <c r="R57" s="55">
        <v>6.9999999999999999E-4</v>
      </c>
      <c r="S57" s="55">
        <v>2.5999999999999999E-3</v>
      </c>
      <c r="T57" s="55">
        <v>4.7000000000000002E-3</v>
      </c>
      <c r="U57" s="55">
        <v>6.8999999999999999E-3</v>
      </c>
      <c r="V57" s="55">
        <v>9.1000000000000004E-3</v>
      </c>
      <c r="W57" s="55">
        <v>1.11E-2</v>
      </c>
      <c r="X57" s="55">
        <v>1.2699999999999999E-2</v>
      </c>
      <c r="Y57" s="55">
        <v>1.38E-2</v>
      </c>
      <c r="Z57" s="55">
        <v>1.43E-2</v>
      </c>
      <c r="AA57" s="55">
        <v>1.4E-2</v>
      </c>
      <c r="AB57" s="55">
        <v>1.3299999999999999E-2</v>
      </c>
      <c r="AC57" s="55">
        <v>1.21E-2</v>
      </c>
      <c r="AD57" s="55">
        <v>1.0800000000000001E-2</v>
      </c>
      <c r="AE57" s="55">
        <v>9.5999999999999992E-3</v>
      </c>
      <c r="AF57" s="55">
        <v>8.6999999999999994E-3</v>
      </c>
      <c r="AG57" s="55">
        <v>8.3000000000000001E-3</v>
      </c>
      <c r="AH57" s="55">
        <v>8.5000000000000006E-3</v>
      </c>
      <c r="AI57" s="55">
        <v>9.1999999999999998E-3</v>
      </c>
      <c r="AJ57" s="55">
        <v>1.0500000000000001E-2</v>
      </c>
      <c r="AK57" s="55">
        <v>1.21E-2</v>
      </c>
      <c r="AL57" s="55">
        <v>1.37E-2</v>
      </c>
      <c r="AM57" s="55">
        <v>1.4999999999999999E-2</v>
      </c>
      <c r="AN57" s="55">
        <v>1.5900000000000001E-2</v>
      </c>
      <c r="AO57" s="55">
        <v>1.6199999999999999E-2</v>
      </c>
      <c r="AP57" s="55">
        <v>1.5800000000000002E-2</v>
      </c>
      <c r="AQ57" s="55">
        <v>1.5100000000000001E-2</v>
      </c>
      <c r="AR57" s="55">
        <v>1.41E-2</v>
      </c>
      <c r="AS57" s="55">
        <v>1.3299999999999999E-2</v>
      </c>
      <c r="AT57" s="55">
        <v>1.2800000000000001E-2</v>
      </c>
      <c r="AU57" s="55">
        <v>1.2800000000000001E-2</v>
      </c>
      <c r="AV57" s="55">
        <v>1.3299999999999999E-2</v>
      </c>
      <c r="AW57" s="55">
        <v>1.44E-2</v>
      </c>
      <c r="AX57" s="55">
        <v>1.61E-2</v>
      </c>
      <c r="AY57" s="55">
        <v>1.8100000000000002E-2</v>
      </c>
      <c r="AZ57" s="55">
        <v>2.0400000000000001E-2</v>
      </c>
      <c r="BA57" s="55">
        <v>2.2499999999999999E-2</v>
      </c>
      <c r="BB57" s="55">
        <v>2.4400000000000002E-2</v>
      </c>
      <c r="BC57" s="55">
        <v>2.5600000000000001E-2</v>
      </c>
      <c r="BD57" s="55">
        <v>2.6200000000000001E-2</v>
      </c>
      <c r="BE57" s="55">
        <v>2.5899999999999999E-2</v>
      </c>
      <c r="BF57" s="55">
        <v>2.4899999999999999E-2</v>
      </c>
      <c r="BG57" s="55">
        <v>2.3300000000000001E-2</v>
      </c>
      <c r="BH57" s="55">
        <v>2.1100000000000001E-2</v>
      </c>
      <c r="BI57" s="55">
        <v>1.8700000000000001E-2</v>
      </c>
      <c r="BJ57" s="55">
        <v>1.61E-2</v>
      </c>
      <c r="BK57" s="55">
        <v>1.35E-2</v>
      </c>
      <c r="BL57" s="55">
        <v>1.11E-2</v>
      </c>
      <c r="BM57" s="55">
        <v>8.9999999999999993E-3</v>
      </c>
      <c r="BN57" s="55">
        <v>7.0000000000000001E-3</v>
      </c>
      <c r="BO57" s="12">
        <v>7.1000000000000004E-3</v>
      </c>
      <c r="BP57" s="12">
        <v>7.1999999999999998E-3</v>
      </c>
      <c r="BQ57" s="12">
        <v>7.1999999999999998E-3</v>
      </c>
      <c r="BR57" s="12">
        <v>7.1000000000000004E-3</v>
      </c>
      <c r="BS57" s="12">
        <v>7.0000000000000001E-3</v>
      </c>
      <c r="BT57" s="12">
        <v>6.7999999999999996E-3</v>
      </c>
      <c r="BU57" s="12">
        <v>6.6E-3</v>
      </c>
      <c r="BV57" s="12">
        <v>6.4000000000000003E-3</v>
      </c>
      <c r="BW57" s="12">
        <v>6.3E-3</v>
      </c>
      <c r="BX57" s="12">
        <v>6.4000000000000003E-3</v>
      </c>
      <c r="BY57" s="12">
        <v>6.4999999999999997E-3</v>
      </c>
      <c r="BZ57" s="12">
        <v>6.8999999999999999E-3</v>
      </c>
      <c r="CA57" s="12">
        <v>7.4000000000000003E-3</v>
      </c>
      <c r="CB57" s="12">
        <v>8.0000000000000002E-3</v>
      </c>
      <c r="CC57" s="12">
        <v>8.6E-3</v>
      </c>
      <c r="CD57" s="12">
        <v>9.1000000000000004E-3</v>
      </c>
      <c r="CE57" s="12">
        <v>9.4999999999999998E-3</v>
      </c>
      <c r="CF57" s="12">
        <v>9.7999999999999997E-3</v>
      </c>
      <c r="CG57" s="12">
        <v>0.01</v>
      </c>
      <c r="CH57" s="12">
        <v>0.01</v>
      </c>
      <c r="CI57" s="50"/>
      <c r="CJ57" s="50"/>
      <c r="CK57" s="50"/>
      <c r="CL57" s="50"/>
      <c r="CM57" s="50"/>
      <c r="CN57" s="50"/>
      <c r="CO57" s="50"/>
      <c r="CP57" s="50"/>
      <c r="CQ57" s="50"/>
      <c r="CR57" s="50"/>
      <c r="CS57" s="50"/>
      <c r="CT57" s="50"/>
      <c r="CU57" s="50"/>
      <c r="CV57" s="50"/>
      <c r="CW57" s="50"/>
      <c r="CX57" s="50"/>
      <c r="CY57" s="50"/>
      <c r="CZ57" s="50"/>
      <c r="DA57" s="50"/>
      <c r="DB57" s="50"/>
      <c r="DC57" s="50"/>
      <c r="DD57" s="50"/>
      <c r="DE57" s="50"/>
    </row>
    <row r="58" spans="1:109" x14ac:dyDescent="0.2">
      <c r="A58" s="14">
        <v>76</v>
      </c>
      <c r="B58" s="55">
        <v>1.0500000000000001E-2</v>
      </c>
      <c r="C58" s="55">
        <v>8.8999999999999999E-3</v>
      </c>
      <c r="D58" s="55">
        <v>7.1999999999999998E-3</v>
      </c>
      <c r="E58" s="55">
        <v>5.5999999999999999E-3</v>
      </c>
      <c r="F58" s="55">
        <v>4.1000000000000003E-3</v>
      </c>
      <c r="G58" s="55">
        <v>2.7000000000000001E-3</v>
      </c>
      <c r="H58" s="55">
        <v>1.5E-3</v>
      </c>
      <c r="I58" s="55">
        <v>4.0000000000000002E-4</v>
      </c>
      <c r="J58" s="55">
        <v>-5.9999999999999995E-4</v>
      </c>
      <c r="K58" s="55">
        <v>-1.4E-3</v>
      </c>
      <c r="L58" s="55">
        <v>-2E-3</v>
      </c>
      <c r="M58" s="55">
        <v>-2.3999999999999998E-3</v>
      </c>
      <c r="N58" s="55">
        <v>-2.5999999999999999E-3</v>
      </c>
      <c r="O58" s="55">
        <v>-2.3E-3</v>
      </c>
      <c r="P58" s="55">
        <v>-1.6000000000000001E-3</v>
      </c>
      <c r="Q58" s="55">
        <v>-5.9999999999999995E-4</v>
      </c>
      <c r="R58" s="55">
        <v>8.9999999999999998E-4</v>
      </c>
      <c r="S58" s="55">
        <v>2.8E-3</v>
      </c>
      <c r="T58" s="55">
        <v>4.7999999999999996E-3</v>
      </c>
      <c r="U58" s="55">
        <v>7.0000000000000001E-3</v>
      </c>
      <c r="V58" s="55">
        <v>9.1999999999999998E-3</v>
      </c>
      <c r="W58" s="55">
        <v>1.11E-2</v>
      </c>
      <c r="X58" s="55">
        <v>1.2699999999999999E-2</v>
      </c>
      <c r="Y58" s="55">
        <v>1.37E-2</v>
      </c>
      <c r="Z58" s="55">
        <v>1.41E-2</v>
      </c>
      <c r="AA58" s="55">
        <v>1.38E-2</v>
      </c>
      <c r="AB58" s="55">
        <v>1.2999999999999999E-2</v>
      </c>
      <c r="AC58" s="55">
        <v>1.18E-2</v>
      </c>
      <c r="AD58" s="55">
        <v>1.04E-2</v>
      </c>
      <c r="AE58" s="55">
        <v>9.1000000000000004E-3</v>
      </c>
      <c r="AF58" s="55">
        <v>8.2000000000000007E-3</v>
      </c>
      <c r="AG58" s="55">
        <v>7.6E-3</v>
      </c>
      <c r="AH58" s="55">
        <v>7.7000000000000002E-3</v>
      </c>
      <c r="AI58" s="55">
        <v>8.3999999999999995E-3</v>
      </c>
      <c r="AJ58" s="55">
        <v>9.5999999999999992E-3</v>
      </c>
      <c r="AK58" s="55">
        <v>1.11E-2</v>
      </c>
      <c r="AL58" s="55">
        <v>1.2699999999999999E-2</v>
      </c>
      <c r="AM58" s="55">
        <v>1.41E-2</v>
      </c>
      <c r="AN58" s="55">
        <v>1.5100000000000001E-2</v>
      </c>
      <c r="AO58" s="55">
        <v>1.54E-2</v>
      </c>
      <c r="AP58" s="55">
        <v>1.52E-2</v>
      </c>
      <c r="AQ58" s="55">
        <v>1.46E-2</v>
      </c>
      <c r="AR58" s="55">
        <v>1.37E-2</v>
      </c>
      <c r="AS58" s="55">
        <v>1.2999999999999999E-2</v>
      </c>
      <c r="AT58" s="55">
        <v>1.2500000000000001E-2</v>
      </c>
      <c r="AU58" s="55">
        <v>1.2500000000000001E-2</v>
      </c>
      <c r="AV58" s="55">
        <v>1.2999999999999999E-2</v>
      </c>
      <c r="AW58" s="55">
        <v>1.4E-2</v>
      </c>
      <c r="AX58" s="55">
        <v>1.5599999999999999E-2</v>
      </c>
      <c r="AY58" s="55">
        <v>1.7500000000000002E-2</v>
      </c>
      <c r="AZ58" s="55">
        <v>1.9699999999999999E-2</v>
      </c>
      <c r="BA58" s="55">
        <v>2.18E-2</v>
      </c>
      <c r="BB58" s="55">
        <v>2.3599999999999999E-2</v>
      </c>
      <c r="BC58" s="55">
        <v>2.5000000000000001E-2</v>
      </c>
      <c r="BD58" s="55">
        <v>2.5600000000000001E-2</v>
      </c>
      <c r="BE58" s="55">
        <v>2.5399999999999999E-2</v>
      </c>
      <c r="BF58" s="55">
        <v>2.4500000000000001E-2</v>
      </c>
      <c r="BG58" s="55">
        <v>2.29E-2</v>
      </c>
      <c r="BH58" s="55">
        <v>2.0799999999999999E-2</v>
      </c>
      <c r="BI58" s="55">
        <v>1.84E-2</v>
      </c>
      <c r="BJ58" s="55">
        <v>1.5900000000000001E-2</v>
      </c>
      <c r="BK58" s="55">
        <v>1.34E-2</v>
      </c>
      <c r="BL58" s="55">
        <v>1.0999999999999999E-2</v>
      </c>
      <c r="BM58" s="55">
        <v>8.8000000000000005E-3</v>
      </c>
      <c r="BN58" s="55">
        <v>6.7999999999999996E-3</v>
      </c>
      <c r="BO58" s="12">
        <v>7.0000000000000001E-3</v>
      </c>
      <c r="BP58" s="12">
        <v>7.1000000000000004E-3</v>
      </c>
      <c r="BQ58" s="12">
        <v>7.3000000000000001E-3</v>
      </c>
      <c r="BR58" s="12">
        <v>7.4000000000000003E-3</v>
      </c>
      <c r="BS58" s="12">
        <v>7.4000000000000003E-3</v>
      </c>
      <c r="BT58" s="12">
        <v>7.3000000000000001E-3</v>
      </c>
      <c r="BU58" s="12">
        <v>7.1999999999999998E-3</v>
      </c>
      <c r="BV58" s="12">
        <v>7.0000000000000001E-3</v>
      </c>
      <c r="BW58" s="12">
        <v>6.8999999999999999E-3</v>
      </c>
      <c r="BX58" s="12">
        <v>6.7999999999999996E-3</v>
      </c>
      <c r="BY58" s="12">
        <v>6.8999999999999999E-3</v>
      </c>
      <c r="BZ58" s="12">
        <v>7.1000000000000004E-3</v>
      </c>
      <c r="CA58" s="12">
        <v>7.4999999999999997E-3</v>
      </c>
      <c r="CB58" s="12">
        <v>8.0000000000000002E-3</v>
      </c>
      <c r="CC58" s="12">
        <v>8.5000000000000006E-3</v>
      </c>
      <c r="CD58" s="12">
        <v>9.1000000000000004E-3</v>
      </c>
      <c r="CE58" s="12">
        <v>9.4999999999999998E-3</v>
      </c>
      <c r="CF58" s="12">
        <v>9.7999999999999997E-3</v>
      </c>
      <c r="CG58" s="12">
        <v>0.01</v>
      </c>
      <c r="CH58" s="12">
        <v>0.01</v>
      </c>
      <c r="CI58" s="50"/>
      <c r="CJ58" s="50"/>
      <c r="CK58" s="50"/>
      <c r="CL58" s="50"/>
      <c r="CM58" s="50"/>
      <c r="CN58" s="50"/>
      <c r="CO58" s="50"/>
      <c r="CP58" s="50"/>
      <c r="CQ58" s="50"/>
      <c r="CR58" s="50"/>
      <c r="CS58" s="50"/>
      <c r="CT58" s="50"/>
      <c r="CU58" s="50"/>
      <c r="CV58" s="50"/>
      <c r="CW58" s="50"/>
      <c r="CX58" s="50"/>
      <c r="CY58" s="50"/>
      <c r="CZ58" s="50"/>
      <c r="DA58" s="50"/>
      <c r="DB58" s="50"/>
      <c r="DC58" s="50"/>
      <c r="DD58" s="50"/>
      <c r="DE58" s="50"/>
    </row>
    <row r="59" spans="1:109" x14ac:dyDescent="0.2">
      <c r="A59" s="14">
        <v>77</v>
      </c>
      <c r="B59" s="55">
        <v>1.0200000000000001E-2</v>
      </c>
      <c r="C59" s="55">
        <v>8.6999999999999994E-3</v>
      </c>
      <c r="D59" s="55">
        <v>7.1999999999999998E-3</v>
      </c>
      <c r="E59" s="55">
        <v>5.7000000000000002E-3</v>
      </c>
      <c r="F59" s="55">
        <v>4.1999999999999997E-3</v>
      </c>
      <c r="G59" s="55">
        <v>2.8E-3</v>
      </c>
      <c r="H59" s="55">
        <v>1.6000000000000001E-3</v>
      </c>
      <c r="I59" s="55">
        <v>5.0000000000000001E-4</v>
      </c>
      <c r="J59" s="55">
        <v>-4.0000000000000002E-4</v>
      </c>
      <c r="K59" s="55">
        <v>-1.1999999999999999E-3</v>
      </c>
      <c r="L59" s="55">
        <v>-1.9E-3</v>
      </c>
      <c r="M59" s="55">
        <v>-2.3E-3</v>
      </c>
      <c r="N59" s="55">
        <v>-2.3999999999999998E-3</v>
      </c>
      <c r="O59" s="55">
        <v>-2.0999999999999999E-3</v>
      </c>
      <c r="P59" s="55">
        <v>-1.4E-3</v>
      </c>
      <c r="Q59" s="55">
        <v>-2.9999999999999997E-4</v>
      </c>
      <c r="R59" s="55">
        <v>1.1999999999999999E-3</v>
      </c>
      <c r="S59" s="55">
        <v>3.0000000000000001E-3</v>
      </c>
      <c r="T59" s="55">
        <v>5.1000000000000004E-3</v>
      </c>
      <c r="U59" s="55">
        <v>7.1999999999999998E-3</v>
      </c>
      <c r="V59" s="55">
        <v>9.2999999999999992E-3</v>
      </c>
      <c r="W59" s="55">
        <v>1.12E-2</v>
      </c>
      <c r="X59" s="55">
        <v>1.2699999999999999E-2</v>
      </c>
      <c r="Y59" s="55">
        <v>1.37E-2</v>
      </c>
      <c r="Z59" s="55">
        <v>1.4E-2</v>
      </c>
      <c r="AA59" s="55">
        <v>1.37E-2</v>
      </c>
      <c r="AB59" s="55">
        <v>1.2800000000000001E-2</v>
      </c>
      <c r="AC59" s="55">
        <v>1.1599999999999999E-2</v>
      </c>
      <c r="AD59" s="55">
        <v>1.01E-2</v>
      </c>
      <c r="AE59" s="55">
        <v>8.8000000000000005E-3</v>
      </c>
      <c r="AF59" s="55">
        <v>7.7000000000000002E-3</v>
      </c>
      <c r="AG59" s="55">
        <v>7.1000000000000004E-3</v>
      </c>
      <c r="AH59" s="55">
        <v>7.0000000000000001E-3</v>
      </c>
      <c r="AI59" s="55">
        <v>7.6E-3</v>
      </c>
      <c r="AJ59" s="55">
        <v>8.6999999999999994E-3</v>
      </c>
      <c r="AK59" s="55">
        <v>1.01E-2</v>
      </c>
      <c r="AL59" s="55">
        <v>1.17E-2</v>
      </c>
      <c r="AM59" s="55">
        <v>1.3100000000000001E-2</v>
      </c>
      <c r="AN59" s="55">
        <v>1.41E-2</v>
      </c>
      <c r="AO59" s="55">
        <v>1.4500000000000001E-2</v>
      </c>
      <c r="AP59" s="55">
        <v>1.44E-2</v>
      </c>
      <c r="AQ59" s="55">
        <v>1.3899999999999999E-2</v>
      </c>
      <c r="AR59" s="55">
        <v>1.3100000000000001E-2</v>
      </c>
      <c r="AS59" s="55">
        <v>1.2500000000000001E-2</v>
      </c>
      <c r="AT59" s="55">
        <v>1.21E-2</v>
      </c>
      <c r="AU59" s="55">
        <v>1.21E-2</v>
      </c>
      <c r="AV59" s="55">
        <v>1.26E-2</v>
      </c>
      <c r="AW59" s="55">
        <v>1.3599999999999999E-2</v>
      </c>
      <c r="AX59" s="55">
        <v>1.5100000000000001E-2</v>
      </c>
      <c r="AY59" s="55">
        <v>1.7000000000000001E-2</v>
      </c>
      <c r="AZ59" s="55">
        <v>1.9E-2</v>
      </c>
      <c r="BA59" s="55">
        <v>2.1100000000000001E-2</v>
      </c>
      <c r="BB59" s="55">
        <v>2.29E-2</v>
      </c>
      <c r="BC59" s="55">
        <v>2.4199999999999999E-2</v>
      </c>
      <c r="BD59" s="55">
        <v>2.4899999999999999E-2</v>
      </c>
      <c r="BE59" s="55">
        <v>2.4799999999999999E-2</v>
      </c>
      <c r="BF59" s="55">
        <v>2.4E-2</v>
      </c>
      <c r="BG59" s="55">
        <v>2.2499999999999999E-2</v>
      </c>
      <c r="BH59" s="55">
        <v>2.0500000000000001E-2</v>
      </c>
      <c r="BI59" s="55">
        <v>1.8100000000000002E-2</v>
      </c>
      <c r="BJ59" s="55">
        <v>1.5699999999999999E-2</v>
      </c>
      <c r="BK59" s="55">
        <v>1.32E-2</v>
      </c>
      <c r="BL59" s="55">
        <v>1.0800000000000001E-2</v>
      </c>
      <c r="BM59" s="55">
        <v>8.6E-3</v>
      </c>
      <c r="BN59" s="55">
        <v>6.4999999999999997E-3</v>
      </c>
      <c r="BO59" s="12">
        <v>6.7000000000000002E-3</v>
      </c>
      <c r="BP59" s="12">
        <v>7.0000000000000001E-3</v>
      </c>
      <c r="BQ59" s="12">
        <v>7.1999999999999998E-3</v>
      </c>
      <c r="BR59" s="12">
        <v>7.4999999999999997E-3</v>
      </c>
      <c r="BS59" s="12">
        <v>7.6E-3</v>
      </c>
      <c r="BT59" s="12">
        <v>7.7000000000000002E-3</v>
      </c>
      <c r="BU59" s="12">
        <v>7.7000000000000002E-3</v>
      </c>
      <c r="BV59" s="12">
        <v>7.6E-3</v>
      </c>
      <c r="BW59" s="12">
        <v>7.4000000000000003E-3</v>
      </c>
      <c r="BX59" s="12">
        <v>7.3000000000000001E-3</v>
      </c>
      <c r="BY59" s="12">
        <v>7.3000000000000001E-3</v>
      </c>
      <c r="BZ59" s="12">
        <v>7.4000000000000003E-3</v>
      </c>
      <c r="CA59" s="12">
        <v>7.7000000000000002E-3</v>
      </c>
      <c r="CB59" s="12">
        <v>8.0999999999999996E-3</v>
      </c>
      <c r="CC59" s="12">
        <v>8.6E-3</v>
      </c>
      <c r="CD59" s="12">
        <v>8.9999999999999993E-3</v>
      </c>
      <c r="CE59" s="12">
        <v>9.4000000000000004E-3</v>
      </c>
      <c r="CF59" s="12">
        <v>9.7999999999999997E-3</v>
      </c>
      <c r="CG59" s="12">
        <v>9.9000000000000008E-3</v>
      </c>
      <c r="CH59" s="12">
        <v>0.01</v>
      </c>
      <c r="CI59" s="50"/>
      <c r="CJ59" s="50"/>
      <c r="CK59" s="50"/>
      <c r="CL59" s="50"/>
      <c r="CM59" s="50"/>
      <c r="CN59" s="50"/>
      <c r="CO59" s="50"/>
      <c r="CP59" s="50"/>
      <c r="CQ59" s="50"/>
      <c r="CR59" s="50"/>
      <c r="CS59" s="50"/>
      <c r="CT59" s="50"/>
      <c r="CU59" s="50"/>
      <c r="CV59" s="50"/>
      <c r="CW59" s="50"/>
      <c r="CX59" s="50"/>
      <c r="CY59" s="50"/>
      <c r="CZ59" s="50"/>
      <c r="DA59" s="50"/>
      <c r="DB59" s="50"/>
      <c r="DC59" s="50"/>
      <c r="DD59" s="50"/>
      <c r="DE59" s="50"/>
    </row>
    <row r="60" spans="1:109" x14ac:dyDescent="0.2">
      <c r="A60" s="14">
        <v>78</v>
      </c>
      <c r="B60" s="55">
        <v>9.7000000000000003E-3</v>
      </c>
      <c r="C60" s="55">
        <v>8.3000000000000001E-3</v>
      </c>
      <c r="D60" s="55">
        <v>6.8999999999999999E-3</v>
      </c>
      <c r="E60" s="55">
        <v>5.4999999999999997E-3</v>
      </c>
      <c r="F60" s="55">
        <v>4.1000000000000003E-3</v>
      </c>
      <c r="G60" s="55">
        <v>2.8E-3</v>
      </c>
      <c r="H60" s="55">
        <v>1.6000000000000001E-3</v>
      </c>
      <c r="I60" s="55">
        <v>5.0000000000000001E-4</v>
      </c>
      <c r="J60" s="55">
        <v>-4.0000000000000002E-4</v>
      </c>
      <c r="K60" s="55">
        <v>-1.1999999999999999E-3</v>
      </c>
      <c r="L60" s="55">
        <v>-1.8E-3</v>
      </c>
      <c r="M60" s="55">
        <v>-2.0999999999999999E-3</v>
      </c>
      <c r="N60" s="55">
        <v>-2.2000000000000001E-3</v>
      </c>
      <c r="O60" s="55">
        <v>-1.8E-3</v>
      </c>
      <c r="P60" s="55">
        <v>-1.1000000000000001E-3</v>
      </c>
      <c r="Q60" s="55">
        <v>1E-4</v>
      </c>
      <c r="R60" s="55">
        <v>1.5E-3</v>
      </c>
      <c r="S60" s="55">
        <v>3.3E-3</v>
      </c>
      <c r="T60" s="55">
        <v>5.3E-3</v>
      </c>
      <c r="U60" s="55">
        <v>7.4000000000000003E-3</v>
      </c>
      <c r="V60" s="55">
        <v>9.4999999999999998E-3</v>
      </c>
      <c r="W60" s="55">
        <v>1.1299999999999999E-2</v>
      </c>
      <c r="X60" s="55">
        <v>1.2800000000000001E-2</v>
      </c>
      <c r="Y60" s="55">
        <v>1.37E-2</v>
      </c>
      <c r="Z60" s="55">
        <v>1.4E-2</v>
      </c>
      <c r="AA60" s="55">
        <v>1.3599999999999999E-2</v>
      </c>
      <c r="AB60" s="55">
        <v>1.2699999999999999E-2</v>
      </c>
      <c r="AC60" s="55">
        <v>1.14E-2</v>
      </c>
      <c r="AD60" s="55">
        <v>9.9000000000000008E-3</v>
      </c>
      <c r="AE60" s="55">
        <v>8.5000000000000006E-3</v>
      </c>
      <c r="AF60" s="55">
        <v>7.3000000000000001E-3</v>
      </c>
      <c r="AG60" s="55">
        <v>6.6E-3</v>
      </c>
      <c r="AH60" s="55">
        <v>6.4000000000000003E-3</v>
      </c>
      <c r="AI60" s="55">
        <v>6.7999999999999996E-3</v>
      </c>
      <c r="AJ60" s="55">
        <v>7.7999999999999996E-3</v>
      </c>
      <c r="AK60" s="55">
        <v>9.1000000000000004E-3</v>
      </c>
      <c r="AL60" s="55">
        <v>1.06E-2</v>
      </c>
      <c r="AM60" s="55">
        <v>1.1900000000000001E-2</v>
      </c>
      <c r="AN60" s="55">
        <v>1.29E-2</v>
      </c>
      <c r="AO60" s="55">
        <v>1.34E-2</v>
      </c>
      <c r="AP60" s="55">
        <v>1.34E-2</v>
      </c>
      <c r="AQ60" s="55">
        <v>1.2999999999999999E-2</v>
      </c>
      <c r="AR60" s="55">
        <v>1.24E-2</v>
      </c>
      <c r="AS60" s="55">
        <v>1.1900000000000001E-2</v>
      </c>
      <c r="AT60" s="55">
        <v>1.1599999999999999E-2</v>
      </c>
      <c r="AU60" s="55">
        <v>1.1599999999999999E-2</v>
      </c>
      <c r="AV60" s="55">
        <v>1.2200000000000001E-2</v>
      </c>
      <c r="AW60" s="55">
        <v>1.32E-2</v>
      </c>
      <c r="AX60" s="55">
        <v>1.46E-2</v>
      </c>
      <c r="AY60" s="55">
        <v>1.6500000000000001E-2</v>
      </c>
      <c r="AZ60" s="55">
        <v>1.8499999999999999E-2</v>
      </c>
      <c r="BA60" s="55">
        <v>2.0400000000000001E-2</v>
      </c>
      <c r="BB60" s="55">
        <v>2.2200000000000001E-2</v>
      </c>
      <c r="BC60" s="55">
        <v>2.35E-2</v>
      </c>
      <c r="BD60" s="55">
        <v>2.4199999999999999E-2</v>
      </c>
      <c r="BE60" s="55">
        <v>2.41E-2</v>
      </c>
      <c r="BF60" s="55">
        <v>2.3300000000000001E-2</v>
      </c>
      <c r="BG60" s="55">
        <v>2.1899999999999999E-2</v>
      </c>
      <c r="BH60" s="55">
        <v>0.02</v>
      </c>
      <c r="BI60" s="55">
        <v>1.78E-2</v>
      </c>
      <c r="BJ60" s="55">
        <v>1.54E-2</v>
      </c>
      <c r="BK60" s="55">
        <v>1.29E-2</v>
      </c>
      <c r="BL60" s="55">
        <v>1.06E-2</v>
      </c>
      <c r="BM60" s="55">
        <v>8.3000000000000001E-3</v>
      </c>
      <c r="BN60" s="55">
        <v>6.1999999999999998E-3</v>
      </c>
      <c r="BO60" s="12">
        <v>6.4000000000000003E-3</v>
      </c>
      <c r="BP60" s="12">
        <v>6.7000000000000002E-3</v>
      </c>
      <c r="BQ60" s="12">
        <v>7.1000000000000004E-3</v>
      </c>
      <c r="BR60" s="12">
        <v>7.4000000000000003E-3</v>
      </c>
      <c r="BS60" s="12">
        <v>7.7000000000000002E-3</v>
      </c>
      <c r="BT60" s="12">
        <v>7.9000000000000008E-3</v>
      </c>
      <c r="BU60" s="12">
        <v>8.0000000000000002E-3</v>
      </c>
      <c r="BV60" s="12">
        <v>8.0000000000000002E-3</v>
      </c>
      <c r="BW60" s="12">
        <v>7.9000000000000008E-3</v>
      </c>
      <c r="BX60" s="12">
        <v>7.7999999999999996E-3</v>
      </c>
      <c r="BY60" s="12">
        <v>7.7000000000000002E-3</v>
      </c>
      <c r="BZ60" s="12">
        <v>7.7999999999999996E-3</v>
      </c>
      <c r="CA60" s="12">
        <v>8.0000000000000002E-3</v>
      </c>
      <c r="CB60" s="12">
        <v>8.2000000000000007E-3</v>
      </c>
      <c r="CC60" s="12">
        <v>8.6E-3</v>
      </c>
      <c r="CD60" s="12">
        <v>8.9999999999999993E-3</v>
      </c>
      <c r="CE60" s="12">
        <v>9.4000000000000004E-3</v>
      </c>
      <c r="CF60" s="12">
        <v>9.7000000000000003E-3</v>
      </c>
      <c r="CG60" s="12">
        <v>9.9000000000000008E-3</v>
      </c>
      <c r="CH60" s="12">
        <v>0.01</v>
      </c>
      <c r="CI60" s="50"/>
      <c r="CJ60" s="50"/>
      <c r="CK60" s="50"/>
      <c r="CL60" s="50"/>
      <c r="CM60" s="50"/>
      <c r="CN60" s="50"/>
      <c r="CO60" s="50"/>
      <c r="CP60" s="50"/>
      <c r="CQ60" s="50"/>
      <c r="CR60" s="50"/>
      <c r="CS60" s="50"/>
      <c r="CT60" s="50"/>
      <c r="CU60" s="50"/>
      <c r="CV60" s="50"/>
      <c r="CW60" s="50"/>
      <c r="CX60" s="50"/>
      <c r="CY60" s="50"/>
      <c r="CZ60" s="50"/>
      <c r="DA60" s="50"/>
      <c r="DB60" s="50"/>
      <c r="DC60" s="50"/>
      <c r="DD60" s="50"/>
      <c r="DE60" s="50"/>
    </row>
    <row r="61" spans="1:109" x14ac:dyDescent="0.2">
      <c r="A61" s="14">
        <v>79</v>
      </c>
      <c r="B61" s="55">
        <v>9.1000000000000004E-3</v>
      </c>
      <c r="C61" s="55">
        <v>7.7999999999999996E-3</v>
      </c>
      <c r="D61" s="55">
        <v>6.4999999999999997E-3</v>
      </c>
      <c r="E61" s="55">
        <v>5.1999999999999998E-3</v>
      </c>
      <c r="F61" s="55">
        <v>3.8E-3</v>
      </c>
      <c r="G61" s="55">
        <v>2.5999999999999999E-3</v>
      </c>
      <c r="H61" s="55">
        <v>1.4E-3</v>
      </c>
      <c r="I61" s="55">
        <v>4.0000000000000002E-4</v>
      </c>
      <c r="J61" s="55">
        <v>-5.0000000000000001E-4</v>
      </c>
      <c r="K61" s="55">
        <v>-1.1999999999999999E-3</v>
      </c>
      <c r="L61" s="55">
        <v>-1.6999999999999999E-3</v>
      </c>
      <c r="M61" s="55">
        <v>-2E-3</v>
      </c>
      <c r="N61" s="55">
        <v>-1.9E-3</v>
      </c>
      <c r="O61" s="55">
        <v>-1.5E-3</v>
      </c>
      <c r="P61" s="55">
        <v>-6.9999999999999999E-4</v>
      </c>
      <c r="Q61" s="55">
        <v>5.0000000000000001E-4</v>
      </c>
      <c r="R61" s="55">
        <v>2E-3</v>
      </c>
      <c r="S61" s="55">
        <v>3.7000000000000002E-3</v>
      </c>
      <c r="T61" s="55">
        <v>5.7000000000000002E-3</v>
      </c>
      <c r="U61" s="55">
        <v>7.7000000000000002E-3</v>
      </c>
      <c r="V61" s="55">
        <v>9.7000000000000003E-3</v>
      </c>
      <c r="W61" s="55">
        <v>1.14E-2</v>
      </c>
      <c r="X61" s="55">
        <v>1.2800000000000001E-2</v>
      </c>
      <c r="Y61" s="55">
        <v>1.37E-2</v>
      </c>
      <c r="Z61" s="55">
        <v>1.4E-2</v>
      </c>
      <c r="AA61" s="55">
        <v>1.3599999999999999E-2</v>
      </c>
      <c r="AB61" s="55">
        <v>1.26E-2</v>
      </c>
      <c r="AC61" s="55">
        <v>1.1299999999999999E-2</v>
      </c>
      <c r="AD61" s="55">
        <v>9.7999999999999997E-3</v>
      </c>
      <c r="AE61" s="55">
        <v>8.3000000000000001E-3</v>
      </c>
      <c r="AF61" s="55">
        <v>7.0000000000000001E-3</v>
      </c>
      <c r="AG61" s="55">
        <v>6.1999999999999998E-3</v>
      </c>
      <c r="AH61" s="55">
        <v>5.8999999999999999E-3</v>
      </c>
      <c r="AI61" s="55">
        <v>6.1999999999999998E-3</v>
      </c>
      <c r="AJ61" s="55">
        <v>7.0000000000000001E-3</v>
      </c>
      <c r="AK61" s="55">
        <v>8.0999999999999996E-3</v>
      </c>
      <c r="AL61" s="55">
        <v>9.4000000000000004E-3</v>
      </c>
      <c r="AM61" s="55">
        <v>1.06E-2</v>
      </c>
      <c r="AN61" s="55">
        <v>1.1599999999999999E-2</v>
      </c>
      <c r="AO61" s="55">
        <v>1.21E-2</v>
      </c>
      <c r="AP61" s="55">
        <v>1.2200000000000001E-2</v>
      </c>
      <c r="AQ61" s="55">
        <v>1.1900000000000001E-2</v>
      </c>
      <c r="AR61" s="55">
        <v>1.14E-2</v>
      </c>
      <c r="AS61" s="55">
        <v>1.0999999999999999E-2</v>
      </c>
      <c r="AT61" s="55">
        <v>1.09E-2</v>
      </c>
      <c r="AU61" s="55">
        <v>1.0999999999999999E-2</v>
      </c>
      <c r="AV61" s="55">
        <v>1.1599999999999999E-2</v>
      </c>
      <c r="AW61" s="55">
        <v>1.2699999999999999E-2</v>
      </c>
      <c r="AX61" s="55">
        <v>1.41E-2</v>
      </c>
      <c r="AY61" s="55">
        <v>1.5900000000000001E-2</v>
      </c>
      <c r="AZ61" s="55">
        <v>1.7899999999999999E-2</v>
      </c>
      <c r="BA61" s="55">
        <v>1.9800000000000002E-2</v>
      </c>
      <c r="BB61" s="55">
        <v>2.1499999999999998E-2</v>
      </c>
      <c r="BC61" s="55">
        <v>2.2800000000000001E-2</v>
      </c>
      <c r="BD61" s="55">
        <v>2.3400000000000001E-2</v>
      </c>
      <c r="BE61" s="55">
        <v>2.3400000000000001E-2</v>
      </c>
      <c r="BF61" s="55">
        <v>2.2700000000000001E-2</v>
      </c>
      <c r="BG61" s="55">
        <v>2.1299999999999999E-2</v>
      </c>
      <c r="BH61" s="55">
        <v>1.95E-2</v>
      </c>
      <c r="BI61" s="55">
        <v>1.7399999999999999E-2</v>
      </c>
      <c r="BJ61" s="55">
        <v>1.4999999999999999E-2</v>
      </c>
      <c r="BK61" s="55">
        <v>1.26E-2</v>
      </c>
      <c r="BL61" s="55">
        <v>1.03E-2</v>
      </c>
      <c r="BM61" s="55">
        <v>8.0999999999999996E-3</v>
      </c>
      <c r="BN61" s="55">
        <v>5.8999999999999999E-3</v>
      </c>
      <c r="BO61" s="12">
        <v>6.1000000000000004E-3</v>
      </c>
      <c r="BP61" s="12">
        <v>6.4999999999999997E-3</v>
      </c>
      <c r="BQ61" s="12">
        <v>6.7999999999999996E-3</v>
      </c>
      <c r="BR61" s="12">
        <v>7.3000000000000001E-3</v>
      </c>
      <c r="BS61" s="12">
        <v>7.6E-3</v>
      </c>
      <c r="BT61" s="12">
        <v>8.0000000000000002E-3</v>
      </c>
      <c r="BU61" s="12">
        <v>8.2000000000000007E-3</v>
      </c>
      <c r="BV61" s="12">
        <v>8.3000000000000001E-3</v>
      </c>
      <c r="BW61" s="12">
        <v>8.3000000000000001E-3</v>
      </c>
      <c r="BX61" s="12">
        <v>8.2000000000000007E-3</v>
      </c>
      <c r="BY61" s="12">
        <v>8.0999999999999996E-3</v>
      </c>
      <c r="BZ61" s="12">
        <v>8.0999999999999996E-3</v>
      </c>
      <c r="CA61" s="12">
        <v>8.2000000000000007E-3</v>
      </c>
      <c r="CB61" s="12">
        <v>8.3999999999999995E-3</v>
      </c>
      <c r="CC61" s="12">
        <v>8.6999999999999994E-3</v>
      </c>
      <c r="CD61" s="12">
        <v>9.1000000000000004E-3</v>
      </c>
      <c r="CE61" s="12">
        <v>9.4000000000000004E-3</v>
      </c>
      <c r="CF61" s="12">
        <v>9.7000000000000003E-3</v>
      </c>
      <c r="CG61" s="12">
        <v>9.9000000000000008E-3</v>
      </c>
      <c r="CH61" s="12">
        <v>0.01</v>
      </c>
      <c r="CI61" s="50"/>
      <c r="CJ61" s="50"/>
      <c r="CK61" s="50"/>
      <c r="CL61" s="50"/>
      <c r="CM61" s="50"/>
      <c r="CN61" s="50"/>
      <c r="CO61" s="50"/>
      <c r="CP61" s="50"/>
      <c r="CQ61" s="50"/>
      <c r="CR61" s="50"/>
      <c r="CS61" s="50"/>
      <c r="CT61" s="50"/>
      <c r="CU61" s="50"/>
      <c r="CV61" s="50"/>
      <c r="CW61" s="50"/>
      <c r="CX61" s="50"/>
      <c r="CY61" s="50"/>
      <c r="CZ61" s="50"/>
      <c r="DA61" s="50"/>
      <c r="DB61" s="50"/>
      <c r="DC61" s="50"/>
      <c r="DD61" s="50"/>
      <c r="DE61" s="50"/>
    </row>
    <row r="62" spans="1:109" x14ac:dyDescent="0.2">
      <c r="A62" s="14">
        <v>80</v>
      </c>
      <c r="B62" s="55">
        <v>8.3999999999999995E-3</v>
      </c>
      <c r="C62" s="55">
        <v>7.1999999999999998E-3</v>
      </c>
      <c r="D62" s="55">
        <v>5.8999999999999999E-3</v>
      </c>
      <c r="E62" s="55">
        <v>4.7000000000000002E-3</v>
      </c>
      <c r="F62" s="55">
        <v>3.3999999999999998E-3</v>
      </c>
      <c r="G62" s="55">
        <v>2.2000000000000001E-3</v>
      </c>
      <c r="H62" s="55">
        <v>1.1000000000000001E-3</v>
      </c>
      <c r="I62" s="55">
        <v>1E-4</v>
      </c>
      <c r="J62" s="55">
        <v>-6.9999999999999999E-4</v>
      </c>
      <c r="K62" s="55">
        <v>-1.2999999999999999E-3</v>
      </c>
      <c r="L62" s="55">
        <v>-1.6999999999999999E-3</v>
      </c>
      <c r="M62" s="55">
        <v>-1.8E-3</v>
      </c>
      <c r="N62" s="55">
        <v>-1.6000000000000001E-3</v>
      </c>
      <c r="O62" s="55">
        <v>-1.1000000000000001E-3</v>
      </c>
      <c r="P62" s="55">
        <v>-2.9999999999999997E-4</v>
      </c>
      <c r="Q62" s="55">
        <v>8.9999999999999998E-4</v>
      </c>
      <c r="R62" s="55">
        <v>2.3999999999999998E-3</v>
      </c>
      <c r="S62" s="55">
        <v>4.1000000000000003E-3</v>
      </c>
      <c r="T62" s="55">
        <v>6.1000000000000004E-3</v>
      </c>
      <c r="U62" s="55">
        <v>8.0000000000000002E-3</v>
      </c>
      <c r="V62" s="55">
        <v>9.9000000000000008E-3</v>
      </c>
      <c r="W62" s="55">
        <v>1.1599999999999999E-2</v>
      </c>
      <c r="X62" s="55">
        <v>1.29E-2</v>
      </c>
      <c r="Y62" s="55">
        <v>1.38E-2</v>
      </c>
      <c r="Z62" s="55">
        <v>1.4E-2</v>
      </c>
      <c r="AA62" s="55">
        <v>1.35E-2</v>
      </c>
      <c r="AB62" s="55">
        <v>1.26E-2</v>
      </c>
      <c r="AC62" s="55">
        <v>1.12E-2</v>
      </c>
      <c r="AD62" s="55">
        <v>9.7000000000000003E-3</v>
      </c>
      <c r="AE62" s="55">
        <v>8.2000000000000007E-3</v>
      </c>
      <c r="AF62" s="55">
        <v>6.8999999999999999E-3</v>
      </c>
      <c r="AG62" s="55">
        <v>5.8999999999999999E-3</v>
      </c>
      <c r="AH62" s="55">
        <v>5.4999999999999997E-3</v>
      </c>
      <c r="AI62" s="55">
        <v>5.5999999999999999E-3</v>
      </c>
      <c r="AJ62" s="55">
        <v>6.1999999999999998E-3</v>
      </c>
      <c r="AK62" s="55">
        <v>7.1000000000000004E-3</v>
      </c>
      <c r="AL62" s="55">
        <v>8.2000000000000007E-3</v>
      </c>
      <c r="AM62" s="55">
        <v>9.2999999999999992E-3</v>
      </c>
      <c r="AN62" s="55">
        <v>1.0200000000000001E-2</v>
      </c>
      <c r="AO62" s="55">
        <v>1.0699999999999999E-2</v>
      </c>
      <c r="AP62" s="55">
        <v>1.0800000000000001E-2</v>
      </c>
      <c r="AQ62" s="55">
        <v>1.06E-2</v>
      </c>
      <c r="AR62" s="55">
        <v>1.03E-2</v>
      </c>
      <c r="AS62" s="55">
        <v>1.01E-2</v>
      </c>
      <c r="AT62" s="55">
        <v>0.01</v>
      </c>
      <c r="AU62" s="55">
        <v>1.03E-2</v>
      </c>
      <c r="AV62" s="55">
        <v>1.0999999999999999E-2</v>
      </c>
      <c r="AW62" s="55">
        <v>1.21E-2</v>
      </c>
      <c r="AX62" s="55">
        <v>1.3599999999999999E-2</v>
      </c>
      <c r="AY62" s="55">
        <v>1.54E-2</v>
      </c>
      <c r="AZ62" s="55">
        <v>1.7299999999999999E-2</v>
      </c>
      <c r="BA62" s="55">
        <v>1.9199999999999998E-2</v>
      </c>
      <c r="BB62" s="55">
        <v>2.0799999999999999E-2</v>
      </c>
      <c r="BC62" s="55">
        <v>2.1999999999999999E-2</v>
      </c>
      <c r="BD62" s="55">
        <v>2.2599999999999999E-2</v>
      </c>
      <c r="BE62" s="55">
        <v>2.2599999999999999E-2</v>
      </c>
      <c r="BF62" s="55">
        <v>2.1999999999999999E-2</v>
      </c>
      <c r="BG62" s="55">
        <v>2.07E-2</v>
      </c>
      <c r="BH62" s="55">
        <v>1.9E-2</v>
      </c>
      <c r="BI62" s="55">
        <v>1.6899999999999998E-2</v>
      </c>
      <c r="BJ62" s="55">
        <v>1.46E-2</v>
      </c>
      <c r="BK62" s="55">
        <v>1.23E-2</v>
      </c>
      <c r="BL62" s="55">
        <v>0.01</v>
      </c>
      <c r="BM62" s="55">
        <v>7.7999999999999996E-3</v>
      </c>
      <c r="BN62" s="55">
        <v>5.5999999999999999E-3</v>
      </c>
      <c r="BO62" s="12">
        <v>5.7999999999999996E-3</v>
      </c>
      <c r="BP62" s="12">
        <v>6.1999999999999998E-3</v>
      </c>
      <c r="BQ62" s="12">
        <v>6.6E-3</v>
      </c>
      <c r="BR62" s="12">
        <v>7.1000000000000004E-3</v>
      </c>
      <c r="BS62" s="12">
        <v>7.4999999999999997E-3</v>
      </c>
      <c r="BT62" s="12">
        <v>7.9000000000000008E-3</v>
      </c>
      <c r="BU62" s="12">
        <v>8.3000000000000001E-3</v>
      </c>
      <c r="BV62" s="12">
        <v>8.5000000000000006E-3</v>
      </c>
      <c r="BW62" s="12">
        <v>8.6E-3</v>
      </c>
      <c r="BX62" s="12">
        <v>8.5000000000000006E-3</v>
      </c>
      <c r="BY62" s="12">
        <v>8.3999999999999995E-3</v>
      </c>
      <c r="BZ62" s="12">
        <v>8.3999999999999995E-3</v>
      </c>
      <c r="CA62" s="12">
        <v>8.3999999999999995E-3</v>
      </c>
      <c r="CB62" s="12">
        <v>8.6E-3</v>
      </c>
      <c r="CC62" s="12">
        <v>8.8999999999999999E-3</v>
      </c>
      <c r="CD62" s="12">
        <v>9.1000000000000004E-3</v>
      </c>
      <c r="CE62" s="12">
        <v>9.4999999999999998E-3</v>
      </c>
      <c r="CF62" s="12">
        <v>9.7000000000000003E-3</v>
      </c>
      <c r="CG62" s="12">
        <v>9.9000000000000008E-3</v>
      </c>
      <c r="CH62" s="12">
        <v>0.01</v>
      </c>
      <c r="CI62" s="50"/>
      <c r="CJ62" s="50"/>
      <c r="CK62" s="50"/>
      <c r="CL62" s="50"/>
      <c r="CM62" s="50"/>
      <c r="CN62" s="50"/>
      <c r="CO62" s="50"/>
      <c r="CP62" s="50"/>
      <c r="CQ62" s="50"/>
      <c r="CR62" s="50"/>
      <c r="CS62" s="50"/>
      <c r="CT62" s="50"/>
      <c r="CU62" s="50"/>
      <c r="CV62" s="50"/>
      <c r="CW62" s="50"/>
      <c r="CX62" s="50"/>
      <c r="CY62" s="50"/>
      <c r="CZ62" s="50"/>
      <c r="DA62" s="50"/>
      <c r="DB62" s="50"/>
      <c r="DC62" s="50"/>
      <c r="DD62" s="50"/>
      <c r="DE62" s="50"/>
    </row>
    <row r="63" spans="1:109" x14ac:dyDescent="0.2">
      <c r="A63" s="14">
        <v>81</v>
      </c>
      <c r="B63" s="55">
        <v>7.7000000000000002E-3</v>
      </c>
      <c r="C63" s="55">
        <v>6.4999999999999997E-3</v>
      </c>
      <c r="D63" s="55">
        <v>5.3E-3</v>
      </c>
      <c r="E63" s="55">
        <v>4.0000000000000001E-3</v>
      </c>
      <c r="F63" s="55">
        <v>2.8E-3</v>
      </c>
      <c r="G63" s="55">
        <v>1.6999999999999999E-3</v>
      </c>
      <c r="H63" s="55">
        <v>5.9999999999999995E-4</v>
      </c>
      <c r="I63" s="55">
        <v>-2.9999999999999997E-4</v>
      </c>
      <c r="J63" s="55">
        <v>-1E-3</v>
      </c>
      <c r="K63" s="55">
        <v>-1.5E-3</v>
      </c>
      <c r="L63" s="55">
        <v>-1.6999999999999999E-3</v>
      </c>
      <c r="M63" s="55">
        <v>-1.6999999999999999E-3</v>
      </c>
      <c r="N63" s="55">
        <v>-1.4E-3</v>
      </c>
      <c r="O63" s="55">
        <v>-8.0000000000000004E-4</v>
      </c>
      <c r="P63" s="55">
        <v>2.0000000000000001E-4</v>
      </c>
      <c r="Q63" s="55">
        <v>1.4E-3</v>
      </c>
      <c r="R63" s="55">
        <v>2.8999999999999998E-3</v>
      </c>
      <c r="S63" s="55">
        <v>4.5999999999999999E-3</v>
      </c>
      <c r="T63" s="55">
        <v>6.4999999999999997E-3</v>
      </c>
      <c r="U63" s="55">
        <v>8.3999999999999995E-3</v>
      </c>
      <c r="V63" s="55">
        <v>1.0200000000000001E-2</v>
      </c>
      <c r="W63" s="55">
        <v>1.18E-2</v>
      </c>
      <c r="X63" s="55">
        <v>1.3100000000000001E-2</v>
      </c>
      <c r="Y63" s="55">
        <v>1.38E-2</v>
      </c>
      <c r="Z63" s="55">
        <v>1.4E-2</v>
      </c>
      <c r="AA63" s="55">
        <v>1.35E-2</v>
      </c>
      <c r="AB63" s="55">
        <v>1.26E-2</v>
      </c>
      <c r="AC63" s="55">
        <v>1.12E-2</v>
      </c>
      <c r="AD63" s="55">
        <v>9.7000000000000003E-3</v>
      </c>
      <c r="AE63" s="55">
        <v>8.0999999999999996E-3</v>
      </c>
      <c r="AF63" s="55">
        <v>6.7999999999999996E-3</v>
      </c>
      <c r="AG63" s="55">
        <v>5.7000000000000002E-3</v>
      </c>
      <c r="AH63" s="55">
        <v>5.1000000000000004E-3</v>
      </c>
      <c r="AI63" s="55">
        <v>5.0000000000000001E-3</v>
      </c>
      <c r="AJ63" s="55">
        <v>5.4000000000000003E-3</v>
      </c>
      <c r="AK63" s="55">
        <v>6.1000000000000004E-3</v>
      </c>
      <c r="AL63" s="55">
        <v>7.1000000000000004E-3</v>
      </c>
      <c r="AM63" s="55">
        <v>8.0000000000000002E-3</v>
      </c>
      <c r="AN63" s="55">
        <v>8.6999999999999994E-3</v>
      </c>
      <c r="AO63" s="55">
        <v>9.1999999999999998E-3</v>
      </c>
      <c r="AP63" s="55">
        <v>9.2999999999999992E-3</v>
      </c>
      <c r="AQ63" s="55">
        <v>9.1999999999999998E-3</v>
      </c>
      <c r="AR63" s="55">
        <v>8.9999999999999993E-3</v>
      </c>
      <c r="AS63" s="55">
        <v>8.8999999999999999E-3</v>
      </c>
      <c r="AT63" s="55">
        <v>8.9999999999999993E-3</v>
      </c>
      <c r="AU63" s="55">
        <v>9.4000000000000004E-3</v>
      </c>
      <c r="AV63" s="55">
        <v>1.0200000000000001E-2</v>
      </c>
      <c r="AW63" s="55">
        <v>1.14E-2</v>
      </c>
      <c r="AX63" s="55">
        <v>1.29E-2</v>
      </c>
      <c r="AY63" s="55">
        <v>1.47E-2</v>
      </c>
      <c r="AZ63" s="55">
        <v>1.66E-2</v>
      </c>
      <c r="BA63" s="55">
        <v>1.8499999999999999E-2</v>
      </c>
      <c r="BB63" s="55">
        <v>2.01E-2</v>
      </c>
      <c r="BC63" s="55">
        <v>2.12E-2</v>
      </c>
      <c r="BD63" s="55">
        <v>2.18E-2</v>
      </c>
      <c r="BE63" s="55">
        <v>2.18E-2</v>
      </c>
      <c r="BF63" s="55">
        <v>2.12E-2</v>
      </c>
      <c r="BG63" s="55">
        <v>0.02</v>
      </c>
      <c r="BH63" s="55">
        <v>1.84E-2</v>
      </c>
      <c r="BI63" s="55">
        <v>1.6400000000000001E-2</v>
      </c>
      <c r="BJ63" s="55">
        <v>1.4200000000000001E-2</v>
      </c>
      <c r="BK63" s="55">
        <v>1.1900000000000001E-2</v>
      </c>
      <c r="BL63" s="55">
        <v>9.7000000000000003E-3</v>
      </c>
      <c r="BM63" s="55">
        <v>7.4999999999999997E-3</v>
      </c>
      <c r="BN63" s="55">
        <v>5.3E-3</v>
      </c>
      <c r="BO63" s="12">
        <v>5.4999999999999997E-3</v>
      </c>
      <c r="BP63" s="12">
        <v>5.8999999999999999E-3</v>
      </c>
      <c r="BQ63" s="12">
        <v>6.3E-3</v>
      </c>
      <c r="BR63" s="12">
        <v>6.7999999999999996E-3</v>
      </c>
      <c r="BS63" s="12">
        <v>7.3000000000000001E-3</v>
      </c>
      <c r="BT63" s="12">
        <v>7.7999999999999996E-3</v>
      </c>
      <c r="BU63" s="12">
        <v>8.3000000000000001E-3</v>
      </c>
      <c r="BV63" s="12">
        <v>8.6E-3</v>
      </c>
      <c r="BW63" s="12">
        <v>8.6999999999999994E-3</v>
      </c>
      <c r="BX63" s="12">
        <v>8.6999999999999994E-3</v>
      </c>
      <c r="BY63" s="12">
        <v>8.6999999999999994E-3</v>
      </c>
      <c r="BZ63" s="12">
        <v>8.6E-3</v>
      </c>
      <c r="CA63" s="12">
        <v>8.6999999999999994E-3</v>
      </c>
      <c r="CB63" s="12">
        <v>8.8000000000000005E-3</v>
      </c>
      <c r="CC63" s="12">
        <v>8.9999999999999993E-3</v>
      </c>
      <c r="CD63" s="12">
        <v>9.1999999999999998E-3</v>
      </c>
      <c r="CE63" s="12">
        <v>9.4999999999999998E-3</v>
      </c>
      <c r="CF63" s="12">
        <v>9.7999999999999997E-3</v>
      </c>
      <c r="CG63" s="12">
        <v>9.9000000000000008E-3</v>
      </c>
      <c r="CH63" s="12">
        <v>0.01</v>
      </c>
      <c r="CI63" s="50"/>
      <c r="CJ63" s="50"/>
      <c r="CK63" s="50"/>
      <c r="CL63" s="50"/>
      <c r="CM63" s="50"/>
      <c r="CN63" s="50"/>
      <c r="CO63" s="50"/>
      <c r="CP63" s="50"/>
      <c r="CQ63" s="50"/>
      <c r="CR63" s="50"/>
      <c r="CS63" s="50"/>
      <c r="CT63" s="50"/>
      <c r="CU63" s="50"/>
      <c r="CV63" s="50"/>
      <c r="CW63" s="50"/>
      <c r="CX63" s="50"/>
      <c r="CY63" s="50"/>
      <c r="CZ63" s="50"/>
      <c r="DA63" s="50"/>
      <c r="DB63" s="50"/>
      <c r="DC63" s="50"/>
      <c r="DD63" s="50"/>
      <c r="DE63" s="50"/>
    </row>
    <row r="64" spans="1:109" x14ac:dyDescent="0.2">
      <c r="A64" s="14">
        <v>82</v>
      </c>
      <c r="B64" s="55">
        <v>6.7999999999999996E-3</v>
      </c>
      <c r="C64" s="55">
        <v>5.5999999999999999E-3</v>
      </c>
      <c r="D64" s="55">
        <v>4.4999999999999997E-3</v>
      </c>
      <c r="E64" s="55">
        <v>3.3E-3</v>
      </c>
      <c r="F64" s="55">
        <v>2.0999999999999999E-3</v>
      </c>
      <c r="G64" s="55">
        <v>1E-3</v>
      </c>
      <c r="H64" s="55">
        <v>0</v>
      </c>
      <c r="I64" s="55">
        <v>-8.0000000000000004E-4</v>
      </c>
      <c r="J64" s="55">
        <v>-1.4E-3</v>
      </c>
      <c r="K64" s="55">
        <v>-1.8E-3</v>
      </c>
      <c r="L64" s="55">
        <v>-1.9E-3</v>
      </c>
      <c r="M64" s="55">
        <v>-1.6999999999999999E-3</v>
      </c>
      <c r="N64" s="55">
        <v>-1.1999999999999999E-3</v>
      </c>
      <c r="O64" s="55">
        <v>-4.0000000000000002E-4</v>
      </c>
      <c r="P64" s="55">
        <v>5.9999999999999995E-4</v>
      </c>
      <c r="Q64" s="55">
        <v>1.9E-3</v>
      </c>
      <c r="R64" s="55">
        <v>3.3999999999999998E-3</v>
      </c>
      <c r="S64" s="55">
        <v>5.1000000000000004E-3</v>
      </c>
      <c r="T64" s="55">
        <v>6.8999999999999999E-3</v>
      </c>
      <c r="U64" s="55">
        <v>8.8000000000000005E-3</v>
      </c>
      <c r="V64" s="55">
        <v>1.0500000000000001E-2</v>
      </c>
      <c r="W64" s="55">
        <v>1.2E-2</v>
      </c>
      <c r="X64" s="55">
        <v>1.32E-2</v>
      </c>
      <c r="Y64" s="55">
        <v>1.3899999999999999E-2</v>
      </c>
      <c r="Z64" s="55">
        <v>1.4E-2</v>
      </c>
      <c r="AA64" s="55">
        <v>1.35E-2</v>
      </c>
      <c r="AB64" s="55">
        <v>1.26E-2</v>
      </c>
      <c r="AC64" s="55">
        <v>1.1299999999999999E-2</v>
      </c>
      <c r="AD64" s="55">
        <v>9.7000000000000003E-3</v>
      </c>
      <c r="AE64" s="55">
        <v>8.2000000000000007E-3</v>
      </c>
      <c r="AF64" s="55">
        <v>6.7000000000000002E-3</v>
      </c>
      <c r="AG64" s="55">
        <v>5.5999999999999999E-3</v>
      </c>
      <c r="AH64" s="55">
        <v>4.8999999999999998E-3</v>
      </c>
      <c r="AI64" s="55">
        <v>4.5999999999999999E-3</v>
      </c>
      <c r="AJ64" s="55">
        <v>4.7000000000000002E-3</v>
      </c>
      <c r="AK64" s="55">
        <v>5.1999999999999998E-3</v>
      </c>
      <c r="AL64" s="55">
        <v>5.8999999999999999E-3</v>
      </c>
      <c r="AM64" s="55">
        <v>6.6E-3</v>
      </c>
      <c r="AN64" s="55">
        <v>7.1999999999999998E-3</v>
      </c>
      <c r="AO64" s="55">
        <v>7.6E-3</v>
      </c>
      <c r="AP64" s="55">
        <v>7.7999999999999996E-3</v>
      </c>
      <c r="AQ64" s="55">
        <v>7.7999999999999996E-3</v>
      </c>
      <c r="AR64" s="55">
        <v>7.7000000000000002E-3</v>
      </c>
      <c r="AS64" s="55">
        <v>7.7000000000000002E-3</v>
      </c>
      <c r="AT64" s="55">
        <v>7.9000000000000008E-3</v>
      </c>
      <c r="AU64" s="55">
        <v>8.3999999999999995E-3</v>
      </c>
      <c r="AV64" s="55">
        <v>9.2999999999999992E-3</v>
      </c>
      <c r="AW64" s="55">
        <v>1.0500000000000001E-2</v>
      </c>
      <c r="AX64" s="55">
        <v>1.2200000000000001E-2</v>
      </c>
      <c r="AY64" s="55">
        <v>1.4E-2</v>
      </c>
      <c r="AZ64" s="55">
        <v>1.5900000000000001E-2</v>
      </c>
      <c r="BA64" s="55">
        <v>1.78E-2</v>
      </c>
      <c r="BB64" s="55">
        <v>1.9300000000000001E-2</v>
      </c>
      <c r="BC64" s="55">
        <v>2.0400000000000001E-2</v>
      </c>
      <c r="BD64" s="55">
        <v>2.1000000000000001E-2</v>
      </c>
      <c r="BE64" s="55">
        <v>2.1000000000000001E-2</v>
      </c>
      <c r="BF64" s="55">
        <v>2.0400000000000001E-2</v>
      </c>
      <c r="BG64" s="55">
        <v>1.9300000000000001E-2</v>
      </c>
      <c r="BH64" s="55">
        <v>1.77E-2</v>
      </c>
      <c r="BI64" s="55">
        <v>1.5800000000000002E-2</v>
      </c>
      <c r="BJ64" s="55">
        <v>1.37E-2</v>
      </c>
      <c r="BK64" s="55">
        <v>1.15E-2</v>
      </c>
      <c r="BL64" s="55">
        <v>9.2999999999999992E-3</v>
      </c>
      <c r="BM64" s="55">
        <v>7.1999999999999998E-3</v>
      </c>
      <c r="BN64" s="55">
        <v>5.1000000000000004E-3</v>
      </c>
      <c r="BO64" s="12">
        <v>5.3E-3</v>
      </c>
      <c r="BP64" s="12">
        <v>5.5999999999999999E-3</v>
      </c>
      <c r="BQ64" s="12">
        <v>6.0000000000000001E-3</v>
      </c>
      <c r="BR64" s="12">
        <v>6.6E-3</v>
      </c>
      <c r="BS64" s="12">
        <v>7.1000000000000004E-3</v>
      </c>
      <c r="BT64" s="12">
        <v>7.7000000000000002E-3</v>
      </c>
      <c r="BU64" s="12">
        <v>8.2000000000000007E-3</v>
      </c>
      <c r="BV64" s="12">
        <v>8.6E-3</v>
      </c>
      <c r="BW64" s="12">
        <v>8.8000000000000005E-3</v>
      </c>
      <c r="BX64" s="12">
        <v>8.8999999999999999E-3</v>
      </c>
      <c r="BY64" s="12">
        <v>8.8999999999999999E-3</v>
      </c>
      <c r="BZ64" s="12">
        <v>8.8000000000000005E-3</v>
      </c>
      <c r="CA64" s="12">
        <v>8.8999999999999999E-3</v>
      </c>
      <c r="CB64" s="12">
        <v>8.8999999999999999E-3</v>
      </c>
      <c r="CC64" s="12">
        <v>9.1000000000000004E-3</v>
      </c>
      <c r="CD64" s="12">
        <v>9.2999999999999992E-3</v>
      </c>
      <c r="CE64" s="12">
        <v>9.5999999999999992E-3</v>
      </c>
      <c r="CF64" s="12">
        <v>9.7999999999999997E-3</v>
      </c>
      <c r="CG64" s="12">
        <v>9.9000000000000008E-3</v>
      </c>
      <c r="CH64" s="12">
        <v>0.01</v>
      </c>
      <c r="CI64" s="50"/>
      <c r="CJ64" s="50"/>
      <c r="CK64" s="50"/>
      <c r="CL64" s="50"/>
      <c r="CM64" s="50"/>
      <c r="CN64" s="50"/>
      <c r="CO64" s="50"/>
      <c r="CP64" s="50"/>
      <c r="CQ64" s="50"/>
      <c r="CR64" s="50"/>
      <c r="CS64" s="50"/>
      <c r="CT64" s="50"/>
      <c r="CU64" s="50"/>
      <c r="CV64" s="50"/>
      <c r="CW64" s="50"/>
      <c r="CX64" s="50"/>
      <c r="CY64" s="50"/>
      <c r="CZ64" s="50"/>
      <c r="DA64" s="50"/>
      <c r="DB64" s="50"/>
      <c r="DC64" s="50"/>
      <c r="DD64" s="50"/>
      <c r="DE64" s="50"/>
    </row>
    <row r="65" spans="1:109" x14ac:dyDescent="0.2">
      <c r="A65" s="14">
        <v>83</v>
      </c>
      <c r="B65" s="55">
        <v>5.8999999999999999E-3</v>
      </c>
      <c r="C65" s="55">
        <v>4.7000000000000002E-3</v>
      </c>
      <c r="D65" s="55">
        <v>3.5999999999999999E-3</v>
      </c>
      <c r="E65" s="55">
        <v>2.3999999999999998E-3</v>
      </c>
      <c r="F65" s="55">
        <v>1.2999999999999999E-3</v>
      </c>
      <c r="G65" s="55">
        <v>2.0000000000000001E-4</v>
      </c>
      <c r="H65" s="55">
        <v>-6.9999999999999999E-4</v>
      </c>
      <c r="I65" s="55">
        <v>-1.4E-3</v>
      </c>
      <c r="J65" s="55">
        <v>-1.9E-3</v>
      </c>
      <c r="K65" s="55">
        <v>-2.0999999999999999E-3</v>
      </c>
      <c r="L65" s="55">
        <v>-2.0999999999999999E-3</v>
      </c>
      <c r="M65" s="55">
        <v>-1.6999999999999999E-3</v>
      </c>
      <c r="N65" s="55">
        <v>-1.1000000000000001E-3</v>
      </c>
      <c r="O65" s="55">
        <v>-2.0000000000000001E-4</v>
      </c>
      <c r="P65" s="55">
        <v>1E-3</v>
      </c>
      <c r="Q65" s="55">
        <v>2.3999999999999998E-3</v>
      </c>
      <c r="R65" s="55">
        <v>3.8999999999999998E-3</v>
      </c>
      <c r="S65" s="55">
        <v>5.5999999999999999E-3</v>
      </c>
      <c r="T65" s="55">
        <v>7.4000000000000003E-3</v>
      </c>
      <c r="U65" s="55">
        <v>9.1999999999999998E-3</v>
      </c>
      <c r="V65" s="55">
        <v>1.0800000000000001E-2</v>
      </c>
      <c r="W65" s="55">
        <v>1.2200000000000001E-2</v>
      </c>
      <c r="X65" s="55">
        <v>1.3299999999999999E-2</v>
      </c>
      <c r="Y65" s="55">
        <v>1.3899999999999999E-2</v>
      </c>
      <c r="Z65" s="55">
        <v>1.4E-2</v>
      </c>
      <c r="AA65" s="55">
        <v>1.35E-2</v>
      </c>
      <c r="AB65" s="55">
        <v>1.26E-2</v>
      </c>
      <c r="AC65" s="55">
        <v>1.1299999999999999E-2</v>
      </c>
      <c r="AD65" s="55">
        <v>9.7999999999999997E-3</v>
      </c>
      <c r="AE65" s="55">
        <v>8.2000000000000007E-3</v>
      </c>
      <c r="AF65" s="55">
        <v>6.7999999999999996E-3</v>
      </c>
      <c r="AG65" s="55">
        <v>5.4999999999999997E-3</v>
      </c>
      <c r="AH65" s="55">
        <v>4.5999999999999999E-3</v>
      </c>
      <c r="AI65" s="55">
        <v>4.1000000000000003E-3</v>
      </c>
      <c r="AJ65" s="55">
        <v>4.1000000000000003E-3</v>
      </c>
      <c r="AK65" s="55">
        <v>4.3E-3</v>
      </c>
      <c r="AL65" s="55">
        <v>4.7999999999999996E-3</v>
      </c>
      <c r="AM65" s="55">
        <v>5.3E-3</v>
      </c>
      <c r="AN65" s="55">
        <v>5.7999999999999996E-3</v>
      </c>
      <c r="AO65" s="55">
        <v>6.1000000000000004E-3</v>
      </c>
      <c r="AP65" s="55">
        <v>6.1999999999999998E-3</v>
      </c>
      <c r="AQ65" s="55">
        <v>6.1999999999999998E-3</v>
      </c>
      <c r="AR65" s="55">
        <v>6.1999999999999998E-3</v>
      </c>
      <c r="AS65" s="55">
        <v>6.3E-3</v>
      </c>
      <c r="AT65" s="55">
        <v>6.7000000000000002E-3</v>
      </c>
      <c r="AU65" s="55">
        <v>7.3000000000000001E-3</v>
      </c>
      <c r="AV65" s="55">
        <v>8.3000000000000001E-3</v>
      </c>
      <c r="AW65" s="55">
        <v>9.5999999999999992E-3</v>
      </c>
      <c r="AX65" s="55">
        <v>1.1299999999999999E-2</v>
      </c>
      <c r="AY65" s="55">
        <v>1.32E-2</v>
      </c>
      <c r="AZ65" s="55">
        <v>1.5100000000000001E-2</v>
      </c>
      <c r="BA65" s="55">
        <v>1.6899999999999998E-2</v>
      </c>
      <c r="BB65" s="55">
        <v>1.8499999999999999E-2</v>
      </c>
      <c r="BC65" s="55">
        <v>1.9599999999999999E-2</v>
      </c>
      <c r="BD65" s="55">
        <v>2.0199999999999999E-2</v>
      </c>
      <c r="BE65" s="55">
        <v>2.0199999999999999E-2</v>
      </c>
      <c r="BF65" s="55">
        <v>1.9599999999999999E-2</v>
      </c>
      <c r="BG65" s="55">
        <v>1.8599999999999998E-2</v>
      </c>
      <c r="BH65" s="55">
        <v>1.7100000000000001E-2</v>
      </c>
      <c r="BI65" s="55">
        <v>1.52E-2</v>
      </c>
      <c r="BJ65" s="55">
        <v>1.32E-2</v>
      </c>
      <c r="BK65" s="55">
        <v>1.11E-2</v>
      </c>
      <c r="BL65" s="55">
        <v>8.9999999999999993E-3</v>
      </c>
      <c r="BM65" s="55">
        <v>6.8999999999999999E-3</v>
      </c>
      <c r="BN65" s="55">
        <v>4.7999999999999996E-3</v>
      </c>
      <c r="BO65" s="12">
        <v>5.0000000000000001E-3</v>
      </c>
      <c r="BP65" s="12">
        <v>5.3E-3</v>
      </c>
      <c r="BQ65" s="12">
        <v>5.7999999999999996E-3</v>
      </c>
      <c r="BR65" s="12">
        <v>6.3E-3</v>
      </c>
      <c r="BS65" s="12">
        <v>6.8999999999999999E-3</v>
      </c>
      <c r="BT65" s="12">
        <v>7.4999999999999997E-3</v>
      </c>
      <c r="BU65" s="12">
        <v>8.0000000000000002E-3</v>
      </c>
      <c r="BV65" s="12">
        <v>8.5000000000000006E-3</v>
      </c>
      <c r="BW65" s="12">
        <v>8.8000000000000005E-3</v>
      </c>
      <c r="BX65" s="12">
        <v>8.8999999999999999E-3</v>
      </c>
      <c r="BY65" s="12">
        <v>8.9999999999999993E-3</v>
      </c>
      <c r="BZ65" s="12">
        <v>8.9999999999999993E-3</v>
      </c>
      <c r="CA65" s="12">
        <v>8.9999999999999993E-3</v>
      </c>
      <c r="CB65" s="12">
        <v>8.9999999999999993E-3</v>
      </c>
      <c r="CC65" s="12">
        <v>9.1999999999999998E-3</v>
      </c>
      <c r="CD65" s="12">
        <v>9.2999999999999992E-3</v>
      </c>
      <c r="CE65" s="12">
        <v>9.5999999999999992E-3</v>
      </c>
      <c r="CF65" s="12">
        <v>9.7999999999999997E-3</v>
      </c>
      <c r="CG65" s="12">
        <v>9.9000000000000008E-3</v>
      </c>
      <c r="CH65" s="12">
        <v>0.01</v>
      </c>
      <c r="CI65" s="50"/>
      <c r="CJ65" s="50"/>
      <c r="CK65" s="50"/>
      <c r="CL65" s="50"/>
      <c r="CM65" s="50"/>
      <c r="CN65" s="50"/>
      <c r="CO65" s="50"/>
      <c r="CP65" s="50"/>
      <c r="CQ65" s="50"/>
      <c r="CR65" s="50"/>
      <c r="CS65" s="50"/>
      <c r="CT65" s="50"/>
      <c r="CU65" s="50"/>
      <c r="CV65" s="50"/>
      <c r="CW65" s="50"/>
      <c r="CX65" s="50"/>
      <c r="CY65" s="50"/>
      <c r="CZ65" s="50"/>
      <c r="DA65" s="50"/>
      <c r="DB65" s="50"/>
      <c r="DC65" s="50"/>
      <c r="DD65" s="50"/>
      <c r="DE65" s="50"/>
    </row>
    <row r="66" spans="1:109" x14ac:dyDescent="0.2">
      <c r="A66" s="14">
        <v>84</v>
      </c>
      <c r="B66" s="55">
        <v>4.8999999999999998E-3</v>
      </c>
      <c r="C66" s="55">
        <v>3.8E-3</v>
      </c>
      <c r="D66" s="55">
        <v>2.5999999999999999E-3</v>
      </c>
      <c r="E66" s="55">
        <v>1.4E-3</v>
      </c>
      <c r="F66" s="55">
        <v>2.9999999999999997E-4</v>
      </c>
      <c r="G66" s="55">
        <v>-6.9999999999999999E-4</v>
      </c>
      <c r="H66" s="55">
        <v>-1.5E-3</v>
      </c>
      <c r="I66" s="55">
        <v>-2.0999999999999999E-3</v>
      </c>
      <c r="J66" s="55">
        <v>-2.5000000000000001E-3</v>
      </c>
      <c r="K66" s="55">
        <v>-2.5000000000000001E-3</v>
      </c>
      <c r="L66" s="55">
        <v>-2.3E-3</v>
      </c>
      <c r="M66" s="55">
        <v>-1.8E-3</v>
      </c>
      <c r="N66" s="55">
        <v>-1E-3</v>
      </c>
      <c r="O66" s="55">
        <v>1E-4</v>
      </c>
      <c r="P66" s="55">
        <v>1.4E-3</v>
      </c>
      <c r="Q66" s="55">
        <v>2.8E-3</v>
      </c>
      <c r="R66" s="55">
        <v>4.4000000000000003E-3</v>
      </c>
      <c r="S66" s="55">
        <v>6.1999999999999998E-3</v>
      </c>
      <c r="T66" s="55">
        <v>7.9000000000000008E-3</v>
      </c>
      <c r="U66" s="55">
        <v>9.5999999999999992E-3</v>
      </c>
      <c r="V66" s="55">
        <v>1.11E-2</v>
      </c>
      <c r="W66" s="55">
        <v>1.24E-2</v>
      </c>
      <c r="X66" s="55">
        <v>1.34E-2</v>
      </c>
      <c r="Y66" s="55">
        <v>1.4E-2</v>
      </c>
      <c r="Z66" s="55">
        <v>1.4E-2</v>
      </c>
      <c r="AA66" s="55">
        <v>1.35E-2</v>
      </c>
      <c r="AB66" s="55">
        <v>1.26E-2</v>
      </c>
      <c r="AC66" s="55">
        <v>1.14E-2</v>
      </c>
      <c r="AD66" s="55">
        <v>9.9000000000000008E-3</v>
      </c>
      <c r="AE66" s="55">
        <v>8.3000000000000001E-3</v>
      </c>
      <c r="AF66" s="55">
        <v>6.7999999999999996E-3</v>
      </c>
      <c r="AG66" s="55">
        <v>5.4999999999999997E-3</v>
      </c>
      <c r="AH66" s="55">
        <v>4.4999999999999997E-3</v>
      </c>
      <c r="AI66" s="55">
        <v>3.8E-3</v>
      </c>
      <c r="AJ66" s="55">
        <v>3.5000000000000001E-3</v>
      </c>
      <c r="AK66" s="55">
        <v>3.5000000000000001E-3</v>
      </c>
      <c r="AL66" s="55">
        <v>3.7000000000000002E-3</v>
      </c>
      <c r="AM66" s="55">
        <v>4.0000000000000001E-3</v>
      </c>
      <c r="AN66" s="55">
        <v>4.3E-3</v>
      </c>
      <c r="AO66" s="55">
        <v>4.4999999999999997E-3</v>
      </c>
      <c r="AP66" s="55">
        <v>4.5999999999999999E-3</v>
      </c>
      <c r="AQ66" s="55">
        <v>4.5999999999999999E-3</v>
      </c>
      <c r="AR66" s="55">
        <v>4.7000000000000002E-3</v>
      </c>
      <c r="AS66" s="55">
        <v>4.8999999999999998E-3</v>
      </c>
      <c r="AT66" s="55">
        <v>5.3E-3</v>
      </c>
      <c r="AU66" s="55">
        <v>6.1000000000000004E-3</v>
      </c>
      <c r="AV66" s="55">
        <v>7.1999999999999998E-3</v>
      </c>
      <c r="AW66" s="55">
        <v>8.6E-3</v>
      </c>
      <c r="AX66" s="55">
        <v>1.03E-2</v>
      </c>
      <c r="AY66" s="55">
        <v>1.2200000000000001E-2</v>
      </c>
      <c r="AZ66" s="55">
        <v>1.4200000000000001E-2</v>
      </c>
      <c r="BA66" s="55">
        <v>1.6E-2</v>
      </c>
      <c r="BB66" s="55">
        <v>1.7600000000000001E-2</v>
      </c>
      <c r="BC66" s="55">
        <v>1.8700000000000001E-2</v>
      </c>
      <c r="BD66" s="55">
        <v>1.9300000000000001E-2</v>
      </c>
      <c r="BE66" s="55">
        <v>1.9300000000000001E-2</v>
      </c>
      <c r="BF66" s="55">
        <v>1.8800000000000001E-2</v>
      </c>
      <c r="BG66" s="55">
        <v>1.78E-2</v>
      </c>
      <c r="BH66" s="55">
        <v>1.6400000000000001E-2</v>
      </c>
      <c r="BI66" s="55">
        <v>1.46E-2</v>
      </c>
      <c r="BJ66" s="55">
        <v>1.2699999999999999E-2</v>
      </c>
      <c r="BK66" s="55">
        <v>1.0699999999999999E-2</v>
      </c>
      <c r="BL66" s="55">
        <v>8.6E-3</v>
      </c>
      <c r="BM66" s="55">
        <v>6.6E-3</v>
      </c>
      <c r="BN66" s="55">
        <v>4.5999999999999999E-3</v>
      </c>
      <c r="BO66" s="12">
        <v>4.7999999999999996E-3</v>
      </c>
      <c r="BP66" s="12">
        <v>5.1000000000000004E-3</v>
      </c>
      <c r="BQ66" s="12">
        <v>5.4999999999999997E-3</v>
      </c>
      <c r="BR66" s="12">
        <v>6.1000000000000004E-3</v>
      </c>
      <c r="BS66" s="12">
        <v>6.7000000000000002E-3</v>
      </c>
      <c r="BT66" s="12">
        <v>7.3000000000000001E-3</v>
      </c>
      <c r="BU66" s="12">
        <v>7.7999999999999996E-3</v>
      </c>
      <c r="BV66" s="12">
        <v>8.3000000000000001E-3</v>
      </c>
      <c r="BW66" s="12">
        <v>8.6999999999999994E-3</v>
      </c>
      <c r="BX66" s="12">
        <v>8.8999999999999999E-3</v>
      </c>
      <c r="BY66" s="12">
        <v>8.9999999999999993E-3</v>
      </c>
      <c r="BZ66" s="12">
        <v>9.1000000000000004E-3</v>
      </c>
      <c r="CA66" s="12">
        <v>9.1000000000000004E-3</v>
      </c>
      <c r="CB66" s="12">
        <v>9.1000000000000004E-3</v>
      </c>
      <c r="CC66" s="12">
        <v>9.1999999999999998E-3</v>
      </c>
      <c r="CD66" s="12">
        <v>9.4000000000000004E-3</v>
      </c>
      <c r="CE66" s="12">
        <v>9.4999999999999998E-3</v>
      </c>
      <c r="CF66" s="12">
        <v>9.7999999999999997E-3</v>
      </c>
      <c r="CG66" s="12">
        <v>9.9000000000000008E-3</v>
      </c>
      <c r="CH66" s="12">
        <v>0.01</v>
      </c>
      <c r="CI66" s="50"/>
      <c r="CJ66" s="50"/>
      <c r="CK66" s="50"/>
      <c r="CL66" s="50"/>
      <c r="CM66" s="50"/>
      <c r="CN66" s="50"/>
      <c r="CO66" s="50"/>
      <c r="CP66" s="50"/>
      <c r="CQ66" s="50"/>
      <c r="CR66" s="50"/>
      <c r="CS66" s="50"/>
      <c r="CT66" s="50"/>
      <c r="CU66" s="50"/>
      <c r="CV66" s="50"/>
      <c r="CW66" s="50"/>
      <c r="CX66" s="50"/>
      <c r="CY66" s="50"/>
      <c r="CZ66" s="50"/>
      <c r="DA66" s="50"/>
      <c r="DB66" s="50"/>
      <c r="DC66" s="50"/>
      <c r="DD66" s="50"/>
      <c r="DE66" s="50"/>
    </row>
    <row r="67" spans="1:109" x14ac:dyDescent="0.2">
      <c r="A67" s="14">
        <v>85</v>
      </c>
      <c r="B67" s="55">
        <v>3.8E-3</v>
      </c>
      <c r="C67" s="55">
        <v>2.5999999999999999E-3</v>
      </c>
      <c r="D67" s="55">
        <v>1.5E-3</v>
      </c>
      <c r="E67" s="55">
        <v>4.0000000000000002E-4</v>
      </c>
      <c r="F67" s="55">
        <v>-6.9999999999999999E-4</v>
      </c>
      <c r="G67" s="55">
        <v>-1.6000000000000001E-3</v>
      </c>
      <c r="H67" s="55">
        <v>-2.3E-3</v>
      </c>
      <c r="I67" s="55">
        <v>-2.8E-3</v>
      </c>
      <c r="J67" s="55">
        <v>-3.0999999999999999E-3</v>
      </c>
      <c r="K67" s="55">
        <v>-3.0000000000000001E-3</v>
      </c>
      <c r="L67" s="55">
        <v>-2.5999999999999999E-3</v>
      </c>
      <c r="M67" s="55">
        <v>-2E-3</v>
      </c>
      <c r="N67" s="55">
        <v>-1E-3</v>
      </c>
      <c r="O67" s="55">
        <v>2.0000000000000001E-4</v>
      </c>
      <c r="P67" s="55">
        <v>1.6999999999999999E-3</v>
      </c>
      <c r="Q67" s="55">
        <v>3.2000000000000002E-3</v>
      </c>
      <c r="R67" s="55">
        <v>4.8999999999999998E-3</v>
      </c>
      <c r="S67" s="55">
        <v>6.7000000000000002E-3</v>
      </c>
      <c r="T67" s="55">
        <v>8.3999999999999995E-3</v>
      </c>
      <c r="U67" s="55">
        <v>0.01</v>
      </c>
      <c r="V67" s="55">
        <v>1.14E-2</v>
      </c>
      <c r="W67" s="55">
        <v>1.26E-2</v>
      </c>
      <c r="X67" s="55">
        <v>1.35E-2</v>
      </c>
      <c r="Y67" s="55">
        <v>1.4E-2</v>
      </c>
      <c r="Z67" s="55">
        <v>1.4E-2</v>
      </c>
      <c r="AA67" s="55">
        <v>1.35E-2</v>
      </c>
      <c r="AB67" s="55">
        <v>1.26E-2</v>
      </c>
      <c r="AC67" s="55">
        <v>1.14E-2</v>
      </c>
      <c r="AD67" s="55">
        <v>9.9000000000000008E-3</v>
      </c>
      <c r="AE67" s="55">
        <v>8.3999999999999995E-3</v>
      </c>
      <c r="AF67" s="55">
        <v>6.8999999999999999E-3</v>
      </c>
      <c r="AG67" s="55">
        <v>5.4999999999999997E-3</v>
      </c>
      <c r="AH67" s="55">
        <v>4.3E-3</v>
      </c>
      <c r="AI67" s="55">
        <v>3.5000000000000001E-3</v>
      </c>
      <c r="AJ67" s="55">
        <v>2.8999999999999998E-3</v>
      </c>
      <c r="AK67" s="55">
        <v>2.7000000000000001E-3</v>
      </c>
      <c r="AL67" s="55">
        <v>2.5999999999999999E-3</v>
      </c>
      <c r="AM67" s="55">
        <v>2.7000000000000001E-3</v>
      </c>
      <c r="AN67" s="55">
        <v>2.8999999999999998E-3</v>
      </c>
      <c r="AO67" s="55">
        <v>3.0000000000000001E-3</v>
      </c>
      <c r="AP67" s="55">
        <v>3.0000000000000001E-3</v>
      </c>
      <c r="AQ67" s="55">
        <v>3.0000000000000001E-3</v>
      </c>
      <c r="AR67" s="55">
        <v>3.0999999999999999E-3</v>
      </c>
      <c r="AS67" s="55">
        <v>3.3999999999999998E-3</v>
      </c>
      <c r="AT67" s="55">
        <v>4.0000000000000001E-3</v>
      </c>
      <c r="AU67" s="55">
        <v>4.7999999999999996E-3</v>
      </c>
      <c r="AV67" s="55">
        <v>6.0000000000000001E-3</v>
      </c>
      <c r="AW67" s="55">
        <v>7.4999999999999997E-3</v>
      </c>
      <c r="AX67" s="55">
        <v>9.1999999999999998E-3</v>
      </c>
      <c r="AY67" s="55">
        <v>1.12E-2</v>
      </c>
      <c r="AZ67" s="55">
        <v>1.3100000000000001E-2</v>
      </c>
      <c r="BA67" s="55">
        <v>1.4999999999999999E-2</v>
      </c>
      <c r="BB67" s="55">
        <v>1.66E-2</v>
      </c>
      <c r="BC67" s="55">
        <v>1.77E-2</v>
      </c>
      <c r="BD67" s="55">
        <v>1.83E-2</v>
      </c>
      <c r="BE67" s="55">
        <v>1.84E-2</v>
      </c>
      <c r="BF67" s="55">
        <v>1.7999999999999999E-2</v>
      </c>
      <c r="BG67" s="55">
        <v>1.7000000000000001E-2</v>
      </c>
      <c r="BH67" s="55">
        <v>1.5699999999999999E-2</v>
      </c>
      <c r="BI67" s="55">
        <v>1.4E-2</v>
      </c>
      <c r="BJ67" s="55">
        <v>1.2200000000000001E-2</v>
      </c>
      <c r="BK67" s="55">
        <v>1.0200000000000001E-2</v>
      </c>
      <c r="BL67" s="55">
        <v>8.3000000000000001E-3</v>
      </c>
      <c r="BM67" s="55">
        <v>6.3E-3</v>
      </c>
      <c r="BN67" s="55">
        <v>4.3E-3</v>
      </c>
      <c r="BO67" s="12">
        <v>4.4999999999999997E-3</v>
      </c>
      <c r="BP67" s="12">
        <v>4.8999999999999998E-3</v>
      </c>
      <c r="BQ67" s="12">
        <v>5.3E-3</v>
      </c>
      <c r="BR67" s="12">
        <v>5.8999999999999999E-3</v>
      </c>
      <c r="BS67" s="12">
        <v>6.4000000000000003E-3</v>
      </c>
      <c r="BT67" s="12">
        <v>7.1000000000000004E-3</v>
      </c>
      <c r="BU67" s="12">
        <v>7.6E-3</v>
      </c>
      <c r="BV67" s="12">
        <v>8.2000000000000007E-3</v>
      </c>
      <c r="BW67" s="12">
        <v>8.6E-3</v>
      </c>
      <c r="BX67" s="12">
        <v>8.8999999999999999E-3</v>
      </c>
      <c r="BY67" s="12">
        <v>8.9999999999999993E-3</v>
      </c>
      <c r="BZ67" s="12">
        <v>9.1000000000000004E-3</v>
      </c>
      <c r="CA67" s="12">
        <v>9.1000000000000004E-3</v>
      </c>
      <c r="CB67" s="12">
        <v>9.1999999999999998E-3</v>
      </c>
      <c r="CC67" s="12">
        <v>9.2999999999999992E-3</v>
      </c>
      <c r="CD67" s="12">
        <v>9.4000000000000004E-3</v>
      </c>
      <c r="CE67" s="12">
        <v>9.4999999999999998E-3</v>
      </c>
      <c r="CF67" s="12">
        <v>9.7000000000000003E-3</v>
      </c>
      <c r="CG67" s="12">
        <v>9.9000000000000008E-3</v>
      </c>
      <c r="CH67" s="12">
        <v>0.01</v>
      </c>
      <c r="CI67" s="50"/>
      <c r="CJ67" s="50"/>
      <c r="CK67" s="50"/>
      <c r="CL67" s="50"/>
      <c r="CM67" s="50"/>
      <c r="CN67" s="50"/>
      <c r="CO67" s="50"/>
      <c r="CP67" s="50"/>
      <c r="CQ67" s="50"/>
      <c r="CR67" s="50"/>
      <c r="CS67" s="50"/>
      <c r="CT67" s="50"/>
      <c r="CU67" s="50"/>
      <c r="CV67" s="50"/>
      <c r="CW67" s="50"/>
      <c r="CX67" s="50"/>
      <c r="CY67" s="50"/>
      <c r="CZ67" s="50"/>
      <c r="DA67" s="50"/>
      <c r="DB67" s="50"/>
      <c r="DC67" s="50"/>
      <c r="DD67" s="50"/>
      <c r="DE67" s="50"/>
    </row>
    <row r="68" spans="1:109" x14ac:dyDescent="0.2">
      <c r="A68" s="14">
        <v>86</v>
      </c>
      <c r="B68" s="55">
        <v>2.5000000000000001E-3</v>
      </c>
      <c r="C68" s="55">
        <v>1.4E-3</v>
      </c>
      <c r="D68" s="55">
        <v>2.9999999999999997E-4</v>
      </c>
      <c r="E68" s="55">
        <v>-8.0000000000000004E-4</v>
      </c>
      <c r="F68" s="55">
        <v>-1.8E-3</v>
      </c>
      <c r="G68" s="55">
        <v>-2.5999999999999999E-3</v>
      </c>
      <c r="H68" s="55">
        <v>-3.2000000000000002E-3</v>
      </c>
      <c r="I68" s="55">
        <v>-3.5999999999999999E-3</v>
      </c>
      <c r="J68" s="55">
        <v>-3.7000000000000002E-3</v>
      </c>
      <c r="K68" s="55">
        <v>-3.5000000000000001E-3</v>
      </c>
      <c r="L68" s="55">
        <v>-3.0000000000000001E-3</v>
      </c>
      <c r="M68" s="55">
        <v>-2.0999999999999999E-3</v>
      </c>
      <c r="N68" s="55">
        <v>-1E-3</v>
      </c>
      <c r="O68" s="55">
        <v>4.0000000000000002E-4</v>
      </c>
      <c r="P68" s="55">
        <v>1.9E-3</v>
      </c>
      <c r="Q68" s="55">
        <v>3.5999999999999999E-3</v>
      </c>
      <c r="R68" s="55">
        <v>5.4000000000000003E-3</v>
      </c>
      <c r="S68" s="55">
        <v>7.1000000000000004E-3</v>
      </c>
      <c r="T68" s="55">
        <v>8.8000000000000005E-3</v>
      </c>
      <c r="U68" s="55">
        <v>1.03E-2</v>
      </c>
      <c r="V68" s="55">
        <v>1.17E-2</v>
      </c>
      <c r="W68" s="55">
        <v>1.2800000000000001E-2</v>
      </c>
      <c r="X68" s="55">
        <v>1.3599999999999999E-2</v>
      </c>
      <c r="Y68" s="55">
        <v>1.4E-2</v>
      </c>
      <c r="Z68" s="55">
        <v>1.4E-2</v>
      </c>
      <c r="AA68" s="55">
        <v>1.35E-2</v>
      </c>
      <c r="AB68" s="55">
        <v>1.26E-2</v>
      </c>
      <c r="AC68" s="55">
        <v>1.14E-2</v>
      </c>
      <c r="AD68" s="55">
        <v>0.01</v>
      </c>
      <c r="AE68" s="55">
        <v>8.5000000000000006E-3</v>
      </c>
      <c r="AF68" s="55">
        <v>6.8999999999999999E-3</v>
      </c>
      <c r="AG68" s="55">
        <v>5.4999999999999997E-3</v>
      </c>
      <c r="AH68" s="55">
        <v>4.1999999999999997E-3</v>
      </c>
      <c r="AI68" s="55">
        <v>3.2000000000000002E-3</v>
      </c>
      <c r="AJ68" s="55">
        <v>2.3999999999999998E-3</v>
      </c>
      <c r="AK68" s="55">
        <v>2E-3</v>
      </c>
      <c r="AL68" s="55">
        <v>1.6999999999999999E-3</v>
      </c>
      <c r="AM68" s="55">
        <v>1.6000000000000001E-3</v>
      </c>
      <c r="AN68" s="55">
        <v>1.5E-3</v>
      </c>
      <c r="AO68" s="55">
        <v>1.5E-3</v>
      </c>
      <c r="AP68" s="55">
        <v>1.4E-3</v>
      </c>
      <c r="AQ68" s="55">
        <v>1.5E-3</v>
      </c>
      <c r="AR68" s="55">
        <v>1.6000000000000001E-3</v>
      </c>
      <c r="AS68" s="55">
        <v>2E-3</v>
      </c>
      <c r="AT68" s="55">
        <v>2.5999999999999999E-3</v>
      </c>
      <c r="AU68" s="55">
        <v>3.5000000000000001E-3</v>
      </c>
      <c r="AV68" s="55">
        <v>4.7000000000000002E-3</v>
      </c>
      <c r="AW68" s="55">
        <v>6.3E-3</v>
      </c>
      <c r="AX68" s="55">
        <v>8.0000000000000002E-3</v>
      </c>
      <c r="AY68" s="55">
        <v>0.01</v>
      </c>
      <c r="AZ68" s="55">
        <v>1.2E-2</v>
      </c>
      <c r="BA68" s="55">
        <v>1.38E-2</v>
      </c>
      <c r="BB68" s="55">
        <v>1.54E-2</v>
      </c>
      <c r="BC68" s="55">
        <v>1.66E-2</v>
      </c>
      <c r="BD68" s="55">
        <v>1.7299999999999999E-2</v>
      </c>
      <c r="BE68" s="55">
        <v>1.7500000000000002E-2</v>
      </c>
      <c r="BF68" s="55">
        <v>1.7100000000000001E-2</v>
      </c>
      <c r="BG68" s="55">
        <v>1.6199999999999999E-2</v>
      </c>
      <c r="BH68" s="55">
        <v>1.4999999999999999E-2</v>
      </c>
      <c r="BI68" s="55">
        <v>1.34E-2</v>
      </c>
      <c r="BJ68" s="55">
        <v>1.17E-2</v>
      </c>
      <c r="BK68" s="55">
        <v>9.7999999999999997E-3</v>
      </c>
      <c r="BL68" s="55">
        <v>7.9000000000000008E-3</v>
      </c>
      <c r="BM68" s="55">
        <v>6.0000000000000001E-3</v>
      </c>
      <c r="BN68" s="55">
        <v>4.1000000000000003E-3</v>
      </c>
      <c r="BO68" s="12">
        <v>4.3E-3</v>
      </c>
      <c r="BP68" s="12">
        <v>4.5999999999999999E-3</v>
      </c>
      <c r="BQ68" s="12">
        <v>5.1000000000000004E-3</v>
      </c>
      <c r="BR68" s="12">
        <v>5.5999999999999999E-3</v>
      </c>
      <c r="BS68" s="12">
        <v>6.1999999999999998E-3</v>
      </c>
      <c r="BT68" s="12">
        <v>6.7999999999999996E-3</v>
      </c>
      <c r="BU68" s="12">
        <v>7.4000000000000003E-3</v>
      </c>
      <c r="BV68" s="12">
        <v>7.9000000000000008E-3</v>
      </c>
      <c r="BW68" s="12">
        <v>8.3000000000000001E-3</v>
      </c>
      <c r="BX68" s="12">
        <v>8.6E-3</v>
      </c>
      <c r="BY68" s="12">
        <v>8.8999999999999999E-3</v>
      </c>
      <c r="BZ68" s="12">
        <v>8.9999999999999993E-3</v>
      </c>
      <c r="CA68" s="12">
        <v>9.1000000000000004E-3</v>
      </c>
      <c r="CB68" s="12">
        <v>9.1000000000000004E-3</v>
      </c>
      <c r="CC68" s="12">
        <v>9.1999999999999998E-3</v>
      </c>
      <c r="CD68" s="12">
        <v>9.2999999999999992E-3</v>
      </c>
      <c r="CE68" s="12">
        <v>9.4000000000000004E-3</v>
      </c>
      <c r="CF68" s="12">
        <v>9.5999999999999992E-3</v>
      </c>
      <c r="CG68" s="12">
        <v>9.7000000000000003E-3</v>
      </c>
      <c r="CH68" s="12">
        <v>9.9000000000000008E-3</v>
      </c>
      <c r="CI68" s="50"/>
      <c r="CJ68" s="50"/>
      <c r="CK68" s="50"/>
      <c r="CL68" s="50"/>
      <c r="CM68" s="50"/>
      <c r="CN68" s="50"/>
      <c r="CO68" s="50"/>
      <c r="CP68" s="50"/>
      <c r="CQ68" s="50"/>
      <c r="CR68" s="50"/>
      <c r="CS68" s="50"/>
      <c r="CT68" s="50"/>
      <c r="CU68" s="50"/>
      <c r="CV68" s="50"/>
      <c r="CW68" s="50"/>
      <c r="CX68" s="50"/>
      <c r="CY68" s="50"/>
      <c r="CZ68" s="50"/>
      <c r="DA68" s="50"/>
      <c r="DB68" s="50"/>
      <c r="DC68" s="50"/>
      <c r="DD68" s="50"/>
      <c r="DE68" s="50"/>
    </row>
    <row r="69" spans="1:109" x14ac:dyDescent="0.2">
      <c r="A69" s="14">
        <v>87</v>
      </c>
      <c r="B69" s="55">
        <v>1E-3</v>
      </c>
      <c r="C69" s="55">
        <v>0</v>
      </c>
      <c r="D69" s="55">
        <v>-1E-3</v>
      </c>
      <c r="E69" s="55">
        <v>-2E-3</v>
      </c>
      <c r="F69" s="55">
        <v>-2.8999999999999998E-3</v>
      </c>
      <c r="G69" s="55">
        <v>-3.5999999999999999E-3</v>
      </c>
      <c r="H69" s="55">
        <v>-4.1000000000000003E-3</v>
      </c>
      <c r="I69" s="55">
        <v>-4.3E-3</v>
      </c>
      <c r="J69" s="55">
        <v>-4.3E-3</v>
      </c>
      <c r="K69" s="55">
        <v>-3.8999999999999998E-3</v>
      </c>
      <c r="L69" s="55">
        <v>-3.3E-3</v>
      </c>
      <c r="M69" s="55">
        <v>-2.3E-3</v>
      </c>
      <c r="N69" s="55">
        <v>-1E-3</v>
      </c>
      <c r="O69" s="55">
        <v>5.0000000000000001E-4</v>
      </c>
      <c r="P69" s="55">
        <v>2.2000000000000001E-3</v>
      </c>
      <c r="Q69" s="55">
        <v>4.0000000000000001E-3</v>
      </c>
      <c r="R69" s="55">
        <v>5.7000000000000002E-3</v>
      </c>
      <c r="S69" s="55">
        <v>7.4999999999999997E-3</v>
      </c>
      <c r="T69" s="55">
        <v>9.1999999999999998E-3</v>
      </c>
      <c r="U69" s="55">
        <v>1.0699999999999999E-2</v>
      </c>
      <c r="V69" s="55">
        <v>1.2E-2</v>
      </c>
      <c r="W69" s="55">
        <v>1.2999999999999999E-2</v>
      </c>
      <c r="X69" s="55">
        <v>1.37E-2</v>
      </c>
      <c r="Y69" s="55">
        <v>1.4E-2</v>
      </c>
      <c r="Z69" s="55">
        <v>1.4E-2</v>
      </c>
      <c r="AA69" s="55">
        <v>1.35E-2</v>
      </c>
      <c r="AB69" s="55">
        <v>1.26E-2</v>
      </c>
      <c r="AC69" s="55">
        <v>1.15E-2</v>
      </c>
      <c r="AD69" s="55">
        <v>1.01E-2</v>
      </c>
      <c r="AE69" s="55">
        <v>8.6E-3</v>
      </c>
      <c r="AF69" s="55">
        <v>7.0000000000000001E-3</v>
      </c>
      <c r="AG69" s="55">
        <v>5.4999999999999997E-3</v>
      </c>
      <c r="AH69" s="55">
        <v>4.1000000000000003E-3</v>
      </c>
      <c r="AI69" s="55">
        <v>2.8999999999999998E-3</v>
      </c>
      <c r="AJ69" s="55">
        <v>2E-3</v>
      </c>
      <c r="AK69" s="55">
        <v>1.2999999999999999E-3</v>
      </c>
      <c r="AL69" s="55">
        <v>8.0000000000000004E-4</v>
      </c>
      <c r="AM69" s="55">
        <v>4.0000000000000002E-4</v>
      </c>
      <c r="AN69" s="55">
        <v>2.0000000000000001E-4</v>
      </c>
      <c r="AO69" s="55">
        <v>0</v>
      </c>
      <c r="AP69" s="55">
        <v>-1E-4</v>
      </c>
      <c r="AQ69" s="55">
        <v>-1E-4</v>
      </c>
      <c r="AR69" s="55">
        <v>1E-4</v>
      </c>
      <c r="AS69" s="55">
        <v>5.0000000000000001E-4</v>
      </c>
      <c r="AT69" s="55">
        <v>1.1999999999999999E-3</v>
      </c>
      <c r="AU69" s="55">
        <v>2.0999999999999999E-3</v>
      </c>
      <c r="AV69" s="55">
        <v>3.3999999999999998E-3</v>
      </c>
      <c r="AW69" s="55">
        <v>5.0000000000000001E-3</v>
      </c>
      <c r="AX69" s="55">
        <v>6.7999999999999996E-3</v>
      </c>
      <c r="AY69" s="55">
        <v>8.6999999999999994E-3</v>
      </c>
      <c r="AZ69" s="55">
        <v>1.0699999999999999E-2</v>
      </c>
      <c r="BA69" s="55">
        <v>1.26E-2</v>
      </c>
      <c r="BB69" s="55">
        <v>1.4200000000000001E-2</v>
      </c>
      <c r="BC69" s="55">
        <v>1.54E-2</v>
      </c>
      <c r="BD69" s="55">
        <v>1.6199999999999999E-2</v>
      </c>
      <c r="BE69" s="55">
        <v>1.6400000000000001E-2</v>
      </c>
      <c r="BF69" s="55">
        <v>1.61E-2</v>
      </c>
      <c r="BG69" s="55">
        <v>1.54E-2</v>
      </c>
      <c r="BH69" s="55">
        <v>1.4200000000000001E-2</v>
      </c>
      <c r="BI69" s="55">
        <v>1.2800000000000001E-2</v>
      </c>
      <c r="BJ69" s="55">
        <v>1.12E-2</v>
      </c>
      <c r="BK69" s="55">
        <v>9.4000000000000004E-3</v>
      </c>
      <c r="BL69" s="55">
        <v>7.6E-3</v>
      </c>
      <c r="BM69" s="55">
        <v>5.7999999999999996E-3</v>
      </c>
      <c r="BN69" s="55">
        <v>4.0000000000000001E-3</v>
      </c>
      <c r="BO69" s="12">
        <v>4.1000000000000003E-3</v>
      </c>
      <c r="BP69" s="12">
        <v>4.4999999999999997E-3</v>
      </c>
      <c r="BQ69" s="12">
        <v>4.8999999999999998E-3</v>
      </c>
      <c r="BR69" s="12">
        <v>5.4000000000000003E-3</v>
      </c>
      <c r="BS69" s="12">
        <v>6.0000000000000001E-3</v>
      </c>
      <c r="BT69" s="12">
        <v>6.6E-3</v>
      </c>
      <c r="BU69" s="12">
        <v>7.1000000000000004E-3</v>
      </c>
      <c r="BV69" s="12">
        <v>7.7000000000000002E-3</v>
      </c>
      <c r="BW69" s="12">
        <v>8.0999999999999996E-3</v>
      </c>
      <c r="BX69" s="12">
        <v>8.3999999999999995E-3</v>
      </c>
      <c r="BY69" s="12">
        <v>8.6E-3</v>
      </c>
      <c r="BZ69" s="12">
        <v>8.8000000000000005E-3</v>
      </c>
      <c r="CA69" s="12">
        <v>8.9999999999999993E-3</v>
      </c>
      <c r="CB69" s="12">
        <v>9.1000000000000004E-3</v>
      </c>
      <c r="CC69" s="12">
        <v>9.1000000000000004E-3</v>
      </c>
      <c r="CD69" s="12">
        <v>9.1999999999999998E-3</v>
      </c>
      <c r="CE69" s="12">
        <v>9.2999999999999992E-3</v>
      </c>
      <c r="CF69" s="12">
        <v>9.4999999999999998E-3</v>
      </c>
      <c r="CG69" s="12">
        <v>9.5999999999999992E-3</v>
      </c>
      <c r="CH69" s="12">
        <v>9.7000000000000003E-3</v>
      </c>
      <c r="CI69" s="50"/>
      <c r="CJ69" s="50"/>
      <c r="CK69" s="50"/>
      <c r="CL69" s="50"/>
      <c r="CM69" s="50"/>
      <c r="CN69" s="50"/>
      <c r="CO69" s="50"/>
      <c r="CP69" s="50"/>
      <c r="CQ69" s="50"/>
      <c r="CR69" s="50"/>
      <c r="CS69" s="50"/>
      <c r="CT69" s="50"/>
      <c r="CU69" s="50"/>
      <c r="CV69" s="50"/>
      <c r="CW69" s="50"/>
      <c r="CX69" s="50"/>
      <c r="CY69" s="50"/>
      <c r="CZ69" s="50"/>
      <c r="DA69" s="50"/>
      <c r="DB69" s="50"/>
      <c r="DC69" s="50"/>
      <c r="DD69" s="50"/>
      <c r="DE69" s="50"/>
    </row>
    <row r="70" spans="1:109" x14ac:dyDescent="0.2">
      <c r="A70" s="14">
        <v>88</v>
      </c>
      <c r="B70" s="55">
        <v>-6.9999999999999999E-4</v>
      </c>
      <c r="C70" s="55">
        <v>-1.6000000000000001E-3</v>
      </c>
      <c r="D70" s="55">
        <v>-2.5000000000000001E-3</v>
      </c>
      <c r="E70" s="55">
        <v>-3.3E-3</v>
      </c>
      <c r="F70" s="55">
        <v>-4.1000000000000003E-3</v>
      </c>
      <c r="G70" s="55">
        <v>-4.5999999999999999E-3</v>
      </c>
      <c r="H70" s="55">
        <v>-5.0000000000000001E-3</v>
      </c>
      <c r="I70" s="55">
        <v>-5.1000000000000004E-3</v>
      </c>
      <c r="J70" s="55">
        <v>-4.8999999999999998E-3</v>
      </c>
      <c r="K70" s="55">
        <v>-4.4000000000000003E-3</v>
      </c>
      <c r="L70" s="55">
        <v>-3.5000000000000001E-3</v>
      </c>
      <c r="M70" s="55">
        <v>-2.3999999999999998E-3</v>
      </c>
      <c r="N70" s="55">
        <v>-1E-3</v>
      </c>
      <c r="O70" s="55">
        <v>5.9999999999999995E-4</v>
      </c>
      <c r="P70" s="55">
        <v>2.3999999999999998E-3</v>
      </c>
      <c r="Q70" s="55">
        <v>4.1999999999999997E-3</v>
      </c>
      <c r="R70" s="55">
        <v>6.1000000000000004E-3</v>
      </c>
      <c r="S70" s="55">
        <v>7.9000000000000008E-3</v>
      </c>
      <c r="T70" s="55">
        <v>9.4999999999999998E-3</v>
      </c>
      <c r="U70" s="55">
        <v>1.09E-2</v>
      </c>
      <c r="V70" s="55">
        <v>1.2200000000000001E-2</v>
      </c>
      <c r="W70" s="55">
        <v>1.3100000000000001E-2</v>
      </c>
      <c r="X70" s="55">
        <v>1.37E-2</v>
      </c>
      <c r="Y70" s="55">
        <v>1.4E-2</v>
      </c>
      <c r="Z70" s="55">
        <v>1.3899999999999999E-2</v>
      </c>
      <c r="AA70" s="55">
        <v>1.34E-2</v>
      </c>
      <c r="AB70" s="55">
        <v>1.26E-2</v>
      </c>
      <c r="AC70" s="55">
        <v>1.15E-2</v>
      </c>
      <c r="AD70" s="55">
        <v>1.01E-2</v>
      </c>
      <c r="AE70" s="55">
        <v>8.6E-3</v>
      </c>
      <c r="AF70" s="55">
        <v>7.1000000000000004E-3</v>
      </c>
      <c r="AG70" s="55">
        <v>5.4999999999999997E-3</v>
      </c>
      <c r="AH70" s="55">
        <v>4.0000000000000001E-3</v>
      </c>
      <c r="AI70" s="55">
        <v>2.7000000000000001E-3</v>
      </c>
      <c r="AJ70" s="55">
        <v>1.6000000000000001E-3</v>
      </c>
      <c r="AK70" s="55">
        <v>6.9999999999999999E-4</v>
      </c>
      <c r="AL70" s="55">
        <v>-1E-4</v>
      </c>
      <c r="AM70" s="55">
        <v>-5.9999999999999995E-4</v>
      </c>
      <c r="AN70" s="55">
        <v>-1E-3</v>
      </c>
      <c r="AO70" s="55">
        <v>-1.2999999999999999E-3</v>
      </c>
      <c r="AP70" s="55">
        <v>-1.5E-3</v>
      </c>
      <c r="AQ70" s="55">
        <v>-1.5E-3</v>
      </c>
      <c r="AR70" s="55">
        <v>-1.4E-3</v>
      </c>
      <c r="AS70" s="55">
        <v>-8.9999999999999998E-4</v>
      </c>
      <c r="AT70" s="55">
        <v>-2.0000000000000001E-4</v>
      </c>
      <c r="AU70" s="55">
        <v>8.0000000000000004E-4</v>
      </c>
      <c r="AV70" s="55">
        <v>2.0999999999999999E-3</v>
      </c>
      <c r="AW70" s="55">
        <v>3.5999999999999999E-3</v>
      </c>
      <c r="AX70" s="55">
        <v>5.4999999999999997E-3</v>
      </c>
      <c r="AY70" s="55">
        <v>7.4000000000000003E-3</v>
      </c>
      <c r="AZ70" s="55">
        <v>9.4000000000000004E-3</v>
      </c>
      <c r="BA70" s="55">
        <v>1.12E-2</v>
      </c>
      <c r="BB70" s="55">
        <v>1.29E-2</v>
      </c>
      <c r="BC70" s="55">
        <v>1.41E-2</v>
      </c>
      <c r="BD70" s="55">
        <v>1.4999999999999999E-2</v>
      </c>
      <c r="BE70" s="55">
        <v>1.5299999999999999E-2</v>
      </c>
      <c r="BF70" s="55">
        <v>1.5100000000000001E-2</v>
      </c>
      <c r="BG70" s="55">
        <v>1.4500000000000001E-2</v>
      </c>
      <c r="BH70" s="55">
        <v>1.35E-2</v>
      </c>
      <c r="BI70" s="55">
        <v>1.2200000000000001E-2</v>
      </c>
      <c r="BJ70" s="55">
        <v>1.0699999999999999E-2</v>
      </c>
      <c r="BK70" s="55">
        <v>8.9999999999999993E-3</v>
      </c>
      <c r="BL70" s="55">
        <v>7.3000000000000001E-3</v>
      </c>
      <c r="BM70" s="55">
        <v>5.5999999999999999E-3</v>
      </c>
      <c r="BN70" s="55">
        <v>3.8999999999999998E-3</v>
      </c>
      <c r="BO70" s="12">
        <v>4.0000000000000001E-3</v>
      </c>
      <c r="BP70" s="12">
        <v>4.3E-3</v>
      </c>
      <c r="BQ70" s="12">
        <v>4.7000000000000002E-3</v>
      </c>
      <c r="BR70" s="12">
        <v>5.1999999999999998E-3</v>
      </c>
      <c r="BS70" s="12">
        <v>5.7999999999999996E-3</v>
      </c>
      <c r="BT70" s="12">
        <v>6.4000000000000003E-3</v>
      </c>
      <c r="BU70" s="12">
        <v>6.8999999999999999E-3</v>
      </c>
      <c r="BV70" s="12">
        <v>7.4000000000000003E-3</v>
      </c>
      <c r="BW70" s="12">
        <v>7.7999999999999996E-3</v>
      </c>
      <c r="BX70" s="12">
        <v>8.0999999999999996E-3</v>
      </c>
      <c r="BY70" s="12">
        <v>8.3999999999999995E-3</v>
      </c>
      <c r="BZ70" s="12">
        <v>8.6E-3</v>
      </c>
      <c r="CA70" s="12">
        <v>8.8000000000000005E-3</v>
      </c>
      <c r="CB70" s="12">
        <v>8.8999999999999999E-3</v>
      </c>
      <c r="CC70" s="12">
        <v>8.9999999999999993E-3</v>
      </c>
      <c r="CD70" s="12">
        <v>9.1000000000000004E-3</v>
      </c>
      <c r="CE70" s="12">
        <v>9.1999999999999998E-3</v>
      </c>
      <c r="CF70" s="12">
        <v>9.2999999999999992E-3</v>
      </c>
      <c r="CG70" s="12">
        <v>9.4999999999999998E-3</v>
      </c>
      <c r="CH70" s="12">
        <v>9.5999999999999992E-3</v>
      </c>
      <c r="CI70" s="50"/>
      <c r="CJ70" s="50"/>
      <c r="CK70" s="50"/>
      <c r="CL70" s="50"/>
      <c r="CM70" s="50"/>
      <c r="CN70" s="50"/>
      <c r="CO70" s="50"/>
      <c r="CP70" s="50"/>
      <c r="CQ70" s="50"/>
      <c r="CR70" s="50"/>
      <c r="CS70" s="50"/>
      <c r="CT70" s="50"/>
      <c r="CU70" s="50"/>
      <c r="CV70" s="50"/>
      <c r="CW70" s="50"/>
      <c r="CX70" s="50"/>
      <c r="CY70" s="50"/>
      <c r="CZ70" s="50"/>
      <c r="DA70" s="50"/>
      <c r="DB70" s="50"/>
      <c r="DC70" s="50"/>
      <c r="DD70" s="50"/>
      <c r="DE70" s="50"/>
    </row>
    <row r="71" spans="1:109" x14ac:dyDescent="0.2">
      <c r="A71" s="14">
        <v>89</v>
      </c>
      <c r="B71" s="55">
        <v>-2.7000000000000001E-3</v>
      </c>
      <c r="C71" s="55">
        <v>-3.3999999999999998E-3</v>
      </c>
      <c r="D71" s="55">
        <v>-4.1000000000000003E-3</v>
      </c>
      <c r="E71" s="55">
        <v>-4.7000000000000002E-3</v>
      </c>
      <c r="F71" s="55">
        <v>-5.3E-3</v>
      </c>
      <c r="G71" s="55">
        <v>-5.7000000000000002E-3</v>
      </c>
      <c r="H71" s="55">
        <v>-5.7999999999999996E-3</v>
      </c>
      <c r="I71" s="55">
        <v>-5.7999999999999996E-3</v>
      </c>
      <c r="J71" s="55">
        <v>-5.4000000000000003E-3</v>
      </c>
      <c r="K71" s="55">
        <v>-4.7000000000000002E-3</v>
      </c>
      <c r="L71" s="55">
        <v>-3.8E-3</v>
      </c>
      <c r="M71" s="55">
        <v>-2.5000000000000001E-3</v>
      </c>
      <c r="N71" s="55">
        <v>-1E-3</v>
      </c>
      <c r="O71" s="55">
        <v>8.0000000000000004E-4</v>
      </c>
      <c r="P71" s="55">
        <v>2.5999999999999999E-3</v>
      </c>
      <c r="Q71" s="55">
        <v>4.4999999999999997E-3</v>
      </c>
      <c r="R71" s="55">
        <v>6.4000000000000003E-3</v>
      </c>
      <c r="S71" s="55">
        <v>8.0999999999999996E-3</v>
      </c>
      <c r="T71" s="55">
        <v>9.7999999999999997E-3</v>
      </c>
      <c r="U71" s="55">
        <v>1.12E-2</v>
      </c>
      <c r="V71" s="55">
        <v>1.23E-2</v>
      </c>
      <c r="W71" s="55">
        <v>1.32E-2</v>
      </c>
      <c r="X71" s="55">
        <v>1.38E-2</v>
      </c>
      <c r="Y71" s="55">
        <v>1.4E-2</v>
      </c>
      <c r="Z71" s="55">
        <v>1.3899999999999999E-2</v>
      </c>
      <c r="AA71" s="55">
        <v>1.34E-2</v>
      </c>
      <c r="AB71" s="55">
        <v>1.26E-2</v>
      </c>
      <c r="AC71" s="55">
        <v>1.15E-2</v>
      </c>
      <c r="AD71" s="55">
        <v>1.0200000000000001E-2</v>
      </c>
      <c r="AE71" s="55">
        <v>8.6999999999999994E-3</v>
      </c>
      <c r="AF71" s="55">
        <v>7.1000000000000004E-3</v>
      </c>
      <c r="AG71" s="55">
        <v>5.4999999999999997E-3</v>
      </c>
      <c r="AH71" s="55">
        <v>3.8999999999999998E-3</v>
      </c>
      <c r="AI71" s="55">
        <v>2.5000000000000001E-3</v>
      </c>
      <c r="AJ71" s="55">
        <v>1.1999999999999999E-3</v>
      </c>
      <c r="AK71" s="55">
        <v>1E-4</v>
      </c>
      <c r="AL71" s="55">
        <v>-8.0000000000000004E-4</v>
      </c>
      <c r="AM71" s="55">
        <v>-1.6000000000000001E-3</v>
      </c>
      <c r="AN71" s="55">
        <v>-2.0999999999999999E-3</v>
      </c>
      <c r="AO71" s="55">
        <v>-2.5000000000000001E-3</v>
      </c>
      <c r="AP71" s="55">
        <v>-2.8E-3</v>
      </c>
      <c r="AQ71" s="55">
        <v>-2.8999999999999998E-3</v>
      </c>
      <c r="AR71" s="55">
        <v>-2.8E-3</v>
      </c>
      <c r="AS71" s="55">
        <v>-2.3E-3</v>
      </c>
      <c r="AT71" s="55">
        <v>-1.6000000000000001E-3</v>
      </c>
      <c r="AU71" s="55">
        <v>-5.9999999999999995E-4</v>
      </c>
      <c r="AV71" s="55">
        <v>6.9999999999999999E-4</v>
      </c>
      <c r="AW71" s="55">
        <v>2.3E-3</v>
      </c>
      <c r="AX71" s="55">
        <v>4.1000000000000003E-3</v>
      </c>
      <c r="AY71" s="55">
        <v>6.0000000000000001E-3</v>
      </c>
      <c r="AZ71" s="55">
        <v>7.9000000000000008E-3</v>
      </c>
      <c r="BA71" s="55">
        <v>9.7999999999999997E-3</v>
      </c>
      <c r="BB71" s="55">
        <v>1.14E-2</v>
      </c>
      <c r="BC71" s="55">
        <v>1.2800000000000001E-2</v>
      </c>
      <c r="BD71" s="55">
        <v>1.3599999999999999E-2</v>
      </c>
      <c r="BE71" s="55">
        <v>1.41E-2</v>
      </c>
      <c r="BF71" s="55">
        <v>1.4E-2</v>
      </c>
      <c r="BG71" s="55">
        <v>1.35E-2</v>
      </c>
      <c r="BH71" s="55">
        <v>1.2699999999999999E-2</v>
      </c>
      <c r="BI71" s="55">
        <v>1.15E-2</v>
      </c>
      <c r="BJ71" s="55">
        <v>1.0200000000000001E-2</v>
      </c>
      <c r="BK71" s="55">
        <v>8.6999999999999994E-3</v>
      </c>
      <c r="BL71" s="55">
        <v>7.1000000000000004E-3</v>
      </c>
      <c r="BM71" s="55">
        <v>5.4999999999999997E-3</v>
      </c>
      <c r="BN71" s="55">
        <v>3.8999999999999998E-3</v>
      </c>
      <c r="BO71" s="12">
        <v>4.0000000000000001E-3</v>
      </c>
      <c r="BP71" s="12">
        <v>4.1999999999999997E-3</v>
      </c>
      <c r="BQ71" s="12">
        <v>4.5999999999999999E-3</v>
      </c>
      <c r="BR71" s="12">
        <v>5.1000000000000004E-3</v>
      </c>
      <c r="BS71" s="12">
        <v>5.5999999999999999E-3</v>
      </c>
      <c r="BT71" s="12">
        <v>6.1999999999999998E-3</v>
      </c>
      <c r="BU71" s="12">
        <v>6.7000000000000002E-3</v>
      </c>
      <c r="BV71" s="12">
        <v>7.1999999999999998E-3</v>
      </c>
      <c r="BW71" s="12">
        <v>7.6E-3</v>
      </c>
      <c r="BX71" s="12">
        <v>7.9000000000000008E-3</v>
      </c>
      <c r="BY71" s="12">
        <v>8.0999999999999996E-3</v>
      </c>
      <c r="BZ71" s="12">
        <v>8.3000000000000001E-3</v>
      </c>
      <c r="CA71" s="12">
        <v>8.6E-3</v>
      </c>
      <c r="CB71" s="12">
        <v>8.8000000000000005E-3</v>
      </c>
      <c r="CC71" s="12">
        <v>8.8999999999999999E-3</v>
      </c>
      <c r="CD71" s="12">
        <v>8.9999999999999993E-3</v>
      </c>
      <c r="CE71" s="12">
        <v>9.1000000000000004E-3</v>
      </c>
      <c r="CF71" s="12">
        <v>9.1999999999999998E-3</v>
      </c>
      <c r="CG71" s="12">
        <v>9.2999999999999992E-3</v>
      </c>
      <c r="CH71" s="12">
        <v>9.4000000000000004E-3</v>
      </c>
      <c r="CI71" s="50"/>
      <c r="CJ71" s="50"/>
      <c r="CK71" s="50"/>
      <c r="CL71" s="50"/>
      <c r="CM71" s="50"/>
      <c r="CN71" s="50"/>
      <c r="CO71" s="50"/>
      <c r="CP71" s="50"/>
      <c r="CQ71" s="50"/>
      <c r="CR71" s="50"/>
      <c r="CS71" s="50"/>
      <c r="CT71" s="50"/>
      <c r="CU71" s="50"/>
      <c r="CV71" s="50"/>
      <c r="CW71" s="50"/>
      <c r="CX71" s="50"/>
      <c r="CY71" s="50"/>
      <c r="CZ71" s="50"/>
      <c r="DA71" s="50"/>
      <c r="DB71" s="50"/>
      <c r="DC71" s="50"/>
      <c r="DD71" s="50"/>
      <c r="DE71" s="50"/>
    </row>
    <row r="72" spans="1:109" x14ac:dyDescent="0.2">
      <c r="A72" s="14">
        <v>90</v>
      </c>
      <c r="B72" s="55">
        <v>-4.8999999999999998E-3</v>
      </c>
      <c r="C72" s="55">
        <v>-5.4000000000000003E-3</v>
      </c>
      <c r="D72" s="55">
        <v>-5.7999999999999996E-3</v>
      </c>
      <c r="E72" s="55">
        <v>-6.1999999999999998E-3</v>
      </c>
      <c r="F72" s="55">
        <v>-6.6E-3</v>
      </c>
      <c r="G72" s="55">
        <v>-6.7000000000000002E-3</v>
      </c>
      <c r="H72" s="55">
        <v>-6.7000000000000002E-3</v>
      </c>
      <c r="I72" s="55">
        <v>-6.4000000000000003E-3</v>
      </c>
      <c r="J72" s="55">
        <v>-5.8999999999999999E-3</v>
      </c>
      <c r="K72" s="55">
        <v>-5.0000000000000001E-3</v>
      </c>
      <c r="L72" s="55">
        <v>-3.8999999999999998E-3</v>
      </c>
      <c r="M72" s="55">
        <v>-2.5000000000000001E-3</v>
      </c>
      <c r="N72" s="55">
        <v>-8.9999999999999998E-4</v>
      </c>
      <c r="O72" s="55">
        <v>8.9999999999999998E-4</v>
      </c>
      <c r="P72" s="55">
        <v>2.8E-3</v>
      </c>
      <c r="Q72" s="55">
        <v>4.7000000000000002E-3</v>
      </c>
      <c r="R72" s="55">
        <v>6.6E-3</v>
      </c>
      <c r="S72" s="55">
        <v>8.3999999999999995E-3</v>
      </c>
      <c r="T72" s="55">
        <v>0.01</v>
      </c>
      <c r="U72" s="55">
        <v>1.1299999999999999E-2</v>
      </c>
      <c r="V72" s="55">
        <v>1.24E-2</v>
      </c>
      <c r="W72" s="55">
        <v>1.32E-2</v>
      </c>
      <c r="X72" s="55">
        <v>1.38E-2</v>
      </c>
      <c r="Y72" s="55">
        <v>1.3899999999999999E-2</v>
      </c>
      <c r="Z72" s="55">
        <v>1.38E-2</v>
      </c>
      <c r="AA72" s="55">
        <v>1.3299999999999999E-2</v>
      </c>
      <c r="AB72" s="55">
        <v>1.2500000000000001E-2</v>
      </c>
      <c r="AC72" s="55">
        <v>1.14E-2</v>
      </c>
      <c r="AD72" s="55">
        <v>1.0200000000000001E-2</v>
      </c>
      <c r="AE72" s="55">
        <v>8.6999999999999994E-3</v>
      </c>
      <c r="AF72" s="55">
        <v>7.1000000000000004E-3</v>
      </c>
      <c r="AG72" s="55">
        <v>5.4000000000000003E-3</v>
      </c>
      <c r="AH72" s="55">
        <v>3.8E-3</v>
      </c>
      <c r="AI72" s="55">
        <v>2.3E-3</v>
      </c>
      <c r="AJ72" s="55">
        <v>8.0000000000000004E-4</v>
      </c>
      <c r="AK72" s="55">
        <v>-4.0000000000000002E-4</v>
      </c>
      <c r="AL72" s="55">
        <v>-1.5E-3</v>
      </c>
      <c r="AM72" s="55">
        <v>-2.3999999999999998E-3</v>
      </c>
      <c r="AN72" s="55">
        <v>-3.2000000000000002E-3</v>
      </c>
      <c r="AO72" s="55">
        <v>-3.7000000000000002E-3</v>
      </c>
      <c r="AP72" s="55">
        <v>-4.0000000000000001E-3</v>
      </c>
      <c r="AQ72" s="55">
        <v>-4.1999999999999997E-3</v>
      </c>
      <c r="AR72" s="55">
        <v>-4.1000000000000003E-3</v>
      </c>
      <c r="AS72" s="55">
        <v>-3.7000000000000002E-3</v>
      </c>
      <c r="AT72" s="55">
        <v>-3.0000000000000001E-3</v>
      </c>
      <c r="AU72" s="55">
        <v>-2E-3</v>
      </c>
      <c r="AV72" s="55">
        <v>-6.9999999999999999E-4</v>
      </c>
      <c r="AW72" s="55">
        <v>8.9999999999999998E-4</v>
      </c>
      <c r="AX72" s="55">
        <v>2.5999999999999999E-3</v>
      </c>
      <c r="AY72" s="55">
        <v>4.4999999999999997E-3</v>
      </c>
      <c r="AZ72" s="55">
        <v>6.4000000000000003E-3</v>
      </c>
      <c r="BA72" s="55">
        <v>8.3000000000000001E-3</v>
      </c>
      <c r="BB72" s="55">
        <v>9.9000000000000008E-3</v>
      </c>
      <c r="BC72" s="55">
        <v>1.1299999999999999E-2</v>
      </c>
      <c r="BD72" s="55">
        <v>1.2200000000000001E-2</v>
      </c>
      <c r="BE72" s="55">
        <v>1.2800000000000001E-2</v>
      </c>
      <c r="BF72" s="55">
        <v>1.29E-2</v>
      </c>
      <c r="BG72" s="55">
        <v>1.2500000000000001E-2</v>
      </c>
      <c r="BH72" s="55">
        <v>1.1900000000000001E-2</v>
      </c>
      <c r="BI72" s="55">
        <v>1.09E-2</v>
      </c>
      <c r="BJ72" s="55">
        <v>9.7000000000000003E-3</v>
      </c>
      <c r="BK72" s="55">
        <v>8.3000000000000001E-3</v>
      </c>
      <c r="BL72" s="55">
        <v>6.8999999999999999E-3</v>
      </c>
      <c r="BM72" s="55">
        <v>5.4999999999999997E-3</v>
      </c>
      <c r="BN72" s="55">
        <v>4.0000000000000001E-3</v>
      </c>
      <c r="BO72" s="12">
        <v>4.0000000000000001E-3</v>
      </c>
      <c r="BP72" s="12">
        <v>4.1999999999999997E-3</v>
      </c>
      <c r="BQ72" s="12">
        <v>4.4999999999999997E-3</v>
      </c>
      <c r="BR72" s="12">
        <v>5.0000000000000001E-3</v>
      </c>
      <c r="BS72" s="12">
        <v>5.4999999999999997E-3</v>
      </c>
      <c r="BT72" s="12">
        <v>6.0000000000000001E-3</v>
      </c>
      <c r="BU72" s="12">
        <v>6.4999999999999997E-3</v>
      </c>
      <c r="BV72" s="12">
        <v>7.0000000000000001E-3</v>
      </c>
      <c r="BW72" s="12">
        <v>7.3000000000000001E-3</v>
      </c>
      <c r="BX72" s="12">
        <v>7.6E-3</v>
      </c>
      <c r="BY72" s="12">
        <v>7.7999999999999996E-3</v>
      </c>
      <c r="BZ72" s="12">
        <v>8.0999999999999996E-3</v>
      </c>
      <c r="CA72" s="12">
        <v>8.3000000000000001E-3</v>
      </c>
      <c r="CB72" s="12">
        <v>8.5000000000000006E-3</v>
      </c>
      <c r="CC72" s="12">
        <v>8.8000000000000005E-3</v>
      </c>
      <c r="CD72" s="12">
        <v>8.8999999999999999E-3</v>
      </c>
      <c r="CE72" s="12">
        <v>8.9999999999999993E-3</v>
      </c>
      <c r="CF72" s="12">
        <v>9.1000000000000004E-3</v>
      </c>
      <c r="CG72" s="12">
        <v>9.1999999999999998E-3</v>
      </c>
      <c r="CH72" s="12">
        <v>9.2999999999999992E-3</v>
      </c>
      <c r="CI72" s="50"/>
      <c r="CJ72" s="50"/>
      <c r="CK72" s="50"/>
      <c r="CL72" s="50"/>
      <c r="CM72" s="50"/>
      <c r="CN72" s="50"/>
      <c r="CO72" s="50"/>
      <c r="CP72" s="50"/>
      <c r="CQ72" s="50"/>
      <c r="CR72" s="50"/>
      <c r="CS72" s="50"/>
      <c r="CT72" s="50"/>
      <c r="CU72" s="50"/>
      <c r="CV72" s="50"/>
      <c r="CW72" s="50"/>
      <c r="CX72" s="50"/>
      <c r="CY72" s="50"/>
      <c r="CZ72" s="50"/>
      <c r="DA72" s="50"/>
      <c r="DB72" s="50"/>
      <c r="DC72" s="50"/>
      <c r="DD72" s="50"/>
      <c r="DE72" s="50"/>
    </row>
    <row r="73" spans="1:109" x14ac:dyDescent="0.2">
      <c r="A73" s="14">
        <v>91</v>
      </c>
      <c r="B73" s="55">
        <v>-7.3000000000000001E-3</v>
      </c>
      <c r="C73" s="55">
        <v>-7.4999999999999997E-3</v>
      </c>
      <c r="D73" s="55">
        <v>-7.7000000000000002E-3</v>
      </c>
      <c r="E73" s="55">
        <v>-7.7999999999999996E-3</v>
      </c>
      <c r="F73" s="55">
        <v>-7.9000000000000008E-3</v>
      </c>
      <c r="G73" s="55">
        <v>-7.7999999999999996E-3</v>
      </c>
      <c r="H73" s="55">
        <v>-7.4999999999999997E-3</v>
      </c>
      <c r="I73" s="55">
        <v>-7.0000000000000001E-3</v>
      </c>
      <c r="J73" s="55">
        <v>-6.3E-3</v>
      </c>
      <c r="K73" s="55">
        <v>-5.3E-3</v>
      </c>
      <c r="L73" s="55">
        <v>-4.0000000000000001E-3</v>
      </c>
      <c r="M73" s="55">
        <v>-2.5000000000000001E-3</v>
      </c>
      <c r="N73" s="55">
        <v>-8.0000000000000004E-4</v>
      </c>
      <c r="O73" s="55">
        <v>1E-3</v>
      </c>
      <c r="P73" s="55">
        <v>2.8999999999999998E-3</v>
      </c>
      <c r="Q73" s="55">
        <v>4.8999999999999998E-3</v>
      </c>
      <c r="R73" s="55">
        <v>6.7999999999999996E-3</v>
      </c>
      <c r="S73" s="55">
        <v>8.5000000000000006E-3</v>
      </c>
      <c r="T73" s="55">
        <v>1.01E-2</v>
      </c>
      <c r="U73" s="55">
        <v>1.14E-2</v>
      </c>
      <c r="V73" s="55">
        <v>1.2500000000000001E-2</v>
      </c>
      <c r="W73" s="55">
        <v>1.32E-2</v>
      </c>
      <c r="X73" s="55">
        <v>1.37E-2</v>
      </c>
      <c r="Y73" s="55">
        <v>1.3899999999999999E-2</v>
      </c>
      <c r="Z73" s="55">
        <v>1.37E-2</v>
      </c>
      <c r="AA73" s="55">
        <v>1.32E-2</v>
      </c>
      <c r="AB73" s="55">
        <v>1.24E-2</v>
      </c>
      <c r="AC73" s="55">
        <v>1.14E-2</v>
      </c>
      <c r="AD73" s="55">
        <v>1.01E-2</v>
      </c>
      <c r="AE73" s="55">
        <v>8.6999999999999994E-3</v>
      </c>
      <c r="AF73" s="55">
        <v>7.1000000000000004E-3</v>
      </c>
      <c r="AG73" s="55">
        <v>5.4000000000000003E-3</v>
      </c>
      <c r="AH73" s="55">
        <v>3.7000000000000002E-3</v>
      </c>
      <c r="AI73" s="55">
        <v>2E-3</v>
      </c>
      <c r="AJ73" s="55">
        <v>5.0000000000000001E-4</v>
      </c>
      <c r="AK73" s="55">
        <v>-8.9999999999999998E-4</v>
      </c>
      <c r="AL73" s="55">
        <v>-2.2000000000000001E-3</v>
      </c>
      <c r="AM73" s="55">
        <v>-3.2000000000000002E-3</v>
      </c>
      <c r="AN73" s="55">
        <v>-4.1000000000000003E-3</v>
      </c>
      <c r="AO73" s="55">
        <v>-4.7000000000000002E-3</v>
      </c>
      <c r="AP73" s="55">
        <v>-5.1999999999999998E-3</v>
      </c>
      <c r="AQ73" s="55">
        <v>-5.4000000000000003E-3</v>
      </c>
      <c r="AR73" s="55">
        <v>-5.3E-3</v>
      </c>
      <c r="AS73" s="55">
        <v>-5.0000000000000001E-3</v>
      </c>
      <c r="AT73" s="55">
        <v>-4.3E-3</v>
      </c>
      <c r="AU73" s="55">
        <v>-3.3E-3</v>
      </c>
      <c r="AV73" s="55">
        <v>-2.0999999999999999E-3</v>
      </c>
      <c r="AW73" s="55">
        <v>-5.9999999999999995E-4</v>
      </c>
      <c r="AX73" s="55">
        <v>1.1000000000000001E-3</v>
      </c>
      <c r="AY73" s="55">
        <v>3.0000000000000001E-3</v>
      </c>
      <c r="AZ73" s="55">
        <v>4.7999999999999996E-3</v>
      </c>
      <c r="BA73" s="55">
        <v>6.6E-3</v>
      </c>
      <c r="BB73" s="55">
        <v>8.3000000000000001E-3</v>
      </c>
      <c r="BC73" s="55">
        <v>9.7000000000000003E-3</v>
      </c>
      <c r="BD73" s="55">
        <v>1.0699999999999999E-2</v>
      </c>
      <c r="BE73" s="55">
        <v>1.14E-2</v>
      </c>
      <c r="BF73" s="55">
        <v>1.1599999999999999E-2</v>
      </c>
      <c r="BG73" s="55">
        <v>1.15E-2</v>
      </c>
      <c r="BH73" s="55">
        <v>1.0999999999999999E-2</v>
      </c>
      <c r="BI73" s="55">
        <v>1.0200000000000001E-2</v>
      </c>
      <c r="BJ73" s="55">
        <v>9.1999999999999998E-3</v>
      </c>
      <c r="BK73" s="55">
        <v>8.0000000000000002E-3</v>
      </c>
      <c r="BL73" s="55">
        <v>6.7999999999999996E-3</v>
      </c>
      <c r="BM73" s="55">
        <v>5.4999999999999997E-3</v>
      </c>
      <c r="BN73" s="55">
        <v>4.1999999999999997E-3</v>
      </c>
      <c r="BO73" s="12">
        <v>4.1999999999999997E-3</v>
      </c>
      <c r="BP73" s="12">
        <v>4.3E-3</v>
      </c>
      <c r="BQ73" s="12">
        <v>4.5999999999999999E-3</v>
      </c>
      <c r="BR73" s="12">
        <v>4.8999999999999998E-3</v>
      </c>
      <c r="BS73" s="12">
        <v>5.4000000000000003E-3</v>
      </c>
      <c r="BT73" s="12">
        <v>5.7999999999999996E-3</v>
      </c>
      <c r="BU73" s="12">
        <v>6.3E-3</v>
      </c>
      <c r="BV73" s="12">
        <v>6.7000000000000002E-3</v>
      </c>
      <c r="BW73" s="12">
        <v>7.1000000000000004E-3</v>
      </c>
      <c r="BX73" s="12">
        <v>7.4000000000000003E-3</v>
      </c>
      <c r="BY73" s="12">
        <v>7.6E-3</v>
      </c>
      <c r="BZ73" s="12">
        <v>7.7999999999999996E-3</v>
      </c>
      <c r="CA73" s="12">
        <v>8.0000000000000002E-3</v>
      </c>
      <c r="CB73" s="12">
        <v>8.3000000000000001E-3</v>
      </c>
      <c r="CC73" s="12">
        <v>8.5000000000000006E-3</v>
      </c>
      <c r="CD73" s="12">
        <v>8.6999999999999994E-3</v>
      </c>
      <c r="CE73" s="12">
        <v>8.8000000000000005E-3</v>
      </c>
      <c r="CF73" s="12">
        <v>8.8999999999999999E-3</v>
      </c>
      <c r="CG73" s="12">
        <v>8.9999999999999993E-3</v>
      </c>
      <c r="CH73" s="12">
        <v>9.1000000000000004E-3</v>
      </c>
      <c r="CI73" s="50"/>
      <c r="CJ73" s="50"/>
      <c r="CK73" s="50"/>
      <c r="CL73" s="50"/>
      <c r="CM73" s="50"/>
      <c r="CN73" s="50"/>
      <c r="CO73" s="50"/>
      <c r="CP73" s="50"/>
      <c r="CQ73" s="50"/>
      <c r="CR73" s="50"/>
      <c r="CS73" s="50"/>
      <c r="CT73" s="50"/>
      <c r="CU73" s="50"/>
      <c r="CV73" s="50"/>
      <c r="CW73" s="50"/>
      <c r="CX73" s="50"/>
      <c r="CY73" s="50"/>
      <c r="CZ73" s="50"/>
      <c r="DA73" s="50"/>
      <c r="DB73" s="50"/>
      <c r="DC73" s="50"/>
      <c r="DD73" s="50"/>
      <c r="DE73" s="50"/>
    </row>
    <row r="74" spans="1:109" x14ac:dyDescent="0.2">
      <c r="A74" s="14">
        <v>92</v>
      </c>
      <c r="B74" s="55">
        <v>-0.01</v>
      </c>
      <c r="C74" s="55">
        <v>-9.7999999999999997E-3</v>
      </c>
      <c r="D74" s="55">
        <v>-9.7000000000000003E-3</v>
      </c>
      <c r="E74" s="55">
        <v>-9.4999999999999998E-3</v>
      </c>
      <c r="F74" s="55">
        <v>-9.1999999999999998E-3</v>
      </c>
      <c r="G74" s="55">
        <v>-8.8000000000000005E-3</v>
      </c>
      <c r="H74" s="55">
        <v>-8.3000000000000001E-3</v>
      </c>
      <c r="I74" s="55">
        <v>-7.6E-3</v>
      </c>
      <c r="J74" s="55">
        <v>-6.6E-3</v>
      </c>
      <c r="K74" s="55">
        <v>-5.4999999999999997E-3</v>
      </c>
      <c r="L74" s="55">
        <v>-4.1000000000000003E-3</v>
      </c>
      <c r="M74" s="55">
        <v>-2.5000000000000001E-3</v>
      </c>
      <c r="N74" s="55">
        <v>-6.9999999999999999E-4</v>
      </c>
      <c r="O74" s="55">
        <v>1.1999999999999999E-3</v>
      </c>
      <c r="P74" s="55">
        <v>3.0999999999999999E-3</v>
      </c>
      <c r="Q74" s="55">
        <v>5.0000000000000001E-3</v>
      </c>
      <c r="R74" s="55">
        <v>6.8999999999999999E-3</v>
      </c>
      <c r="S74" s="55">
        <v>8.6E-3</v>
      </c>
      <c r="T74" s="55">
        <v>1.01E-2</v>
      </c>
      <c r="U74" s="55">
        <v>1.14E-2</v>
      </c>
      <c r="V74" s="55">
        <v>1.2500000000000001E-2</v>
      </c>
      <c r="W74" s="55">
        <v>1.32E-2</v>
      </c>
      <c r="X74" s="55">
        <v>1.3599999999999999E-2</v>
      </c>
      <c r="Y74" s="55">
        <v>1.38E-2</v>
      </c>
      <c r="Z74" s="55">
        <v>1.3599999999999999E-2</v>
      </c>
      <c r="AA74" s="55">
        <v>1.3100000000000001E-2</v>
      </c>
      <c r="AB74" s="55">
        <v>1.23E-2</v>
      </c>
      <c r="AC74" s="55">
        <v>1.1299999999999999E-2</v>
      </c>
      <c r="AD74" s="55">
        <v>1.01E-2</v>
      </c>
      <c r="AE74" s="55">
        <v>8.6E-3</v>
      </c>
      <c r="AF74" s="55">
        <v>7.0000000000000001E-3</v>
      </c>
      <c r="AG74" s="55">
        <v>5.3E-3</v>
      </c>
      <c r="AH74" s="55">
        <v>3.5999999999999999E-3</v>
      </c>
      <c r="AI74" s="55">
        <v>1.8E-3</v>
      </c>
      <c r="AJ74" s="55">
        <v>2.0000000000000001E-4</v>
      </c>
      <c r="AK74" s="55">
        <v>-1.2999999999999999E-3</v>
      </c>
      <c r="AL74" s="55">
        <v>-2.7000000000000001E-3</v>
      </c>
      <c r="AM74" s="55">
        <v>-3.8999999999999998E-3</v>
      </c>
      <c r="AN74" s="55">
        <v>-4.8999999999999998E-3</v>
      </c>
      <c r="AO74" s="55">
        <v>-5.7000000000000002E-3</v>
      </c>
      <c r="AP74" s="55">
        <v>-6.1999999999999998E-3</v>
      </c>
      <c r="AQ74" s="55">
        <v>-6.4999999999999997E-3</v>
      </c>
      <c r="AR74" s="55">
        <v>-6.4999999999999997E-3</v>
      </c>
      <c r="AS74" s="55">
        <v>-6.1999999999999998E-3</v>
      </c>
      <c r="AT74" s="55">
        <v>-5.5999999999999999E-3</v>
      </c>
      <c r="AU74" s="55">
        <v>-4.7000000000000002E-3</v>
      </c>
      <c r="AV74" s="55">
        <v>-3.5000000000000001E-3</v>
      </c>
      <c r="AW74" s="55">
        <v>-2E-3</v>
      </c>
      <c r="AX74" s="55">
        <v>-4.0000000000000002E-4</v>
      </c>
      <c r="AY74" s="55">
        <v>1.2999999999999999E-3</v>
      </c>
      <c r="AZ74" s="55">
        <v>3.2000000000000002E-3</v>
      </c>
      <c r="BA74" s="55">
        <v>4.8999999999999998E-3</v>
      </c>
      <c r="BB74" s="55">
        <v>6.6E-3</v>
      </c>
      <c r="BC74" s="55">
        <v>8.0000000000000002E-3</v>
      </c>
      <c r="BD74" s="55">
        <v>9.1000000000000004E-3</v>
      </c>
      <c r="BE74" s="55">
        <v>9.9000000000000008E-3</v>
      </c>
      <c r="BF74" s="55">
        <v>1.03E-2</v>
      </c>
      <c r="BG74" s="55">
        <v>1.03E-2</v>
      </c>
      <c r="BH74" s="55">
        <v>1.01E-2</v>
      </c>
      <c r="BI74" s="55">
        <v>9.4999999999999998E-3</v>
      </c>
      <c r="BJ74" s="55">
        <v>8.6999999999999994E-3</v>
      </c>
      <c r="BK74" s="55">
        <v>7.7999999999999996E-3</v>
      </c>
      <c r="BL74" s="55">
        <v>6.7000000000000002E-3</v>
      </c>
      <c r="BM74" s="55">
        <v>5.5999999999999999E-3</v>
      </c>
      <c r="BN74" s="55">
        <v>4.4999999999999997E-3</v>
      </c>
      <c r="BO74" s="12">
        <v>4.4000000000000003E-3</v>
      </c>
      <c r="BP74" s="12">
        <v>4.4999999999999997E-3</v>
      </c>
      <c r="BQ74" s="12">
        <v>4.5999999999999999E-3</v>
      </c>
      <c r="BR74" s="12">
        <v>4.8999999999999998E-3</v>
      </c>
      <c r="BS74" s="12">
        <v>5.3E-3</v>
      </c>
      <c r="BT74" s="12">
        <v>5.7000000000000002E-3</v>
      </c>
      <c r="BU74" s="12">
        <v>6.1999999999999998E-3</v>
      </c>
      <c r="BV74" s="12">
        <v>6.4999999999999997E-3</v>
      </c>
      <c r="BW74" s="12">
        <v>6.8999999999999999E-3</v>
      </c>
      <c r="BX74" s="12">
        <v>7.1000000000000004E-3</v>
      </c>
      <c r="BY74" s="12">
        <v>7.3000000000000001E-3</v>
      </c>
      <c r="BZ74" s="12">
        <v>7.4999999999999997E-3</v>
      </c>
      <c r="CA74" s="12">
        <v>7.7999999999999996E-3</v>
      </c>
      <c r="CB74" s="12">
        <v>8.0000000000000002E-3</v>
      </c>
      <c r="CC74" s="12">
        <v>8.2000000000000007E-3</v>
      </c>
      <c r="CD74" s="12">
        <v>8.3999999999999995E-3</v>
      </c>
      <c r="CE74" s="12">
        <v>8.6999999999999994E-3</v>
      </c>
      <c r="CF74" s="12">
        <v>8.8000000000000005E-3</v>
      </c>
      <c r="CG74" s="12">
        <v>8.8999999999999999E-3</v>
      </c>
      <c r="CH74" s="12">
        <v>8.9999999999999993E-3</v>
      </c>
      <c r="CI74" s="50"/>
      <c r="CJ74" s="50"/>
      <c r="CK74" s="50"/>
      <c r="CL74" s="50"/>
      <c r="CM74" s="50"/>
      <c r="CN74" s="50"/>
      <c r="CO74" s="50"/>
      <c r="CP74" s="50"/>
      <c r="CQ74" s="50"/>
      <c r="CR74" s="50"/>
      <c r="CS74" s="50"/>
      <c r="CT74" s="50"/>
      <c r="CU74" s="50"/>
      <c r="CV74" s="50"/>
      <c r="CW74" s="50"/>
      <c r="CX74" s="50"/>
      <c r="CY74" s="50"/>
      <c r="CZ74" s="50"/>
      <c r="DA74" s="50"/>
      <c r="DB74" s="50"/>
      <c r="DC74" s="50"/>
      <c r="DD74" s="50"/>
      <c r="DE74" s="50"/>
    </row>
    <row r="75" spans="1:109" x14ac:dyDescent="0.2">
      <c r="A75" s="14">
        <v>93</v>
      </c>
      <c r="B75" s="55">
        <v>-1.2800000000000001E-2</v>
      </c>
      <c r="C75" s="55">
        <v>-1.23E-2</v>
      </c>
      <c r="D75" s="55">
        <v>-1.18E-2</v>
      </c>
      <c r="E75" s="55">
        <v>-1.12E-2</v>
      </c>
      <c r="F75" s="55">
        <v>-1.06E-2</v>
      </c>
      <c r="G75" s="55">
        <v>-9.9000000000000008E-3</v>
      </c>
      <c r="H75" s="55">
        <v>-9.1000000000000004E-3</v>
      </c>
      <c r="I75" s="55">
        <v>-8.0999999999999996E-3</v>
      </c>
      <c r="J75" s="55">
        <v>-6.8999999999999999E-3</v>
      </c>
      <c r="K75" s="55">
        <v>-5.5999999999999999E-3</v>
      </c>
      <c r="L75" s="55">
        <v>-4.1000000000000003E-3</v>
      </c>
      <c r="M75" s="55">
        <v>-2.3999999999999998E-3</v>
      </c>
      <c r="N75" s="55">
        <v>-5.9999999999999995E-4</v>
      </c>
      <c r="O75" s="55">
        <v>1.2999999999999999E-3</v>
      </c>
      <c r="P75" s="55">
        <v>3.3E-3</v>
      </c>
      <c r="Q75" s="55">
        <v>5.1999999999999998E-3</v>
      </c>
      <c r="R75" s="55">
        <v>7.0000000000000001E-3</v>
      </c>
      <c r="S75" s="55">
        <v>8.6999999999999994E-3</v>
      </c>
      <c r="T75" s="55">
        <v>1.01E-2</v>
      </c>
      <c r="U75" s="55">
        <v>1.14E-2</v>
      </c>
      <c r="V75" s="55">
        <v>1.24E-2</v>
      </c>
      <c r="W75" s="55">
        <v>1.3100000000000001E-2</v>
      </c>
      <c r="X75" s="55">
        <v>1.35E-2</v>
      </c>
      <c r="Y75" s="55">
        <v>1.3599999999999999E-2</v>
      </c>
      <c r="Z75" s="55">
        <v>1.34E-2</v>
      </c>
      <c r="AA75" s="55">
        <v>1.2999999999999999E-2</v>
      </c>
      <c r="AB75" s="55">
        <v>1.2200000000000001E-2</v>
      </c>
      <c r="AC75" s="55">
        <v>1.12E-2</v>
      </c>
      <c r="AD75" s="55">
        <v>0.01</v>
      </c>
      <c r="AE75" s="55">
        <v>8.5000000000000006E-3</v>
      </c>
      <c r="AF75" s="55">
        <v>6.8999999999999999E-3</v>
      </c>
      <c r="AG75" s="55">
        <v>5.1999999999999998E-3</v>
      </c>
      <c r="AH75" s="55">
        <v>3.3999999999999998E-3</v>
      </c>
      <c r="AI75" s="55">
        <v>1.6999999999999999E-3</v>
      </c>
      <c r="AJ75" s="55">
        <v>-1E-4</v>
      </c>
      <c r="AK75" s="55">
        <v>-1.6999999999999999E-3</v>
      </c>
      <c r="AL75" s="55">
        <v>-3.2000000000000002E-3</v>
      </c>
      <c r="AM75" s="55">
        <v>-4.4999999999999997E-3</v>
      </c>
      <c r="AN75" s="55">
        <v>-5.5999999999999999E-3</v>
      </c>
      <c r="AO75" s="55">
        <v>-6.4999999999999997E-3</v>
      </c>
      <c r="AP75" s="55">
        <v>-7.1000000000000004E-3</v>
      </c>
      <c r="AQ75" s="55">
        <v>-7.4999999999999997E-3</v>
      </c>
      <c r="AR75" s="55">
        <v>-7.6E-3</v>
      </c>
      <c r="AS75" s="55">
        <v>-7.3000000000000001E-3</v>
      </c>
      <c r="AT75" s="55">
        <v>-6.7999999999999996E-3</v>
      </c>
      <c r="AU75" s="55">
        <v>-6.0000000000000001E-3</v>
      </c>
      <c r="AV75" s="55">
        <v>-4.8999999999999998E-3</v>
      </c>
      <c r="AW75" s="55">
        <v>-3.5000000000000001E-3</v>
      </c>
      <c r="AX75" s="55">
        <v>-2E-3</v>
      </c>
      <c r="AY75" s="55">
        <v>-2.9999999999999997E-4</v>
      </c>
      <c r="AZ75" s="55">
        <v>1.4E-3</v>
      </c>
      <c r="BA75" s="55">
        <v>3.2000000000000002E-3</v>
      </c>
      <c r="BB75" s="55">
        <v>4.7999999999999996E-3</v>
      </c>
      <c r="BC75" s="55">
        <v>6.1999999999999998E-3</v>
      </c>
      <c r="BD75" s="55">
        <v>7.4000000000000003E-3</v>
      </c>
      <c r="BE75" s="55">
        <v>8.3000000000000001E-3</v>
      </c>
      <c r="BF75" s="55">
        <v>8.8999999999999999E-3</v>
      </c>
      <c r="BG75" s="55">
        <v>9.1999999999999998E-3</v>
      </c>
      <c r="BH75" s="55">
        <v>9.1000000000000004E-3</v>
      </c>
      <c r="BI75" s="55">
        <v>8.8000000000000005E-3</v>
      </c>
      <c r="BJ75" s="55">
        <v>8.2000000000000007E-3</v>
      </c>
      <c r="BK75" s="55">
        <v>7.6E-3</v>
      </c>
      <c r="BL75" s="55">
        <v>6.7999999999999996E-3</v>
      </c>
      <c r="BM75" s="55">
        <v>5.8999999999999999E-3</v>
      </c>
      <c r="BN75" s="55">
        <v>5.0000000000000001E-3</v>
      </c>
      <c r="BO75" s="12">
        <v>4.7999999999999996E-3</v>
      </c>
      <c r="BP75" s="12">
        <v>4.7000000000000002E-3</v>
      </c>
      <c r="BQ75" s="12">
        <v>4.7999999999999996E-3</v>
      </c>
      <c r="BR75" s="12">
        <v>5.0000000000000001E-3</v>
      </c>
      <c r="BS75" s="12">
        <v>5.3E-3</v>
      </c>
      <c r="BT75" s="12">
        <v>5.7000000000000002E-3</v>
      </c>
      <c r="BU75" s="12">
        <v>6.0000000000000001E-3</v>
      </c>
      <c r="BV75" s="12">
        <v>6.4000000000000003E-3</v>
      </c>
      <c r="BW75" s="12">
        <v>6.6E-3</v>
      </c>
      <c r="BX75" s="12">
        <v>6.8999999999999999E-3</v>
      </c>
      <c r="BY75" s="12">
        <v>7.1000000000000004E-3</v>
      </c>
      <c r="BZ75" s="12">
        <v>7.3000000000000001E-3</v>
      </c>
      <c r="CA75" s="12">
        <v>7.4999999999999997E-3</v>
      </c>
      <c r="CB75" s="12">
        <v>7.7000000000000002E-3</v>
      </c>
      <c r="CC75" s="12">
        <v>7.9000000000000008E-3</v>
      </c>
      <c r="CD75" s="12">
        <v>8.2000000000000007E-3</v>
      </c>
      <c r="CE75" s="12">
        <v>8.3999999999999995E-3</v>
      </c>
      <c r="CF75" s="12">
        <v>8.6E-3</v>
      </c>
      <c r="CG75" s="12">
        <v>8.6999999999999994E-3</v>
      </c>
      <c r="CH75" s="12">
        <v>8.8000000000000005E-3</v>
      </c>
      <c r="CI75" s="50"/>
      <c r="CJ75" s="50"/>
      <c r="CK75" s="50"/>
      <c r="CL75" s="50"/>
      <c r="CM75" s="50"/>
      <c r="CN75" s="50"/>
      <c r="CO75" s="50"/>
      <c r="CP75" s="50"/>
      <c r="CQ75" s="50"/>
      <c r="CR75" s="50"/>
      <c r="CS75" s="50"/>
      <c r="CT75" s="50"/>
      <c r="CU75" s="50"/>
      <c r="CV75" s="50"/>
      <c r="CW75" s="50"/>
      <c r="CX75" s="50"/>
      <c r="CY75" s="50"/>
      <c r="CZ75" s="50"/>
      <c r="DA75" s="50"/>
      <c r="DB75" s="50"/>
      <c r="DC75" s="50"/>
      <c r="DD75" s="50"/>
      <c r="DE75" s="50"/>
    </row>
    <row r="76" spans="1:109" x14ac:dyDescent="0.2">
      <c r="A76" s="14">
        <v>94</v>
      </c>
      <c r="B76" s="55">
        <v>-1.5900000000000001E-2</v>
      </c>
      <c r="C76" s="55">
        <v>-1.4999999999999999E-2</v>
      </c>
      <c r="D76" s="55">
        <v>-1.4E-2</v>
      </c>
      <c r="E76" s="55">
        <v>-1.3100000000000001E-2</v>
      </c>
      <c r="F76" s="55">
        <v>-1.21E-2</v>
      </c>
      <c r="G76" s="55">
        <v>-1.0999999999999999E-2</v>
      </c>
      <c r="H76" s="55">
        <v>-9.7999999999999997E-3</v>
      </c>
      <c r="I76" s="55">
        <v>-8.6E-3</v>
      </c>
      <c r="J76" s="55">
        <v>-7.1999999999999998E-3</v>
      </c>
      <c r="K76" s="55">
        <v>-5.5999999999999999E-3</v>
      </c>
      <c r="L76" s="55">
        <v>-4.0000000000000001E-3</v>
      </c>
      <c r="M76" s="55">
        <v>-2.2000000000000001E-3</v>
      </c>
      <c r="N76" s="55">
        <v>-4.0000000000000002E-4</v>
      </c>
      <c r="O76" s="55">
        <v>1.5E-3</v>
      </c>
      <c r="P76" s="55">
        <v>3.3999999999999998E-3</v>
      </c>
      <c r="Q76" s="55">
        <v>5.3E-3</v>
      </c>
      <c r="R76" s="55">
        <v>7.0000000000000001E-3</v>
      </c>
      <c r="S76" s="55">
        <v>8.6999999999999994E-3</v>
      </c>
      <c r="T76" s="55">
        <v>1.01E-2</v>
      </c>
      <c r="U76" s="55">
        <v>1.1299999999999999E-2</v>
      </c>
      <c r="V76" s="55">
        <v>1.2200000000000001E-2</v>
      </c>
      <c r="W76" s="55">
        <v>1.29E-2</v>
      </c>
      <c r="X76" s="55">
        <v>1.3299999999999999E-2</v>
      </c>
      <c r="Y76" s="55">
        <v>1.34E-2</v>
      </c>
      <c r="Z76" s="55">
        <v>1.3299999999999999E-2</v>
      </c>
      <c r="AA76" s="55">
        <v>1.2800000000000001E-2</v>
      </c>
      <c r="AB76" s="55">
        <v>1.21E-2</v>
      </c>
      <c r="AC76" s="55">
        <v>1.11E-2</v>
      </c>
      <c r="AD76" s="55">
        <v>9.7999999999999997E-3</v>
      </c>
      <c r="AE76" s="55">
        <v>8.3999999999999995E-3</v>
      </c>
      <c r="AF76" s="55">
        <v>6.7999999999999996E-3</v>
      </c>
      <c r="AG76" s="55">
        <v>5.1000000000000004E-3</v>
      </c>
      <c r="AH76" s="55">
        <v>3.3E-3</v>
      </c>
      <c r="AI76" s="55">
        <v>1.5E-3</v>
      </c>
      <c r="AJ76" s="55">
        <v>-2.9999999999999997E-4</v>
      </c>
      <c r="AK76" s="55">
        <v>-2E-3</v>
      </c>
      <c r="AL76" s="55">
        <v>-3.5999999999999999E-3</v>
      </c>
      <c r="AM76" s="55">
        <v>-5.0000000000000001E-3</v>
      </c>
      <c r="AN76" s="55">
        <v>-6.1999999999999998E-3</v>
      </c>
      <c r="AO76" s="55">
        <v>-7.1999999999999998E-3</v>
      </c>
      <c r="AP76" s="55">
        <v>-7.9000000000000008E-3</v>
      </c>
      <c r="AQ76" s="55">
        <v>-8.3999999999999995E-3</v>
      </c>
      <c r="AR76" s="55">
        <v>-8.5000000000000006E-3</v>
      </c>
      <c r="AS76" s="55">
        <v>-8.3999999999999995E-3</v>
      </c>
      <c r="AT76" s="55">
        <v>-8.0000000000000002E-3</v>
      </c>
      <c r="AU76" s="55">
        <v>-7.3000000000000001E-3</v>
      </c>
      <c r="AV76" s="55">
        <v>-6.3E-3</v>
      </c>
      <c r="AW76" s="55">
        <v>-5.0000000000000001E-3</v>
      </c>
      <c r="AX76" s="55">
        <v>-3.5999999999999999E-3</v>
      </c>
      <c r="AY76" s="55">
        <v>-2E-3</v>
      </c>
      <c r="AZ76" s="55">
        <v>-4.0000000000000002E-4</v>
      </c>
      <c r="BA76" s="55">
        <v>1.2999999999999999E-3</v>
      </c>
      <c r="BB76" s="55">
        <v>2.8999999999999998E-3</v>
      </c>
      <c r="BC76" s="55">
        <v>4.4000000000000003E-3</v>
      </c>
      <c r="BD76" s="55">
        <v>5.5999999999999999E-3</v>
      </c>
      <c r="BE76" s="55">
        <v>6.7000000000000002E-3</v>
      </c>
      <c r="BF76" s="55">
        <v>7.4000000000000003E-3</v>
      </c>
      <c r="BG76" s="55">
        <v>7.9000000000000008E-3</v>
      </c>
      <c r="BH76" s="55">
        <v>8.0999999999999996E-3</v>
      </c>
      <c r="BI76" s="55">
        <v>8.0000000000000002E-3</v>
      </c>
      <c r="BJ76" s="55">
        <v>7.7999999999999996E-3</v>
      </c>
      <c r="BK76" s="55">
        <v>7.4000000000000003E-3</v>
      </c>
      <c r="BL76" s="55">
        <v>6.7999999999999996E-3</v>
      </c>
      <c r="BM76" s="55">
        <v>6.1999999999999998E-3</v>
      </c>
      <c r="BN76" s="55">
        <v>5.5999999999999999E-3</v>
      </c>
      <c r="BO76" s="12">
        <v>5.3E-3</v>
      </c>
      <c r="BP76" s="12">
        <v>5.1999999999999998E-3</v>
      </c>
      <c r="BQ76" s="12">
        <v>5.1000000000000004E-3</v>
      </c>
      <c r="BR76" s="12">
        <v>5.1999999999999998E-3</v>
      </c>
      <c r="BS76" s="12">
        <v>5.4000000000000003E-3</v>
      </c>
      <c r="BT76" s="12">
        <v>5.5999999999999999E-3</v>
      </c>
      <c r="BU76" s="12">
        <v>5.8999999999999999E-3</v>
      </c>
      <c r="BV76" s="12">
        <v>6.1999999999999998E-3</v>
      </c>
      <c r="BW76" s="12">
        <v>6.4000000000000003E-3</v>
      </c>
      <c r="BX76" s="12">
        <v>6.6E-3</v>
      </c>
      <c r="BY76" s="12">
        <v>6.7999999999999996E-3</v>
      </c>
      <c r="BZ76" s="12">
        <v>7.0000000000000001E-3</v>
      </c>
      <c r="CA76" s="12">
        <v>7.1999999999999998E-3</v>
      </c>
      <c r="CB76" s="12">
        <v>7.4000000000000003E-3</v>
      </c>
      <c r="CC76" s="12">
        <v>7.7000000000000002E-3</v>
      </c>
      <c r="CD76" s="12">
        <v>7.9000000000000008E-3</v>
      </c>
      <c r="CE76" s="12">
        <v>8.0999999999999996E-3</v>
      </c>
      <c r="CF76" s="12">
        <v>8.3000000000000001E-3</v>
      </c>
      <c r="CG76" s="12">
        <v>8.6E-3</v>
      </c>
      <c r="CH76" s="12">
        <v>8.6999999999999994E-3</v>
      </c>
      <c r="CI76" s="50"/>
      <c r="CJ76" s="50"/>
      <c r="CK76" s="50"/>
      <c r="CL76" s="50"/>
      <c r="CM76" s="50"/>
      <c r="CN76" s="50"/>
      <c r="CO76" s="50"/>
      <c r="CP76" s="50"/>
      <c r="CQ76" s="50"/>
      <c r="CR76" s="50"/>
      <c r="CS76" s="50"/>
      <c r="CT76" s="50"/>
      <c r="CU76" s="50"/>
      <c r="CV76" s="50"/>
      <c r="CW76" s="50"/>
      <c r="CX76" s="50"/>
      <c r="CY76" s="50"/>
      <c r="CZ76" s="50"/>
      <c r="DA76" s="50"/>
      <c r="DB76" s="50"/>
      <c r="DC76" s="50"/>
      <c r="DD76" s="50"/>
      <c r="DE76" s="50"/>
    </row>
    <row r="77" spans="1:109" x14ac:dyDescent="0.2">
      <c r="A77" s="14">
        <v>95</v>
      </c>
      <c r="B77" s="55">
        <v>-1.9199999999999998E-2</v>
      </c>
      <c r="C77" s="55">
        <v>-1.78E-2</v>
      </c>
      <c r="D77" s="55">
        <v>-1.6400000000000001E-2</v>
      </c>
      <c r="E77" s="55">
        <v>-1.4999999999999999E-2</v>
      </c>
      <c r="F77" s="55">
        <v>-1.35E-2</v>
      </c>
      <c r="G77" s="55">
        <v>-1.21E-2</v>
      </c>
      <c r="H77" s="55">
        <v>-1.0500000000000001E-2</v>
      </c>
      <c r="I77" s="55">
        <v>-8.9999999999999993E-3</v>
      </c>
      <c r="J77" s="55">
        <v>-7.3000000000000001E-3</v>
      </c>
      <c r="K77" s="55">
        <v>-5.5999999999999999E-3</v>
      </c>
      <c r="L77" s="55">
        <v>-3.8E-3</v>
      </c>
      <c r="M77" s="55">
        <v>-2E-3</v>
      </c>
      <c r="N77" s="55">
        <v>-1E-4</v>
      </c>
      <c r="O77" s="55">
        <v>1.6999999999999999E-3</v>
      </c>
      <c r="P77" s="55">
        <v>3.5999999999999999E-3</v>
      </c>
      <c r="Q77" s="55">
        <v>5.4000000000000003E-3</v>
      </c>
      <c r="R77" s="55">
        <v>7.0000000000000001E-3</v>
      </c>
      <c r="S77" s="55">
        <v>8.6E-3</v>
      </c>
      <c r="T77" s="55">
        <v>0.01</v>
      </c>
      <c r="U77" s="55">
        <v>1.11E-2</v>
      </c>
      <c r="V77" s="55">
        <v>1.2E-2</v>
      </c>
      <c r="W77" s="55">
        <v>1.2699999999999999E-2</v>
      </c>
      <c r="X77" s="55">
        <v>1.3100000000000001E-2</v>
      </c>
      <c r="Y77" s="55">
        <v>1.32E-2</v>
      </c>
      <c r="Z77" s="55">
        <v>1.3100000000000001E-2</v>
      </c>
      <c r="AA77" s="55">
        <v>1.26E-2</v>
      </c>
      <c r="AB77" s="55">
        <v>1.1900000000000001E-2</v>
      </c>
      <c r="AC77" s="55">
        <v>1.09E-2</v>
      </c>
      <c r="AD77" s="55">
        <v>9.7000000000000003E-3</v>
      </c>
      <c r="AE77" s="55">
        <v>8.3000000000000001E-3</v>
      </c>
      <c r="AF77" s="55">
        <v>6.7000000000000002E-3</v>
      </c>
      <c r="AG77" s="55">
        <v>4.8999999999999998E-3</v>
      </c>
      <c r="AH77" s="55">
        <v>3.0999999999999999E-3</v>
      </c>
      <c r="AI77" s="55">
        <v>1.2999999999999999E-3</v>
      </c>
      <c r="AJ77" s="55">
        <v>-5.0000000000000001E-4</v>
      </c>
      <c r="AK77" s="55">
        <v>-2.3E-3</v>
      </c>
      <c r="AL77" s="55">
        <v>-3.8999999999999998E-3</v>
      </c>
      <c r="AM77" s="55">
        <v>-5.4000000000000003E-3</v>
      </c>
      <c r="AN77" s="55">
        <v>-6.7000000000000002E-3</v>
      </c>
      <c r="AO77" s="55">
        <v>-7.7999999999999996E-3</v>
      </c>
      <c r="AP77" s="55">
        <v>-8.6E-3</v>
      </c>
      <c r="AQ77" s="55">
        <v>-9.1999999999999998E-3</v>
      </c>
      <c r="AR77" s="55">
        <v>-9.4000000000000004E-3</v>
      </c>
      <c r="AS77" s="55">
        <v>-9.4000000000000004E-3</v>
      </c>
      <c r="AT77" s="55">
        <v>-9.1000000000000004E-3</v>
      </c>
      <c r="AU77" s="55">
        <v>-8.5000000000000006E-3</v>
      </c>
      <c r="AV77" s="55">
        <v>-7.7000000000000002E-3</v>
      </c>
      <c r="AW77" s="55">
        <v>-6.6E-3</v>
      </c>
      <c r="AX77" s="55">
        <v>-5.3E-3</v>
      </c>
      <c r="AY77" s="55">
        <v>-3.8E-3</v>
      </c>
      <c r="AZ77" s="55">
        <v>-2.2000000000000001E-3</v>
      </c>
      <c r="BA77" s="55">
        <v>-5.9999999999999995E-4</v>
      </c>
      <c r="BB77" s="55">
        <v>8.9999999999999998E-4</v>
      </c>
      <c r="BC77" s="55">
        <v>2.3999999999999998E-3</v>
      </c>
      <c r="BD77" s="55">
        <v>3.8E-3</v>
      </c>
      <c r="BE77" s="55">
        <v>4.8999999999999998E-3</v>
      </c>
      <c r="BF77" s="55">
        <v>5.8999999999999999E-3</v>
      </c>
      <c r="BG77" s="55">
        <v>6.6E-3</v>
      </c>
      <c r="BH77" s="55">
        <v>7.0000000000000001E-3</v>
      </c>
      <c r="BI77" s="55">
        <v>7.3000000000000001E-3</v>
      </c>
      <c r="BJ77" s="55">
        <v>7.3000000000000001E-3</v>
      </c>
      <c r="BK77" s="55">
        <v>7.1999999999999998E-3</v>
      </c>
      <c r="BL77" s="55">
        <v>7.0000000000000001E-3</v>
      </c>
      <c r="BM77" s="55">
        <v>6.7000000000000002E-3</v>
      </c>
      <c r="BN77" s="55">
        <v>6.3E-3</v>
      </c>
      <c r="BO77" s="12">
        <v>5.8999999999999999E-3</v>
      </c>
      <c r="BP77" s="12">
        <v>5.7000000000000002E-3</v>
      </c>
      <c r="BQ77" s="12">
        <v>5.4999999999999997E-3</v>
      </c>
      <c r="BR77" s="12">
        <v>5.4999999999999997E-3</v>
      </c>
      <c r="BS77" s="12">
        <v>5.5999999999999999E-3</v>
      </c>
      <c r="BT77" s="12">
        <v>5.7000000000000002E-3</v>
      </c>
      <c r="BU77" s="12">
        <v>5.7999999999999996E-3</v>
      </c>
      <c r="BV77" s="12">
        <v>6.0000000000000001E-3</v>
      </c>
      <c r="BW77" s="12">
        <v>6.1999999999999998E-3</v>
      </c>
      <c r="BX77" s="12">
        <v>6.4000000000000003E-3</v>
      </c>
      <c r="BY77" s="12">
        <v>6.6E-3</v>
      </c>
      <c r="BZ77" s="12">
        <v>6.7000000000000002E-3</v>
      </c>
      <c r="CA77" s="12">
        <v>6.8999999999999999E-3</v>
      </c>
      <c r="CB77" s="12">
        <v>7.1999999999999998E-3</v>
      </c>
      <c r="CC77" s="12">
        <v>7.4000000000000003E-3</v>
      </c>
      <c r="CD77" s="12">
        <v>7.6E-3</v>
      </c>
      <c r="CE77" s="12">
        <v>7.7999999999999996E-3</v>
      </c>
      <c r="CF77" s="12">
        <v>8.0999999999999996E-3</v>
      </c>
      <c r="CG77" s="12">
        <v>8.3000000000000001E-3</v>
      </c>
      <c r="CH77" s="12">
        <v>8.5000000000000006E-3</v>
      </c>
      <c r="CI77" s="50"/>
      <c r="CJ77" s="50"/>
      <c r="CK77" s="50"/>
      <c r="CL77" s="50"/>
      <c r="CM77" s="50"/>
      <c r="CN77" s="50"/>
      <c r="CO77" s="50"/>
      <c r="CP77" s="50"/>
      <c r="CQ77" s="50"/>
      <c r="CR77" s="50"/>
      <c r="CS77" s="50"/>
      <c r="CT77" s="50"/>
      <c r="CU77" s="50"/>
      <c r="CV77" s="50"/>
      <c r="CW77" s="50"/>
      <c r="CX77" s="50"/>
      <c r="CY77" s="50"/>
      <c r="CZ77" s="50"/>
      <c r="DA77" s="50"/>
      <c r="DB77" s="50"/>
      <c r="DC77" s="50"/>
      <c r="DD77" s="50"/>
      <c r="DE77" s="50"/>
    </row>
    <row r="78" spans="1:109" x14ac:dyDescent="0.2">
      <c r="A78" s="14">
        <v>96</v>
      </c>
      <c r="B78" s="55">
        <v>-1.83E-2</v>
      </c>
      <c r="C78" s="55">
        <v>-1.6899999999999998E-2</v>
      </c>
      <c r="D78" s="55">
        <v>-1.5599999999999999E-2</v>
      </c>
      <c r="E78" s="55">
        <v>-1.4200000000000001E-2</v>
      </c>
      <c r="F78" s="55">
        <v>-1.29E-2</v>
      </c>
      <c r="G78" s="55">
        <v>-1.15E-2</v>
      </c>
      <c r="H78" s="55">
        <v>-0.01</v>
      </c>
      <c r="I78" s="55">
        <v>-8.5000000000000006E-3</v>
      </c>
      <c r="J78" s="55">
        <v>-7.0000000000000001E-3</v>
      </c>
      <c r="K78" s="55">
        <v>-5.3E-3</v>
      </c>
      <c r="L78" s="55">
        <v>-3.5999999999999999E-3</v>
      </c>
      <c r="M78" s="55">
        <v>-1.9E-3</v>
      </c>
      <c r="N78" s="55">
        <v>-1E-4</v>
      </c>
      <c r="O78" s="55">
        <v>1.6999999999999999E-3</v>
      </c>
      <c r="P78" s="55">
        <v>3.3999999999999998E-3</v>
      </c>
      <c r="Q78" s="55">
        <v>5.1000000000000004E-3</v>
      </c>
      <c r="R78" s="55">
        <v>6.7000000000000002E-3</v>
      </c>
      <c r="S78" s="55">
        <v>8.2000000000000007E-3</v>
      </c>
      <c r="T78" s="55">
        <v>9.4999999999999998E-3</v>
      </c>
      <c r="U78" s="55">
        <v>1.06E-2</v>
      </c>
      <c r="V78" s="55">
        <v>1.14E-2</v>
      </c>
      <c r="W78" s="55">
        <v>1.21E-2</v>
      </c>
      <c r="X78" s="55">
        <v>1.2500000000000001E-2</v>
      </c>
      <c r="Y78" s="55">
        <v>1.26E-2</v>
      </c>
      <c r="Z78" s="55">
        <v>1.24E-2</v>
      </c>
      <c r="AA78" s="55">
        <v>1.2E-2</v>
      </c>
      <c r="AB78" s="55">
        <v>1.1299999999999999E-2</v>
      </c>
      <c r="AC78" s="55">
        <v>1.04E-2</v>
      </c>
      <c r="AD78" s="55">
        <v>9.1999999999999998E-3</v>
      </c>
      <c r="AE78" s="55">
        <v>7.9000000000000008E-3</v>
      </c>
      <c r="AF78" s="55">
        <v>6.3E-3</v>
      </c>
      <c r="AG78" s="55">
        <v>4.7000000000000002E-3</v>
      </c>
      <c r="AH78" s="55">
        <v>3.0000000000000001E-3</v>
      </c>
      <c r="AI78" s="55">
        <v>1.1999999999999999E-3</v>
      </c>
      <c r="AJ78" s="55">
        <v>-5.0000000000000001E-4</v>
      </c>
      <c r="AK78" s="55">
        <v>-2.2000000000000001E-3</v>
      </c>
      <c r="AL78" s="55">
        <v>-3.7000000000000002E-3</v>
      </c>
      <c r="AM78" s="55">
        <v>-5.1999999999999998E-3</v>
      </c>
      <c r="AN78" s="55">
        <v>-6.4000000000000003E-3</v>
      </c>
      <c r="AO78" s="55">
        <v>-7.4000000000000003E-3</v>
      </c>
      <c r="AP78" s="55">
        <v>-8.2000000000000007E-3</v>
      </c>
      <c r="AQ78" s="55">
        <v>-8.6999999999999994E-3</v>
      </c>
      <c r="AR78" s="55">
        <v>-8.9999999999999993E-3</v>
      </c>
      <c r="AS78" s="55">
        <v>-8.9999999999999993E-3</v>
      </c>
      <c r="AT78" s="55">
        <v>-8.6999999999999994E-3</v>
      </c>
      <c r="AU78" s="55">
        <v>-8.0999999999999996E-3</v>
      </c>
      <c r="AV78" s="55">
        <v>-7.3000000000000001E-3</v>
      </c>
      <c r="AW78" s="55">
        <v>-6.1999999999999998E-3</v>
      </c>
      <c r="AX78" s="55">
        <v>-5.0000000000000001E-3</v>
      </c>
      <c r="AY78" s="55">
        <v>-3.5999999999999999E-3</v>
      </c>
      <c r="AZ78" s="55">
        <v>-2.0999999999999999E-3</v>
      </c>
      <c r="BA78" s="55">
        <v>-5.9999999999999995E-4</v>
      </c>
      <c r="BB78" s="55">
        <v>8.9999999999999998E-4</v>
      </c>
      <c r="BC78" s="55">
        <v>2.3E-3</v>
      </c>
      <c r="BD78" s="55">
        <v>3.5999999999999999E-3</v>
      </c>
      <c r="BE78" s="55">
        <v>4.7000000000000002E-3</v>
      </c>
      <c r="BF78" s="55">
        <v>5.5999999999999999E-3</v>
      </c>
      <c r="BG78" s="55">
        <v>6.1999999999999998E-3</v>
      </c>
      <c r="BH78" s="55">
        <v>6.7000000000000002E-3</v>
      </c>
      <c r="BI78" s="55">
        <v>6.8999999999999999E-3</v>
      </c>
      <c r="BJ78" s="55">
        <v>6.8999999999999999E-3</v>
      </c>
      <c r="BK78" s="55">
        <v>6.7999999999999996E-3</v>
      </c>
      <c r="BL78" s="55">
        <v>6.6E-3</v>
      </c>
      <c r="BM78" s="55">
        <v>6.3E-3</v>
      </c>
      <c r="BN78" s="55">
        <v>6.0000000000000001E-3</v>
      </c>
      <c r="BO78" s="12">
        <v>5.5999999999999999E-3</v>
      </c>
      <c r="BP78" s="12">
        <v>5.4000000000000003E-3</v>
      </c>
      <c r="BQ78" s="12">
        <v>5.3E-3</v>
      </c>
      <c r="BR78" s="12">
        <v>5.1999999999999998E-3</v>
      </c>
      <c r="BS78" s="12">
        <v>5.3E-3</v>
      </c>
      <c r="BT78" s="12">
        <v>5.4000000000000003E-3</v>
      </c>
      <c r="BU78" s="12">
        <v>5.4999999999999997E-3</v>
      </c>
      <c r="BV78" s="12">
        <v>5.7000000000000002E-3</v>
      </c>
      <c r="BW78" s="12">
        <v>5.8999999999999999E-3</v>
      </c>
      <c r="BX78" s="12">
        <v>6.1000000000000004E-3</v>
      </c>
      <c r="BY78" s="12">
        <v>6.1999999999999998E-3</v>
      </c>
      <c r="BZ78" s="12">
        <v>6.4000000000000003E-3</v>
      </c>
      <c r="CA78" s="12">
        <v>6.6E-3</v>
      </c>
      <c r="CB78" s="12">
        <v>6.7999999999999996E-3</v>
      </c>
      <c r="CC78" s="12">
        <v>7.0000000000000001E-3</v>
      </c>
      <c r="CD78" s="12">
        <v>7.1999999999999998E-3</v>
      </c>
      <c r="CE78" s="12">
        <v>7.4000000000000003E-3</v>
      </c>
      <c r="CF78" s="12">
        <v>7.7000000000000002E-3</v>
      </c>
      <c r="CG78" s="12">
        <v>7.9000000000000008E-3</v>
      </c>
      <c r="CH78" s="12">
        <v>8.0999999999999996E-3</v>
      </c>
      <c r="CI78" s="50"/>
      <c r="CJ78" s="50"/>
      <c r="CK78" s="50"/>
      <c r="CL78" s="50"/>
      <c r="CM78" s="50"/>
      <c r="CN78" s="50"/>
      <c r="CO78" s="50"/>
      <c r="CP78" s="50"/>
      <c r="CQ78" s="50"/>
      <c r="CR78" s="50"/>
      <c r="CS78" s="50"/>
      <c r="CT78" s="50"/>
      <c r="CU78" s="50"/>
      <c r="CV78" s="50"/>
      <c r="CW78" s="50"/>
      <c r="CX78" s="50"/>
      <c r="CY78" s="50"/>
      <c r="CZ78" s="50"/>
      <c r="DA78" s="50"/>
      <c r="DB78" s="50"/>
      <c r="DC78" s="50"/>
      <c r="DD78" s="50"/>
      <c r="DE78" s="50"/>
    </row>
    <row r="79" spans="1:109" x14ac:dyDescent="0.2">
      <c r="A79" s="14">
        <v>97</v>
      </c>
      <c r="B79" s="55">
        <v>-1.7299999999999999E-2</v>
      </c>
      <c r="C79" s="55">
        <v>-1.6E-2</v>
      </c>
      <c r="D79" s="55">
        <v>-1.4800000000000001E-2</v>
      </c>
      <c r="E79" s="55">
        <v>-1.35E-2</v>
      </c>
      <c r="F79" s="55">
        <v>-1.2200000000000001E-2</v>
      </c>
      <c r="G79" s="55">
        <v>-1.09E-2</v>
      </c>
      <c r="H79" s="55">
        <v>-9.4999999999999998E-3</v>
      </c>
      <c r="I79" s="55">
        <v>-8.0999999999999996E-3</v>
      </c>
      <c r="J79" s="55">
        <v>-6.6E-3</v>
      </c>
      <c r="K79" s="55">
        <v>-5.0000000000000001E-3</v>
      </c>
      <c r="L79" s="55">
        <v>-3.3999999999999998E-3</v>
      </c>
      <c r="M79" s="55">
        <v>-1.8E-3</v>
      </c>
      <c r="N79" s="55">
        <v>-1E-4</v>
      </c>
      <c r="O79" s="55">
        <v>1.6000000000000001E-3</v>
      </c>
      <c r="P79" s="55">
        <v>3.2000000000000002E-3</v>
      </c>
      <c r="Q79" s="55">
        <v>4.7999999999999996E-3</v>
      </c>
      <c r="R79" s="55">
        <v>6.3E-3</v>
      </c>
      <c r="S79" s="55">
        <v>7.7000000000000002E-3</v>
      </c>
      <c r="T79" s="55">
        <v>8.9999999999999993E-3</v>
      </c>
      <c r="U79" s="55">
        <v>0.01</v>
      </c>
      <c r="V79" s="55">
        <v>1.0800000000000001E-2</v>
      </c>
      <c r="W79" s="55">
        <v>1.14E-2</v>
      </c>
      <c r="X79" s="55">
        <v>1.18E-2</v>
      </c>
      <c r="Y79" s="55">
        <v>1.1900000000000001E-2</v>
      </c>
      <c r="Z79" s="55">
        <v>1.18E-2</v>
      </c>
      <c r="AA79" s="55">
        <v>1.1299999999999999E-2</v>
      </c>
      <c r="AB79" s="55">
        <v>1.0699999999999999E-2</v>
      </c>
      <c r="AC79" s="55">
        <v>9.7999999999999997E-3</v>
      </c>
      <c r="AD79" s="55">
        <v>8.6999999999999994E-3</v>
      </c>
      <c r="AE79" s="55">
        <v>7.4000000000000003E-3</v>
      </c>
      <c r="AF79" s="55">
        <v>6.0000000000000001E-3</v>
      </c>
      <c r="AG79" s="55">
        <v>4.4999999999999997E-3</v>
      </c>
      <c r="AH79" s="55">
        <v>2.8E-3</v>
      </c>
      <c r="AI79" s="55">
        <v>1.1999999999999999E-3</v>
      </c>
      <c r="AJ79" s="55">
        <v>-5.0000000000000001E-4</v>
      </c>
      <c r="AK79" s="55">
        <v>-2.0999999999999999E-3</v>
      </c>
      <c r="AL79" s="55">
        <v>-3.5000000000000001E-3</v>
      </c>
      <c r="AM79" s="55">
        <v>-4.8999999999999998E-3</v>
      </c>
      <c r="AN79" s="55">
        <v>-6.0000000000000001E-3</v>
      </c>
      <c r="AO79" s="55">
        <v>-7.0000000000000001E-3</v>
      </c>
      <c r="AP79" s="55">
        <v>-7.7000000000000002E-3</v>
      </c>
      <c r="AQ79" s="55">
        <v>-8.2000000000000007E-3</v>
      </c>
      <c r="AR79" s="55">
        <v>-8.5000000000000006E-3</v>
      </c>
      <c r="AS79" s="55">
        <v>-8.5000000000000006E-3</v>
      </c>
      <c r="AT79" s="55">
        <v>-8.2000000000000007E-3</v>
      </c>
      <c r="AU79" s="55">
        <v>-7.7000000000000002E-3</v>
      </c>
      <c r="AV79" s="55">
        <v>-6.8999999999999999E-3</v>
      </c>
      <c r="AW79" s="55">
        <v>-5.8999999999999999E-3</v>
      </c>
      <c r="AX79" s="55">
        <v>-4.7000000000000002E-3</v>
      </c>
      <c r="AY79" s="55">
        <v>-3.3999999999999998E-3</v>
      </c>
      <c r="AZ79" s="55">
        <v>-2E-3</v>
      </c>
      <c r="BA79" s="55">
        <v>-5.9999999999999995E-4</v>
      </c>
      <c r="BB79" s="55">
        <v>8.0000000000000004E-4</v>
      </c>
      <c r="BC79" s="55">
        <v>2.2000000000000001E-3</v>
      </c>
      <c r="BD79" s="55">
        <v>3.3999999999999998E-3</v>
      </c>
      <c r="BE79" s="55">
        <v>4.4000000000000003E-3</v>
      </c>
      <c r="BF79" s="55">
        <v>5.3E-3</v>
      </c>
      <c r="BG79" s="55">
        <v>5.8999999999999999E-3</v>
      </c>
      <c r="BH79" s="55">
        <v>6.3E-3</v>
      </c>
      <c r="BI79" s="55">
        <v>6.4999999999999997E-3</v>
      </c>
      <c r="BJ79" s="55">
        <v>6.6E-3</v>
      </c>
      <c r="BK79" s="55">
        <v>6.4999999999999997E-3</v>
      </c>
      <c r="BL79" s="55">
        <v>6.3E-3</v>
      </c>
      <c r="BM79" s="55">
        <v>6.0000000000000001E-3</v>
      </c>
      <c r="BN79" s="55">
        <v>5.7000000000000002E-3</v>
      </c>
      <c r="BO79" s="12">
        <v>5.4000000000000003E-3</v>
      </c>
      <c r="BP79" s="12">
        <v>5.1000000000000004E-3</v>
      </c>
      <c r="BQ79" s="12">
        <v>5.0000000000000001E-3</v>
      </c>
      <c r="BR79" s="12">
        <v>5.0000000000000001E-3</v>
      </c>
      <c r="BS79" s="12">
        <v>5.0000000000000001E-3</v>
      </c>
      <c r="BT79" s="12">
        <v>5.1000000000000004E-3</v>
      </c>
      <c r="BU79" s="12">
        <v>5.3E-3</v>
      </c>
      <c r="BV79" s="12">
        <v>5.4000000000000003E-3</v>
      </c>
      <c r="BW79" s="12">
        <v>5.5999999999999999E-3</v>
      </c>
      <c r="BX79" s="12">
        <v>5.7999999999999996E-3</v>
      </c>
      <c r="BY79" s="12">
        <v>5.8999999999999999E-3</v>
      </c>
      <c r="BZ79" s="12">
        <v>6.1000000000000004E-3</v>
      </c>
      <c r="CA79" s="12">
        <v>6.3E-3</v>
      </c>
      <c r="CB79" s="12">
        <v>6.4000000000000003E-3</v>
      </c>
      <c r="CC79" s="12">
        <v>6.6E-3</v>
      </c>
      <c r="CD79" s="12">
        <v>6.7999999999999996E-3</v>
      </c>
      <c r="CE79" s="12">
        <v>7.0000000000000001E-3</v>
      </c>
      <c r="CF79" s="12">
        <v>7.3000000000000001E-3</v>
      </c>
      <c r="CG79" s="12">
        <v>7.4999999999999997E-3</v>
      </c>
      <c r="CH79" s="12">
        <v>7.7000000000000002E-3</v>
      </c>
      <c r="CI79" s="50"/>
      <c r="CJ79" s="50"/>
      <c r="CK79" s="50"/>
      <c r="CL79" s="50"/>
      <c r="CM79" s="50"/>
      <c r="CN79" s="50"/>
      <c r="CO79" s="50"/>
      <c r="CP79" s="50"/>
      <c r="CQ79" s="50"/>
      <c r="CR79" s="50"/>
      <c r="CS79" s="50"/>
      <c r="CT79" s="50"/>
      <c r="CU79" s="50"/>
      <c r="CV79" s="50"/>
      <c r="CW79" s="50"/>
      <c r="CX79" s="50"/>
      <c r="CY79" s="50"/>
      <c r="CZ79" s="50"/>
      <c r="DA79" s="50"/>
      <c r="DB79" s="50"/>
      <c r="DC79" s="50"/>
      <c r="DD79" s="50"/>
      <c r="DE79" s="50"/>
    </row>
    <row r="80" spans="1:109" x14ac:dyDescent="0.2">
      <c r="A80" s="14">
        <v>98</v>
      </c>
      <c r="B80" s="55">
        <v>-1.6299999999999999E-2</v>
      </c>
      <c r="C80" s="55">
        <v>-1.5100000000000001E-2</v>
      </c>
      <c r="D80" s="55">
        <v>-1.3899999999999999E-2</v>
      </c>
      <c r="E80" s="55">
        <v>-1.2699999999999999E-2</v>
      </c>
      <c r="F80" s="55">
        <v>-1.15E-2</v>
      </c>
      <c r="G80" s="55">
        <v>-1.03E-2</v>
      </c>
      <c r="H80" s="55">
        <v>-8.9999999999999993E-3</v>
      </c>
      <c r="I80" s="55">
        <v>-7.6E-3</v>
      </c>
      <c r="J80" s="55">
        <v>-6.1999999999999998E-3</v>
      </c>
      <c r="K80" s="55">
        <v>-4.7999999999999996E-3</v>
      </c>
      <c r="L80" s="55">
        <v>-3.3E-3</v>
      </c>
      <c r="M80" s="55">
        <v>-1.6999999999999999E-3</v>
      </c>
      <c r="N80" s="55">
        <v>-1E-4</v>
      </c>
      <c r="O80" s="55">
        <v>1.5E-3</v>
      </c>
      <c r="P80" s="55">
        <v>3.0000000000000001E-3</v>
      </c>
      <c r="Q80" s="55">
        <v>4.5999999999999999E-3</v>
      </c>
      <c r="R80" s="55">
        <v>6.0000000000000001E-3</v>
      </c>
      <c r="S80" s="55">
        <v>7.3000000000000001E-3</v>
      </c>
      <c r="T80" s="55">
        <v>8.5000000000000006E-3</v>
      </c>
      <c r="U80" s="55">
        <v>9.4999999999999998E-3</v>
      </c>
      <c r="V80" s="55">
        <v>1.0200000000000001E-2</v>
      </c>
      <c r="W80" s="55">
        <v>1.0800000000000001E-2</v>
      </c>
      <c r="X80" s="55">
        <v>1.11E-2</v>
      </c>
      <c r="Y80" s="55">
        <v>1.12E-2</v>
      </c>
      <c r="Z80" s="55">
        <v>1.11E-2</v>
      </c>
      <c r="AA80" s="55">
        <v>1.0699999999999999E-2</v>
      </c>
      <c r="AB80" s="55">
        <v>1.01E-2</v>
      </c>
      <c r="AC80" s="55">
        <v>9.2999999999999992E-3</v>
      </c>
      <c r="AD80" s="55">
        <v>8.2000000000000007E-3</v>
      </c>
      <c r="AE80" s="55">
        <v>7.0000000000000001E-3</v>
      </c>
      <c r="AF80" s="55">
        <v>5.7000000000000002E-3</v>
      </c>
      <c r="AG80" s="55">
        <v>4.1999999999999997E-3</v>
      </c>
      <c r="AH80" s="55">
        <v>2.7000000000000001E-3</v>
      </c>
      <c r="AI80" s="55">
        <v>1.1000000000000001E-3</v>
      </c>
      <c r="AJ80" s="55">
        <v>-5.0000000000000001E-4</v>
      </c>
      <c r="AK80" s="55">
        <v>-1.9E-3</v>
      </c>
      <c r="AL80" s="55">
        <v>-3.3E-3</v>
      </c>
      <c r="AM80" s="55">
        <v>-4.5999999999999999E-3</v>
      </c>
      <c r="AN80" s="55">
        <v>-5.7000000000000002E-3</v>
      </c>
      <c r="AO80" s="55">
        <v>-6.6E-3</v>
      </c>
      <c r="AP80" s="55">
        <v>-7.3000000000000001E-3</v>
      </c>
      <c r="AQ80" s="55">
        <v>-7.7999999999999996E-3</v>
      </c>
      <c r="AR80" s="55">
        <v>-8.0000000000000002E-3</v>
      </c>
      <c r="AS80" s="55">
        <v>-8.0000000000000002E-3</v>
      </c>
      <c r="AT80" s="55">
        <v>-7.7999999999999996E-3</v>
      </c>
      <c r="AU80" s="55">
        <v>-7.1999999999999998E-3</v>
      </c>
      <c r="AV80" s="55">
        <v>-6.4999999999999997E-3</v>
      </c>
      <c r="AW80" s="55">
        <v>-5.5999999999999999E-3</v>
      </c>
      <c r="AX80" s="55">
        <v>-4.4999999999999997E-3</v>
      </c>
      <c r="AY80" s="55">
        <v>-3.2000000000000002E-3</v>
      </c>
      <c r="AZ80" s="55">
        <v>-1.9E-3</v>
      </c>
      <c r="BA80" s="55">
        <v>-5.0000000000000001E-4</v>
      </c>
      <c r="BB80" s="55">
        <v>8.0000000000000004E-4</v>
      </c>
      <c r="BC80" s="55">
        <v>2.0999999999999999E-3</v>
      </c>
      <c r="BD80" s="55">
        <v>3.2000000000000002E-3</v>
      </c>
      <c r="BE80" s="55">
        <v>4.1999999999999997E-3</v>
      </c>
      <c r="BF80" s="55">
        <v>5.0000000000000001E-3</v>
      </c>
      <c r="BG80" s="55">
        <v>5.5999999999999999E-3</v>
      </c>
      <c r="BH80" s="55">
        <v>6.0000000000000001E-3</v>
      </c>
      <c r="BI80" s="55">
        <v>6.1999999999999998E-3</v>
      </c>
      <c r="BJ80" s="55">
        <v>6.1999999999999998E-3</v>
      </c>
      <c r="BK80" s="55">
        <v>6.1000000000000004E-3</v>
      </c>
      <c r="BL80" s="55">
        <v>5.8999999999999999E-3</v>
      </c>
      <c r="BM80" s="55">
        <v>5.7000000000000002E-3</v>
      </c>
      <c r="BN80" s="55">
        <v>5.4000000000000003E-3</v>
      </c>
      <c r="BO80" s="12">
        <v>5.1000000000000004E-3</v>
      </c>
      <c r="BP80" s="12">
        <v>4.7999999999999996E-3</v>
      </c>
      <c r="BQ80" s="12">
        <v>4.7000000000000002E-3</v>
      </c>
      <c r="BR80" s="12">
        <v>4.7000000000000002E-3</v>
      </c>
      <c r="BS80" s="12">
        <v>4.7000000000000002E-3</v>
      </c>
      <c r="BT80" s="12">
        <v>4.7999999999999996E-3</v>
      </c>
      <c r="BU80" s="12">
        <v>5.0000000000000001E-3</v>
      </c>
      <c r="BV80" s="12">
        <v>5.1000000000000004E-3</v>
      </c>
      <c r="BW80" s="12">
        <v>5.3E-3</v>
      </c>
      <c r="BX80" s="12">
        <v>5.4000000000000003E-3</v>
      </c>
      <c r="BY80" s="12">
        <v>5.5999999999999999E-3</v>
      </c>
      <c r="BZ80" s="12">
        <v>5.7000000000000002E-3</v>
      </c>
      <c r="CA80" s="12">
        <v>5.8999999999999999E-3</v>
      </c>
      <c r="CB80" s="12">
        <v>6.1000000000000004E-3</v>
      </c>
      <c r="CC80" s="12">
        <v>6.3E-3</v>
      </c>
      <c r="CD80" s="12">
        <v>6.4999999999999997E-3</v>
      </c>
      <c r="CE80" s="12">
        <v>6.7000000000000002E-3</v>
      </c>
      <c r="CF80" s="12">
        <v>6.8999999999999999E-3</v>
      </c>
      <c r="CG80" s="12">
        <v>7.0000000000000001E-3</v>
      </c>
      <c r="CH80" s="12">
        <v>7.1999999999999998E-3</v>
      </c>
      <c r="CI80" s="50"/>
      <c r="CJ80" s="50"/>
      <c r="CK80" s="50"/>
      <c r="CL80" s="50"/>
      <c r="CM80" s="50"/>
      <c r="CN80" s="50"/>
      <c r="CO80" s="50"/>
      <c r="CP80" s="50"/>
      <c r="CQ80" s="50"/>
      <c r="CR80" s="50"/>
      <c r="CS80" s="50"/>
      <c r="CT80" s="50"/>
      <c r="CU80" s="50"/>
      <c r="CV80" s="50"/>
      <c r="CW80" s="50"/>
      <c r="CX80" s="50"/>
      <c r="CY80" s="50"/>
      <c r="CZ80" s="50"/>
      <c r="DA80" s="50"/>
      <c r="DB80" s="50"/>
      <c r="DC80" s="50"/>
      <c r="DD80" s="50"/>
      <c r="DE80" s="50"/>
    </row>
    <row r="81" spans="1:109" x14ac:dyDescent="0.2">
      <c r="A81" s="14">
        <v>99</v>
      </c>
      <c r="B81" s="55">
        <v>-1.54E-2</v>
      </c>
      <c r="C81" s="55">
        <v>-1.43E-2</v>
      </c>
      <c r="D81" s="55">
        <v>-1.3100000000000001E-2</v>
      </c>
      <c r="E81" s="55">
        <v>-1.2E-2</v>
      </c>
      <c r="F81" s="55">
        <v>-1.0800000000000001E-2</v>
      </c>
      <c r="G81" s="55">
        <v>-9.7000000000000003E-3</v>
      </c>
      <c r="H81" s="55">
        <v>-8.3999999999999995E-3</v>
      </c>
      <c r="I81" s="55">
        <v>-7.1999999999999998E-3</v>
      </c>
      <c r="J81" s="55">
        <v>-5.8999999999999999E-3</v>
      </c>
      <c r="K81" s="55">
        <v>-4.4999999999999997E-3</v>
      </c>
      <c r="L81" s="55">
        <v>-3.0999999999999999E-3</v>
      </c>
      <c r="M81" s="55">
        <v>-1.6000000000000001E-3</v>
      </c>
      <c r="N81" s="55">
        <v>-1E-4</v>
      </c>
      <c r="O81" s="55">
        <v>1.4E-3</v>
      </c>
      <c r="P81" s="55">
        <v>2.8999999999999998E-3</v>
      </c>
      <c r="Q81" s="55">
        <v>4.3E-3</v>
      </c>
      <c r="R81" s="55">
        <v>5.5999999999999999E-3</v>
      </c>
      <c r="S81" s="55">
        <v>6.8999999999999999E-3</v>
      </c>
      <c r="T81" s="55">
        <v>8.0000000000000002E-3</v>
      </c>
      <c r="U81" s="55">
        <v>8.8999999999999999E-3</v>
      </c>
      <c r="V81" s="55">
        <v>9.5999999999999992E-3</v>
      </c>
      <c r="W81" s="55">
        <v>1.0200000000000001E-2</v>
      </c>
      <c r="X81" s="55">
        <v>1.0500000000000001E-2</v>
      </c>
      <c r="Y81" s="55">
        <v>1.06E-2</v>
      </c>
      <c r="Z81" s="55">
        <v>1.04E-2</v>
      </c>
      <c r="AA81" s="55">
        <v>1.01E-2</v>
      </c>
      <c r="AB81" s="55">
        <v>9.4999999999999998E-3</v>
      </c>
      <c r="AC81" s="55">
        <v>8.6999999999999994E-3</v>
      </c>
      <c r="AD81" s="55">
        <v>7.7999999999999996E-3</v>
      </c>
      <c r="AE81" s="55">
        <v>6.6E-3</v>
      </c>
      <c r="AF81" s="55">
        <v>5.3E-3</v>
      </c>
      <c r="AG81" s="55">
        <v>4.0000000000000001E-3</v>
      </c>
      <c r="AH81" s="55">
        <v>2.5000000000000001E-3</v>
      </c>
      <c r="AI81" s="55">
        <v>1E-3</v>
      </c>
      <c r="AJ81" s="55">
        <v>-4.0000000000000002E-4</v>
      </c>
      <c r="AK81" s="55">
        <v>-1.8E-3</v>
      </c>
      <c r="AL81" s="55">
        <v>-3.0999999999999999E-3</v>
      </c>
      <c r="AM81" s="55">
        <v>-4.3E-3</v>
      </c>
      <c r="AN81" s="55">
        <v>-5.4000000000000003E-3</v>
      </c>
      <c r="AO81" s="55">
        <v>-6.1999999999999998E-3</v>
      </c>
      <c r="AP81" s="55">
        <v>-6.8999999999999999E-3</v>
      </c>
      <c r="AQ81" s="55">
        <v>-7.3000000000000001E-3</v>
      </c>
      <c r="AR81" s="55">
        <v>-7.6E-3</v>
      </c>
      <c r="AS81" s="55">
        <v>-7.4999999999999997E-3</v>
      </c>
      <c r="AT81" s="55">
        <v>-7.3000000000000001E-3</v>
      </c>
      <c r="AU81" s="55">
        <v>-6.7999999999999996E-3</v>
      </c>
      <c r="AV81" s="55">
        <v>-6.1000000000000004E-3</v>
      </c>
      <c r="AW81" s="55">
        <v>-5.3E-3</v>
      </c>
      <c r="AX81" s="55">
        <v>-4.1999999999999997E-3</v>
      </c>
      <c r="AY81" s="55">
        <v>-3.0000000000000001E-3</v>
      </c>
      <c r="AZ81" s="55">
        <v>-1.8E-3</v>
      </c>
      <c r="BA81" s="55">
        <v>-5.0000000000000001E-4</v>
      </c>
      <c r="BB81" s="55">
        <v>6.9999999999999999E-4</v>
      </c>
      <c r="BC81" s="55">
        <v>1.9E-3</v>
      </c>
      <c r="BD81" s="55">
        <v>3.0000000000000001E-3</v>
      </c>
      <c r="BE81" s="55">
        <v>4.0000000000000001E-3</v>
      </c>
      <c r="BF81" s="55">
        <v>4.7000000000000002E-3</v>
      </c>
      <c r="BG81" s="55">
        <v>5.3E-3</v>
      </c>
      <c r="BH81" s="55">
        <v>5.5999999999999999E-3</v>
      </c>
      <c r="BI81" s="55">
        <v>5.7999999999999996E-3</v>
      </c>
      <c r="BJ81" s="55">
        <v>5.7999999999999996E-3</v>
      </c>
      <c r="BK81" s="55">
        <v>5.7999999999999996E-3</v>
      </c>
      <c r="BL81" s="55">
        <v>5.5999999999999999E-3</v>
      </c>
      <c r="BM81" s="55">
        <v>5.3E-3</v>
      </c>
      <c r="BN81" s="55">
        <v>5.0000000000000001E-3</v>
      </c>
      <c r="BO81" s="12">
        <v>4.7999999999999996E-3</v>
      </c>
      <c r="BP81" s="12">
        <v>4.5999999999999999E-3</v>
      </c>
      <c r="BQ81" s="12">
        <v>4.4000000000000003E-3</v>
      </c>
      <c r="BR81" s="12">
        <v>4.4000000000000003E-3</v>
      </c>
      <c r="BS81" s="12">
        <v>4.4000000000000003E-3</v>
      </c>
      <c r="BT81" s="12">
        <v>4.4999999999999997E-3</v>
      </c>
      <c r="BU81" s="12">
        <v>4.7000000000000002E-3</v>
      </c>
      <c r="BV81" s="12">
        <v>4.7999999999999996E-3</v>
      </c>
      <c r="BW81" s="12">
        <v>5.0000000000000001E-3</v>
      </c>
      <c r="BX81" s="12">
        <v>5.1000000000000004E-3</v>
      </c>
      <c r="BY81" s="12">
        <v>5.1999999999999998E-3</v>
      </c>
      <c r="BZ81" s="12">
        <v>5.4000000000000003E-3</v>
      </c>
      <c r="CA81" s="12">
        <v>5.5999999999999999E-3</v>
      </c>
      <c r="CB81" s="12">
        <v>5.7000000000000002E-3</v>
      </c>
      <c r="CC81" s="12">
        <v>5.8999999999999999E-3</v>
      </c>
      <c r="CD81" s="12">
        <v>6.1000000000000004E-3</v>
      </c>
      <c r="CE81" s="12">
        <v>6.3E-3</v>
      </c>
      <c r="CF81" s="12">
        <v>6.4000000000000003E-3</v>
      </c>
      <c r="CG81" s="12">
        <v>6.6E-3</v>
      </c>
      <c r="CH81" s="12">
        <v>6.7999999999999996E-3</v>
      </c>
      <c r="CI81" s="50"/>
      <c r="CJ81" s="50"/>
      <c r="CK81" s="50"/>
      <c r="CL81" s="50"/>
      <c r="CM81" s="50"/>
      <c r="CN81" s="50"/>
      <c r="CO81" s="50"/>
      <c r="CP81" s="50"/>
      <c r="CQ81" s="50"/>
      <c r="CR81" s="50"/>
      <c r="CS81" s="50"/>
      <c r="CT81" s="50"/>
      <c r="CU81" s="50"/>
      <c r="CV81" s="50"/>
      <c r="CW81" s="50"/>
      <c r="CX81" s="50"/>
      <c r="CY81" s="50"/>
      <c r="CZ81" s="50"/>
      <c r="DA81" s="50"/>
      <c r="DB81" s="50"/>
      <c r="DC81" s="50"/>
      <c r="DD81" s="50"/>
      <c r="DE81" s="50"/>
    </row>
    <row r="82" spans="1:109" x14ac:dyDescent="0.2">
      <c r="A82" s="14">
        <v>100</v>
      </c>
      <c r="B82" s="55">
        <v>-1.44E-2</v>
      </c>
      <c r="C82" s="55">
        <v>-1.34E-2</v>
      </c>
      <c r="D82" s="55">
        <v>-1.23E-2</v>
      </c>
      <c r="E82" s="55">
        <v>-1.12E-2</v>
      </c>
      <c r="F82" s="55">
        <v>-1.0200000000000001E-2</v>
      </c>
      <c r="G82" s="55">
        <v>-9.1000000000000004E-3</v>
      </c>
      <c r="H82" s="55">
        <v>-7.9000000000000008E-3</v>
      </c>
      <c r="I82" s="55">
        <v>-6.7000000000000002E-3</v>
      </c>
      <c r="J82" s="55">
        <v>-5.4999999999999997E-3</v>
      </c>
      <c r="K82" s="55">
        <v>-4.1999999999999997E-3</v>
      </c>
      <c r="L82" s="55">
        <v>-2.8999999999999998E-3</v>
      </c>
      <c r="M82" s="55">
        <v>-1.5E-3</v>
      </c>
      <c r="N82" s="55">
        <v>-1E-4</v>
      </c>
      <c r="O82" s="55">
        <v>1.2999999999999999E-3</v>
      </c>
      <c r="P82" s="55">
        <v>2.7000000000000001E-3</v>
      </c>
      <c r="Q82" s="55">
        <v>4.0000000000000001E-3</v>
      </c>
      <c r="R82" s="55">
        <v>5.3E-3</v>
      </c>
      <c r="S82" s="55">
        <v>6.4000000000000003E-3</v>
      </c>
      <c r="T82" s="55">
        <v>7.4999999999999997E-3</v>
      </c>
      <c r="U82" s="55">
        <v>8.3000000000000001E-3</v>
      </c>
      <c r="V82" s="55">
        <v>8.9999999999999993E-3</v>
      </c>
      <c r="W82" s="55">
        <v>9.4999999999999998E-3</v>
      </c>
      <c r="X82" s="55">
        <v>9.7999999999999997E-3</v>
      </c>
      <c r="Y82" s="55">
        <v>9.9000000000000008E-3</v>
      </c>
      <c r="Z82" s="55">
        <v>9.7999999999999997E-3</v>
      </c>
      <c r="AA82" s="55">
        <v>9.4999999999999998E-3</v>
      </c>
      <c r="AB82" s="55">
        <v>8.8999999999999999E-3</v>
      </c>
      <c r="AC82" s="55">
        <v>8.2000000000000007E-3</v>
      </c>
      <c r="AD82" s="55">
        <v>7.3000000000000001E-3</v>
      </c>
      <c r="AE82" s="55">
        <v>6.1999999999999998E-3</v>
      </c>
      <c r="AF82" s="55">
        <v>5.0000000000000001E-3</v>
      </c>
      <c r="AG82" s="55">
        <v>3.7000000000000002E-3</v>
      </c>
      <c r="AH82" s="55">
        <v>2.3999999999999998E-3</v>
      </c>
      <c r="AI82" s="55">
        <v>1E-3</v>
      </c>
      <c r="AJ82" s="55">
        <v>-4.0000000000000002E-4</v>
      </c>
      <c r="AK82" s="55">
        <v>-1.6999999999999999E-3</v>
      </c>
      <c r="AL82" s="55">
        <v>-3.0000000000000001E-3</v>
      </c>
      <c r="AM82" s="55">
        <v>-4.1000000000000003E-3</v>
      </c>
      <c r="AN82" s="55">
        <v>-5.0000000000000001E-3</v>
      </c>
      <c r="AO82" s="55">
        <v>-5.7999999999999996E-3</v>
      </c>
      <c r="AP82" s="55">
        <v>-6.4999999999999997E-3</v>
      </c>
      <c r="AQ82" s="55">
        <v>-6.8999999999999999E-3</v>
      </c>
      <c r="AR82" s="55">
        <v>-7.1000000000000004E-3</v>
      </c>
      <c r="AS82" s="55">
        <v>-7.1000000000000004E-3</v>
      </c>
      <c r="AT82" s="55">
        <v>-6.7999999999999996E-3</v>
      </c>
      <c r="AU82" s="55">
        <v>-6.4000000000000003E-3</v>
      </c>
      <c r="AV82" s="55">
        <v>-5.7999999999999996E-3</v>
      </c>
      <c r="AW82" s="55">
        <v>-4.8999999999999998E-3</v>
      </c>
      <c r="AX82" s="55">
        <v>-3.8999999999999998E-3</v>
      </c>
      <c r="AY82" s="55">
        <v>-2.8999999999999998E-3</v>
      </c>
      <c r="AZ82" s="55">
        <v>-1.6999999999999999E-3</v>
      </c>
      <c r="BA82" s="55">
        <v>-5.0000000000000001E-4</v>
      </c>
      <c r="BB82" s="55">
        <v>6.9999999999999999E-4</v>
      </c>
      <c r="BC82" s="55">
        <v>1.8E-3</v>
      </c>
      <c r="BD82" s="55">
        <v>2.8E-3</v>
      </c>
      <c r="BE82" s="55">
        <v>3.7000000000000002E-3</v>
      </c>
      <c r="BF82" s="55">
        <v>4.4000000000000003E-3</v>
      </c>
      <c r="BG82" s="55">
        <v>4.8999999999999998E-3</v>
      </c>
      <c r="BH82" s="55">
        <v>5.3E-3</v>
      </c>
      <c r="BI82" s="55">
        <v>5.4000000000000003E-3</v>
      </c>
      <c r="BJ82" s="55">
        <v>5.4999999999999997E-3</v>
      </c>
      <c r="BK82" s="55">
        <v>5.4000000000000003E-3</v>
      </c>
      <c r="BL82" s="55">
        <v>5.1999999999999998E-3</v>
      </c>
      <c r="BM82" s="55">
        <v>5.0000000000000001E-3</v>
      </c>
      <c r="BN82" s="55">
        <v>4.7000000000000002E-3</v>
      </c>
      <c r="BO82" s="12">
        <v>4.4999999999999997E-3</v>
      </c>
      <c r="BP82" s="12">
        <v>4.3E-3</v>
      </c>
      <c r="BQ82" s="12">
        <v>4.1999999999999997E-3</v>
      </c>
      <c r="BR82" s="12">
        <v>4.1000000000000003E-3</v>
      </c>
      <c r="BS82" s="12">
        <v>4.1999999999999997E-3</v>
      </c>
      <c r="BT82" s="12">
        <v>4.3E-3</v>
      </c>
      <c r="BU82" s="12">
        <v>4.4000000000000003E-3</v>
      </c>
      <c r="BV82" s="12">
        <v>4.4999999999999997E-3</v>
      </c>
      <c r="BW82" s="12">
        <v>4.7000000000000002E-3</v>
      </c>
      <c r="BX82" s="12">
        <v>4.7999999999999996E-3</v>
      </c>
      <c r="BY82" s="12">
        <v>4.8999999999999998E-3</v>
      </c>
      <c r="BZ82" s="12">
        <v>5.1000000000000004E-3</v>
      </c>
      <c r="CA82" s="12">
        <v>5.1999999999999998E-3</v>
      </c>
      <c r="CB82" s="12">
        <v>5.4000000000000003E-3</v>
      </c>
      <c r="CC82" s="12">
        <v>5.4999999999999997E-3</v>
      </c>
      <c r="CD82" s="12">
        <v>5.7000000000000002E-3</v>
      </c>
      <c r="CE82" s="12">
        <v>5.8999999999999999E-3</v>
      </c>
      <c r="CF82" s="12">
        <v>6.0000000000000001E-3</v>
      </c>
      <c r="CG82" s="12">
        <v>6.1999999999999998E-3</v>
      </c>
      <c r="CH82" s="12">
        <v>6.4000000000000003E-3</v>
      </c>
      <c r="CI82" s="50"/>
      <c r="CJ82" s="50"/>
      <c r="CK82" s="50"/>
      <c r="CL82" s="50"/>
      <c r="CM82" s="50"/>
      <c r="CN82" s="50"/>
      <c r="CO82" s="50"/>
      <c r="CP82" s="50"/>
      <c r="CQ82" s="50"/>
      <c r="CR82" s="50"/>
      <c r="CS82" s="50"/>
      <c r="CT82" s="50"/>
      <c r="CU82" s="50"/>
      <c r="CV82" s="50"/>
      <c r="CW82" s="50"/>
      <c r="CX82" s="50"/>
      <c r="CY82" s="50"/>
      <c r="CZ82" s="50"/>
      <c r="DA82" s="50"/>
      <c r="DB82" s="50"/>
      <c r="DC82" s="50"/>
      <c r="DD82" s="50"/>
      <c r="DE82" s="50"/>
    </row>
    <row r="83" spans="1:109" x14ac:dyDescent="0.2">
      <c r="A83" s="14">
        <v>101</v>
      </c>
      <c r="B83" s="55">
        <v>-1.35E-2</v>
      </c>
      <c r="C83" s="55">
        <v>-1.2500000000000001E-2</v>
      </c>
      <c r="D83" s="55">
        <v>-1.15E-2</v>
      </c>
      <c r="E83" s="55">
        <v>-1.0500000000000001E-2</v>
      </c>
      <c r="F83" s="55">
        <v>-9.4999999999999998E-3</v>
      </c>
      <c r="G83" s="55">
        <v>-8.3999999999999995E-3</v>
      </c>
      <c r="H83" s="55">
        <v>-7.4000000000000003E-3</v>
      </c>
      <c r="I83" s="55">
        <v>-6.3E-3</v>
      </c>
      <c r="J83" s="55">
        <v>-5.1000000000000004E-3</v>
      </c>
      <c r="K83" s="55">
        <v>-3.8999999999999998E-3</v>
      </c>
      <c r="L83" s="55">
        <v>-2.7000000000000001E-3</v>
      </c>
      <c r="M83" s="55">
        <v>-1.4E-3</v>
      </c>
      <c r="N83" s="55">
        <v>-1E-4</v>
      </c>
      <c r="O83" s="55">
        <v>1.1999999999999999E-3</v>
      </c>
      <c r="P83" s="55">
        <v>2.5000000000000001E-3</v>
      </c>
      <c r="Q83" s="55">
        <v>3.8E-3</v>
      </c>
      <c r="R83" s="55">
        <v>4.8999999999999998E-3</v>
      </c>
      <c r="S83" s="55">
        <v>6.0000000000000001E-3</v>
      </c>
      <c r="T83" s="55">
        <v>7.0000000000000001E-3</v>
      </c>
      <c r="U83" s="55">
        <v>7.7999999999999996E-3</v>
      </c>
      <c r="V83" s="55">
        <v>8.3999999999999995E-3</v>
      </c>
      <c r="W83" s="55">
        <v>8.8999999999999999E-3</v>
      </c>
      <c r="X83" s="55">
        <v>9.1999999999999998E-3</v>
      </c>
      <c r="Y83" s="55">
        <v>9.2999999999999992E-3</v>
      </c>
      <c r="Z83" s="55">
        <v>9.1000000000000004E-3</v>
      </c>
      <c r="AA83" s="55">
        <v>8.8000000000000005E-3</v>
      </c>
      <c r="AB83" s="55">
        <v>8.3000000000000001E-3</v>
      </c>
      <c r="AC83" s="55">
        <v>7.6E-3</v>
      </c>
      <c r="AD83" s="55">
        <v>6.7999999999999996E-3</v>
      </c>
      <c r="AE83" s="55">
        <v>5.7999999999999996E-3</v>
      </c>
      <c r="AF83" s="55">
        <v>4.7000000000000002E-3</v>
      </c>
      <c r="AG83" s="55">
        <v>3.5000000000000001E-3</v>
      </c>
      <c r="AH83" s="55">
        <v>2.2000000000000001E-3</v>
      </c>
      <c r="AI83" s="55">
        <v>8.9999999999999998E-4</v>
      </c>
      <c r="AJ83" s="55">
        <v>-4.0000000000000002E-4</v>
      </c>
      <c r="AK83" s="55">
        <v>-1.6000000000000001E-3</v>
      </c>
      <c r="AL83" s="55">
        <v>-2.8E-3</v>
      </c>
      <c r="AM83" s="55">
        <v>-3.8E-3</v>
      </c>
      <c r="AN83" s="55">
        <v>-4.7000000000000002E-3</v>
      </c>
      <c r="AO83" s="55">
        <v>-5.4000000000000003E-3</v>
      </c>
      <c r="AP83" s="55">
        <v>-6.0000000000000001E-3</v>
      </c>
      <c r="AQ83" s="55">
        <v>-6.4000000000000003E-3</v>
      </c>
      <c r="AR83" s="55">
        <v>-6.6E-3</v>
      </c>
      <c r="AS83" s="55">
        <v>-6.6E-3</v>
      </c>
      <c r="AT83" s="55">
        <v>-6.4000000000000003E-3</v>
      </c>
      <c r="AU83" s="55">
        <v>-6.0000000000000001E-3</v>
      </c>
      <c r="AV83" s="55">
        <v>-5.4000000000000003E-3</v>
      </c>
      <c r="AW83" s="55">
        <v>-4.5999999999999999E-3</v>
      </c>
      <c r="AX83" s="55">
        <v>-3.7000000000000002E-3</v>
      </c>
      <c r="AY83" s="55">
        <v>-2.7000000000000001E-3</v>
      </c>
      <c r="AZ83" s="55">
        <v>-1.6000000000000001E-3</v>
      </c>
      <c r="BA83" s="55">
        <v>-5.0000000000000001E-4</v>
      </c>
      <c r="BB83" s="55">
        <v>6.9999999999999999E-4</v>
      </c>
      <c r="BC83" s="55">
        <v>1.6999999999999999E-3</v>
      </c>
      <c r="BD83" s="55">
        <v>2.5999999999999999E-3</v>
      </c>
      <c r="BE83" s="55">
        <v>3.5000000000000001E-3</v>
      </c>
      <c r="BF83" s="55">
        <v>4.1000000000000003E-3</v>
      </c>
      <c r="BG83" s="55">
        <v>4.5999999999999999E-3</v>
      </c>
      <c r="BH83" s="55">
        <v>4.8999999999999998E-3</v>
      </c>
      <c r="BI83" s="55">
        <v>5.1000000000000004E-3</v>
      </c>
      <c r="BJ83" s="55">
        <v>5.1000000000000004E-3</v>
      </c>
      <c r="BK83" s="55">
        <v>5.0000000000000001E-3</v>
      </c>
      <c r="BL83" s="55">
        <v>4.8999999999999998E-3</v>
      </c>
      <c r="BM83" s="55">
        <v>4.7000000000000002E-3</v>
      </c>
      <c r="BN83" s="55">
        <v>4.4000000000000003E-3</v>
      </c>
      <c r="BO83" s="12">
        <v>4.1999999999999997E-3</v>
      </c>
      <c r="BP83" s="12">
        <v>4.0000000000000001E-3</v>
      </c>
      <c r="BQ83" s="12">
        <v>3.8999999999999998E-3</v>
      </c>
      <c r="BR83" s="12">
        <v>3.8999999999999998E-3</v>
      </c>
      <c r="BS83" s="12">
        <v>3.8999999999999998E-3</v>
      </c>
      <c r="BT83" s="12">
        <v>4.0000000000000001E-3</v>
      </c>
      <c r="BU83" s="12">
        <v>4.1000000000000003E-3</v>
      </c>
      <c r="BV83" s="12">
        <v>4.1999999999999997E-3</v>
      </c>
      <c r="BW83" s="12">
        <v>4.4000000000000003E-3</v>
      </c>
      <c r="BX83" s="12">
        <v>4.4999999999999997E-3</v>
      </c>
      <c r="BY83" s="12">
        <v>4.5999999999999999E-3</v>
      </c>
      <c r="BZ83" s="12">
        <v>4.7000000000000002E-3</v>
      </c>
      <c r="CA83" s="12">
        <v>4.8999999999999998E-3</v>
      </c>
      <c r="CB83" s="12">
        <v>5.0000000000000001E-3</v>
      </c>
      <c r="CC83" s="12">
        <v>5.1999999999999998E-3</v>
      </c>
      <c r="CD83" s="12">
        <v>5.3E-3</v>
      </c>
      <c r="CE83" s="12">
        <v>5.4999999999999997E-3</v>
      </c>
      <c r="CF83" s="12">
        <v>5.5999999999999999E-3</v>
      </c>
      <c r="CG83" s="12">
        <v>5.7999999999999996E-3</v>
      </c>
      <c r="CH83" s="12">
        <v>6.0000000000000001E-3</v>
      </c>
      <c r="CI83" s="50"/>
      <c r="CJ83" s="50"/>
      <c r="CK83" s="50"/>
      <c r="CL83" s="50"/>
      <c r="CM83" s="50"/>
      <c r="CN83" s="50"/>
      <c r="CO83" s="50"/>
      <c r="CP83" s="50"/>
      <c r="CQ83" s="50"/>
      <c r="CR83" s="50"/>
      <c r="CS83" s="50"/>
      <c r="CT83" s="50"/>
      <c r="CU83" s="50"/>
      <c r="CV83" s="50"/>
      <c r="CW83" s="50"/>
      <c r="CX83" s="50"/>
      <c r="CY83" s="50"/>
      <c r="CZ83" s="50"/>
      <c r="DA83" s="50"/>
      <c r="DB83" s="50"/>
      <c r="DC83" s="50"/>
      <c r="DD83" s="50"/>
      <c r="DE83" s="50"/>
    </row>
    <row r="84" spans="1:109" x14ac:dyDescent="0.2">
      <c r="A84" s="14">
        <v>102</v>
      </c>
      <c r="B84" s="55">
        <v>-1.2500000000000001E-2</v>
      </c>
      <c r="C84" s="55">
        <v>-1.1599999999999999E-2</v>
      </c>
      <c r="D84" s="55">
        <v>-1.0699999999999999E-2</v>
      </c>
      <c r="E84" s="55">
        <v>-9.7000000000000003E-3</v>
      </c>
      <c r="F84" s="55">
        <v>-8.8000000000000005E-3</v>
      </c>
      <c r="G84" s="55">
        <v>-7.7999999999999996E-3</v>
      </c>
      <c r="H84" s="55">
        <v>-6.8999999999999999E-3</v>
      </c>
      <c r="I84" s="55">
        <v>-5.7999999999999996E-3</v>
      </c>
      <c r="J84" s="55">
        <v>-4.7999999999999996E-3</v>
      </c>
      <c r="K84" s="55">
        <v>-3.5999999999999999E-3</v>
      </c>
      <c r="L84" s="55">
        <v>-2.5000000000000001E-3</v>
      </c>
      <c r="M84" s="55">
        <v>-1.2999999999999999E-3</v>
      </c>
      <c r="N84" s="55">
        <v>-1E-4</v>
      </c>
      <c r="O84" s="55">
        <v>1.1000000000000001E-3</v>
      </c>
      <c r="P84" s="55">
        <v>2.3E-3</v>
      </c>
      <c r="Q84" s="55">
        <v>3.5000000000000001E-3</v>
      </c>
      <c r="R84" s="55">
        <v>4.5999999999999999E-3</v>
      </c>
      <c r="S84" s="55">
        <v>5.5999999999999999E-3</v>
      </c>
      <c r="T84" s="55">
        <v>6.4999999999999997E-3</v>
      </c>
      <c r="U84" s="55">
        <v>7.1999999999999998E-3</v>
      </c>
      <c r="V84" s="55">
        <v>7.7999999999999996E-3</v>
      </c>
      <c r="W84" s="55">
        <v>8.3000000000000001E-3</v>
      </c>
      <c r="X84" s="55">
        <v>8.5000000000000006E-3</v>
      </c>
      <c r="Y84" s="55">
        <v>8.6E-3</v>
      </c>
      <c r="Z84" s="55">
        <v>8.5000000000000006E-3</v>
      </c>
      <c r="AA84" s="55">
        <v>8.2000000000000007E-3</v>
      </c>
      <c r="AB84" s="55">
        <v>7.7000000000000002E-3</v>
      </c>
      <c r="AC84" s="55">
        <v>7.1000000000000004E-3</v>
      </c>
      <c r="AD84" s="55">
        <v>6.3E-3</v>
      </c>
      <c r="AE84" s="55">
        <v>5.4000000000000003E-3</v>
      </c>
      <c r="AF84" s="55">
        <v>4.3E-3</v>
      </c>
      <c r="AG84" s="55">
        <v>3.2000000000000002E-3</v>
      </c>
      <c r="AH84" s="55">
        <v>2E-3</v>
      </c>
      <c r="AI84" s="55">
        <v>8.0000000000000004E-4</v>
      </c>
      <c r="AJ84" s="55">
        <v>-2.9999999999999997E-4</v>
      </c>
      <c r="AK84" s="55">
        <v>-1.5E-3</v>
      </c>
      <c r="AL84" s="55">
        <v>-2.5999999999999999E-3</v>
      </c>
      <c r="AM84" s="55">
        <v>-3.5000000000000001E-3</v>
      </c>
      <c r="AN84" s="55">
        <v>-4.4000000000000003E-3</v>
      </c>
      <c r="AO84" s="55">
        <v>-5.1000000000000004E-3</v>
      </c>
      <c r="AP84" s="55">
        <v>-5.5999999999999999E-3</v>
      </c>
      <c r="AQ84" s="55">
        <v>-6.0000000000000001E-3</v>
      </c>
      <c r="AR84" s="55">
        <v>-6.1000000000000004E-3</v>
      </c>
      <c r="AS84" s="55">
        <v>-6.1000000000000004E-3</v>
      </c>
      <c r="AT84" s="55">
        <v>-5.8999999999999999E-3</v>
      </c>
      <c r="AU84" s="55">
        <v>-5.4999999999999997E-3</v>
      </c>
      <c r="AV84" s="55">
        <v>-5.0000000000000001E-3</v>
      </c>
      <c r="AW84" s="55">
        <v>-4.3E-3</v>
      </c>
      <c r="AX84" s="55">
        <v>-3.3999999999999998E-3</v>
      </c>
      <c r="AY84" s="55">
        <v>-2.5000000000000001E-3</v>
      </c>
      <c r="AZ84" s="55">
        <v>-1.5E-3</v>
      </c>
      <c r="BA84" s="55">
        <v>-4.0000000000000002E-4</v>
      </c>
      <c r="BB84" s="55">
        <v>5.9999999999999995E-4</v>
      </c>
      <c r="BC84" s="55">
        <v>1.6000000000000001E-3</v>
      </c>
      <c r="BD84" s="55">
        <v>2.5000000000000001E-3</v>
      </c>
      <c r="BE84" s="55">
        <v>3.2000000000000002E-3</v>
      </c>
      <c r="BF84" s="55">
        <v>3.8E-3</v>
      </c>
      <c r="BG84" s="55">
        <v>4.3E-3</v>
      </c>
      <c r="BH84" s="55">
        <v>4.5999999999999999E-3</v>
      </c>
      <c r="BI84" s="55">
        <v>4.7000000000000002E-3</v>
      </c>
      <c r="BJ84" s="55">
        <v>4.7000000000000002E-3</v>
      </c>
      <c r="BK84" s="55">
        <v>4.7000000000000002E-3</v>
      </c>
      <c r="BL84" s="55">
        <v>4.4999999999999997E-3</v>
      </c>
      <c r="BM84" s="55">
        <v>4.3E-3</v>
      </c>
      <c r="BN84" s="55">
        <v>4.1000000000000003E-3</v>
      </c>
      <c r="BO84" s="12">
        <v>3.8999999999999998E-3</v>
      </c>
      <c r="BP84" s="12">
        <v>3.7000000000000002E-3</v>
      </c>
      <c r="BQ84" s="12">
        <v>3.5999999999999999E-3</v>
      </c>
      <c r="BR84" s="12">
        <v>3.5999999999999999E-3</v>
      </c>
      <c r="BS84" s="12">
        <v>3.5999999999999999E-3</v>
      </c>
      <c r="BT84" s="12">
        <v>3.7000000000000002E-3</v>
      </c>
      <c r="BU84" s="12">
        <v>3.8E-3</v>
      </c>
      <c r="BV84" s="12">
        <v>3.8999999999999998E-3</v>
      </c>
      <c r="BW84" s="12">
        <v>4.0000000000000001E-3</v>
      </c>
      <c r="BX84" s="12">
        <v>4.1999999999999997E-3</v>
      </c>
      <c r="BY84" s="12">
        <v>4.3E-3</v>
      </c>
      <c r="BZ84" s="12">
        <v>4.4000000000000003E-3</v>
      </c>
      <c r="CA84" s="12">
        <v>4.4999999999999997E-3</v>
      </c>
      <c r="CB84" s="12">
        <v>4.7000000000000002E-3</v>
      </c>
      <c r="CC84" s="12">
        <v>4.7999999999999996E-3</v>
      </c>
      <c r="CD84" s="12">
        <v>4.8999999999999998E-3</v>
      </c>
      <c r="CE84" s="12">
        <v>5.1000000000000004E-3</v>
      </c>
      <c r="CF84" s="12">
        <v>5.1999999999999998E-3</v>
      </c>
      <c r="CG84" s="12">
        <v>5.4000000000000003E-3</v>
      </c>
      <c r="CH84" s="12">
        <v>5.4999999999999997E-3</v>
      </c>
      <c r="CI84" s="50"/>
      <c r="CJ84" s="50"/>
      <c r="CK84" s="50"/>
      <c r="CL84" s="50"/>
      <c r="CM84" s="50"/>
      <c r="CN84" s="50"/>
      <c r="CO84" s="50"/>
      <c r="CP84" s="50"/>
      <c r="CQ84" s="50"/>
      <c r="CR84" s="50"/>
      <c r="CS84" s="50"/>
      <c r="CT84" s="50"/>
      <c r="CU84" s="50"/>
      <c r="CV84" s="50"/>
      <c r="CW84" s="50"/>
      <c r="CX84" s="50"/>
      <c r="CY84" s="50"/>
      <c r="CZ84" s="50"/>
      <c r="DA84" s="50"/>
      <c r="DB84" s="50"/>
      <c r="DC84" s="50"/>
      <c r="DD84" s="50"/>
      <c r="DE84" s="50"/>
    </row>
    <row r="85" spans="1:109" x14ac:dyDescent="0.2">
      <c r="A85" s="14">
        <v>103</v>
      </c>
      <c r="B85" s="55">
        <v>-1.15E-2</v>
      </c>
      <c r="C85" s="55">
        <v>-1.0699999999999999E-2</v>
      </c>
      <c r="D85" s="55">
        <v>-9.7999999999999997E-3</v>
      </c>
      <c r="E85" s="55">
        <v>-8.9999999999999993E-3</v>
      </c>
      <c r="F85" s="55">
        <v>-8.0999999999999996E-3</v>
      </c>
      <c r="G85" s="55">
        <v>-7.1999999999999998E-3</v>
      </c>
      <c r="H85" s="55">
        <v>-6.3E-3</v>
      </c>
      <c r="I85" s="55">
        <v>-5.4000000000000003E-3</v>
      </c>
      <c r="J85" s="55">
        <v>-4.4000000000000003E-3</v>
      </c>
      <c r="K85" s="55">
        <v>-3.3999999999999998E-3</v>
      </c>
      <c r="L85" s="55">
        <v>-2.3E-3</v>
      </c>
      <c r="M85" s="55">
        <v>-1.1999999999999999E-3</v>
      </c>
      <c r="N85" s="55">
        <v>-1E-4</v>
      </c>
      <c r="O85" s="55">
        <v>1E-3</v>
      </c>
      <c r="P85" s="55">
        <v>2.0999999999999999E-3</v>
      </c>
      <c r="Q85" s="55">
        <v>3.2000000000000002E-3</v>
      </c>
      <c r="R85" s="55">
        <v>4.1999999999999997E-3</v>
      </c>
      <c r="S85" s="55">
        <v>5.1999999999999998E-3</v>
      </c>
      <c r="T85" s="55">
        <v>6.0000000000000001E-3</v>
      </c>
      <c r="U85" s="55">
        <v>6.7000000000000002E-3</v>
      </c>
      <c r="V85" s="55">
        <v>7.1999999999999998E-3</v>
      </c>
      <c r="W85" s="55">
        <v>7.6E-3</v>
      </c>
      <c r="X85" s="55">
        <v>7.9000000000000008E-3</v>
      </c>
      <c r="Y85" s="55">
        <v>7.9000000000000008E-3</v>
      </c>
      <c r="Z85" s="55">
        <v>7.7999999999999996E-3</v>
      </c>
      <c r="AA85" s="55">
        <v>7.6E-3</v>
      </c>
      <c r="AB85" s="55">
        <v>7.1000000000000004E-3</v>
      </c>
      <c r="AC85" s="55">
        <v>6.4999999999999997E-3</v>
      </c>
      <c r="AD85" s="55">
        <v>5.7999999999999996E-3</v>
      </c>
      <c r="AE85" s="55">
        <v>5.0000000000000001E-3</v>
      </c>
      <c r="AF85" s="55">
        <v>4.0000000000000001E-3</v>
      </c>
      <c r="AG85" s="55">
        <v>3.0000000000000001E-3</v>
      </c>
      <c r="AH85" s="55">
        <v>1.9E-3</v>
      </c>
      <c r="AI85" s="55">
        <v>8.0000000000000004E-4</v>
      </c>
      <c r="AJ85" s="55">
        <v>-2.9999999999999997E-4</v>
      </c>
      <c r="AK85" s="55">
        <v>-1.4E-3</v>
      </c>
      <c r="AL85" s="55">
        <v>-2.3999999999999998E-3</v>
      </c>
      <c r="AM85" s="55">
        <v>-3.3E-3</v>
      </c>
      <c r="AN85" s="55">
        <v>-4.0000000000000001E-3</v>
      </c>
      <c r="AO85" s="55">
        <v>-4.7000000000000002E-3</v>
      </c>
      <c r="AP85" s="55">
        <v>-5.1999999999999998E-3</v>
      </c>
      <c r="AQ85" s="55">
        <v>-5.4999999999999997E-3</v>
      </c>
      <c r="AR85" s="55">
        <v>-5.7000000000000002E-3</v>
      </c>
      <c r="AS85" s="55">
        <v>-5.7000000000000002E-3</v>
      </c>
      <c r="AT85" s="55">
        <v>-5.4999999999999997E-3</v>
      </c>
      <c r="AU85" s="55">
        <v>-5.1000000000000004E-3</v>
      </c>
      <c r="AV85" s="55">
        <v>-4.5999999999999999E-3</v>
      </c>
      <c r="AW85" s="55">
        <v>-3.8999999999999998E-3</v>
      </c>
      <c r="AX85" s="55">
        <v>-3.2000000000000002E-3</v>
      </c>
      <c r="AY85" s="55">
        <v>-2.3E-3</v>
      </c>
      <c r="AZ85" s="55">
        <v>-1.2999999999999999E-3</v>
      </c>
      <c r="BA85" s="55">
        <v>-4.0000000000000002E-4</v>
      </c>
      <c r="BB85" s="55">
        <v>5.9999999999999995E-4</v>
      </c>
      <c r="BC85" s="55">
        <v>1.5E-3</v>
      </c>
      <c r="BD85" s="55">
        <v>2.3E-3</v>
      </c>
      <c r="BE85" s="55">
        <v>3.0000000000000001E-3</v>
      </c>
      <c r="BF85" s="55">
        <v>3.5000000000000001E-3</v>
      </c>
      <c r="BG85" s="55">
        <v>3.8999999999999998E-3</v>
      </c>
      <c r="BH85" s="55">
        <v>4.1999999999999997E-3</v>
      </c>
      <c r="BI85" s="55">
        <v>4.4000000000000003E-3</v>
      </c>
      <c r="BJ85" s="55">
        <v>4.4000000000000003E-3</v>
      </c>
      <c r="BK85" s="55">
        <v>4.3E-3</v>
      </c>
      <c r="BL85" s="55">
        <v>4.1999999999999997E-3</v>
      </c>
      <c r="BM85" s="55">
        <v>4.0000000000000001E-3</v>
      </c>
      <c r="BN85" s="55">
        <v>3.8E-3</v>
      </c>
      <c r="BO85" s="12">
        <v>3.5999999999999999E-3</v>
      </c>
      <c r="BP85" s="12">
        <v>3.3999999999999998E-3</v>
      </c>
      <c r="BQ85" s="12">
        <v>3.3E-3</v>
      </c>
      <c r="BR85" s="12">
        <v>3.3E-3</v>
      </c>
      <c r="BS85" s="12">
        <v>3.3E-3</v>
      </c>
      <c r="BT85" s="12">
        <v>3.3999999999999998E-3</v>
      </c>
      <c r="BU85" s="12">
        <v>3.5000000000000001E-3</v>
      </c>
      <c r="BV85" s="12">
        <v>3.5999999999999999E-3</v>
      </c>
      <c r="BW85" s="12">
        <v>3.7000000000000002E-3</v>
      </c>
      <c r="BX85" s="12">
        <v>3.8E-3</v>
      </c>
      <c r="BY85" s="12">
        <v>3.8999999999999998E-3</v>
      </c>
      <c r="BZ85" s="12">
        <v>4.0000000000000001E-3</v>
      </c>
      <c r="CA85" s="12">
        <v>4.1999999999999997E-3</v>
      </c>
      <c r="CB85" s="12">
        <v>4.3E-3</v>
      </c>
      <c r="CC85" s="12">
        <v>4.4000000000000003E-3</v>
      </c>
      <c r="CD85" s="12">
        <v>4.5999999999999999E-3</v>
      </c>
      <c r="CE85" s="12">
        <v>4.7000000000000002E-3</v>
      </c>
      <c r="CF85" s="12">
        <v>4.7999999999999996E-3</v>
      </c>
      <c r="CG85" s="12">
        <v>5.0000000000000001E-3</v>
      </c>
      <c r="CH85" s="12">
        <v>5.1000000000000004E-3</v>
      </c>
      <c r="CI85" s="50"/>
      <c r="CJ85" s="50"/>
      <c r="CK85" s="50"/>
      <c r="CL85" s="50"/>
      <c r="CM85" s="50"/>
      <c r="CN85" s="50"/>
      <c r="CO85" s="50"/>
      <c r="CP85" s="50"/>
      <c r="CQ85" s="50"/>
      <c r="CR85" s="50"/>
      <c r="CS85" s="50"/>
      <c r="CT85" s="50"/>
      <c r="CU85" s="50"/>
      <c r="CV85" s="50"/>
      <c r="CW85" s="50"/>
      <c r="CX85" s="50"/>
      <c r="CY85" s="50"/>
      <c r="CZ85" s="50"/>
      <c r="DA85" s="50"/>
      <c r="DB85" s="50"/>
      <c r="DC85" s="50"/>
      <c r="DD85" s="50"/>
      <c r="DE85" s="50"/>
    </row>
    <row r="86" spans="1:109" x14ac:dyDescent="0.2">
      <c r="A86" s="14">
        <v>104</v>
      </c>
      <c r="B86" s="55">
        <v>-1.06E-2</v>
      </c>
      <c r="C86" s="55">
        <v>-9.7999999999999997E-3</v>
      </c>
      <c r="D86" s="55">
        <v>-8.9999999999999993E-3</v>
      </c>
      <c r="E86" s="55">
        <v>-8.2000000000000007E-3</v>
      </c>
      <c r="F86" s="55">
        <v>-7.4000000000000003E-3</v>
      </c>
      <c r="G86" s="55">
        <v>-6.6E-3</v>
      </c>
      <c r="H86" s="55">
        <v>-5.7999999999999996E-3</v>
      </c>
      <c r="I86" s="55">
        <v>-4.8999999999999998E-3</v>
      </c>
      <c r="J86" s="55">
        <v>-4.0000000000000001E-3</v>
      </c>
      <c r="K86" s="55">
        <v>-3.0999999999999999E-3</v>
      </c>
      <c r="L86" s="55">
        <v>-2.0999999999999999E-3</v>
      </c>
      <c r="M86" s="55">
        <v>-1.1000000000000001E-3</v>
      </c>
      <c r="N86" s="55">
        <v>-1E-4</v>
      </c>
      <c r="O86" s="55">
        <v>1E-3</v>
      </c>
      <c r="P86" s="55">
        <v>2E-3</v>
      </c>
      <c r="Q86" s="55">
        <v>2.8999999999999998E-3</v>
      </c>
      <c r="R86" s="55">
        <v>3.8999999999999998E-3</v>
      </c>
      <c r="S86" s="55">
        <v>4.7000000000000002E-3</v>
      </c>
      <c r="T86" s="55">
        <v>5.4999999999999997E-3</v>
      </c>
      <c r="U86" s="55">
        <v>6.1000000000000004E-3</v>
      </c>
      <c r="V86" s="55">
        <v>6.6E-3</v>
      </c>
      <c r="W86" s="55">
        <v>7.0000000000000001E-3</v>
      </c>
      <c r="X86" s="55">
        <v>7.1999999999999998E-3</v>
      </c>
      <c r="Y86" s="55">
        <v>7.3000000000000001E-3</v>
      </c>
      <c r="Z86" s="55">
        <v>7.1999999999999998E-3</v>
      </c>
      <c r="AA86" s="55">
        <v>6.8999999999999999E-3</v>
      </c>
      <c r="AB86" s="55">
        <v>6.4999999999999997E-3</v>
      </c>
      <c r="AC86" s="55">
        <v>6.0000000000000001E-3</v>
      </c>
      <c r="AD86" s="55">
        <v>5.3E-3</v>
      </c>
      <c r="AE86" s="55">
        <v>4.4999999999999997E-3</v>
      </c>
      <c r="AF86" s="55">
        <v>3.7000000000000002E-3</v>
      </c>
      <c r="AG86" s="55">
        <v>2.7000000000000001E-3</v>
      </c>
      <c r="AH86" s="55">
        <v>1.6999999999999999E-3</v>
      </c>
      <c r="AI86" s="55">
        <v>6.9999999999999999E-4</v>
      </c>
      <c r="AJ86" s="55">
        <v>-2.9999999999999997E-4</v>
      </c>
      <c r="AK86" s="55">
        <v>-1.2999999999999999E-3</v>
      </c>
      <c r="AL86" s="55">
        <v>-2.2000000000000001E-3</v>
      </c>
      <c r="AM86" s="55">
        <v>-3.0000000000000001E-3</v>
      </c>
      <c r="AN86" s="55">
        <v>-3.7000000000000002E-3</v>
      </c>
      <c r="AO86" s="55">
        <v>-4.3E-3</v>
      </c>
      <c r="AP86" s="55">
        <v>-4.7000000000000002E-3</v>
      </c>
      <c r="AQ86" s="55">
        <v>-5.0000000000000001E-3</v>
      </c>
      <c r="AR86" s="55">
        <v>-5.1999999999999998E-3</v>
      </c>
      <c r="AS86" s="55">
        <v>-5.1999999999999998E-3</v>
      </c>
      <c r="AT86" s="55">
        <v>-5.0000000000000001E-3</v>
      </c>
      <c r="AU86" s="55">
        <v>-4.7000000000000002E-3</v>
      </c>
      <c r="AV86" s="55">
        <v>-4.1999999999999997E-3</v>
      </c>
      <c r="AW86" s="55">
        <v>-3.5999999999999999E-3</v>
      </c>
      <c r="AX86" s="55">
        <v>-2.8999999999999998E-3</v>
      </c>
      <c r="AY86" s="55">
        <v>-2.0999999999999999E-3</v>
      </c>
      <c r="AZ86" s="55">
        <v>-1.1999999999999999E-3</v>
      </c>
      <c r="BA86" s="55">
        <v>-4.0000000000000002E-4</v>
      </c>
      <c r="BB86" s="55">
        <v>5.0000000000000001E-4</v>
      </c>
      <c r="BC86" s="55">
        <v>1.2999999999999999E-3</v>
      </c>
      <c r="BD86" s="55">
        <v>2.0999999999999999E-3</v>
      </c>
      <c r="BE86" s="55">
        <v>2.7000000000000001E-3</v>
      </c>
      <c r="BF86" s="55">
        <v>3.2000000000000002E-3</v>
      </c>
      <c r="BG86" s="55">
        <v>3.5999999999999999E-3</v>
      </c>
      <c r="BH86" s="55">
        <v>3.8999999999999998E-3</v>
      </c>
      <c r="BI86" s="55">
        <v>4.0000000000000001E-3</v>
      </c>
      <c r="BJ86" s="55">
        <v>4.0000000000000001E-3</v>
      </c>
      <c r="BK86" s="55">
        <v>4.0000000000000001E-3</v>
      </c>
      <c r="BL86" s="55">
        <v>3.8E-3</v>
      </c>
      <c r="BM86" s="55">
        <v>3.7000000000000002E-3</v>
      </c>
      <c r="BN86" s="55">
        <v>3.5000000000000001E-3</v>
      </c>
      <c r="BO86" s="12">
        <v>3.3E-3</v>
      </c>
      <c r="BP86" s="12">
        <v>3.0999999999999999E-3</v>
      </c>
      <c r="BQ86" s="12">
        <v>3.0999999999999999E-3</v>
      </c>
      <c r="BR86" s="12">
        <v>3.0000000000000001E-3</v>
      </c>
      <c r="BS86" s="12">
        <v>3.0999999999999999E-3</v>
      </c>
      <c r="BT86" s="12">
        <v>3.0999999999999999E-3</v>
      </c>
      <c r="BU86" s="12">
        <v>3.2000000000000002E-3</v>
      </c>
      <c r="BV86" s="12">
        <v>3.3E-3</v>
      </c>
      <c r="BW86" s="12">
        <v>3.3999999999999998E-3</v>
      </c>
      <c r="BX86" s="12">
        <v>3.5000000000000001E-3</v>
      </c>
      <c r="BY86" s="12">
        <v>3.5999999999999999E-3</v>
      </c>
      <c r="BZ86" s="12">
        <v>3.7000000000000002E-3</v>
      </c>
      <c r="CA86" s="12">
        <v>3.8E-3</v>
      </c>
      <c r="CB86" s="12">
        <v>3.8999999999999998E-3</v>
      </c>
      <c r="CC86" s="12">
        <v>4.1000000000000003E-3</v>
      </c>
      <c r="CD86" s="12">
        <v>4.1999999999999997E-3</v>
      </c>
      <c r="CE86" s="12">
        <v>4.3E-3</v>
      </c>
      <c r="CF86" s="12">
        <v>4.4000000000000003E-3</v>
      </c>
      <c r="CG86" s="12">
        <v>4.5999999999999999E-3</v>
      </c>
      <c r="CH86" s="12">
        <v>4.7000000000000002E-3</v>
      </c>
      <c r="CI86" s="50"/>
      <c r="CJ86" s="50"/>
      <c r="CK86" s="50"/>
      <c r="CL86" s="50"/>
      <c r="CM86" s="50"/>
      <c r="CN86" s="50"/>
      <c r="CO86" s="50"/>
      <c r="CP86" s="50"/>
      <c r="CQ86" s="50"/>
      <c r="CR86" s="50"/>
      <c r="CS86" s="50"/>
      <c r="CT86" s="50"/>
      <c r="CU86" s="50"/>
      <c r="CV86" s="50"/>
      <c r="CW86" s="50"/>
      <c r="CX86" s="50"/>
      <c r="CY86" s="50"/>
      <c r="CZ86" s="50"/>
      <c r="DA86" s="50"/>
      <c r="DB86" s="50"/>
      <c r="DC86" s="50"/>
      <c r="DD86" s="50"/>
      <c r="DE86" s="50"/>
    </row>
    <row r="87" spans="1:109" x14ac:dyDescent="0.2">
      <c r="A87" s="14">
        <v>105</v>
      </c>
      <c r="B87" s="55">
        <v>-9.5999999999999992E-3</v>
      </c>
      <c r="C87" s="55">
        <v>-8.8999999999999999E-3</v>
      </c>
      <c r="D87" s="55">
        <v>-8.2000000000000007E-3</v>
      </c>
      <c r="E87" s="55">
        <v>-7.4999999999999997E-3</v>
      </c>
      <c r="F87" s="55">
        <v>-6.7999999999999996E-3</v>
      </c>
      <c r="G87" s="55">
        <v>-6.0000000000000001E-3</v>
      </c>
      <c r="H87" s="55">
        <v>-5.3E-3</v>
      </c>
      <c r="I87" s="55">
        <v>-4.4999999999999997E-3</v>
      </c>
      <c r="J87" s="55">
        <v>-3.7000000000000002E-3</v>
      </c>
      <c r="K87" s="55">
        <v>-2.8E-3</v>
      </c>
      <c r="L87" s="55">
        <v>-1.9E-3</v>
      </c>
      <c r="M87" s="55">
        <v>-1E-3</v>
      </c>
      <c r="N87" s="55">
        <v>-1E-4</v>
      </c>
      <c r="O87" s="55">
        <v>8.9999999999999998E-4</v>
      </c>
      <c r="P87" s="55">
        <v>1.8E-3</v>
      </c>
      <c r="Q87" s="55">
        <v>2.7000000000000001E-3</v>
      </c>
      <c r="R87" s="55">
        <v>3.5000000000000001E-3</v>
      </c>
      <c r="S87" s="55">
        <v>4.3E-3</v>
      </c>
      <c r="T87" s="55">
        <v>5.0000000000000001E-3</v>
      </c>
      <c r="U87" s="55">
        <v>5.5999999999999999E-3</v>
      </c>
      <c r="V87" s="55">
        <v>6.0000000000000001E-3</v>
      </c>
      <c r="W87" s="55">
        <v>6.4000000000000003E-3</v>
      </c>
      <c r="X87" s="55">
        <v>6.6E-3</v>
      </c>
      <c r="Y87" s="55">
        <v>6.6E-3</v>
      </c>
      <c r="Z87" s="55">
        <v>6.4999999999999997E-3</v>
      </c>
      <c r="AA87" s="55">
        <v>6.3E-3</v>
      </c>
      <c r="AB87" s="55">
        <v>5.8999999999999999E-3</v>
      </c>
      <c r="AC87" s="55">
        <v>5.4999999999999997E-3</v>
      </c>
      <c r="AD87" s="55">
        <v>4.7999999999999996E-3</v>
      </c>
      <c r="AE87" s="55">
        <v>4.1000000000000003E-3</v>
      </c>
      <c r="AF87" s="55">
        <v>3.3E-3</v>
      </c>
      <c r="AG87" s="55">
        <v>2.5000000000000001E-3</v>
      </c>
      <c r="AH87" s="55">
        <v>1.6000000000000001E-3</v>
      </c>
      <c r="AI87" s="55">
        <v>5.9999999999999995E-4</v>
      </c>
      <c r="AJ87" s="55">
        <v>-2.9999999999999997E-4</v>
      </c>
      <c r="AK87" s="55">
        <v>-1.1000000000000001E-3</v>
      </c>
      <c r="AL87" s="55">
        <v>-2E-3</v>
      </c>
      <c r="AM87" s="55">
        <v>-2.7000000000000001E-3</v>
      </c>
      <c r="AN87" s="55">
        <v>-3.3999999999999998E-3</v>
      </c>
      <c r="AO87" s="55">
        <v>-3.8999999999999998E-3</v>
      </c>
      <c r="AP87" s="55">
        <v>-4.3E-3</v>
      </c>
      <c r="AQ87" s="55">
        <v>-4.5999999999999999E-3</v>
      </c>
      <c r="AR87" s="55">
        <v>-4.7000000000000002E-3</v>
      </c>
      <c r="AS87" s="55">
        <v>-4.7000000000000002E-3</v>
      </c>
      <c r="AT87" s="55">
        <v>-4.5999999999999999E-3</v>
      </c>
      <c r="AU87" s="55">
        <v>-4.3E-3</v>
      </c>
      <c r="AV87" s="55">
        <v>-3.8E-3</v>
      </c>
      <c r="AW87" s="55">
        <v>-3.3E-3</v>
      </c>
      <c r="AX87" s="55">
        <v>-2.5999999999999999E-3</v>
      </c>
      <c r="AY87" s="55">
        <v>-1.9E-3</v>
      </c>
      <c r="AZ87" s="55">
        <v>-1.1000000000000001E-3</v>
      </c>
      <c r="BA87" s="55">
        <v>-2.9999999999999997E-4</v>
      </c>
      <c r="BB87" s="55">
        <v>5.0000000000000001E-4</v>
      </c>
      <c r="BC87" s="55">
        <v>1.1999999999999999E-3</v>
      </c>
      <c r="BD87" s="55">
        <v>1.9E-3</v>
      </c>
      <c r="BE87" s="55">
        <v>2.5000000000000001E-3</v>
      </c>
      <c r="BF87" s="55">
        <v>2.8999999999999998E-3</v>
      </c>
      <c r="BG87" s="55">
        <v>3.3E-3</v>
      </c>
      <c r="BH87" s="55">
        <v>3.5000000000000001E-3</v>
      </c>
      <c r="BI87" s="55">
        <v>3.5999999999999999E-3</v>
      </c>
      <c r="BJ87" s="55">
        <v>3.7000000000000002E-3</v>
      </c>
      <c r="BK87" s="55">
        <v>3.5999999999999999E-3</v>
      </c>
      <c r="BL87" s="55">
        <v>3.5000000000000001E-3</v>
      </c>
      <c r="BM87" s="55">
        <v>3.3E-3</v>
      </c>
      <c r="BN87" s="55">
        <v>3.2000000000000002E-3</v>
      </c>
      <c r="BO87" s="12">
        <v>3.0000000000000001E-3</v>
      </c>
      <c r="BP87" s="12">
        <v>2.8E-3</v>
      </c>
      <c r="BQ87" s="12">
        <v>2.8E-3</v>
      </c>
      <c r="BR87" s="12">
        <v>2.8E-3</v>
      </c>
      <c r="BS87" s="12">
        <v>2.8E-3</v>
      </c>
      <c r="BT87" s="12">
        <v>2.8E-3</v>
      </c>
      <c r="BU87" s="12">
        <v>2.8999999999999998E-3</v>
      </c>
      <c r="BV87" s="12">
        <v>3.0000000000000001E-3</v>
      </c>
      <c r="BW87" s="12">
        <v>3.0999999999999999E-3</v>
      </c>
      <c r="BX87" s="12">
        <v>3.2000000000000002E-3</v>
      </c>
      <c r="BY87" s="12">
        <v>3.3E-3</v>
      </c>
      <c r="BZ87" s="12">
        <v>3.3999999999999998E-3</v>
      </c>
      <c r="CA87" s="12">
        <v>3.5000000000000001E-3</v>
      </c>
      <c r="CB87" s="12">
        <v>3.5999999999999999E-3</v>
      </c>
      <c r="CC87" s="12">
        <v>3.7000000000000002E-3</v>
      </c>
      <c r="CD87" s="12">
        <v>3.8E-3</v>
      </c>
      <c r="CE87" s="12">
        <v>3.8999999999999998E-3</v>
      </c>
      <c r="CF87" s="12">
        <v>4.0000000000000001E-3</v>
      </c>
      <c r="CG87" s="12">
        <v>4.1000000000000003E-3</v>
      </c>
      <c r="CH87" s="12">
        <v>4.3E-3</v>
      </c>
      <c r="CI87" s="50"/>
      <c r="CJ87" s="50"/>
      <c r="CK87" s="50"/>
      <c r="CL87" s="50"/>
      <c r="CM87" s="50"/>
      <c r="CN87" s="50"/>
      <c r="CO87" s="50"/>
      <c r="CP87" s="50"/>
      <c r="CQ87" s="50"/>
      <c r="CR87" s="50"/>
      <c r="CS87" s="50"/>
      <c r="CT87" s="50"/>
      <c r="CU87" s="50"/>
      <c r="CV87" s="50"/>
      <c r="CW87" s="50"/>
      <c r="CX87" s="50"/>
      <c r="CY87" s="50"/>
      <c r="CZ87" s="50"/>
      <c r="DA87" s="50"/>
      <c r="DB87" s="50"/>
      <c r="DC87" s="50"/>
      <c r="DD87" s="50"/>
      <c r="DE87" s="50"/>
    </row>
    <row r="88" spans="1:109" x14ac:dyDescent="0.2">
      <c r="A88" s="14">
        <v>106</v>
      </c>
      <c r="B88" s="55">
        <v>-8.6999999999999994E-3</v>
      </c>
      <c r="C88" s="55">
        <v>-8.0000000000000002E-3</v>
      </c>
      <c r="D88" s="55">
        <v>-7.4000000000000003E-3</v>
      </c>
      <c r="E88" s="55">
        <v>-6.7000000000000002E-3</v>
      </c>
      <c r="F88" s="55">
        <v>-6.1000000000000004E-3</v>
      </c>
      <c r="G88" s="55">
        <v>-5.4000000000000003E-3</v>
      </c>
      <c r="H88" s="55">
        <v>-4.7000000000000002E-3</v>
      </c>
      <c r="I88" s="55">
        <v>-4.0000000000000001E-3</v>
      </c>
      <c r="J88" s="55">
        <v>-3.3E-3</v>
      </c>
      <c r="K88" s="55">
        <v>-2.5000000000000001E-3</v>
      </c>
      <c r="L88" s="55">
        <v>-1.6999999999999999E-3</v>
      </c>
      <c r="M88" s="55">
        <v>-8.9999999999999998E-4</v>
      </c>
      <c r="N88" s="55">
        <v>-1E-4</v>
      </c>
      <c r="O88" s="55">
        <v>8.0000000000000004E-4</v>
      </c>
      <c r="P88" s="55">
        <v>1.6000000000000001E-3</v>
      </c>
      <c r="Q88" s="55">
        <v>2.3999999999999998E-3</v>
      </c>
      <c r="R88" s="55">
        <v>3.2000000000000002E-3</v>
      </c>
      <c r="S88" s="55">
        <v>3.8999999999999998E-3</v>
      </c>
      <c r="T88" s="55">
        <v>4.4999999999999997E-3</v>
      </c>
      <c r="U88" s="55">
        <v>5.0000000000000001E-3</v>
      </c>
      <c r="V88" s="55">
        <v>5.4000000000000003E-3</v>
      </c>
      <c r="W88" s="55">
        <v>5.7000000000000002E-3</v>
      </c>
      <c r="X88" s="55">
        <v>5.8999999999999999E-3</v>
      </c>
      <c r="Y88" s="55">
        <v>6.0000000000000001E-3</v>
      </c>
      <c r="Z88" s="55">
        <v>5.8999999999999999E-3</v>
      </c>
      <c r="AA88" s="55">
        <v>5.7000000000000002E-3</v>
      </c>
      <c r="AB88" s="55">
        <v>5.3E-3</v>
      </c>
      <c r="AC88" s="55">
        <v>4.8999999999999998E-3</v>
      </c>
      <c r="AD88" s="55">
        <v>4.4000000000000003E-3</v>
      </c>
      <c r="AE88" s="55">
        <v>3.7000000000000002E-3</v>
      </c>
      <c r="AF88" s="55">
        <v>3.0000000000000001E-3</v>
      </c>
      <c r="AG88" s="55">
        <v>2.2000000000000001E-3</v>
      </c>
      <c r="AH88" s="55">
        <v>1.4E-3</v>
      </c>
      <c r="AI88" s="55">
        <v>5.9999999999999995E-4</v>
      </c>
      <c r="AJ88" s="55">
        <v>-2.0000000000000001E-4</v>
      </c>
      <c r="AK88" s="55">
        <v>-1E-3</v>
      </c>
      <c r="AL88" s="55">
        <v>-1.8E-3</v>
      </c>
      <c r="AM88" s="55">
        <v>-2.3999999999999998E-3</v>
      </c>
      <c r="AN88" s="55">
        <v>-3.0000000000000001E-3</v>
      </c>
      <c r="AO88" s="55">
        <v>-3.5000000000000001E-3</v>
      </c>
      <c r="AP88" s="55">
        <v>-3.8999999999999998E-3</v>
      </c>
      <c r="AQ88" s="55">
        <v>-4.1000000000000003E-3</v>
      </c>
      <c r="AR88" s="55">
        <v>-4.1999999999999997E-3</v>
      </c>
      <c r="AS88" s="55">
        <v>-4.1999999999999997E-3</v>
      </c>
      <c r="AT88" s="55">
        <v>-4.1000000000000003E-3</v>
      </c>
      <c r="AU88" s="55">
        <v>-3.8E-3</v>
      </c>
      <c r="AV88" s="55">
        <v>-3.5000000000000001E-3</v>
      </c>
      <c r="AW88" s="55">
        <v>-3.0000000000000001E-3</v>
      </c>
      <c r="AX88" s="55">
        <v>-2.3999999999999998E-3</v>
      </c>
      <c r="AY88" s="55">
        <v>-1.6999999999999999E-3</v>
      </c>
      <c r="AZ88" s="55">
        <v>-1E-3</v>
      </c>
      <c r="BA88" s="55">
        <v>-2.9999999999999997E-4</v>
      </c>
      <c r="BB88" s="55">
        <v>4.0000000000000002E-4</v>
      </c>
      <c r="BC88" s="55">
        <v>1.1000000000000001E-3</v>
      </c>
      <c r="BD88" s="55">
        <v>1.6999999999999999E-3</v>
      </c>
      <c r="BE88" s="55">
        <v>2.2000000000000001E-3</v>
      </c>
      <c r="BF88" s="55">
        <v>2.5999999999999999E-3</v>
      </c>
      <c r="BG88" s="55">
        <v>3.0000000000000001E-3</v>
      </c>
      <c r="BH88" s="55">
        <v>3.2000000000000002E-3</v>
      </c>
      <c r="BI88" s="55">
        <v>3.3E-3</v>
      </c>
      <c r="BJ88" s="55">
        <v>3.3E-3</v>
      </c>
      <c r="BK88" s="55">
        <v>3.2000000000000002E-3</v>
      </c>
      <c r="BL88" s="55">
        <v>3.0999999999999999E-3</v>
      </c>
      <c r="BM88" s="55">
        <v>3.0000000000000001E-3</v>
      </c>
      <c r="BN88" s="55">
        <v>2.8E-3</v>
      </c>
      <c r="BO88" s="12">
        <v>2.7000000000000001E-3</v>
      </c>
      <c r="BP88" s="12">
        <v>2.5999999999999999E-3</v>
      </c>
      <c r="BQ88" s="12">
        <v>2.5000000000000001E-3</v>
      </c>
      <c r="BR88" s="12">
        <v>2.5000000000000001E-3</v>
      </c>
      <c r="BS88" s="12">
        <v>2.5000000000000001E-3</v>
      </c>
      <c r="BT88" s="12">
        <v>2.5999999999999999E-3</v>
      </c>
      <c r="BU88" s="12">
        <v>2.5999999999999999E-3</v>
      </c>
      <c r="BV88" s="12">
        <v>2.7000000000000001E-3</v>
      </c>
      <c r="BW88" s="12">
        <v>2.8E-3</v>
      </c>
      <c r="BX88" s="12">
        <v>2.8999999999999998E-3</v>
      </c>
      <c r="BY88" s="12">
        <v>3.0000000000000001E-3</v>
      </c>
      <c r="BZ88" s="12">
        <v>3.0000000000000001E-3</v>
      </c>
      <c r="CA88" s="12">
        <v>3.0999999999999999E-3</v>
      </c>
      <c r="CB88" s="12">
        <v>3.2000000000000002E-3</v>
      </c>
      <c r="CC88" s="12">
        <v>3.3E-3</v>
      </c>
      <c r="CD88" s="12">
        <v>3.3999999999999998E-3</v>
      </c>
      <c r="CE88" s="12">
        <v>3.5000000000000001E-3</v>
      </c>
      <c r="CF88" s="12">
        <v>3.5999999999999999E-3</v>
      </c>
      <c r="CG88" s="12">
        <v>3.7000000000000002E-3</v>
      </c>
      <c r="CH88" s="12">
        <v>3.8E-3</v>
      </c>
      <c r="CI88" s="50"/>
      <c r="CJ88" s="50"/>
      <c r="CK88" s="50"/>
      <c r="CL88" s="50"/>
      <c r="CM88" s="50"/>
      <c r="CN88" s="50"/>
      <c r="CO88" s="50"/>
      <c r="CP88" s="50"/>
      <c r="CQ88" s="50"/>
      <c r="CR88" s="50"/>
      <c r="CS88" s="50"/>
      <c r="CT88" s="50"/>
      <c r="CU88" s="50"/>
      <c r="CV88" s="50"/>
      <c r="CW88" s="50"/>
      <c r="CX88" s="50"/>
      <c r="CY88" s="50"/>
      <c r="CZ88" s="50"/>
      <c r="DA88" s="50"/>
      <c r="DB88" s="50"/>
      <c r="DC88" s="50"/>
      <c r="DD88" s="50"/>
      <c r="DE88" s="50"/>
    </row>
    <row r="89" spans="1:109" x14ac:dyDescent="0.2">
      <c r="A89" s="14">
        <v>107</v>
      </c>
      <c r="B89" s="55">
        <v>-7.7000000000000002E-3</v>
      </c>
      <c r="C89" s="55">
        <v>-7.1000000000000004E-3</v>
      </c>
      <c r="D89" s="55">
        <v>-6.6E-3</v>
      </c>
      <c r="E89" s="55">
        <v>-6.0000000000000001E-3</v>
      </c>
      <c r="F89" s="55">
        <v>-5.4000000000000003E-3</v>
      </c>
      <c r="G89" s="55">
        <v>-4.7999999999999996E-3</v>
      </c>
      <c r="H89" s="55">
        <v>-4.1999999999999997E-3</v>
      </c>
      <c r="I89" s="55">
        <v>-3.5999999999999999E-3</v>
      </c>
      <c r="J89" s="55">
        <v>-2.8999999999999998E-3</v>
      </c>
      <c r="K89" s="55">
        <v>-2.2000000000000001E-3</v>
      </c>
      <c r="L89" s="55">
        <v>-1.5E-3</v>
      </c>
      <c r="M89" s="55">
        <v>-8.0000000000000004E-4</v>
      </c>
      <c r="N89" s="55">
        <v>-1E-4</v>
      </c>
      <c r="O89" s="55">
        <v>6.9999999999999999E-4</v>
      </c>
      <c r="P89" s="55">
        <v>1.4E-3</v>
      </c>
      <c r="Q89" s="55">
        <v>2.0999999999999999E-3</v>
      </c>
      <c r="R89" s="55">
        <v>2.8E-3</v>
      </c>
      <c r="S89" s="55">
        <v>3.3999999999999998E-3</v>
      </c>
      <c r="T89" s="55">
        <v>4.0000000000000001E-3</v>
      </c>
      <c r="U89" s="55">
        <v>4.4000000000000003E-3</v>
      </c>
      <c r="V89" s="55">
        <v>4.7999999999999996E-3</v>
      </c>
      <c r="W89" s="55">
        <v>5.1000000000000004E-3</v>
      </c>
      <c r="X89" s="55">
        <v>5.1999999999999998E-3</v>
      </c>
      <c r="Y89" s="55">
        <v>5.3E-3</v>
      </c>
      <c r="Z89" s="55">
        <v>5.1999999999999998E-3</v>
      </c>
      <c r="AA89" s="55">
        <v>5.0000000000000001E-3</v>
      </c>
      <c r="AB89" s="55">
        <v>4.7999999999999996E-3</v>
      </c>
      <c r="AC89" s="55">
        <v>4.4000000000000003E-3</v>
      </c>
      <c r="AD89" s="55">
        <v>3.8999999999999998E-3</v>
      </c>
      <c r="AE89" s="55">
        <v>3.3E-3</v>
      </c>
      <c r="AF89" s="55">
        <v>2.7000000000000001E-3</v>
      </c>
      <c r="AG89" s="55">
        <v>2E-3</v>
      </c>
      <c r="AH89" s="55">
        <v>1.2999999999999999E-3</v>
      </c>
      <c r="AI89" s="55">
        <v>5.0000000000000001E-4</v>
      </c>
      <c r="AJ89" s="55">
        <v>-2.0000000000000001E-4</v>
      </c>
      <c r="AK89" s="55">
        <v>-8.9999999999999998E-4</v>
      </c>
      <c r="AL89" s="55">
        <v>-1.6000000000000001E-3</v>
      </c>
      <c r="AM89" s="55">
        <v>-2.2000000000000001E-3</v>
      </c>
      <c r="AN89" s="55">
        <v>-2.7000000000000001E-3</v>
      </c>
      <c r="AO89" s="55">
        <v>-3.0999999999999999E-3</v>
      </c>
      <c r="AP89" s="55">
        <v>-3.3999999999999998E-3</v>
      </c>
      <c r="AQ89" s="55">
        <v>-3.7000000000000002E-3</v>
      </c>
      <c r="AR89" s="55">
        <v>-3.8E-3</v>
      </c>
      <c r="AS89" s="55">
        <v>-3.8E-3</v>
      </c>
      <c r="AT89" s="55">
        <v>-3.5999999999999999E-3</v>
      </c>
      <c r="AU89" s="55">
        <v>-3.3999999999999998E-3</v>
      </c>
      <c r="AV89" s="55">
        <v>-3.0999999999999999E-3</v>
      </c>
      <c r="AW89" s="55">
        <v>-2.5999999999999999E-3</v>
      </c>
      <c r="AX89" s="55">
        <v>-2.0999999999999999E-3</v>
      </c>
      <c r="AY89" s="55">
        <v>-1.5E-3</v>
      </c>
      <c r="AZ89" s="55">
        <v>-8.9999999999999998E-4</v>
      </c>
      <c r="BA89" s="55">
        <v>-2.9999999999999997E-4</v>
      </c>
      <c r="BB89" s="55">
        <v>4.0000000000000002E-4</v>
      </c>
      <c r="BC89" s="55">
        <v>1E-3</v>
      </c>
      <c r="BD89" s="55">
        <v>1.5E-3</v>
      </c>
      <c r="BE89" s="55">
        <v>2E-3</v>
      </c>
      <c r="BF89" s="55">
        <v>2.3999999999999998E-3</v>
      </c>
      <c r="BG89" s="55">
        <v>2.5999999999999999E-3</v>
      </c>
      <c r="BH89" s="55">
        <v>2.8E-3</v>
      </c>
      <c r="BI89" s="55">
        <v>2.8999999999999998E-3</v>
      </c>
      <c r="BJ89" s="55">
        <v>2.8999999999999998E-3</v>
      </c>
      <c r="BK89" s="55">
        <v>2.8999999999999998E-3</v>
      </c>
      <c r="BL89" s="55">
        <v>2.8E-3</v>
      </c>
      <c r="BM89" s="55">
        <v>2.7000000000000001E-3</v>
      </c>
      <c r="BN89" s="55">
        <v>2.5000000000000001E-3</v>
      </c>
      <c r="BO89" s="12">
        <v>2.3999999999999998E-3</v>
      </c>
      <c r="BP89" s="12">
        <v>2.3E-3</v>
      </c>
      <c r="BQ89" s="12">
        <v>2.2000000000000001E-3</v>
      </c>
      <c r="BR89" s="12">
        <v>2.2000000000000001E-3</v>
      </c>
      <c r="BS89" s="12">
        <v>2.2000000000000001E-3</v>
      </c>
      <c r="BT89" s="12">
        <v>2.3E-3</v>
      </c>
      <c r="BU89" s="12">
        <v>2.3E-3</v>
      </c>
      <c r="BV89" s="12">
        <v>2.3999999999999998E-3</v>
      </c>
      <c r="BW89" s="12">
        <v>2.5000000000000001E-3</v>
      </c>
      <c r="BX89" s="12">
        <v>2.5999999999999999E-3</v>
      </c>
      <c r="BY89" s="12">
        <v>2.5999999999999999E-3</v>
      </c>
      <c r="BZ89" s="12">
        <v>2.7000000000000001E-3</v>
      </c>
      <c r="CA89" s="12">
        <v>2.8E-3</v>
      </c>
      <c r="CB89" s="12">
        <v>2.8999999999999998E-3</v>
      </c>
      <c r="CC89" s="12">
        <v>3.0000000000000001E-3</v>
      </c>
      <c r="CD89" s="12">
        <v>3.0000000000000001E-3</v>
      </c>
      <c r="CE89" s="12">
        <v>3.0999999999999999E-3</v>
      </c>
      <c r="CF89" s="12">
        <v>3.2000000000000002E-3</v>
      </c>
      <c r="CG89" s="12">
        <v>3.3E-3</v>
      </c>
      <c r="CH89" s="12">
        <v>3.3999999999999998E-3</v>
      </c>
      <c r="CI89" s="50"/>
      <c r="CJ89" s="50"/>
      <c r="CK89" s="50"/>
      <c r="CL89" s="50"/>
      <c r="CM89" s="50"/>
      <c r="CN89" s="50"/>
      <c r="CO89" s="50"/>
      <c r="CP89" s="50"/>
      <c r="CQ89" s="50"/>
      <c r="CR89" s="50"/>
      <c r="CS89" s="50"/>
      <c r="CT89" s="50"/>
      <c r="CU89" s="50"/>
      <c r="CV89" s="50"/>
      <c r="CW89" s="50"/>
      <c r="CX89" s="50"/>
      <c r="CY89" s="50"/>
      <c r="CZ89" s="50"/>
      <c r="DA89" s="50"/>
      <c r="DB89" s="50"/>
      <c r="DC89" s="50"/>
      <c r="DD89" s="50"/>
      <c r="DE89" s="50"/>
    </row>
    <row r="90" spans="1:109" x14ac:dyDescent="0.2">
      <c r="A90" s="14">
        <v>108</v>
      </c>
      <c r="B90" s="55">
        <v>-6.7000000000000002E-3</v>
      </c>
      <c r="C90" s="55">
        <v>-6.1999999999999998E-3</v>
      </c>
      <c r="D90" s="55">
        <v>-5.7000000000000002E-3</v>
      </c>
      <c r="E90" s="55">
        <v>-5.1999999999999998E-3</v>
      </c>
      <c r="F90" s="55">
        <v>-4.7000000000000002E-3</v>
      </c>
      <c r="G90" s="55">
        <v>-4.1999999999999997E-3</v>
      </c>
      <c r="H90" s="55">
        <v>-3.7000000000000002E-3</v>
      </c>
      <c r="I90" s="55">
        <v>-3.0999999999999999E-3</v>
      </c>
      <c r="J90" s="55">
        <v>-2.5999999999999999E-3</v>
      </c>
      <c r="K90" s="55">
        <v>-2E-3</v>
      </c>
      <c r="L90" s="55">
        <v>-1.2999999999999999E-3</v>
      </c>
      <c r="M90" s="55">
        <v>-6.9999999999999999E-4</v>
      </c>
      <c r="N90" s="55">
        <v>0</v>
      </c>
      <c r="O90" s="55">
        <v>5.9999999999999995E-4</v>
      </c>
      <c r="P90" s="55">
        <v>1.2999999999999999E-3</v>
      </c>
      <c r="Q90" s="55">
        <v>1.9E-3</v>
      </c>
      <c r="R90" s="55">
        <v>2.5000000000000001E-3</v>
      </c>
      <c r="S90" s="55">
        <v>3.0000000000000001E-3</v>
      </c>
      <c r="T90" s="55">
        <v>3.5000000000000001E-3</v>
      </c>
      <c r="U90" s="55">
        <v>3.8999999999999998E-3</v>
      </c>
      <c r="V90" s="55">
        <v>4.1999999999999997E-3</v>
      </c>
      <c r="W90" s="55">
        <v>4.4999999999999997E-3</v>
      </c>
      <c r="X90" s="55">
        <v>4.5999999999999999E-3</v>
      </c>
      <c r="Y90" s="55">
        <v>4.5999999999999999E-3</v>
      </c>
      <c r="Z90" s="55">
        <v>4.5999999999999999E-3</v>
      </c>
      <c r="AA90" s="55">
        <v>4.4000000000000003E-3</v>
      </c>
      <c r="AB90" s="55">
        <v>4.1999999999999997E-3</v>
      </c>
      <c r="AC90" s="55">
        <v>3.8E-3</v>
      </c>
      <c r="AD90" s="55">
        <v>3.3999999999999998E-3</v>
      </c>
      <c r="AE90" s="55">
        <v>2.8999999999999998E-3</v>
      </c>
      <c r="AF90" s="55">
        <v>2.3E-3</v>
      </c>
      <c r="AG90" s="55">
        <v>1.6999999999999999E-3</v>
      </c>
      <c r="AH90" s="55">
        <v>1.1000000000000001E-3</v>
      </c>
      <c r="AI90" s="55">
        <v>5.0000000000000001E-4</v>
      </c>
      <c r="AJ90" s="55">
        <v>-2.0000000000000001E-4</v>
      </c>
      <c r="AK90" s="55">
        <v>-8.0000000000000004E-4</v>
      </c>
      <c r="AL90" s="55">
        <v>-1.4E-3</v>
      </c>
      <c r="AM90" s="55">
        <v>-1.9E-3</v>
      </c>
      <c r="AN90" s="55">
        <v>-2.3E-3</v>
      </c>
      <c r="AO90" s="55">
        <v>-2.7000000000000001E-3</v>
      </c>
      <c r="AP90" s="55">
        <v>-3.0000000000000001E-3</v>
      </c>
      <c r="AQ90" s="55">
        <v>-3.2000000000000002E-3</v>
      </c>
      <c r="AR90" s="55">
        <v>-3.3E-3</v>
      </c>
      <c r="AS90" s="55">
        <v>-3.3E-3</v>
      </c>
      <c r="AT90" s="55">
        <v>-3.2000000000000002E-3</v>
      </c>
      <c r="AU90" s="55">
        <v>-3.0000000000000001E-3</v>
      </c>
      <c r="AV90" s="55">
        <v>-2.7000000000000001E-3</v>
      </c>
      <c r="AW90" s="55">
        <v>-2.3E-3</v>
      </c>
      <c r="AX90" s="55">
        <v>-1.8E-3</v>
      </c>
      <c r="AY90" s="55">
        <v>-1.2999999999999999E-3</v>
      </c>
      <c r="AZ90" s="55">
        <v>-8.0000000000000004E-4</v>
      </c>
      <c r="BA90" s="55">
        <v>-2.0000000000000001E-4</v>
      </c>
      <c r="BB90" s="55">
        <v>2.9999999999999997E-4</v>
      </c>
      <c r="BC90" s="55">
        <v>8.9999999999999998E-4</v>
      </c>
      <c r="BD90" s="55">
        <v>1.2999999999999999E-3</v>
      </c>
      <c r="BE90" s="55">
        <v>1.6999999999999999E-3</v>
      </c>
      <c r="BF90" s="55">
        <v>2.0999999999999999E-3</v>
      </c>
      <c r="BG90" s="55">
        <v>2.3E-3</v>
      </c>
      <c r="BH90" s="55">
        <v>2.5000000000000001E-3</v>
      </c>
      <c r="BI90" s="55">
        <v>2.5000000000000001E-3</v>
      </c>
      <c r="BJ90" s="55">
        <v>2.5999999999999999E-3</v>
      </c>
      <c r="BK90" s="55">
        <v>2.5000000000000001E-3</v>
      </c>
      <c r="BL90" s="55">
        <v>2.3999999999999998E-3</v>
      </c>
      <c r="BM90" s="55">
        <v>2.3E-3</v>
      </c>
      <c r="BN90" s="55">
        <v>2.2000000000000001E-3</v>
      </c>
      <c r="BO90" s="12">
        <v>2.0999999999999999E-3</v>
      </c>
      <c r="BP90" s="12">
        <v>2E-3</v>
      </c>
      <c r="BQ90" s="12">
        <v>1.9E-3</v>
      </c>
      <c r="BR90" s="12">
        <v>1.9E-3</v>
      </c>
      <c r="BS90" s="12">
        <v>1.9E-3</v>
      </c>
      <c r="BT90" s="12">
        <v>2E-3</v>
      </c>
      <c r="BU90" s="12">
        <v>2E-3</v>
      </c>
      <c r="BV90" s="12">
        <v>2.0999999999999999E-3</v>
      </c>
      <c r="BW90" s="12">
        <v>2.2000000000000001E-3</v>
      </c>
      <c r="BX90" s="12">
        <v>2.2000000000000001E-3</v>
      </c>
      <c r="BY90" s="12">
        <v>2.3E-3</v>
      </c>
      <c r="BZ90" s="12">
        <v>2.3999999999999998E-3</v>
      </c>
      <c r="CA90" s="12">
        <v>2.3999999999999998E-3</v>
      </c>
      <c r="CB90" s="12">
        <v>2.5000000000000001E-3</v>
      </c>
      <c r="CC90" s="12">
        <v>2.5999999999999999E-3</v>
      </c>
      <c r="CD90" s="12">
        <v>2.7000000000000001E-3</v>
      </c>
      <c r="CE90" s="12">
        <v>2.7000000000000001E-3</v>
      </c>
      <c r="CF90" s="12">
        <v>2.8E-3</v>
      </c>
      <c r="CG90" s="12">
        <v>2.8999999999999998E-3</v>
      </c>
      <c r="CH90" s="12">
        <v>3.0000000000000001E-3</v>
      </c>
      <c r="CI90" s="50"/>
      <c r="CJ90" s="50"/>
      <c r="CK90" s="50"/>
      <c r="CL90" s="50"/>
      <c r="CM90" s="50"/>
      <c r="CN90" s="50"/>
      <c r="CO90" s="50"/>
      <c r="CP90" s="50"/>
      <c r="CQ90" s="50"/>
      <c r="CR90" s="50"/>
      <c r="CS90" s="50"/>
      <c r="CT90" s="50"/>
      <c r="CU90" s="50"/>
      <c r="CV90" s="50"/>
      <c r="CW90" s="50"/>
      <c r="CX90" s="50"/>
      <c r="CY90" s="50"/>
      <c r="CZ90" s="50"/>
      <c r="DA90" s="50"/>
      <c r="DB90" s="50"/>
      <c r="DC90" s="50"/>
      <c r="DD90" s="50"/>
      <c r="DE90" s="50"/>
    </row>
    <row r="91" spans="1:109" x14ac:dyDescent="0.2">
      <c r="A91" s="14">
        <v>109</v>
      </c>
      <c r="B91" s="55">
        <v>-5.7999999999999996E-3</v>
      </c>
      <c r="C91" s="55">
        <v>-5.3E-3</v>
      </c>
      <c r="D91" s="55">
        <v>-4.8999999999999998E-3</v>
      </c>
      <c r="E91" s="55">
        <v>-4.4999999999999997E-3</v>
      </c>
      <c r="F91" s="55">
        <v>-4.1000000000000003E-3</v>
      </c>
      <c r="G91" s="55">
        <v>-3.5999999999999999E-3</v>
      </c>
      <c r="H91" s="55">
        <v>-3.2000000000000002E-3</v>
      </c>
      <c r="I91" s="55">
        <v>-2.7000000000000001E-3</v>
      </c>
      <c r="J91" s="55">
        <v>-2.2000000000000001E-3</v>
      </c>
      <c r="K91" s="55">
        <v>-1.6999999999999999E-3</v>
      </c>
      <c r="L91" s="55">
        <v>-1.1000000000000001E-3</v>
      </c>
      <c r="M91" s="55">
        <v>-5.9999999999999995E-4</v>
      </c>
      <c r="N91" s="55">
        <v>0</v>
      </c>
      <c r="O91" s="55">
        <v>5.0000000000000001E-4</v>
      </c>
      <c r="P91" s="55">
        <v>1.1000000000000001E-3</v>
      </c>
      <c r="Q91" s="55">
        <v>1.6000000000000001E-3</v>
      </c>
      <c r="R91" s="55">
        <v>2.0999999999999999E-3</v>
      </c>
      <c r="S91" s="55">
        <v>2.5999999999999999E-3</v>
      </c>
      <c r="T91" s="55">
        <v>3.0000000000000001E-3</v>
      </c>
      <c r="U91" s="55">
        <v>3.3E-3</v>
      </c>
      <c r="V91" s="55">
        <v>3.5999999999999999E-3</v>
      </c>
      <c r="W91" s="55">
        <v>3.8E-3</v>
      </c>
      <c r="X91" s="55">
        <v>3.8999999999999998E-3</v>
      </c>
      <c r="Y91" s="55">
        <v>4.0000000000000001E-3</v>
      </c>
      <c r="Z91" s="55">
        <v>3.8999999999999998E-3</v>
      </c>
      <c r="AA91" s="55">
        <v>3.8E-3</v>
      </c>
      <c r="AB91" s="55">
        <v>3.5999999999999999E-3</v>
      </c>
      <c r="AC91" s="55">
        <v>3.3E-3</v>
      </c>
      <c r="AD91" s="55">
        <v>2.8999999999999998E-3</v>
      </c>
      <c r="AE91" s="55">
        <v>2.5000000000000001E-3</v>
      </c>
      <c r="AF91" s="55">
        <v>2E-3</v>
      </c>
      <c r="AG91" s="55">
        <v>1.5E-3</v>
      </c>
      <c r="AH91" s="55">
        <v>8.9999999999999998E-4</v>
      </c>
      <c r="AI91" s="55">
        <v>4.0000000000000002E-4</v>
      </c>
      <c r="AJ91" s="55">
        <v>-2.0000000000000001E-4</v>
      </c>
      <c r="AK91" s="55">
        <v>-6.9999999999999999E-4</v>
      </c>
      <c r="AL91" s="55">
        <v>-1.1999999999999999E-3</v>
      </c>
      <c r="AM91" s="55">
        <v>-1.6000000000000001E-3</v>
      </c>
      <c r="AN91" s="55">
        <v>-2E-3</v>
      </c>
      <c r="AO91" s="55">
        <v>-2.3E-3</v>
      </c>
      <c r="AP91" s="55">
        <v>-2.5999999999999999E-3</v>
      </c>
      <c r="AQ91" s="55">
        <v>-2.7000000000000001E-3</v>
      </c>
      <c r="AR91" s="55">
        <v>-2.8E-3</v>
      </c>
      <c r="AS91" s="55">
        <v>-2.8E-3</v>
      </c>
      <c r="AT91" s="55">
        <v>-2.7000000000000001E-3</v>
      </c>
      <c r="AU91" s="55">
        <v>-2.5999999999999999E-3</v>
      </c>
      <c r="AV91" s="55">
        <v>-2.3E-3</v>
      </c>
      <c r="AW91" s="55">
        <v>-2E-3</v>
      </c>
      <c r="AX91" s="55">
        <v>-1.6000000000000001E-3</v>
      </c>
      <c r="AY91" s="55">
        <v>-1.1000000000000001E-3</v>
      </c>
      <c r="AZ91" s="55">
        <v>-6.9999999999999999E-4</v>
      </c>
      <c r="BA91" s="55">
        <v>-2.0000000000000001E-4</v>
      </c>
      <c r="BB91" s="55">
        <v>2.9999999999999997E-4</v>
      </c>
      <c r="BC91" s="55">
        <v>6.9999999999999999E-4</v>
      </c>
      <c r="BD91" s="55">
        <v>1.1000000000000001E-3</v>
      </c>
      <c r="BE91" s="55">
        <v>1.5E-3</v>
      </c>
      <c r="BF91" s="55">
        <v>1.8E-3</v>
      </c>
      <c r="BG91" s="55">
        <v>2E-3</v>
      </c>
      <c r="BH91" s="55">
        <v>2.0999999999999999E-3</v>
      </c>
      <c r="BI91" s="55">
        <v>2.2000000000000001E-3</v>
      </c>
      <c r="BJ91" s="55">
        <v>2.2000000000000001E-3</v>
      </c>
      <c r="BK91" s="55">
        <v>2.2000000000000001E-3</v>
      </c>
      <c r="BL91" s="55">
        <v>2.0999999999999999E-3</v>
      </c>
      <c r="BM91" s="55">
        <v>2E-3</v>
      </c>
      <c r="BN91" s="55">
        <v>1.9E-3</v>
      </c>
      <c r="BO91" s="12">
        <v>1.8E-3</v>
      </c>
      <c r="BP91" s="12">
        <v>1.6999999999999999E-3</v>
      </c>
      <c r="BQ91" s="12">
        <v>1.6999999999999999E-3</v>
      </c>
      <c r="BR91" s="12">
        <v>1.6999999999999999E-3</v>
      </c>
      <c r="BS91" s="12">
        <v>1.6999999999999999E-3</v>
      </c>
      <c r="BT91" s="12">
        <v>1.6999999999999999E-3</v>
      </c>
      <c r="BU91" s="12">
        <v>1.8E-3</v>
      </c>
      <c r="BV91" s="12">
        <v>1.8E-3</v>
      </c>
      <c r="BW91" s="12">
        <v>1.9E-3</v>
      </c>
      <c r="BX91" s="12">
        <v>1.9E-3</v>
      </c>
      <c r="BY91" s="12">
        <v>2E-3</v>
      </c>
      <c r="BZ91" s="12">
        <v>2E-3</v>
      </c>
      <c r="CA91" s="12">
        <v>2.0999999999999999E-3</v>
      </c>
      <c r="CB91" s="12">
        <v>2.0999999999999999E-3</v>
      </c>
      <c r="CC91" s="12">
        <v>2.2000000000000001E-3</v>
      </c>
      <c r="CD91" s="12">
        <v>2.3E-3</v>
      </c>
      <c r="CE91" s="12">
        <v>2.3E-3</v>
      </c>
      <c r="CF91" s="12">
        <v>2.3999999999999998E-3</v>
      </c>
      <c r="CG91" s="12">
        <v>2.5000000000000001E-3</v>
      </c>
      <c r="CH91" s="12">
        <v>2.5999999999999999E-3</v>
      </c>
      <c r="CI91" s="50"/>
      <c r="CJ91" s="50"/>
      <c r="CK91" s="50"/>
      <c r="CL91" s="50"/>
      <c r="CM91" s="50"/>
      <c r="CN91" s="50"/>
      <c r="CO91" s="50"/>
      <c r="CP91" s="50"/>
      <c r="CQ91" s="50"/>
      <c r="CR91" s="50"/>
      <c r="CS91" s="50"/>
      <c r="CT91" s="50"/>
      <c r="CU91" s="50"/>
      <c r="CV91" s="50"/>
      <c r="CW91" s="50"/>
      <c r="CX91" s="50"/>
      <c r="CY91" s="50"/>
      <c r="CZ91" s="50"/>
      <c r="DA91" s="50"/>
      <c r="DB91" s="50"/>
      <c r="DC91" s="50"/>
      <c r="DD91" s="50"/>
      <c r="DE91" s="50"/>
    </row>
    <row r="92" spans="1:109" x14ac:dyDescent="0.2">
      <c r="A92" s="14">
        <v>110</v>
      </c>
      <c r="B92" s="55">
        <v>-4.7999999999999996E-3</v>
      </c>
      <c r="C92" s="55">
        <v>-4.4999999999999997E-3</v>
      </c>
      <c r="D92" s="55">
        <v>-4.1000000000000003E-3</v>
      </c>
      <c r="E92" s="55">
        <v>-3.7000000000000002E-3</v>
      </c>
      <c r="F92" s="55">
        <v>-3.3999999999999998E-3</v>
      </c>
      <c r="G92" s="55">
        <v>-3.0000000000000001E-3</v>
      </c>
      <c r="H92" s="55">
        <v>-2.5999999999999999E-3</v>
      </c>
      <c r="I92" s="55">
        <v>-2.2000000000000001E-3</v>
      </c>
      <c r="J92" s="55">
        <v>-1.8E-3</v>
      </c>
      <c r="K92" s="55">
        <v>-1.4E-3</v>
      </c>
      <c r="L92" s="55">
        <v>-1E-3</v>
      </c>
      <c r="M92" s="55">
        <v>-5.0000000000000001E-4</v>
      </c>
      <c r="N92" s="55">
        <v>0</v>
      </c>
      <c r="O92" s="55">
        <v>4.0000000000000002E-4</v>
      </c>
      <c r="P92" s="55">
        <v>8.9999999999999998E-4</v>
      </c>
      <c r="Q92" s="55">
        <v>1.2999999999999999E-3</v>
      </c>
      <c r="R92" s="55">
        <v>1.8E-3</v>
      </c>
      <c r="S92" s="55">
        <v>2.0999999999999999E-3</v>
      </c>
      <c r="T92" s="55">
        <v>2.5000000000000001E-3</v>
      </c>
      <c r="U92" s="55">
        <v>2.8E-3</v>
      </c>
      <c r="V92" s="55">
        <v>3.0000000000000001E-3</v>
      </c>
      <c r="W92" s="55">
        <v>3.2000000000000002E-3</v>
      </c>
      <c r="X92" s="55">
        <v>3.3E-3</v>
      </c>
      <c r="Y92" s="55">
        <v>3.3E-3</v>
      </c>
      <c r="Z92" s="55">
        <v>3.3E-3</v>
      </c>
      <c r="AA92" s="55">
        <v>3.2000000000000002E-3</v>
      </c>
      <c r="AB92" s="55">
        <v>3.0000000000000001E-3</v>
      </c>
      <c r="AC92" s="55">
        <v>2.7000000000000001E-3</v>
      </c>
      <c r="AD92" s="55">
        <v>2.3999999999999998E-3</v>
      </c>
      <c r="AE92" s="55">
        <v>2.0999999999999999E-3</v>
      </c>
      <c r="AF92" s="55">
        <v>1.6999999999999999E-3</v>
      </c>
      <c r="AG92" s="55">
        <v>1.1999999999999999E-3</v>
      </c>
      <c r="AH92" s="55">
        <v>8.0000000000000004E-4</v>
      </c>
      <c r="AI92" s="55">
        <v>2.9999999999999997E-4</v>
      </c>
      <c r="AJ92" s="55">
        <v>-1E-4</v>
      </c>
      <c r="AK92" s="55">
        <v>-5.9999999999999995E-4</v>
      </c>
      <c r="AL92" s="55">
        <v>-1E-3</v>
      </c>
      <c r="AM92" s="55">
        <v>-1.4E-3</v>
      </c>
      <c r="AN92" s="55">
        <v>-1.6999999999999999E-3</v>
      </c>
      <c r="AO92" s="55">
        <v>-1.9E-3</v>
      </c>
      <c r="AP92" s="55">
        <v>-2.2000000000000001E-3</v>
      </c>
      <c r="AQ92" s="55">
        <v>-2.3E-3</v>
      </c>
      <c r="AR92" s="55">
        <v>-2.3999999999999998E-3</v>
      </c>
      <c r="AS92" s="55">
        <v>-2.3999999999999998E-3</v>
      </c>
      <c r="AT92" s="55">
        <v>-2.3E-3</v>
      </c>
      <c r="AU92" s="55">
        <v>-2.0999999999999999E-3</v>
      </c>
      <c r="AV92" s="55">
        <v>-1.9E-3</v>
      </c>
      <c r="AW92" s="55">
        <v>-1.6000000000000001E-3</v>
      </c>
      <c r="AX92" s="55">
        <v>-1.2999999999999999E-3</v>
      </c>
      <c r="AY92" s="55">
        <v>-1E-3</v>
      </c>
      <c r="AZ92" s="55">
        <v>-5.9999999999999995E-4</v>
      </c>
      <c r="BA92" s="55">
        <v>-2.0000000000000001E-4</v>
      </c>
      <c r="BB92" s="55">
        <v>2.0000000000000001E-4</v>
      </c>
      <c r="BC92" s="55">
        <v>5.9999999999999995E-4</v>
      </c>
      <c r="BD92" s="55">
        <v>8.9999999999999998E-4</v>
      </c>
      <c r="BE92" s="55">
        <v>1.1999999999999999E-3</v>
      </c>
      <c r="BF92" s="55">
        <v>1.5E-3</v>
      </c>
      <c r="BG92" s="55">
        <v>1.6000000000000001E-3</v>
      </c>
      <c r="BH92" s="55">
        <v>1.8E-3</v>
      </c>
      <c r="BI92" s="55">
        <v>1.8E-3</v>
      </c>
      <c r="BJ92" s="55">
        <v>1.8E-3</v>
      </c>
      <c r="BK92" s="55">
        <v>1.8E-3</v>
      </c>
      <c r="BL92" s="55">
        <v>1.6999999999999999E-3</v>
      </c>
      <c r="BM92" s="55">
        <v>1.6999999999999999E-3</v>
      </c>
      <c r="BN92" s="55">
        <v>1.6000000000000001E-3</v>
      </c>
      <c r="BO92" s="12">
        <v>1.5E-3</v>
      </c>
      <c r="BP92" s="12">
        <v>1.4E-3</v>
      </c>
      <c r="BQ92" s="12">
        <v>1.4E-3</v>
      </c>
      <c r="BR92" s="12">
        <v>1.4E-3</v>
      </c>
      <c r="BS92" s="12">
        <v>1.4E-3</v>
      </c>
      <c r="BT92" s="12">
        <v>1.4E-3</v>
      </c>
      <c r="BU92" s="12">
        <v>1.5E-3</v>
      </c>
      <c r="BV92" s="12">
        <v>1.5E-3</v>
      </c>
      <c r="BW92" s="12">
        <v>1.6000000000000001E-3</v>
      </c>
      <c r="BX92" s="12">
        <v>1.6000000000000001E-3</v>
      </c>
      <c r="BY92" s="12">
        <v>1.6000000000000001E-3</v>
      </c>
      <c r="BZ92" s="12">
        <v>1.6999999999999999E-3</v>
      </c>
      <c r="CA92" s="12">
        <v>1.6999999999999999E-3</v>
      </c>
      <c r="CB92" s="12">
        <v>1.8E-3</v>
      </c>
      <c r="CC92" s="12">
        <v>1.8E-3</v>
      </c>
      <c r="CD92" s="12">
        <v>1.9E-3</v>
      </c>
      <c r="CE92" s="12">
        <v>2E-3</v>
      </c>
      <c r="CF92" s="12">
        <v>2E-3</v>
      </c>
      <c r="CG92" s="12">
        <v>2.0999999999999999E-3</v>
      </c>
      <c r="CH92" s="12">
        <v>2.0999999999999999E-3</v>
      </c>
      <c r="CI92" s="50"/>
      <c r="CJ92" s="50"/>
      <c r="CK92" s="50"/>
      <c r="CL92" s="50"/>
      <c r="CM92" s="50"/>
      <c r="CN92" s="50"/>
      <c r="CO92" s="50"/>
      <c r="CP92" s="50"/>
      <c r="CQ92" s="50"/>
      <c r="CR92" s="50"/>
      <c r="CS92" s="50"/>
      <c r="CT92" s="50"/>
      <c r="CU92" s="50"/>
      <c r="CV92" s="50"/>
      <c r="CW92" s="50"/>
      <c r="CX92" s="50"/>
      <c r="CY92" s="50"/>
      <c r="CZ92" s="50"/>
      <c r="DA92" s="50"/>
      <c r="DB92" s="50"/>
      <c r="DC92" s="50"/>
      <c r="DD92" s="50"/>
      <c r="DE92" s="50"/>
    </row>
    <row r="93" spans="1:109" x14ac:dyDescent="0.2">
      <c r="A93" s="14">
        <v>111</v>
      </c>
      <c r="B93" s="55">
        <v>-3.8E-3</v>
      </c>
      <c r="C93" s="55">
        <v>-3.5999999999999999E-3</v>
      </c>
      <c r="D93" s="55">
        <v>-3.3E-3</v>
      </c>
      <c r="E93" s="55">
        <v>-3.0000000000000001E-3</v>
      </c>
      <c r="F93" s="55">
        <v>-2.7000000000000001E-3</v>
      </c>
      <c r="G93" s="55">
        <v>-2.3999999999999998E-3</v>
      </c>
      <c r="H93" s="55">
        <v>-2.0999999999999999E-3</v>
      </c>
      <c r="I93" s="55">
        <v>-1.8E-3</v>
      </c>
      <c r="J93" s="55">
        <v>-1.5E-3</v>
      </c>
      <c r="K93" s="55">
        <v>-1.1000000000000001E-3</v>
      </c>
      <c r="L93" s="55">
        <v>-8.0000000000000004E-4</v>
      </c>
      <c r="M93" s="55">
        <v>-4.0000000000000002E-4</v>
      </c>
      <c r="N93" s="55">
        <v>0</v>
      </c>
      <c r="O93" s="55">
        <v>2.9999999999999997E-4</v>
      </c>
      <c r="P93" s="55">
        <v>6.9999999999999999E-4</v>
      </c>
      <c r="Q93" s="55">
        <v>1.1000000000000001E-3</v>
      </c>
      <c r="R93" s="55">
        <v>1.4E-3</v>
      </c>
      <c r="S93" s="55">
        <v>1.6999999999999999E-3</v>
      </c>
      <c r="T93" s="55">
        <v>2E-3</v>
      </c>
      <c r="U93" s="55">
        <v>2.2000000000000001E-3</v>
      </c>
      <c r="V93" s="55">
        <v>2.3999999999999998E-3</v>
      </c>
      <c r="W93" s="55">
        <v>2.5000000000000001E-3</v>
      </c>
      <c r="X93" s="55">
        <v>2.5999999999999999E-3</v>
      </c>
      <c r="Y93" s="55">
        <v>2.5999999999999999E-3</v>
      </c>
      <c r="Z93" s="55">
        <v>2.5999999999999999E-3</v>
      </c>
      <c r="AA93" s="55">
        <v>2.5000000000000001E-3</v>
      </c>
      <c r="AB93" s="55">
        <v>2.3999999999999998E-3</v>
      </c>
      <c r="AC93" s="55">
        <v>2.2000000000000001E-3</v>
      </c>
      <c r="AD93" s="55">
        <v>1.9E-3</v>
      </c>
      <c r="AE93" s="55">
        <v>1.6999999999999999E-3</v>
      </c>
      <c r="AF93" s="55">
        <v>1.2999999999999999E-3</v>
      </c>
      <c r="AG93" s="55">
        <v>1E-3</v>
      </c>
      <c r="AH93" s="55">
        <v>5.9999999999999995E-4</v>
      </c>
      <c r="AI93" s="55">
        <v>2.9999999999999997E-4</v>
      </c>
      <c r="AJ93" s="55">
        <v>-1E-4</v>
      </c>
      <c r="AK93" s="55">
        <v>-5.0000000000000001E-4</v>
      </c>
      <c r="AL93" s="55">
        <v>-8.0000000000000004E-4</v>
      </c>
      <c r="AM93" s="55">
        <v>-1.1000000000000001E-3</v>
      </c>
      <c r="AN93" s="55">
        <v>-1.2999999999999999E-3</v>
      </c>
      <c r="AO93" s="55">
        <v>-1.6000000000000001E-3</v>
      </c>
      <c r="AP93" s="55">
        <v>-1.6999999999999999E-3</v>
      </c>
      <c r="AQ93" s="55">
        <v>-1.8E-3</v>
      </c>
      <c r="AR93" s="55">
        <v>-1.9E-3</v>
      </c>
      <c r="AS93" s="55">
        <v>-1.9E-3</v>
      </c>
      <c r="AT93" s="55">
        <v>-1.8E-3</v>
      </c>
      <c r="AU93" s="55">
        <v>-1.6999999999999999E-3</v>
      </c>
      <c r="AV93" s="55">
        <v>-1.5E-3</v>
      </c>
      <c r="AW93" s="55">
        <v>-1.2999999999999999E-3</v>
      </c>
      <c r="AX93" s="55">
        <v>-1.1000000000000001E-3</v>
      </c>
      <c r="AY93" s="55">
        <v>-8.0000000000000004E-4</v>
      </c>
      <c r="AZ93" s="55">
        <v>-4.0000000000000002E-4</v>
      </c>
      <c r="BA93" s="55">
        <v>-1E-4</v>
      </c>
      <c r="BB93" s="55">
        <v>2.0000000000000001E-4</v>
      </c>
      <c r="BC93" s="55">
        <v>5.0000000000000001E-4</v>
      </c>
      <c r="BD93" s="55">
        <v>8.0000000000000004E-4</v>
      </c>
      <c r="BE93" s="55">
        <v>1E-3</v>
      </c>
      <c r="BF93" s="55">
        <v>1.1999999999999999E-3</v>
      </c>
      <c r="BG93" s="55">
        <v>1.2999999999999999E-3</v>
      </c>
      <c r="BH93" s="55">
        <v>1.4E-3</v>
      </c>
      <c r="BI93" s="55">
        <v>1.5E-3</v>
      </c>
      <c r="BJ93" s="55">
        <v>1.5E-3</v>
      </c>
      <c r="BK93" s="55">
        <v>1.4E-3</v>
      </c>
      <c r="BL93" s="55">
        <v>1.4E-3</v>
      </c>
      <c r="BM93" s="55">
        <v>1.2999999999999999E-3</v>
      </c>
      <c r="BN93" s="55">
        <v>1.2999999999999999E-3</v>
      </c>
      <c r="BO93" s="12">
        <v>1.1999999999999999E-3</v>
      </c>
      <c r="BP93" s="12">
        <v>1.1000000000000001E-3</v>
      </c>
      <c r="BQ93" s="12">
        <v>1.1000000000000001E-3</v>
      </c>
      <c r="BR93" s="12">
        <v>1.1000000000000001E-3</v>
      </c>
      <c r="BS93" s="12">
        <v>1.1000000000000001E-3</v>
      </c>
      <c r="BT93" s="12">
        <v>1.1000000000000001E-3</v>
      </c>
      <c r="BU93" s="12">
        <v>1.1999999999999999E-3</v>
      </c>
      <c r="BV93" s="12">
        <v>1.1999999999999999E-3</v>
      </c>
      <c r="BW93" s="12">
        <v>1.1999999999999999E-3</v>
      </c>
      <c r="BX93" s="12">
        <v>1.2999999999999999E-3</v>
      </c>
      <c r="BY93" s="12">
        <v>1.2999999999999999E-3</v>
      </c>
      <c r="BZ93" s="12">
        <v>1.2999999999999999E-3</v>
      </c>
      <c r="CA93" s="12">
        <v>1.4E-3</v>
      </c>
      <c r="CB93" s="12">
        <v>1.4E-3</v>
      </c>
      <c r="CC93" s="12">
        <v>1.5E-3</v>
      </c>
      <c r="CD93" s="12">
        <v>1.5E-3</v>
      </c>
      <c r="CE93" s="12">
        <v>1.6000000000000001E-3</v>
      </c>
      <c r="CF93" s="12">
        <v>1.6000000000000001E-3</v>
      </c>
      <c r="CG93" s="12">
        <v>1.6999999999999999E-3</v>
      </c>
      <c r="CH93" s="12">
        <v>1.6999999999999999E-3</v>
      </c>
      <c r="CI93" s="50"/>
      <c r="CJ93" s="50"/>
      <c r="CK93" s="50"/>
      <c r="CL93" s="50"/>
      <c r="CM93" s="50"/>
      <c r="CN93" s="50"/>
      <c r="CO93" s="50"/>
      <c r="CP93" s="50"/>
      <c r="CQ93" s="50"/>
      <c r="CR93" s="50"/>
      <c r="CS93" s="50"/>
      <c r="CT93" s="50"/>
      <c r="CU93" s="50"/>
      <c r="CV93" s="50"/>
      <c r="CW93" s="50"/>
      <c r="CX93" s="50"/>
      <c r="CY93" s="50"/>
      <c r="CZ93" s="50"/>
      <c r="DA93" s="50"/>
      <c r="DB93" s="50"/>
      <c r="DC93" s="50"/>
      <c r="DD93" s="50"/>
      <c r="DE93" s="50"/>
    </row>
    <row r="94" spans="1:109" x14ac:dyDescent="0.2">
      <c r="A94" s="14">
        <v>112</v>
      </c>
      <c r="B94" s="55">
        <v>-2.8999999999999998E-3</v>
      </c>
      <c r="C94" s="55">
        <v>-2.7000000000000001E-3</v>
      </c>
      <c r="D94" s="55">
        <v>-2.5000000000000001E-3</v>
      </c>
      <c r="E94" s="55">
        <v>-2.2000000000000001E-3</v>
      </c>
      <c r="F94" s="55">
        <v>-2E-3</v>
      </c>
      <c r="G94" s="55">
        <v>-1.8E-3</v>
      </c>
      <c r="H94" s="55">
        <v>-1.6000000000000001E-3</v>
      </c>
      <c r="I94" s="55">
        <v>-1.2999999999999999E-3</v>
      </c>
      <c r="J94" s="55">
        <v>-1.1000000000000001E-3</v>
      </c>
      <c r="K94" s="55">
        <v>-8.0000000000000004E-4</v>
      </c>
      <c r="L94" s="55">
        <v>-5.9999999999999995E-4</v>
      </c>
      <c r="M94" s="55">
        <v>-2.9999999999999997E-4</v>
      </c>
      <c r="N94" s="55">
        <v>0</v>
      </c>
      <c r="O94" s="55">
        <v>2.9999999999999997E-4</v>
      </c>
      <c r="P94" s="55">
        <v>5.0000000000000001E-4</v>
      </c>
      <c r="Q94" s="55">
        <v>8.0000000000000004E-4</v>
      </c>
      <c r="R94" s="55">
        <v>1.1000000000000001E-3</v>
      </c>
      <c r="S94" s="55">
        <v>1.2999999999999999E-3</v>
      </c>
      <c r="T94" s="55">
        <v>1.5E-3</v>
      </c>
      <c r="U94" s="55">
        <v>1.6999999999999999E-3</v>
      </c>
      <c r="V94" s="55">
        <v>1.8E-3</v>
      </c>
      <c r="W94" s="55">
        <v>1.9E-3</v>
      </c>
      <c r="X94" s="55">
        <v>2E-3</v>
      </c>
      <c r="Y94" s="55">
        <v>2E-3</v>
      </c>
      <c r="Z94" s="55">
        <v>2E-3</v>
      </c>
      <c r="AA94" s="55">
        <v>1.9E-3</v>
      </c>
      <c r="AB94" s="55">
        <v>1.8E-3</v>
      </c>
      <c r="AC94" s="55">
        <v>1.6000000000000001E-3</v>
      </c>
      <c r="AD94" s="55">
        <v>1.5E-3</v>
      </c>
      <c r="AE94" s="55">
        <v>1.1999999999999999E-3</v>
      </c>
      <c r="AF94" s="55">
        <v>1E-3</v>
      </c>
      <c r="AG94" s="55">
        <v>6.9999999999999999E-4</v>
      </c>
      <c r="AH94" s="55">
        <v>5.0000000000000001E-4</v>
      </c>
      <c r="AI94" s="55">
        <v>2.0000000000000001E-4</v>
      </c>
      <c r="AJ94" s="55">
        <v>-1E-4</v>
      </c>
      <c r="AK94" s="55">
        <v>-2.9999999999999997E-4</v>
      </c>
      <c r="AL94" s="55">
        <v>-5.9999999999999995E-4</v>
      </c>
      <c r="AM94" s="55">
        <v>-8.0000000000000004E-4</v>
      </c>
      <c r="AN94" s="55">
        <v>-1E-3</v>
      </c>
      <c r="AO94" s="55">
        <v>-1.1999999999999999E-3</v>
      </c>
      <c r="AP94" s="55">
        <v>-1.2999999999999999E-3</v>
      </c>
      <c r="AQ94" s="55">
        <v>-1.4E-3</v>
      </c>
      <c r="AR94" s="55">
        <v>-1.4E-3</v>
      </c>
      <c r="AS94" s="55">
        <v>-1.4E-3</v>
      </c>
      <c r="AT94" s="55">
        <v>-1.4E-3</v>
      </c>
      <c r="AU94" s="55">
        <v>-1.2999999999999999E-3</v>
      </c>
      <c r="AV94" s="55">
        <v>-1.1999999999999999E-3</v>
      </c>
      <c r="AW94" s="55">
        <v>-1E-3</v>
      </c>
      <c r="AX94" s="55">
        <v>-8.0000000000000004E-4</v>
      </c>
      <c r="AY94" s="55">
        <v>-5.9999999999999995E-4</v>
      </c>
      <c r="AZ94" s="55">
        <v>-2.9999999999999997E-4</v>
      </c>
      <c r="BA94" s="55">
        <v>-1E-4</v>
      </c>
      <c r="BB94" s="55">
        <v>1E-4</v>
      </c>
      <c r="BC94" s="55">
        <v>4.0000000000000002E-4</v>
      </c>
      <c r="BD94" s="55">
        <v>5.9999999999999995E-4</v>
      </c>
      <c r="BE94" s="55">
        <v>6.9999999999999999E-4</v>
      </c>
      <c r="BF94" s="55">
        <v>8.9999999999999998E-4</v>
      </c>
      <c r="BG94" s="55">
        <v>1E-3</v>
      </c>
      <c r="BH94" s="55">
        <v>1.1000000000000001E-3</v>
      </c>
      <c r="BI94" s="55">
        <v>1.1000000000000001E-3</v>
      </c>
      <c r="BJ94" s="55">
        <v>1.1000000000000001E-3</v>
      </c>
      <c r="BK94" s="55">
        <v>1.1000000000000001E-3</v>
      </c>
      <c r="BL94" s="55">
        <v>1E-3</v>
      </c>
      <c r="BM94" s="55">
        <v>1E-3</v>
      </c>
      <c r="BN94" s="55">
        <v>8.9999999999999998E-4</v>
      </c>
      <c r="BO94" s="12">
        <v>8.9999999999999998E-4</v>
      </c>
      <c r="BP94" s="12">
        <v>8.9999999999999998E-4</v>
      </c>
      <c r="BQ94" s="12">
        <v>8.0000000000000004E-4</v>
      </c>
      <c r="BR94" s="12">
        <v>8.0000000000000004E-4</v>
      </c>
      <c r="BS94" s="12">
        <v>8.0000000000000004E-4</v>
      </c>
      <c r="BT94" s="12">
        <v>8.9999999999999998E-4</v>
      </c>
      <c r="BU94" s="12">
        <v>8.9999999999999998E-4</v>
      </c>
      <c r="BV94" s="12">
        <v>8.9999999999999998E-4</v>
      </c>
      <c r="BW94" s="12">
        <v>8.9999999999999998E-4</v>
      </c>
      <c r="BX94" s="12">
        <v>1E-3</v>
      </c>
      <c r="BY94" s="12">
        <v>1E-3</v>
      </c>
      <c r="BZ94" s="12">
        <v>1E-3</v>
      </c>
      <c r="CA94" s="12">
        <v>1E-3</v>
      </c>
      <c r="CB94" s="12">
        <v>1.1000000000000001E-3</v>
      </c>
      <c r="CC94" s="12">
        <v>1.1000000000000001E-3</v>
      </c>
      <c r="CD94" s="12">
        <v>1.1000000000000001E-3</v>
      </c>
      <c r="CE94" s="12">
        <v>1.1999999999999999E-3</v>
      </c>
      <c r="CF94" s="12">
        <v>1.1999999999999999E-3</v>
      </c>
      <c r="CG94" s="12">
        <v>1.1999999999999999E-3</v>
      </c>
      <c r="CH94" s="12">
        <v>1.2999999999999999E-3</v>
      </c>
      <c r="CI94" s="50"/>
      <c r="CJ94" s="50"/>
      <c r="CK94" s="50"/>
      <c r="CL94" s="50"/>
      <c r="CM94" s="50"/>
      <c r="CN94" s="50"/>
      <c r="CO94" s="50"/>
      <c r="CP94" s="50"/>
      <c r="CQ94" s="50"/>
      <c r="CR94" s="50"/>
      <c r="CS94" s="50"/>
      <c r="CT94" s="50"/>
      <c r="CU94" s="50"/>
      <c r="CV94" s="50"/>
      <c r="CW94" s="50"/>
      <c r="CX94" s="50"/>
      <c r="CY94" s="50"/>
      <c r="CZ94" s="50"/>
      <c r="DA94" s="50"/>
      <c r="DB94" s="50"/>
      <c r="DC94" s="50"/>
      <c r="DD94" s="50"/>
      <c r="DE94" s="50"/>
    </row>
    <row r="95" spans="1:109" x14ac:dyDescent="0.2">
      <c r="A95" s="14">
        <v>113</v>
      </c>
      <c r="B95" s="55">
        <v>-1.9E-3</v>
      </c>
      <c r="C95" s="55">
        <v>-1.8E-3</v>
      </c>
      <c r="D95" s="55">
        <v>-1.6000000000000001E-3</v>
      </c>
      <c r="E95" s="55">
        <v>-1.5E-3</v>
      </c>
      <c r="F95" s="55">
        <v>-1.4E-3</v>
      </c>
      <c r="G95" s="55">
        <v>-1.1999999999999999E-3</v>
      </c>
      <c r="H95" s="55">
        <v>-1.1000000000000001E-3</v>
      </c>
      <c r="I95" s="55">
        <v>-8.9999999999999998E-4</v>
      </c>
      <c r="J95" s="55">
        <v>-6.9999999999999999E-4</v>
      </c>
      <c r="K95" s="55">
        <v>-5.9999999999999995E-4</v>
      </c>
      <c r="L95" s="55">
        <v>-4.0000000000000002E-4</v>
      </c>
      <c r="M95" s="55">
        <v>-2.0000000000000001E-4</v>
      </c>
      <c r="N95" s="55">
        <v>0</v>
      </c>
      <c r="O95" s="55">
        <v>2.0000000000000001E-4</v>
      </c>
      <c r="P95" s="55">
        <v>4.0000000000000002E-4</v>
      </c>
      <c r="Q95" s="55">
        <v>5.0000000000000001E-4</v>
      </c>
      <c r="R95" s="55">
        <v>6.9999999999999999E-4</v>
      </c>
      <c r="S95" s="55">
        <v>8.9999999999999998E-4</v>
      </c>
      <c r="T95" s="55">
        <v>1E-3</v>
      </c>
      <c r="U95" s="55">
        <v>1.1000000000000001E-3</v>
      </c>
      <c r="V95" s="55">
        <v>1.1999999999999999E-3</v>
      </c>
      <c r="W95" s="55">
        <v>1.2999999999999999E-3</v>
      </c>
      <c r="X95" s="55">
        <v>1.2999999999999999E-3</v>
      </c>
      <c r="Y95" s="55">
        <v>1.2999999999999999E-3</v>
      </c>
      <c r="Z95" s="55">
        <v>1.2999999999999999E-3</v>
      </c>
      <c r="AA95" s="55">
        <v>1.2999999999999999E-3</v>
      </c>
      <c r="AB95" s="55">
        <v>1.1999999999999999E-3</v>
      </c>
      <c r="AC95" s="55">
        <v>1.1000000000000001E-3</v>
      </c>
      <c r="AD95" s="55">
        <v>1E-3</v>
      </c>
      <c r="AE95" s="55">
        <v>8.0000000000000004E-4</v>
      </c>
      <c r="AF95" s="55">
        <v>6.9999999999999999E-4</v>
      </c>
      <c r="AG95" s="55">
        <v>5.0000000000000001E-4</v>
      </c>
      <c r="AH95" s="55">
        <v>2.9999999999999997E-4</v>
      </c>
      <c r="AI95" s="55">
        <v>1E-4</v>
      </c>
      <c r="AJ95" s="55">
        <v>-1E-4</v>
      </c>
      <c r="AK95" s="55">
        <v>-2.0000000000000001E-4</v>
      </c>
      <c r="AL95" s="55">
        <v>-4.0000000000000002E-4</v>
      </c>
      <c r="AM95" s="55">
        <v>-5.0000000000000001E-4</v>
      </c>
      <c r="AN95" s="55">
        <v>-6.9999999999999999E-4</v>
      </c>
      <c r="AO95" s="55">
        <v>-8.0000000000000004E-4</v>
      </c>
      <c r="AP95" s="55">
        <v>-8.9999999999999998E-4</v>
      </c>
      <c r="AQ95" s="55">
        <v>-8.9999999999999998E-4</v>
      </c>
      <c r="AR95" s="55">
        <v>-8.9999999999999998E-4</v>
      </c>
      <c r="AS95" s="55">
        <v>-8.9999999999999998E-4</v>
      </c>
      <c r="AT95" s="55">
        <v>-8.9999999999999998E-4</v>
      </c>
      <c r="AU95" s="55">
        <v>-8.9999999999999998E-4</v>
      </c>
      <c r="AV95" s="55">
        <v>-8.0000000000000004E-4</v>
      </c>
      <c r="AW95" s="55">
        <v>-6.9999999999999999E-4</v>
      </c>
      <c r="AX95" s="55">
        <v>-5.0000000000000001E-4</v>
      </c>
      <c r="AY95" s="55">
        <v>-4.0000000000000002E-4</v>
      </c>
      <c r="AZ95" s="55">
        <v>-2.0000000000000001E-4</v>
      </c>
      <c r="BA95" s="55">
        <v>-1E-4</v>
      </c>
      <c r="BB95" s="55">
        <v>1E-4</v>
      </c>
      <c r="BC95" s="55">
        <v>2.0000000000000001E-4</v>
      </c>
      <c r="BD95" s="55">
        <v>4.0000000000000002E-4</v>
      </c>
      <c r="BE95" s="55">
        <v>5.0000000000000001E-4</v>
      </c>
      <c r="BF95" s="55">
        <v>5.9999999999999995E-4</v>
      </c>
      <c r="BG95" s="55">
        <v>6.9999999999999999E-4</v>
      </c>
      <c r="BH95" s="55">
        <v>6.9999999999999999E-4</v>
      </c>
      <c r="BI95" s="55">
        <v>6.9999999999999999E-4</v>
      </c>
      <c r="BJ95" s="55">
        <v>6.9999999999999999E-4</v>
      </c>
      <c r="BK95" s="55">
        <v>6.9999999999999999E-4</v>
      </c>
      <c r="BL95" s="55">
        <v>6.9999999999999999E-4</v>
      </c>
      <c r="BM95" s="55">
        <v>6.9999999999999999E-4</v>
      </c>
      <c r="BN95" s="55">
        <v>5.9999999999999995E-4</v>
      </c>
      <c r="BO95" s="12">
        <v>5.9999999999999995E-4</v>
      </c>
      <c r="BP95" s="12">
        <v>5.9999999999999995E-4</v>
      </c>
      <c r="BQ95" s="12">
        <v>5.9999999999999995E-4</v>
      </c>
      <c r="BR95" s="12">
        <v>5.9999999999999995E-4</v>
      </c>
      <c r="BS95" s="12">
        <v>5.9999999999999995E-4</v>
      </c>
      <c r="BT95" s="12">
        <v>5.9999999999999995E-4</v>
      </c>
      <c r="BU95" s="12">
        <v>5.9999999999999995E-4</v>
      </c>
      <c r="BV95" s="12">
        <v>5.9999999999999995E-4</v>
      </c>
      <c r="BW95" s="12">
        <v>5.9999999999999995E-4</v>
      </c>
      <c r="BX95" s="12">
        <v>5.9999999999999995E-4</v>
      </c>
      <c r="BY95" s="12">
        <v>6.9999999999999999E-4</v>
      </c>
      <c r="BZ95" s="12">
        <v>6.9999999999999999E-4</v>
      </c>
      <c r="CA95" s="12">
        <v>6.9999999999999999E-4</v>
      </c>
      <c r="CB95" s="12">
        <v>6.9999999999999999E-4</v>
      </c>
      <c r="CC95" s="12">
        <v>6.9999999999999999E-4</v>
      </c>
      <c r="CD95" s="12">
        <v>8.0000000000000004E-4</v>
      </c>
      <c r="CE95" s="12">
        <v>8.0000000000000004E-4</v>
      </c>
      <c r="CF95" s="12">
        <v>8.0000000000000004E-4</v>
      </c>
      <c r="CG95" s="12">
        <v>8.0000000000000004E-4</v>
      </c>
      <c r="CH95" s="12">
        <v>8.9999999999999998E-4</v>
      </c>
      <c r="CI95" s="50"/>
      <c r="CJ95" s="50"/>
      <c r="CK95" s="50"/>
      <c r="CL95" s="50"/>
      <c r="CM95" s="50"/>
      <c r="CN95" s="50"/>
      <c r="CO95" s="50"/>
      <c r="CP95" s="50"/>
      <c r="CQ95" s="50"/>
      <c r="CR95" s="50"/>
      <c r="CS95" s="50"/>
      <c r="CT95" s="50"/>
      <c r="CU95" s="50"/>
      <c r="CV95" s="50"/>
      <c r="CW95" s="50"/>
      <c r="CX95" s="50"/>
      <c r="CY95" s="50"/>
      <c r="CZ95" s="50"/>
      <c r="DA95" s="50"/>
      <c r="DB95" s="50"/>
      <c r="DC95" s="50"/>
      <c r="DD95" s="50"/>
      <c r="DE95" s="50"/>
    </row>
    <row r="96" spans="1:109" x14ac:dyDescent="0.2">
      <c r="A96" s="14">
        <v>114</v>
      </c>
      <c r="B96" s="55">
        <v>-1E-3</v>
      </c>
      <c r="C96" s="55">
        <v>-8.9999999999999998E-4</v>
      </c>
      <c r="D96" s="55">
        <v>-8.0000000000000004E-4</v>
      </c>
      <c r="E96" s="55">
        <v>-6.9999999999999999E-4</v>
      </c>
      <c r="F96" s="55">
        <v>-6.9999999999999999E-4</v>
      </c>
      <c r="G96" s="55">
        <v>-5.9999999999999995E-4</v>
      </c>
      <c r="H96" s="55">
        <v>-5.0000000000000001E-4</v>
      </c>
      <c r="I96" s="55">
        <v>-4.0000000000000002E-4</v>
      </c>
      <c r="J96" s="55">
        <v>-4.0000000000000002E-4</v>
      </c>
      <c r="K96" s="55">
        <v>-2.9999999999999997E-4</v>
      </c>
      <c r="L96" s="55">
        <v>-2.0000000000000001E-4</v>
      </c>
      <c r="M96" s="55">
        <v>-1E-4</v>
      </c>
      <c r="N96" s="55">
        <v>0</v>
      </c>
      <c r="O96" s="55">
        <v>1E-4</v>
      </c>
      <c r="P96" s="55">
        <v>2.0000000000000001E-4</v>
      </c>
      <c r="Q96" s="55">
        <v>2.9999999999999997E-4</v>
      </c>
      <c r="R96" s="55">
        <v>4.0000000000000002E-4</v>
      </c>
      <c r="S96" s="55">
        <v>4.0000000000000002E-4</v>
      </c>
      <c r="T96" s="55">
        <v>5.0000000000000001E-4</v>
      </c>
      <c r="U96" s="55">
        <v>5.9999999999999995E-4</v>
      </c>
      <c r="V96" s="55">
        <v>5.9999999999999995E-4</v>
      </c>
      <c r="W96" s="55">
        <v>5.9999999999999995E-4</v>
      </c>
      <c r="X96" s="55">
        <v>6.9999999999999999E-4</v>
      </c>
      <c r="Y96" s="55">
        <v>6.9999999999999999E-4</v>
      </c>
      <c r="Z96" s="55">
        <v>6.9999999999999999E-4</v>
      </c>
      <c r="AA96" s="55">
        <v>5.9999999999999995E-4</v>
      </c>
      <c r="AB96" s="55">
        <v>5.9999999999999995E-4</v>
      </c>
      <c r="AC96" s="55">
        <v>5.0000000000000001E-4</v>
      </c>
      <c r="AD96" s="55">
        <v>5.0000000000000001E-4</v>
      </c>
      <c r="AE96" s="55">
        <v>4.0000000000000002E-4</v>
      </c>
      <c r="AF96" s="55">
        <v>2.9999999999999997E-4</v>
      </c>
      <c r="AG96" s="55">
        <v>2.0000000000000001E-4</v>
      </c>
      <c r="AH96" s="55">
        <v>2.0000000000000001E-4</v>
      </c>
      <c r="AI96" s="55">
        <v>1E-4</v>
      </c>
      <c r="AJ96" s="55">
        <v>0</v>
      </c>
      <c r="AK96" s="55">
        <v>-1E-4</v>
      </c>
      <c r="AL96" s="55">
        <v>-2.0000000000000001E-4</v>
      </c>
      <c r="AM96" s="55">
        <v>-2.9999999999999997E-4</v>
      </c>
      <c r="AN96" s="55">
        <v>-2.9999999999999997E-4</v>
      </c>
      <c r="AO96" s="55">
        <v>-4.0000000000000002E-4</v>
      </c>
      <c r="AP96" s="55">
        <v>-4.0000000000000002E-4</v>
      </c>
      <c r="AQ96" s="55">
        <v>-5.0000000000000001E-4</v>
      </c>
      <c r="AR96" s="55">
        <v>-5.0000000000000001E-4</v>
      </c>
      <c r="AS96" s="55">
        <v>-5.0000000000000001E-4</v>
      </c>
      <c r="AT96" s="55">
        <v>-5.0000000000000001E-4</v>
      </c>
      <c r="AU96" s="55">
        <v>-4.0000000000000002E-4</v>
      </c>
      <c r="AV96" s="55">
        <v>-4.0000000000000002E-4</v>
      </c>
      <c r="AW96" s="55">
        <v>-2.9999999999999997E-4</v>
      </c>
      <c r="AX96" s="55">
        <v>-2.9999999999999997E-4</v>
      </c>
      <c r="AY96" s="55">
        <v>-2.0000000000000001E-4</v>
      </c>
      <c r="AZ96" s="55">
        <v>-1E-4</v>
      </c>
      <c r="BA96" s="55">
        <v>0</v>
      </c>
      <c r="BB96" s="55">
        <v>0</v>
      </c>
      <c r="BC96" s="55">
        <v>1E-4</v>
      </c>
      <c r="BD96" s="55">
        <v>2.0000000000000001E-4</v>
      </c>
      <c r="BE96" s="55">
        <v>2.0000000000000001E-4</v>
      </c>
      <c r="BF96" s="55">
        <v>2.9999999999999997E-4</v>
      </c>
      <c r="BG96" s="55">
        <v>2.9999999999999997E-4</v>
      </c>
      <c r="BH96" s="55">
        <v>4.0000000000000002E-4</v>
      </c>
      <c r="BI96" s="55">
        <v>4.0000000000000002E-4</v>
      </c>
      <c r="BJ96" s="55">
        <v>4.0000000000000002E-4</v>
      </c>
      <c r="BK96" s="55">
        <v>4.0000000000000002E-4</v>
      </c>
      <c r="BL96" s="55">
        <v>2.9999999999999997E-4</v>
      </c>
      <c r="BM96" s="55">
        <v>2.9999999999999997E-4</v>
      </c>
      <c r="BN96" s="55">
        <v>2.9999999999999997E-4</v>
      </c>
      <c r="BO96" s="12">
        <v>2.9999999999999997E-4</v>
      </c>
      <c r="BP96" s="12">
        <v>2.9999999999999997E-4</v>
      </c>
      <c r="BQ96" s="12">
        <v>2.9999999999999997E-4</v>
      </c>
      <c r="BR96" s="12">
        <v>2.9999999999999997E-4</v>
      </c>
      <c r="BS96" s="12">
        <v>2.9999999999999997E-4</v>
      </c>
      <c r="BT96" s="12">
        <v>2.9999999999999997E-4</v>
      </c>
      <c r="BU96" s="12">
        <v>2.9999999999999997E-4</v>
      </c>
      <c r="BV96" s="12">
        <v>2.9999999999999997E-4</v>
      </c>
      <c r="BW96" s="12">
        <v>2.9999999999999997E-4</v>
      </c>
      <c r="BX96" s="12">
        <v>2.9999999999999997E-4</v>
      </c>
      <c r="BY96" s="12">
        <v>2.9999999999999997E-4</v>
      </c>
      <c r="BZ96" s="12">
        <v>2.9999999999999997E-4</v>
      </c>
      <c r="CA96" s="12">
        <v>2.9999999999999997E-4</v>
      </c>
      <c r="CB96" s="12">
        <v>4.0000000000000002E-4</v>
      </c>
      <c r="CC96" s="12">
        <v>4.0000000000000002E-4</v>
      </c>
      <c r="CD96" s="12">
        <v>4.0000000000000002E-4</v>
      </c>
      <c r="CE96" s="12">
        <v>4.0000000000000002E-4</v>
      </c>
      <c r="CF96" s="12">
        <v>4.0000000000000002E-4</v>
      </c>
      <c r="CG96" s="12">
        <v>4.0000000000000002E-4</v>
      </c>
      <c r="CH96" s="12">
        <v>4.0000000000000002E-4</v>
      </c>
      <c r="CI96" s="50"/>
      <c r="CJ96" s="50"/>
      <c r="CK96" s="50"/>
      <c r="CL96" s="50"/>
      <c r="CM96" s="50"/>
      <c r="CN96" s="50"/>
      <c r="CO96" s="50"/>
      <c r="CP96" s="50"/>
      <c r="CQ96" s="50"/>
      <c r="CR96" s="50"/>
      <c r="CS96" s="50"/>
      <c r="CT96" s="50"/>
      <c r="CU96" s="50"/>
      <c r="CV96" s="50"/>
      <c r="CW96" s="50"/>
      <c r="CX96" s="50"/>
      <c r="CY96" s="50"/>
      <c r="CZ96" s="50"/>
      <c r="DA96" s="50"/>
      <c r="DB96" s="50"/>
      <c r="DC96" s="50"/>
      <c r="DD96" s="50"/>
      <c r="DE96" s="50"/>
    </row>
    <row r="97" spans="1:109" x14ac:dyDescent="0.2">
      <c r="A97" s="14">
        <v>115</v>
      </c>
      <c r="B97" s="55">
        <v>0</v>
      </c>
      <c r="C97" s="55">
        <v>0</v>
      </c>
      <c r="D97" s="55">
        <v>0</v>
      </c>
      <c r="E97" s="55">
        <v>0</v>
      </c>
      <c r="F97" s="55">
        <v>0</v>
      </c>
      <c r="G97" s="55">
        <v>0</v>
      </c>
      <c r="H97" s="55">
        <v>0</v>
      </c>
      <c r="I97" s="55">
        <v>0</v>
      </c>
      <c r="J97" s="55">
        <v>0</v>
      </c>
      <c r="K97" s="55">
        <v>0</v>
      </c>
      <c r="L97" s="55">
        <v>0</v>
      </c>
      <c r="M97" s="55">
        <v>0</v>
      </c>
      <c r="N97" s="55">
        <v>0</v>
      </c>
      <c r="O97" s="55">
        <v>0</v>
      </c>
      <c r="P97" s="55">
        <v>0</v>
      </c>
      <c r="Q97" s="55">
        <v>0</v>
      </c>
      <c r="R97" s="55">
        <v>0</v>
      </c>
      <c r="S97" s="55">
        <v>0</v>
      </c>
      <c r="T97" s="55">
        <v>0</v>
      </c>
      <c r="U97" s="55">
        <v>0</v>
      </c>
      <c r="V97" s="55">
        <v>0</v>
      </c>
      <c r="W97" s="55">
        <v>0</v>
      </c>
      <c r="X97" s="55">
        <v>0</v>
      </c>
      <c r="Y97" s="55">
        <v>0</v>
      </c>
      <c r="Z97" s="55">
        <v>0</v>
      </c>
      <c r="AA97" s="55">
        <v>0</v>
      </c>
      <c r="AB97" s="55">
        <v>0</v>
      </c>
      <c r="AC97" s="55">
        <v>0</v>
      </c>
      <c r="AD97" s="55">
        <v>0</v>
      </c>
      <c r="AE97" s="55">
        <v>0</v>
      </c>
      <c r="AF97" s="55">
        <v>0</v>
      </c>
      <c r="AG97" s="55">
        <v>0</v>
      </c>
      <c r="AH97" s="55">
        <v>0</v>
      </c>
      <c r="AI97" s="55">
        <v>0</v>
      </c>
      <c r="AJ97" s="55">
        <v>0</v>
      </c>
      <c r="AK97" s="55">
        <v>0</v>
      </c>
      <c r="AL97" s="55">
        <v>0</v>
      </c>
      <c r="AM97" s="55">
        <v>0</v>
      </c>
      <c r="AN97" s="55">
        <v>0</v>
      </c>
      <c r="AO97" s="55">
        <v>0</v>
      </c>
      <c r="AP97" s="55">
        <v>0</v>
      </c>
      <c r="AQ97" s="55">
        <v>0</v>
      </c>
      <c r="AR97" s="55">
        <v>0</v>
      </c>
      <c r="AS97" s="55">
        <v>0</v>
      </c>
      <c r="AT97" s="55">
        <v>0</v>
      </c>
      <c r="AU97" s="55">
        <v>0</v>
      </c>
      <c r="AV97" s="55">
        <v>0</v>
      </c>
      <c r="AW97" s="55">
        <v>0</v>
      </c>
      <c r="AX97" s="55">
        <v>0</v>
      </c>
      <c r="AY97" s="55">
        <v>0</v>
      </c>
      <c r="AZ97" s="55">
        <v>0</v>
      </c>
      <c r="BA97" s="55">
        <v>0</v>
      </c>
      <c r="BB97" s="55">
        <v>0</v>
      </c>
      <c r="BC97" s="55">
        <v>0</v>
      </c>
      <c r="BD97" s="55">
        <v>0</v>
      </c>
      <c r="BE97" s="55">
        <v>0</v>
      </c>
      <c r="BF97" s="55">
        <v>0</v>
      </c>
      <c r="BG97" s="55">
        <v>0</v>
      </c>
      <c r="BH97" s="55">
        <v>0</v>
      </c>
      <c r="BI97" s="55">
        <v>0</v>
      </c>
      <c r="BJ97" s="55">
        <v>0</v>
      </c>
      <c r="BK97" s="55">
        <v>0</v>
      </c>
      <c r="BL97" s="55">
        <v>0</v>
      </c>
      <c r="BM97" s="55">
        <v>0</v>
      </c>
      <c r="BN97" s="55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0</v>
      </c>
      <c r="BW97" s="12">
        <v>0</v>
      </c>
      <c r="BX97" s="12">
        <v>0</v>
      </c>
      <c r="BY97" s="12">
        <v>0</v>
      </c>
      <c r="BZ97" s="12">
        <v>0</v>
      </c>
      <c r="CA97" s="12">
        <v>0</v>
      </c>
      <c r="CB97" s="12">
        <v>0</v>
      </c>
      <c r="CC97" s="12">
        <v>0</v>
      </c>
      <c r="CD97" s="12">
        <v>0</v>
      </c>
      <c r="CE97" s="12">
        <v>0</v>
      </c>
      <c r="CF97" s="12">
        <v>0</v>
      </c>
      <c r="CG97" s="12">
        <v>0</v>
      </c>
      <c r="CH97" s="12">
        <v>0</v>
      </c>
      <c r="CI97" s="50"/>
      <c r="CJ97" s="50"/>
      <c r="CK97" s="50"/>
      <c r="CL97" s="50"/>
      <c r="CM97" s="50"/>
      <c r="CN97" s="50"/>
      <c r="CO97" s="50"/>
      <c r="CP97" s="50"/>
      <c r="CQ97" s="50"/>
      <c r="CR97" s="50"/>
      <c r="CS97" s="50"/>
      <c r="CT97" s="50"/>
      <c r="CU97" s="50"/>
      <c r="CV97" s="50"/>
      <c r="CW97" s="50"/>
      <c r="CX97" s="50"/>
      <c r="CY97" s="50"/>
      <c r="CZ97" s="50"/>
      <c r="DA97" s="50"/>
      <c r="DB97" s="50"/>
      <c r="DC97" s="50"/>
      <c r="DD97" s="50"/>
      <c r="DE97" s="50"/>
    </row>
    <row r="98" spans="1:109" x14ac:dyDescent="0.2">
      <c r="A98" s="14">
        <v>116</v>
      </c>
      <c r="B98" s="55">
        <v>0</v>
      </c>
      <c r="C98" s="55">
        <v>0</v>
      </c>
      <c r="D98" s="55">
        <v>0</v>
      </c>
      <c r="E98" s="55">
        <v>0</v>
      </c>
      <c r="F98" s="55">
        <v>0</v>
      </c>
      <c r="G98" s="55">
        <v>0</v>
      </c>
      <c r="H98" s="55">
        <v>0</v>
      </c>
      <c r="I98" s="55">
        <v>0</v>
      </c>
      <c r="J98" s="55">
        <v>0</v>
      </c>
      <c r="K98" s="55">
        <v>0</v>
      </c>
      <c r="L98" s="55">
        <v>0</v>
      </c>
      <c r="M98" s="55">
        <v>0</v>
      </c>
      <c r="N98" s="55">
        <v>0</v>
      </c>
      <c r="O98" s="55">
        <v>0</v>
      </c>
      <c r="P98" s="55">
        <v>0</v>
      </c>
      <c r="Q98" s="55">
        <v>0</v>
      </c>
      <c r="R98" s="55">
        <v>0</v>
      </c>
      <c r="S98" s="55">
        <v>0</v>
      </c>
      <c r="T98" s="55">
        <v>0</v>
      </c>
      <c r="U98" s="55">
        <v>0</v>
      </c>
      <c r="V98" s="55">
        <v>0</v>
      </c>
      <c r="W98" s="55">
        <v>0</v>
      </c>
      <c r="X98" s="55">
        <v>0</v>
      </c>
      <c r="Y98" s="55">
        <v>0</v>
      </c>
      <c r="Z98" s="55">
        <v>0</v>
      </c>
      <c r="AA98" s="55">
        <v>0</v>
      </c>
      <c r="AB98" s="55">
        <v>0</v>
      </c>
      <c r="AC98" s="55">
        <v>0</v>
      </c>
      <c r="AD98" s="55">
        <v>0</v>
      </c>
      <c r="AE98" s="55">
        <v>0</v>
      </c>
      <c r="AF98" s="55">
        <v>0</v>
      </c>
      <c r="AG98" s="55">
        <v>0</v>
      </c>
      <c r="AH98" s="55">
        <v>0</v>
      </c>
      <c r="AI98" s="55">
        <v>0</v>
      </c>
      <c r="AJ98" s="55">
        <v>0</v>
      </c>
      <c r="AK98" s="55">
        <v>0</v>
      </c>
      <c r="AL98" s="55">
        <v>0</v>
      </c>
      <c r="AM98" s="55">
        <v>0</v>
      </c>
      <c r="AN98" s="55">
        <v>0</v>
      </c>
      <c r="AO98" s="55">
        <v>0</v>
      </c>
      <c r="AP98" s="55">
        <v>0</v>
      </c>
      <c r="AQ98" s="55">
        <v>0</v>
      </c>
      <c r="AR98" s="55">
        <v>0</v>
      </c>
      <c r="AS98" s="55">
        <v>0</v>
      </c>
      <c r="AT98" s="55">
        <v>0</v>
      </c>
      <c r="AU98" s="55">
        <v>0</v>
      </c>
      <c r="AV98" s="55">
        <v>0</v>
      </c>
      <c r="AW98" s="55">
        <v>0</v>
      </c>
      <c r="AX98" s="55">
        <v>0</v>
      </c>
      <c r="AY98" s="55">
        <v>0</v>
      </c>
      <c r="AZ98" s="55">
        <v>0</v>
      </c>
      <c r="BA98" s="55">
        <v>0</v>
      </c>
      <c r="BB98" s="55">
        <v>0</v>
      </c>
      <c r="BC98" s="55">
        <v>0</v>
      </c>
      <c r="BD98" s="55">
        <v>0</v>
      </c>
      <c r="BE98" s="55">
        <v>0</v>
      </c>
      <c r="BF98" s="55">
        <v>0</v>
      </c>
      <c r="BG98" s="55">
        <v>0</v>
      </c>
      <c r="BH98" s="55">
        <v>0</v>
      </c>
      <c r="BI98" s="55">
        <v>0</v>
      </c>
      <c r="BJ98" s="55">
        <v>0</v>
      </c>
      <c r="BK98" s="55">
        <v>0</v>
      </c>
      <c r="BL98" s="55">
        <v>0</v>
      </c>
      <c r="BM98" s="55">
        <v>0</v>
      </c>
      <c r="BN98" s="55">
        <v>0</v>
      </c>
      <c r="BO98" s="12">
        <v>0</v>
      </c>
      <c r="BP98" s="12">
        <v>0</v>
      </c>
      <c r="BQ98" s="12">
        <v>0</v>
      </c>
      <c r="BR98" s="12">
        <v>0</v>
      </c>
      <c r="BS98" s="12">
        <v>0</v>
      </c>
      <c r="BT98" s="12">
        <v>0</v>
      </c>
      <c r="BU98" s="12">
        <v>0</v>
      </c>
      <c r="BV98" s="12">
        <v>0</v>
      </c>
      <c r="BW98" s="12">
        <v>0</v>
      </c>
      <c r="BX98" s="12">
        <v>0</v>
      </c>
      <c r="BY98" s="12">
        <v>0</v>
      </c>
      <c r="BZ98" s="12">
        <v>0</v>
      </c>
      <c r="CA98" s="12">
        <v>0</v>
      </c>
      <c r="CB98" s="12">
        <v>0</v>
      </c>
      <c r="CC98" s="12">
        <v>0</v>
      </c>
      <c r="CD98" s="12">
        <v>0</v>
      </c>
      <c r="CE98" s="12">
        <v>0</v>
      </c>
      <c r="CF98" s="12">
        <v>0</v>
      </c>
      <c r="CG98" s="12">
        <v>0</v>
      </c>
      <c r="CH98" s="12">
        <v>0</v>
      </c>
      <c r="CI98" s="50"/>
      <c r="CJ98" s="50"/>
      <c r="CK98" s="50"/>
      <c r="CL98" s="50"/>
      <c r="CM98" s="50"/>
      <c r="CN98" s="50"/>
      <c r="CO98" s="50"/>
      <c r="CP98" s="50"/>
      <c r="CQ98" s="50"/>
      <c r="CR98" s="50"/>
      <c r="CS98" s="50"/>
      <c r="CT98" s="50"/>
      <c r="CU98" s="50"/>
      <c r="CV98" s="50"/>
      <c r="CW98" s="50"/>
      <c r="CX98" s="50"/>
      <c r="CY98" s="50"/>
      <c r="CZ98" s="50"/>
      <c r="DA98" s="50"/>
      <c r="DB98" s="50"/>
      <c r="DC98" s="50"/>
      <c r="DD98" s="50"/>
      <c r="DE98" s="50"/>
    </row>
    <row r="99" spans="1:109" x14ac:dyDescent="0.2">
      <c r="A99" s="14">
        <v>117</v>
      </c>
      <c r="B99" s="55">
        <v>0</v>
      </c>
      <c r="C99" s="55">
        <v>0</v>
      </c>
      <c r="D99" s="55">
        <v>0</v>
      </c>
      <c r="E99" s="55">
        <v>0</v>
      </c>
      <c r="F99" s="55">
        <v>0</v>
      </c>
      <c r="G99" s="55">
        <v>0</v>
      </c>
      <c r="H99" s="55">
        <v>0</v>
      </c>
      <c r="I99" s="55">
        <v>0</v>
      </c>
      <c r="J99" s="55">
        <v>0</v>
      </c>
      <c r="K99" s="55">
        <v>0</v>
      </c>
      <c r="L99" s="55">
        <v>0</v>
      </c>
      <c r="M99" s="55">
        <v>0</v>
      </c>
      <c r="N99" s="55">
        <v>0</v>
      </c>
      <c r="O99" s="55">
        <v>0</v>
      </c>
      <c r="P99" s="55">
        <v>0</v>
      </c>
      <c r="Q99" s="55">
        <v>0</v>
      </c>
      <c r="R99" s="55">
        <v>0</v>
      </c>
      <c r="S99" s="55">
        <v>0</v>
      </c>
      <c r="T99" s="55">
        <v>0</v>
      </c>
      <c r="U99" s="55">
        <v>0</v>
      </c>
      <c r="V99" s="55">
        <v>0</v>
      </c>
      <c r="W99" s="55">
        <v>0</v>
      </c>
      <c r="X99" s="55">
        <v>0</v>
      </c>
      <c r="Y99" s="55">
        <v>0</v>
      </c>
      <c r="Z99" s="55">
        <v>0</v>
      </c>
      <c r="AA99" s="55">
        <v>0</v>
      </c>
      <c r="AB99" s="55">
        <v>0</v>
      </c>
      <c r="AC99" s="55">
        <v>0</v>
      </c>
      <c r="AD99" s="55">
        <v>0</v>
      </c>
      <c r="AE99" s="55">
        <v>0</v>
      </c>
      <c r="AF99" s="55">
        <v>0</v>
      </c>
      <c r="AG99" s="55">
        <v>0</v>
      </c>
      <c r="AH99" s="55">
        <v>0</v>
      </c>
      <c r="AI99" s="55">
        <v>0</v>
      </c>
      <c r="AJ99" s="55">
        <v>0</v>
      </c>
      <c r="AK99" s="55">
        <v>0</v>
      </c>
      <c r="AL99" s="55">
        <v>0</v>
      </c>
      <c r="AM99" s="55">
        <v>0</v>
      </c>
      <c r="AN99" s="55">
        <v>0</v>
      </c>
      <c r="AO99" s="55">
        <v>0</v>
      </c>
      <c r="AP99" s="55">
        <v>0</v>
      </c>
      <c r="AQ99" s="55">
        <v>0</v>
      </c>
      <c r="AR99" s="55">
        <v>0</v>
      </c>
      <c r="AS99" s="55">
        <v>0</v>
      </c>
      <c r="AT99" s="55">
        <v>0</v>
      </c>
      <c r="AU99" s="55">
        <v>0</v>
      </c>
      <c r="AV99" s="55">
        <v>0</v>
      </c>
      <c r="AW99" s="55">
        <v>0</v>
      </c>
      <c r="AX99" s="55">
        <v>0</v>
      </c>
      <c r="AY99" s="55">
        <v>0</v>
      </c>
      <c r="AZ99" s="55">
        <v>0</v>
      </c>
      <c r="BA99" s="55">
        <v>0</v>
      </c>
      <c r="BB99" s="55">
        <v>0</v>
      </c>
      <c r="BC99" s="55">
        <v>0</v>
      </c>
      <c r="BD99" s="55">
        <v>0</v>
      </c>
      <c r="BE99" s="55">
        <v>0</v>
      </c>
      <c r="BF99" s="55">
        <v>0</v>
      </c>
      <c r="BG99" s="55">
        <v>0</v>
      </c>
      <c r="BH99" s="55">
        <v>0</v>
      </c>
      <c r="BI99" s="55">
        <v>0</v>
      </c>
      <c r="BJ99" s="55">
        <v>0</v>
      </c>
      <c r="BK99" s="55">
        <v>0</v>
      </c>
      <c r="BL99" s="55">
        <v>0</v>
      </c>
      <c r="BM99" s="55">
        <v>0</v>
      </c>
      <c r="BN99" s="55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0</v>
      </c>
      <c r="BW99" s="12">
        <v>0</v>
      </c>
      <c r="BX99" s="12">
        <v>0</v>
      </c>
      <c r="BY99" s="12">
        <v>0</v>
      </c>
      <c r="BZ99" s="12">
        <v>0</v>
      </c>
      <c r="CA99" s="12">
        <v>0</v>
      </c>
      <c r="CB99" s="12">
        <v>0</v>
      </c>
      <c r="CC99" s="12">
        <v>0</v>
      </c>
      <c r="CD99" s="12">
        <v>0</v>
      </c>
      <c r="CE99" s="12">
        <v>0</v>
      </c>
      <c r="CF99" s="12">
        <v>0</v>
      </c>
      <c r="CG99" s="12">
        <v>0</v>
      </c>
      <c r="CH99" s="12">
        <v>0</v>
      </c>
      <c r="CI99" s="50"/>
      <c r="CJ99" s="50"/>
      <c r="CK99" s="50"/>
      <c r="CL99" s="50"/>
      <c r="CM99" s="50"/>
      <c r="CN99" s="50"/>
      <c r="CO99" s="50"/>
      <c r="CP99" s="50"/>
      <c r="CQ99" s="50"/>
      <c r="CR99" s="50"/>
      <c r="CS99" s="50"/>
      <c r="CT99" s="50"/>
      <c r="CU99" s="50"/>
      <c r="CV99" s="50"/>
      <c r="CW99" s="50"/>
      <c r="CX99" s="50"/>
      <c r="CY99" s="50"/>
      <c r="CZ99" s="50"/>
      <c r="DA99" s="50"/>
      <c r="DB99" s="50"/>
      <c r="DC99" s="50"/>
      <c r="DD99" s="50"/>
      <c r="DE99" s="50"/>
    </row>
    <row r="100" spans="1:109" x14ac:dyDescent="0.2">
      <c r="A100" s="14">
        <v>118</v>
      </c>
      <c r="B100" s="55">
        <v>0</v>
      </c>
      <c r="C100" s="55">
        <v>0</v>
      </c>
      <c r="D100" s="55">
        <v>0</v>
      </c>
      <c r="E100" s="55">
        <v>0</v>
      </c>
      <c r="F100" s="55">
        <v>0</v>
      </c>
      <c r="G100" s="55">
        <v>0</v>
      </c>
      <c r="H100" s="55">
        <v>0</v>
      </c>
      <c r="I100" s="55">
        <v>0</v>
      </c>
      <c r="J100" s="55">
        <v>0</v>
      </c>
      <c r="K100" s="55">
        <v>0</v>
      </c>
      <c r="L100" s="55">
        <v>0</v>
      </c>
      <c r="M100" s="55">
        <v>0</v>
      </c>
      <c r="N100" s="55">
        <v>0</v>
      </c>
      <c r="O100" s="55">
        <v>0</v>
      </c>
      <c r="P100" s="55">
        <v>0</v>
      </c>
      <c r="Q100" s="55">
        <v>0</v>
      </c>
      <c r="R100" s="55">
        <v>0</v>
      </c>
      <c r="S100" s="55">
        <v>0</v>
      </c>
      <c r="T100" s="55">
        <v>0</v>
      </c>
      <c r="U100" s="55">
        <v>0</v>
      </c>
      <c r="V100" s="55">
        <v>0</v>
      </c>
      <c r="W100" s="55">
        <v>0</v>
      </c>
      <c r="X100" s="55">
        <v>0</v>
      </c>
      <c r="Y100" s="55">
        <v>0</v>
      </c>
      <c r="Z100" s="55">
        <v>0</v>
      </c>
      <c r="AA100" s="55">
        <v>0</v>
      </c>
      <c r="AB100" s="55">
        <v>0</v>
      </c>
      <c r="AC100" s="55">
        <v>0</v>
      </c>
      <c r="AD100" s="55">
        <v>0</v>
      </c>
      <c r="AE100" s="55">
        <v>0</v>
      </c>
      <c r="AF100" s="55">
        <v>0</v>
      </c>
      <c r="AG100" s="55">
        <v>0</v>
      </c>
      <c r="AH100" s="55">
        <v>0</v>
      </c>
      <c r="AI100" s="55">
        <v>0</v>
      </c>
      <c r="AJ100" s="55">
        <v>0</v>
      </c>
      <c r="AK100" s="55">
        <v>0</v>
      </c>
      <c r="AL100" s="55">
        <v>0</v>
      </c>
      <c r="AM100" s="55">
        <v>0</v>
      </c>
      <c r="AN100" s="55">
        <v>0</v>
      </c>
      <c r="AO100" s="55">
        <v>0</v>
      </c>
      <c r="AP100" s="55">
        <v>0</v>
      </c>
      <c r="AQ100" s="55">
        <v>0</v>
      </c>
      <c r="AR100" s="55">
        <v>0</v>
      </c>
      <c r="AS100" s="55">
        <v>0</v>
      </c>
      <c r="AT100" s="55">
        <v>0</v>
      </c>
      <c r="AU100" s="55">
        <v>0</v>
      </c>
      <c r="AV100" s="55">
        <v>0</v>
      </c>
      <c r="AW100" s="55">
        <v>0</v>
      </c>
      <c r="AX100" s="55">
        <v>0</v>
      </c>
      <c r="AY100" s="55">
        <v>0</v>
      </c>
      <c r="AZ100" s="55">
        <v>0</v>
      </c>
      <c r="BA100" s="55">
        <v>0</v>
      </c>
      <c r="BB100" s="55">
        <v>0</v>
      </c>
      <c r="BC100" s="55">
        <v>0</v>
      </c>
      <c r="BD100" s="55">
        <v>0</v>
      </c>
      <c r="BE100" s="55">
        <v>0</v>
      </c>
      <c r="BF100" s="55">
        <v>0</v>
      </c>
      <c r="BG100" s="55">
        <v>0</v>
      </c>
      <c r="BH100" s="55">
        <v>0</v>
      </c>
      <c r="BI100" s="55">
        <v>0</v>
      </c>
      <c r="BJ100" s="55">
        <v>0</v>
      </c>
      <c r="BK100" s="55">
        <v>0</v>
      </c>
      <c r="BL100" s="55">
        <v>0</v>
      </c>
      <c r="BM100" s="55">
        <v>0</v>
      </c>
      <c r="BN100" s="55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  <c r="CG100" s="12">
        <v>0</v>
      </c>
      <c r="CH100" s="12">
        <v>0</v>
      </c>
      <c r="CI100" s="50"/>
      <c r="CJ100" s="50"/>
      <c r="CK100" s="50"/>
      <c r="CL100" s="50"/>
      <c r="CM100" s="50"/>
      <c r="CN100" s="50"/>
      <c r="CO100" s="50"/>
      <c r="CP100" s="50"/>
      <c r="CQ100" s="50"/>
      <c r="CR100" s="50"/>
      <c r="CS100" s="50"/>
      <c r="CT100" s="50"/>
      <c r="CU100" s="50"/>
      <c r="CV100" s="50"/>
      <c r="CW100" s="50"/>
      <c r="CX100" s="50"/>
      <c r="CY100" s="50"/>
      <c r="CZ100" s="50"/>
      <c r="DA100" s="50"/>
      <c r="DB100" s="50"/>
      <c r="DC100" s="50"/>
      <c r="DD100" s="50"/>
      <c r="DE100" s="50"/>
    </row>
    <row r="101" spans="1:109" x14ac:dyDescent="0.2">
      <c r="A101" s="14">
        <v>119</v>
      </c>
      <c r="B101" s="55">
        <v>0</v>
      </c>
      <c r="C101" s="55">
        <v>0</v>
      </c>
      <c r="D101" s="55">
        <v>0</v>
      </c>
      <c r="E101" s="55">
        <v>0</v>
      </c>
      <c r="F101" s="55">
        <v>0</v>
      </c>
      <c r="G101" s="55">
        <v>0</v>
      </c>
      <c r="H101" s="55">
        <v>0</v>
      </c>
      <c r="I101" s="55">
        <v>0</v>
      </c>
      <c r="J101" s="55">
        <v>0</v>
      </c>
      <c r="K101" s="55">
        <v>0</v>
      </c>
      <c r="L101" s="55">
        <v>0</v>
      </c>
      <c r="M101" s="55">
        <v>0</v>
      </c>
      <c r="N101" s="55">
        <v>0</v>
      </c>
      <c r="O101" s="55">
        <v>0</v>
      </c>
      <c r="P101" s="55">
        <v>0</v>
      </c>
      <c r="Q101" s="55">
        <v>0</v>
      </c>
      <c r="R101" s="55">
        <v>0</v>
      </c>
      <c r="S101" s="55">
        <v>0</v>
      </c>
      <c r="T101" s="55">
        <v>0</v>
      </c>
      <c r="U101" s="55">
        <v>0</v>
      </c>
      <c r="V101" s="55">
        <v>0</v>
      </c>
      <c r="W101" s="55">
        <v>0</v>
      </c>
      <c r="X101" s="55">
        <v>0</v>
      </c>
      <c r="Y101" s="55">
        <v>0</v>
      </c>
      <c r="Z101" s="55">
        <v>0</v>
      </c>
      <c r="AA101" s="55">
        <v>0</v>
      </c>
      <c r="AB101" s="55">
        <v>0</v>
      </c>
      <c r="AC101" s="55">
        <v>0</v>
      </c>
      <c r="AD101" s="55">
        <v>0</v>
      </c>
      <c r="AE101" s="55">
        <v>0</v>
      </c>
      <c r="AF101" s="55">
        <v>0</v>
      </c>
      <c r="AG101" s="55">
        <v>0</v>
      </c>
      <c r="AH101" s="55">
        <v>0</v>
      </c>
      <c r="AI101" s="55">
        <v>0</v>
      </c>
      <c r="AJ101" s="55">
        <v>0</v>
      </c>
      <c r="AK101" s="55">
        <v>0</v>
      </c>
      <c r="AL101" s="55">
        <v>0</v>
      </c>
      <c r="AM101" s="55">
        <v>0</v>
      </c>
      <c r="AN101" s="55">
        <v>0</v>
      </c>
      <c r="AO101" s="55">
        <v>0</v>
      </c>
      <c r="AP101" s="55">
        <v>0</v>
      </c>
      <c r="AQ101" s="55">
        <v>0</v>
      </c>
      <c r="AR101" s="55">
        <v>0</v>
      </c>
      <c r="AS101" s="55">
        <v>0</v>
      </c>
      <c r="AT101" s="55">
        <v>0</v>
      </c>
      <c r="AU101" s="55">
        <v>0</v>
      </c>
      <c r="AV101" s="55">
        <v>0</v>
      </c>
      <c r="AW101" s="55">
        <v>0</v>
      </c>
      <c r="AX101" s="55">
        <v>0</v>
      </c>
      <c r="AY101" s="55">
        <v>0</v>
      </c>
      <c r="AZ101" s="55">
        <v>0</v>
      </c>
      <c r="BA101" s="55">
        <v>0</v>
      </c>
      <c r="BB101" s="55">
        <v>0</v>
      </c>
      <c r="BC101" s="55">
        <v>0</v>
      </c>
      <c r="BD101" s="55">
        <v>0</v>
      </c>
      <c r="BE101" s="55">
        <v>0</v>
      </c>
      <c r="BF101" s="55">
        <v>0</v>
      </c>
      <c r="BG101" s="55">
        <v>0</v>
      </c>
      <c r="BH101" s="55">
        <v>0</v>
      </c>
      <c r="BI101" s="55">
        <v>0</v>
      </c>
      <c r="BJ101" s="55">
        <v>0</v>
      </c>
      <c r="BK101" s="55">
        <v>0</v>
      </c>
      <c r="BL101" s="55">
        <v>0</v>
      </c>
      <c r="BM101" s="55">
        <v>0</v>
      </c>
      <c r="BN101" s="55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  <c r="CH101" s="12">
        <v>0</v>
      </c>
      <c r="CI101" s="50"/>
      <c r="CJ101" s="50"/>
      <c r="CK101" s="50"/>
      <c r="CL101" s="50"/>
      <c r="CM101" s="50"/>
      <c r="CN101" s="50"/>
      <c r="CO101" s="50"/>
      <c r="CP101" s="50"/>
      <c r="CQ101" s="50"/>
      <c r="CR101" s="50"/>
      <c r="CS101" s="50"/>
      <c r="CT101" s="50"/>
      <c r="CU101" s="50"/>
      <c r="CV101" s="50"/>
      <c r="CW101" s="50"/>
      <c r="CX101" s="50"/>
      <c r="CY101" s="50"/>
      <c r="CZ101" s="50"/>
      <c r="DA101" s="50"/>
      <c r="DB101" s="50"/>
      <c r="DC101" s="50"/>
      <c r="DD101" s="50"/>
      <c r="DE101" s="50"/>
    </row>
    <row r="102" spans="1:109" x14ac:dyDescent="0.2">
      <c r="A102" s="14">
        <v>120</v>
      </c>
      <c r="B102" s="55">
        <v>0</v>
      </c>
      <c r="C102" s="55">
        <v>0</v>
      </c>
      <c r="D102" s="55">
        <v>0</v>
      </c>
      <c r="E102" s="55">
        <v>0</v>
      </c>
      <c r="F102" s="55">
        <v>0</v>
      </c>
      <c r="G102" s="55">
        <v>0</v>
      </c>
      <c r="H102" s="55">
        <v>0</v>
      </c>
      <c r="I102" s="55">
        <v>0</v>
      </c>
      <c r="J102" s="55">
        <v>0</v>
      </c>
      <c r="K102" s="55">
        <v>0</v>
      </c>
      <c r="L102" s="55">
        <v>0</v>
      </c>
      <c r="M102" s="55">
        <v>0</v>
      </c>
      <c r="N102" s="55">
        <v>0</v>
      </c>
      <c r="O102" s="55">
        <v>0</v>
      </c>
      <c r="P102" s="55">
        <v>0</v>
      </c>
      <c r="Q102" s="55">
        <v>0</v>
      </c>
      <c r="R102" s="55">
        <v>0</v>
      </c>
      <c r="S102" s="55">
        <v>0</v>
      </c>
      <c r="T102" s="55">
        <v>0</v>
      </c>
      <c r="U102" s="55">
        <v>0</v>
      </c>
      <c r="V102" s="55">
        <v>0</v>
      </c>
      <c r="W102" s="55">
        <v>0</v>
      </c>
      <c r="X102" s="55">
        <v>0</v>
      </c>
      <c r="Y102" s="55">
        <v>0</v>
      </c>
      <c r="Z102" s="55">
        <v>0</v>
      </c>
      <c r="AA102" s="55">
        <v>0</v>
      </c>
      <c r="AB102" s="55">
        <v>0</v>
      </c>
      <c r="AC102" s="55">
        <v>0</v>
      </c>
      <c r="AD102" s="55">
        <v>0</v>
      </c>
      <c r="AE102" s="55">
        <v>0</v>
      </c>
      <c r="AF102" s="55">
        <v>0</v>
      </c>
      <c r="AG102" s="55">
        <v>0</v>
      </c>
      <c r="AH102" s="55">
        <v>0</v>
      </c>
      <c r="AI102" s="55">
        <v>0</v>
      </c>
      <c r="AJ102" s="55">
        <v>0</v>
      </c>
      <c r="AK102" s="55">
        <v>0</v>
      </c>
      <c r="AL102" s="55">
        <v>0</v>
      </c>
      <c r="AM102" s="55">
        <v>0</v>
      </c>
      <c r="AN102" s="55">
        <v>0</v>
      </c>
      <c r="AO102" s="55">
        <v>0</v>
      </c>
      <c r="AP102" s="55">
        <v>0</v>
      </c>
      <c r="AQ102" s="55">
        <v>0</v>
      </c>
      <c r="AR102" s="55">
        <v>0</v>
      </c>
      <c r="AS102" s="55">
        <v>0</v>
      </c>
      <c r="AT102" s="55">
        <v>0</v>
      </c>
      <c r="AU102" s="55">
        <v>0</v>
      </c>
      <c r="AV102" s="55">
        <v>0</v>
      </c>
      <c r="AW102" s="55">
        <v>0</v>
      </c>
      <c r="AX102" s="55">
        <v>0</v>
      </c>
      <c r="AY102" s="55">
        <v>0</v>
      </c>
      <c r="AZ102" s="55">
        <v>0</v>
      </c>
      <c r="BA102" s="55">
        <v>0</v>
      </c>
      <c r="BB102" s="55">
        <v>0</v>
      </c>
      <c r="BC102" s="55">
        <v>0</v>
      </c>
      <c r="BD102" s="55">
        <v>0</v>
      </c>
      <c r="BE102" s="55">
        <v>0</v>
      </c>
      <c r="BF102" s="55">
        <v>0</v>
      </c>
      <c r="BG102" s="55">
        <v>0</v>
      </c>
      <c r="BH102" s="55">
        <v>0</v>
      </c>
      <c r="BI102" s="55">
        <v>0</v>
      </c>
      <c r="BJ102" s="55">
        <v>0</v>
      </c>
      <c r="BK102" s="55">
        <v>0</v>
      </c>
      <c r="BL102" s="55">
        <v>0</v>
      </c>
      <c r="BM102" s="55">
        <v>0</v>
      </c>
      <c r="BN102" s="55">
        <v>0</v>
      </c>
      <c r="BO102" s="12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0</v>
      </c>
      <c r="CC102" s="12">
        <v>0</v>
      </c>
      <c r="CD102" s="12">
        <v>0</v>
      </c>
      <c r="CE102" s="12">
        <v>0</v>
      </c>
      <c r="CF102" s="12">
        <v>0</v>
      </c>
      <c r="CG102" s="12">
        <v>0</v>
      </c>
      <c r="CH102" s="1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H102"/>
  <sheetViews>
    <sheetView topLeftCell="BW1" workbookViewId="0">
      <selection activeCell="CB7" sqref="CB7"/>
    </sheetView>
  </sheetViews>
  <sheetFormatPr baseColWidth="10" defaultColWidth="8.83203125" defaultRowHeight="16" x14ac:dyDescent="0.2"/>
  <cols>
    <col min="25" max="25" width="7.1640625" customWidth="1"/>
    <col min="56" max="57" width="8.83203125" style="13"/>
    <col min="58" max="58" width="8.83203125" style="1"/>
    <col min="59" max="78" width="9.1640625" style="9" customWidth="1"/>
    <col min="79" max="81" width="8.83203125" style="9"/>
  </cols>
  <sheetData>
    <row r="1" spans="1:112" s="10" customFormat="1" x14ac:dyDescent="0.2">
      <c r="A1" s="52" t="s">
        <v>0</v>
      </c>
      <c r="B1" s="10">
        <v>1951</v>
      </c>
      <c r="C1" s="10">
        <v>1952</v>
      </c>
      <c r="D1" s="10">
        <v>1953</v>
      </c>
      <c r="E1" s="10">
        <v>1954</v>
      </c>
      <c r="F1" s="10">
        <v>1955</v>
      </c>
      <c r="G1" s="10">
        <v>1956</v>
      </c>
      <c r="H1" s="10">
        <v>1957</v>
      </c>
      <c r="I1" s="10">
        <v>1958</v>
      </c>
      <c r="J1" s="10">
        <v>1959</v>
      </c>
      <c r="K1" s="10">
        <v>1960</v>
      </c>
      <c r="L1" s="10">
        <v>1961</v>
      </c>
      <c r="M1" s="10">
        <v>1962</v>
      </c>
      <c r="N1" s="10">
        <v>1963</v>
      </c>
      <c r="O1" s="10">
        <v>1964</v>
      </c>
      <c r="P1" s="10">
        <v>1965</v>
      </c>
      <c r="Q1" s="10">
        <v>1966</v>
      </c>
      <c r="R1" s="10">
        <v>1967</v>
      </c>
      <c r="S1" s="10">
        <v>1968</v>
      </c>
      <c r="T1" s="10">
        <v>1969</v>
      </c>
      <c r="U1" s="10">
        <v>1970</v>
      </c>
      <c r="V1" s="10">
        <v>1971</v>
      </c>
      <c r="W1" s="10">
        <v>1972</v>
      </c>
      <c r="X1" s="10">
        <v>1973</v>
      </c>
      <c r="Y1" s="10">
        <v>1974</v>
      </c>
      <c r="Z1" s="10">
        <v>1975</v>
      </c>
      <c r="AA1" s="10">
        <v>1976</v>
      </c>
      <c r="AB1" s="10">
        <v>1977</v>
      </c>
      <c r="AC1" s="10">
        <v>1978</v>
      </c>
      <c r="AD1" s="10">
        <v>1979</v>
      </c>
      <c r="AE1" s="10">
        <v>1980</v>
      </c>
      <c r="AF1" s="10">
        <v>1981</v>
      </c>
      <c r="AG1" s="10">
        <v>1982</v>
      </c>
      <c r="AH1" s="10">
        <v>1983</v>
      </c>
      <c r="AI1" s="10">
        <v>1984</v>
      </c>
      <c r="AJ1" s="10">
        <v>1985</v>
      </c>
      <c r="AK1" s="10">
        <v>1986</v>
      </c>
      <c r="AL1" s="10">
        <v>1987</v>
      </c>
      <c r="AM1" s="10">
        <v>1988</v>
      </c>
      <c r="AN1" s="10">
        <v>1989</v>
      </c>
      <c r="AO1" s="10">
        <v>1990</v>
      </c>
      <c r="AP1" s="10">
        <v>1991</v>
      </c>
      <c r="AQ1" s="10">
        <v>1992</v>
      </c>
      <c r="AR1" s="10">
        <v>1993</v>
      </c>
      <c r="AS1" s="10">
        <v>1994</v>
      </c>
      <c r="AT1" s="10">
        <v>1995</v>
      </c>
      <c r="AU1" s="10">
        <v>1996</v>
      </c>
      <c r="AV1" s="10">
        <v>1997</v>
      </c>
      <c r="AW1" s="10">
        <v>1998</v>
      </c>
      <c r="AX1" s="10">
        <v>1999</v>
      </c>
      <c r="AY1" s="10">
        <v>2000</v>
      </c>
      <c r="AZ1" s="10">
        <v>2001</v>
      </c>
      <c r="BA1" s="10">
        <v>2002</v>
      </c>
      <c r="BB1" s="10">
        <v>2003</v>
      </c>
      <c r="BC1" s="10">
        <v>2004</v>
      </c>
      <c r="BD1" s="17">
        <v>2005</v>
      </c>
      <c r="BE1" s="17">
        <v>2006</v>
      </c>
      <c r="BF1" s="18">
        <v>2007</v>
      </c>
      <c r="BG1" s="10">
        <v>2008</v>
      </c>
      <c r="BH1" s="10">
        <f>BG1+1</f>
        <v>2009</v>
      </c>
      <c r="BI1" s="10">
        <v>2010</v>
      </c>
      <c r="BJ1" s="10">
        <v>2011</v>
      </c>
      <c r="BK1" s="10">
        <v>2012</v>
      </c>
      <c r="BL1" s="10">
        <v>2013</v>
      </c>
      <c r="BM1" s="10">
        <v>2014</v>
      </c>
      <c r="BN1" s="10">
        <v>2015</v>
      </c>
      <c r="BO1" s="10">
        <v>2016</v>
      </c>
      <c r="BP1" s="10">
        <v>2017</v>
      </c>
      <c r="BQ1" s="10">
        <v>2018</v>
      </c>
      <c r="BR1" s="10">
        <v>2019</v>
      </c>
      <c r="BS1" s="10">
        <v>2020</v>
      </c>
      <c r="BT1" s="10">
        <v>2021</v>
      </c>
      <c r="BU1" s="10">
        <v>2022</v>
      </c>
      <c r="BV1" s="10">
        <v>2023</v>
      </c>
      <c r="BW1" s="10">
        <v>2024</v>
      </c>
      <c r="BX1" s="10">
        <v>2025</v>
      </c>
      <c r="BY1" s="10">
        <v>2026</v>
      </c>
      <c r="BZ1" s="10">
        <v>2027</v>
      </c>
      <c r="CA1" s="10">
        <v>2028</v>
      </c>
      <c r="CB1" s="10">
        <v>2029</v>
      </c>
      <c r="CC1" s="10">
        <v>2030</v>
      </c>
      <c r="CD1" s="10">
        <v>2031</v>
      </c>
      <c r="CE1" s="10">
        <v>2032</v>
      </c>
      <c r="CF1" s="10">
        <v>2033</v>
      </c>
      <c r="CG1" s="10">
        <v>2034</v>
      </c>
      <c r="CH1" s="10">
        <v>2035</v>
      </c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</row>
    <row r="2" spans="1:112" x14ac:dyDescent="0.2">
      <c r="A2" s="6">
        <v>20</v>
      </c>
      <c r="B2" s="11">
        <v>6.6699999999999995E-2</v>
      </c>
      <c r="C2" s="11">
        <v>6.0199999999999997E-2</v>
      </c>
      <c r="D2" s="11">
        <v>5.3699999999999998E-2</v>
      </c>
      <c r="E2" s="11">
        <v>4.6800000000000001E-2</v>
      </c>
      <c r="F2" s="11">
        <v>3.9800000000000002E-2</v>
      </c>
      <c r="G2" s="11">
        <v>3.3099999999999997E-2</v>
      </c>
      <c r="H2" s="11">
        <v>2.69E-2</v>
      </c>
      <c r="I2" s="11">
        <v>2.0899999999999998E-2</v>
      </c>
      <c r="J2" s="11">
        <v>1.49E-2</v>
      </c>
      <c r="K2" s="11">
        <v>8.8000000000000005E-3</v>
      </c>
      <c r="L2" s="11">
        <v>2.5999999999999999E-3</v>
      </c>
      <c r="M2" s="11">
        <v>-3.5000000000000001E-3</v>
      </c>
      <c r="N2" s="11">
        <v>-8.8999999999999999E-3</v>
      </c>
      <c r="O2" s="11">
        <v>-1.32E-2</v>
      </c>
      <c r="P2" s="11">
        <v>-1.61E-2</v>
      </c>
      <c r="Q2" s="11">
        <v>-1.7299999999999999E-2</v>
      </c>
      <c r="R2" s="11">
        <v>-1.6500000000000001E-2</v>
      </c>
      <c r="S2" s="11">
        <v>-1.35E-2</v>
      </c>
      <c r="T2" s="11">
        <v>-8.3999999999999995E-3</v>
      </c>
      <c r="U2" s="11">
        <v>-1.9E-3</v>
      </c>
      <c r="V2" s="11">
        <v>5.1000000000000004E-3</v>
      </c>
      <c r="W2" s="11">
        <v>1.1599999999999999E-2</v>
      </c>
      <c r="X2" s="11">
        <v>1.67E-2</v>
      </c>
      <c r="Y2" s="11">
        <v>1.9900000000000001E-2</v>
      </c>
      <c r="Z2" s="11">
        <v>2.1000000000000001E-2</v>
      </c>
      <c r="AA2" s="11">
        <v>2.0899999999999998E-2</v>
      </c>
      <c r="AB2" s="11">
        <v>2.07E-2</v>
      </c>
      <c r="AC2" s="11">
        <v>2.1399999999999999E-2</v>
      </c>
      <c r="AD2" s="11">
        <v>2.3099999999999999E-2</v>
      </c>
      <c r="AE2" s="11">
        <v>2.47E-2</v>
      </c>
      <c r="AF2" s="11">
        <v>2.52E-2</v>
      </c>
      <c r="AG2" s="11">
        <v>2.3699999999999999E-2</v>
      </c>
      <c r="AH2" s="11">
        <v>0.02</v>
      </c>
      <c r="AI2" s="11">
        <v>1.52E-2</v>
      </c>
      <c r="AJ2" s="11">
        <v>1.0500000000000001E-2</v>
      </c>
      <c r="AK2" s="11">
        <v>7.0000000000000001E-3</v>
      </c>
      <c r="AL2" s="11">
        <v>5.4000000000000003E-3</v>
      </c>
      <c r="AM2" s="11">
        <v>5.7000000000000002E-3</v>
      </c>
      <c r="AN2" s="11">
        <v>7.3000000000000001E-3</v>
      </c>
      <c r="AO2" s="11">
        <v>9.4999999999999998E-3</v>
      </c>
      <c r="AP2" s="11">
        <v>1.17E-2</v>
      </c>
      <c r="AQ2" s="11">
        <v>1.3599999999999999E-2</v>
      </c>
      <c r="AR2" s="11">
        <v>1.4800000000000001E-2</v>
      </c>
      <c r="AS2" s="11">
        <v>1.54E-2</v>
      </c>
      <c r="AT2" s="11">
        <v>1.5299999999999999E-2</v>
      </c>
      <c r="AU2" s="11">
        <v>1.4200000000000001E-2</v>
      </c>
      <c r="AV2" s="11">
        <v>1.2E-2</v>
      </c>
      <c r="AW2" s="11">
        <v>8.8000000000000005E-3</v>
      </c>
      <c r="AX2" s="11">
        <v>5.1000000000000004E-3</v>
      </c>
      <c r="AY2" s="11">
        <v>1.6999999999999999E-3</v>
      </c>
      <c r="AZ2" s="11">
        <v>-6.9999999999999999E-4</v>
      </c>
      <c r="BA2" s="11">
        <v>-1.1999999999999999E-3</v>
      </c>
      <c r="BB2" s="11">
        <v>8.0000000000000004E-4</v>
      </c>
      <c r="BC2" s="11">
        <v>5.3E-3</v>
      </c>
      <c r="BD2" s="11">
        <v>1.1599999999999999E-2</v>
      </c>
      <c r="BE2" s="11">
        <v>1.8599999999999998E-2</v>
      </c>
      <c r="BF2" s="11">
        <v>2.5000000000000001E-2</v>
      </c>
      <c r="BG2" s="11">
        <v>2.9399999999999999E-2</v>
      </c>
      <c r="BH2" s="11">
        <v>3.0700000000000002E-2</v>
      </c>
      <c r="BI2" s="11">
        <v>2.8299999999999999E-2</v>
      </c>
      <c r="BJ2" s="11">
        <v>2.24E-2</v>
      </c>
      <c r="BK2" s="11">
        <v>1.3299999999999999E-2</v>
      </c>
      <c r="BL2" s="11">
        <v>1.8E-3</v>
      </c>
      <c r="BM2" s="11">
        <v>-1.14E-2</v>
      </c>
      <c r="BN2" s="11">
        <v>-2.53E-2</v>
      </c>
      <c r="BO2" s="12">
        <v>-2.47E-2</v>
      </c>
      <c r="BP2" s="12">
        <v>-2.3E-2</v>
      </c>
      <c r="BQ2" s="12">
        <v>-2.0400000000000001E-2</v>
      </c>
      <c r="BR2" s="12">
        <v>-1.7299999999999999E-2</v>
      </c>
      <c r="BS2" s="12">
        <v>-1.37E-2</v>
      </c>
      <c r="BT2" s="12">
        <v>-1.01E-2</v>
      </c>
      <c r="BU2" s="12">
        <v>-6.4999999999999997E-3</v>
      </c>
      <c r="BV2" s="12">
        <v>-3.3E-3</v>
      </c>
      <c r="BW2" s="12">
        <v>-5.9999999999999995E-4</v>
      </c>
      <c r="BX2" s="12">
        <v>1.1999999999999999E-3</v>
      </c>
      <c r="BY2" s="12">
        <v>2.5000000000000001E-3</v>
      </c>
      <c r="BZ2" s="12">
        <v>3.8E-3</v>
      </c>
      <c r="CA2" s="12">
        <v>5.0000000000000001E-3</v>
      </c>
      <c r="CB2" s="12">
        <v>6.1999999999999998E-3</v>
      </c>
      <c r="CC2" s="12">
        <v>7.1999999999999998E-3</v>
      </c>
      <c r="CD2" s="12">
        <v>8.2000000000000007E-3</v>
      </c>
      <c r="CE2" s="12">
        <v>8.8999999999999999E-3</v>
      </c>
      <c r="CF2" s="12">
        <v>9.4999999999999998E-3</v>
      </c>
      <c r="CG2" s="12">
        <v>9.9000000000000008E-3</v>
      </c>
      <c r="CH2" s="12">
        <v>0.01</v>
      </c>
    </row>
    <row r="3" spans="1:112" x14ac:dyDescent="0.2">
      <c r="A3" s="6">
        <v>21</v>
      </c>
      <c r="B3" s="11">
        <v>6.9099999999999995E-2</v>
      </c>
      <c r="C3" s="11">
        <v>6.1800000000000001E-2</v>
      </c>
      <c r="D3" s="11">
        <v>5.4399999999999997E-2</v>
      </c>
      <c r="E3" s="11">
        <v>4.6800000000000001E-2</v>
      </c>
      <c r="F3" s="11">
        <v>3.9300000000000002E-2</v>
      </c>
      <c r="G3" s="11">
        <v>3.2199999999999999E-2</v>
      </c>
      <c r="H3" s="11">
        <v>2.5600000000000001E-2</v>
      </c>
      <c r="I3" s="11">
        <v>1.9599999999999999E-2</v>
      </c>
      <c r="J3" s="11">
        <v>1.37E-2</v>
      </c>
      <c r="K3" s="11">
        <v>8.0000000000000002E-3</v>
      </c>
      <c r="L3" s="11">
        <v>2.3E-3</v>
      </c>
      <c r="M3" s="11">
        <v>-3.0000000000000001E-3</v>
      </c>
      <c r="N3" s="11">
        <v>-7.4999999999999997E-3</v>
      </c>
      <c r="O3" s="11">
        <v>-1.11E-2</v>
      </c>
      <c r="P3" s="11">
        <v>-1.34E-2</v>
      </c>
      <c r="Q3" s="11">
        <v>-1.43E-2</v>
      </c>
      <c r="R3" s="11">
        <v>-1.35E-2</v>
      </c>
      <c r="S3" s="11">
        <v>-1.0699999999999999E-2</v>
      </c>
      <c r="T3" s="11">
        <v>-6.1000000000000004E-3</v>
      </c>
      <c r="U3" s="11">
        <v>-2.0000000000000001E-4</v>
      </c>
      <c r="V3" s="11">
        <v>6.3E-3</v>
      </c>
      <c r="W3" s="11">
        <v>1.23E-2</v>
      </c>
      <c r="X3" s="11">
        <v>1.7100000000000001E-2</v>
      </c>
      <c r="Y3" s="11">
        <v>2.01E-2</v>
      </c>
      <c r="Z3" s="11">
        <v>2.12E-2</v>
      </c>
      <c r="AA3" s="11">
        <v>2.12E-2</v>
      </c>
      <c r="AB3" s="11">
        <v>2.0899999999999998E-2</v>
      </c>
      <c r="AC3" s="11">
        <v>2.1499999999999998E-2</v>
      </c>
      <c r="AD3" s="11">
        <v>2.29E-2</v>
      </c>
      <c r="AE3" s="11">
        <v>2.4299999999999999E-2</v>
      </c>
      <c r="AF3" s="11">
        <v>2.4799999999999999E-2</v>
      </c>
      <c r="AG3" s="11">
        <v>2.3400000000000001E-2</v>
      </c>
      <c r="AH3" s="11">
        <v>2.0199999999999999E-2</v>
      </c>
      <c r="AI3" s="11">
        <v>1.5699999999999999E-2</v>
      </c>
      <c r="AJ3" s="11">
        <v>1.11E-2</v>
      </c>
      <c r="AK3" s="11">
        <v>7.6E-3</v>
      </c>
      <c r="AL3" s="11">
        <v>5.7999999999999996E-3</v>
      </c>
      <c r="AM3" s="11">
        <v>5.8999999999999999E-3</v>
      </c>
      <c r="AN3" s="11">
        <v>7.3000000000000001E-3</v>
      </c>
      <c r="AO3" s="11">
        <v>9.4000000000000004E-3</v>
      </c>
      <c r="AP3" s="11">
        <v>1.1599999999999999E-2</v>
      </c>
      <c r="AQ3" s="11">
        <v>1.3599999999999999E-2</v>
      </c>
      <c r="AR3" s="11">
        <v>1.5100000000000001E-2</v>
      </c>
      <c r="AS3" s="11">
        <v>1.6E-2</v>
      </c>
      <c r="AT3" s="11">
        <v>1.61E-2</v>
      </c>
      <c r="AU3" s="11">
        <v>1.49E-2</v>
      </c>
      <c r="AV3" s="11">
        <v>1.23E-2</v>
      </c>
      <c r="AW3" s="11">
        <v>8.6E-3</v>
      </c>
      <c r="AX3" s="11">
        <v>4.3E-3</v>
      </c>
      <c r="AY3" s="11">
        <v>2.0000000000000001E-4</v>
      </c>
      <c r="AZ3" s="11">
        <v>-2.8E-3</v>
      </c>
      <c r="BA3" s="11">
        <v>-4.0000000000000001E-3</v>
      </c>
      <c r="BB3" s="11">
        <v>-2.7000000000000001E-3</v>
      </c>
      <c r="BC3" s="11">
        <v>1E-3</v>
      </c>
      <c r="BD3" s="11">
        <v>6.4999999999999997E-3</v>
      </c>
      <c r="BE3" s="11">
        <v>1.2800000000000001E-2</v>
      </c>
      <c r="BF3" s="11">
        <v>1.8800000000000001E-2</v>
      </c>
      <c r="BG3" s="11">
        <v>2.3099999999999999E-2</v>
      </c>
      <c r="BH3" s="11">
        <v>2.46E-2</v>
      </c>
      <c r="BI3" s="11">
        <v>2.2800000000000001E-2</v>
      </c>
      <c r="BJ3" s="11">
        <v>1.77E-2</v>
      </c>
      <c r="BK3" s="11">
        <v>9.4999999999999998E-3</v>
      </c>
      <c r="BL3" s="11">
        <v>-1.1999999999999999E-3</v>
      </c>
      <c r="BM3" s="11">
        <v>-1.37E-2</v>
      </c>
      <c r="BN3" s="11">
        <v>-2.7300000000000001E-2</v>
      </c>
      <c r="BO3" s="12">
        <v>-2.5600000000000001E-2</v>
      </c>
      <c r="BP3" s="12">
        <v>-2.3900000000000001E-2</v>
      </c>
      <c r="BQ3" s="12">
        <v>-2.12E-2</v>
      </c>
      <c r="BR3" s="12">
        <v>-1.7899999999999999E-2</v>
      </c>
      <c r="BS3" s="12">
        <v>-1.4200000000000001E-2</v>
      </c>
      <c r="BT3" s="12">
        <v>-1.04E-2</v>
      </c>
      <c r="BU3" s="12">
        <v>-6.7000000000000002E-3</v>
      </c>
      <c r="BV3" s="12">
        <v>-3.3999999999999998E-3</v>
      </c>
      <c r="BW3" s="12">
        <v>-6.9999999999999999E-4</v>
      </c>
      <c r="BX3" s="12">
        <v>1.1999999999999999E-3</v>
      </c>
      <c r="BY3" s="12">
        <v>2.5000000000000001E-3</v>
      </c>
      <c r="BZ3" s="12">
        <v>3.8E-3</v>
      </c>
      <c r="CA3" s="12">
        <v>5.0000000000000001E-3</v>
      </c>
      <c r="CB3" s="12">
        <v>6.1999999999999998E-3</v>
      </c>
      <c r="CC3" s="12">
        <v>7.1999999999999998E-3</v>
      </c>
      <c r="CD3" s="12">
        <v>8.2000000000000007E-3</v>
      </c>
      <c r="CE3" s="12">
        <v>8.8999999999999999E-3</v>
      </c>
      <c r="CF3" s="12">
        <v>9.4999999999999998E-3</v>
      </c>
      <c r="CG3" s="12">
        <v>9.9000000000000008E-3</v>
      </c>
      <c r="CH3" s="12">
        <v>0.01</v>
      </c>
    </row>
    <row r="4" spans="1:112" x14ac:dyDescent="0.2">
      <c r="A4" s="6">
        <v>22</v>
      </c>
      <c r="B4" s="11">
        <v>7.0999999999999994E-2</v>
      </c>
      <c r="C4" s="11">
        <v>6.3100000000000003E-2</v>
      </c>
      <c r="D4" s="11">
        <v>5.5100000000000003E-2</v>
      </c>
      <c r="E4" s="11">
        <v>4.6800000000000001E-2</v>
      </c>
      <c r="F4" s="11">
        <v>3.8800000000000001E-2</v>
      </c>
      <c r="G4" s="11">
        <v>3.1199999999999999E-2</v>
      </c>
      <c r="H4" s="11">
        <v>2.4400000000000002E-2</v>
      </c>
      <c r="I4" s="11">
        <v>1.8200000000000001E-2</v>
      </c>
      <c r="J4" s="11">
        <v>1.2500000000000001E-2</v>
      </c>
      <c r="K4" s="11">
        <v>7.1999999999999998E-3</v>
      </c>
      <c r="L4" s="11">
        <v>2.2000000000000001E-3</v>
      </c>
      <c r="M4" s="11">
        <v>-2.3E-3</v>
      </c>
      <c r="N4" s="11">
        <v>-6.0000000000000001E-3</v>
      </c>
      <c r="O4" s="11">
        <v>-8.8000000000000005E-3</v>
      </c>
      <c r="P4" s="11">
        <v>-1.0500000000000001E-2</v>
      </c>
      <c r="Q4" s="11">
        <v>-1.12E-2</v>
      </c>
      <c r="R4" s="11">
        <v>-1.03E-2</v>
      </c>
      <c r="S4" s="11">
        <v>-7.9000000000000008E-3</v>
      </c>
      <c r="T4" s="11">
        <v>-3.7000000000000002E-3</v>
      </c>
      <c r="U4" s="11">
        <v>1.8E-3</v>
      </c>
      <c r="V4" s="11">
        <v>7.7999999999999996E-3</v>
      </c>
      <c r="W4" s="11">
        <v>1.35E-2</v>
      </c>
      <c r="X4" s="11">
        <v>1.8100000000000002E-2</v>
      </c>
      <c r="Y4" s="11">
        <v>2.0899999999999998E-2</v>
      </c>
      <c r="Z4" s="11">
        <v>2.1999999999999999E-2</v>
      </c>
      <c r="AA4" s="11">
        <v>2.1899999999999999E-2</v>
      </c>
      <c r="AB4" s="11">
        <v>2.1499999999999998E-2</v>
      </c>
      <c r="AC4" s="11">
        <v>2.1600000000000001E-2</v>
      </c>
      <c r="AD4" s="11">
        <v>2.2599999999999999E-2</v>
      </c>
      <c r="AE4" s="11">
        <v>2.3699999999999999E-2</v>
      </c>
      <c r="AF4" s="11">
        <v>2.41E-2</v>
      </c>
      <c r="AG4" s="11">
        <v>2.2800000000000001E-2</v>
      </c>
      <c r="AH4" s="11">
        <v>1.9699999999999999E-2</v>
      </c>
      <c r="AI4" s="11">
        <v>1.54E-2</v>
      </c>
      <c r="AJ4" s="11">
        <v>1.09E-2</v>
      </c>
      <c r="AK4" s="11">
        <v>7.3000000000000001E-3</v>
      </c>
      <c r="AL4" s="11">
        <v>5.4000000000000003E-3</v>
      </c>
      <c r="AM4" s="11">
        <v>5.3E-3</v>
      </c>
      <c r="AN4" s="11">
        <v>6.7000000000000002E-3</v>
      </c>
      <c r="AO4" s="11">
        <v>8.8000000000000005E-3</v>
      </c>
      <c r="AP4" s="11">
        <v>1.11E-2</v>
      </c>
      <c r="AQ4" s="11">
        <v>1.34E-2</v>
      </c>
      <c r="AR4" s="11">
        <v>1.5299999999999999E-2</v>
      </c>
      <c r="AS4" s="11">
        <v>1.67E-2</v>
      </c>
      <c r="AT4" s="11">
        <v>1.72E-2</v>
      </c>
      <c r="AU4" s="11">
        <v>1.61E-2</v>
      </c>
      <c r="AV4" s="11">
        <v>1.35E-2</v>
      </c>
      <c r="AW4" s="11">
        <v>9.4000000000000004E-3</v>
      </c>
      <c r="AX4" s="11">
        <v>4.4000000000000003E-3</v>
      </c>
      <c r="AY4" s="11">
        <v>-4.0000000000000002E-4</v>
      </c>
      <c r="AZ4" s="11">
        <v>-4.1000000000000003E-3</v>
      </c>
      <c r="BA4" s="11">
        <v>-6.1000000000000004E-3</v>
      </c>
      <c r="BB4" s="11">
        <v>-5.5999999999999999E-3</v>
      </c>
      <c r="BC4" s="11">
        <v>-2.5999999999999999E-3</v>
      </c>
      <c r="BD4" s="11">
        <v>2E-3</v>
      </c>
      <c r="BE4" s="11">
        <v>7.6E-3</v>
      </c>
      <c r="BF4" s="11">
        <v>1.3100000000000001E-2</v>
      </c>
      <c r="BG4" s="11">
        <v>1.72E-2</v>
      </c>
      <c r="BH4" s="11">
        <v>1.89E-2</v>
      </c>
      <c r="BI4" s="11">
        <v>1.7600000000000001E-2</v>
      </c>
      <c r="BJ4" s="11">
        <v>1.3100000000000001E-2</v>
      </c>
      <c r="BK4" s="11">
        <v>5.7000000000000002E-3</v>
      </c>
      <c r="BL4" s="11">
        <v>-4.1999999999999997E-3</v>
      </c>
      <c r="BM4" s="11">
        <v>-1.6199999999999999E-2</v>
      </c>
      <c r="BN4" s="11">
        <v>-2.93E-2</v>
      </c>
      <c r="BO4" s="12">
        <v>-2.76E-2</v>
      </c>
      <c r="BP4" s="12">
        <v>-2.4799999999999999E-2</v>
      </c>
      <c r="BQ4" s="12">
        <v>-2.1999999999999999E-2</v>
      </c>
      <c r="BR4" s="12">
        <v>-1.8599999999999998E-2</v>
      </c>
      <c r="BS4" s="12">
        <v>-1.47E-2</v>
      </c>
      <c r="BT4" s="12">
        <v>-1.0800000000000001E-2</v>
      </c>
      <c r="BU4" s="12">
        <v>-6.8999999999999999E-3</v>
      </c>
      <c r="BV4" s="12">
        <v>-3.5000000000000001E-3</v>
      </c>
      <c r="BW4" s="12">
        <v>-6.9999999999999999E-4</v>
      </c>
      <c r="BX4" s="12">
        <v>1.1999999999999999E-3</v>
      </c>
      <c r="BY4" s="12">
        <v>2.5000000000000001E-3</v>
      </c>
      <c r="BZ4" s="12">
        <v>3.8E-3</v>
      </c>
      <c r="CA4" s="12">
        <v>5.0000000000000001E-3</v>
      </c>
      <c r="CB4" s="12">
        <v>6.1999999999999998E-3</v>
      </c>
      <c r="CC4" s="12">
        <v>7.1999999999999998E-3</v>
      </c>
      <c r="CD4" s="12">
        <v>8.2000000000000007E-3</v>
      </c>
      <c r="CE4" s="12">
        <v>8.8999999999999999E-3</v>
      </c>
      <c r="CF4" s="12">
        <v>9.4999999999999998E-3</v>
      </c>
      <c r="CG4" s="12">
        <v>9.9000000000000008E-3</v>
      </c>
      <c r="CH4" s="12">
        <v>0.01</v>
      </c>
    </row>
    <row r="5" spans="1:112" x14ac:dyDescent="0.2">
      <c r="A5" s="6">
        <v>23</v>
      </c>
      <c r="B5" s="11">
        <v>7.2400000000000006E-2</v>
      </c>
      <c r="C5" s="11">
        <v>6.4100000000000004E-2</v>
      </c>
      <c r="D5" s="11">
        <v>5.5599999999999997E-2</v>
      </c>
      <c r="E5" s="11">
        <v>4.6899999999999997E-2</v>
      </c>
      <c r="F5" s="11">
        <v>3.8300000000000001E-2</v>
      </c>
      <c r="G5" s="11">
        <v>3.0300000000000001E-2</v>
      </c>
      <c r="H5" s="11">
        <v>2.3199999999999998E-2</v>
      </c>
      <c r="I5" s="11">
        <v>1.6899999999999998E-2</v>
      </c>
      <c r="J5" s="11">
        <v>1.1299999999999999E-2</v>
      </c>
      <c r="K5" s="11">
        <v>6.4000000000000003E-3</v>
      </c>
      <c r="L5" s="11">
        <v>2.0999999999999999E-3</v>
      </c>
      <c r="M5" s="11">
        <v>-1.6000000000000001E-3</v>
      </c>
      <c r="N5" s="11">
        <v>-4.4999999999999997E-3</v>
      </c>
      <c r="O5" s="11">
        <v>-6.4999999999999997E-3</v>
      </c>
      <c r="P5" s="11">
        <v>-7.7000000000000002E-3</v>
      </c>
      <c r="Q5" s="11">
        <v>-8.0999999999999996E-3</v>
      </c>
      <c r="R5" s="11">
        <v>-7.3000000000000001E-3</v>
      </c>
      <c r="S5" s="11">
        <v>-5.0000000000000001E-3</v>
      </c>
      <c r="T5" s="11">
        <v>-1.1999999999999999E-3</v>
      </c>
      <c r="U5" s="11">
        <v>3.8999999999999998E-3</v>
      </c>
      <c r="V5" s="11">
        <v>9.5999999999999992E-3</v>
      </c>
      <c r="W5" s="11">
        <v>1.5100000000000001E-2</v>
      </c>
      <c r="X5" s="11">
        <v>1.9400000000000001E-2</v>
      </c>
      <c r="Y5" s="11">
        <v>2.2200000000000001E-2</v>
      </c>
      <c r="Z5" s="11">
        <v>2.3199999999999998E-2</v>
      </c>
      <c r="AA5" s="11">
        <v>2.29E-2</v>
      </c>
      <c r="AB5" s="11">
        <v>2.2200000000000001E-2</v>
      </c>
      <c r="AC5" s="11">
        <v>2.1999999999999999E-2</v>
      </c>
      <c r="AD5" s="11">
        <v>2.2499999999999999E-2</v>
      </c>
      <c r="AE5" s="11">
        <v>2.3099999999999999E-2</v>
      </c>
      <c r="AF5" s="11">
        <v>2.3199999999999998E-2</v>
      </c>
      <c r="AG5" s="11">
        <v>2.18E-2</v>
      </c>
      <c r="AH5" s="11">
        <v>1.8800000000000001E-2</v>
      </c>
      <c r="AI5" s="11">
        <v>1.4500000000000001E-2</v>
      </c>
      <c r="AJ5" s="11">
        <v>9.9000000000000008E-3</v>
      </c>
      <c r="AK5" s="11">
        <v>6.1000000000000004E-3</v>
      </c>
      <c r="AL5" s="11">
        <v>4.0000000000000001E-3</v>
      </c>
      <c r="AM5" s="11">
        <v>3.8999999999999998E-3</v>
      </c>
      <c r="AN5" s="11">
        <v>5.4000000000000003E-3</v>
      </c>
      <c r="AO5" s="11">
        <v>7.7000000000000002E-3</v>
      </c>
      <c r="AP5" s="11">
        <v>1.03E-2</v>
      </c>
      <c r="AQ5" s="11">
        <v>1.2999999999999999E-2</v>
      </c>
      <c r="AR5" s="11">
        <v>1.54E-2</v>
      </c>
      <c r="AS5" s="11">
        <v>1.7399999999999999E-2</v>
      </c>
      <c r="AT5" s="11">
        <v>1.84E-2</v>
      </c>
      <c r="AU5" s="11">
        <v>1.78E-2</v>
      </c>
      <c r="AV5" s="11">
        <v>1.5299999999999999E-2</v>
      </c>
      <c r="AW5" s="11">
        <v>1.0999999999999999E-2</v>
      </c>
      <c r="AX5" s="11">
        <v>5.4999999999999997E-3</v>
      </c>
      <c r="AY5" s="11">
        <v>0</v>
      </c>
      <c r="AZ5" s="11">
        <v>-4.5999999999999999E-3</v>
      </c>
      <c r="BA5" s="11">
        <v>-7.3000000000000001E-3</v>
      </c>
      <c r="BB5" s="11">
        <v>-7.6E-3</v>
      </c>
      <c r="BC5" s="11">
        <v>-5.5999999999999999E-3</v>
      </c>
      <c r="BD5" s="11">
        <v>-1.9E-3</v>
      </c>
      <c r="BE5" s="11">
        <v>3.0000000000000001E-3</v>
      </c>
      <c r="BF5" s="11">
        <v>8.0000000000000002E-3</v>
      </c>
      <c r="BG5" s="11">
        <v>1.1900000000000001E-2</v>
      </c>
      <c r="BH5" s="11">
        <v>1.37E-2</v>
      </c>
      <c r="BI5" s="11">
        <v>1.2800000000000001E-2</v>
      </c>
      <c r="BJ5" s="11">
        <v>8.8999999999999999E-3</v>
      </c>
      <c r="BK5" s="11">
        <v>2.0999999999999999E-3</v>
      </c>
      <c r="BL5" s="11">
        <v>-7.3000000000000001E-3</v>
      </c>
      <c r="BM5" s="11">
        <v>-1.8700000000000001E-2</v>
      </c>
      <c r="BN5" s="11">
        <v>-3.15E-2</v>
      </c>
      <c r="BO5" s="12">
        <v>-2.9700000000000001E-2</v>
      </c>
      <c r="BP5" s="12">
        <v>-2.6700000000000002E-2</v>
      </c>
      <c r="BQ5" s="12">
        <v>-2.29E-2</v>
      </c>
      <c r="BR5" s="12">
        <v>-1.9300000000000001E-2</v>
      </c>
      <c r="BS5" s="12">
        <v>-1.5299999999999999E-2</v>
      </c>
      <c r="BT5" s="12">
        <v>-1.12E-2</v>
      </c>
      <c r="BU5" s="12">
        <v>-7.1999999999999998E-3</v>
      </c>
      <c r="BV5" s="12">
        <v>-3.5999999999999999E-3</v>
      </c>
      <c r="BW5" s="12">
        <v>-6.9999999999999999E-4</v>
      </c>
      <c r="BX5" s="12">
        <v>1.1999999999999999E-3</v>
      </c>
      <c r="BY5" s="12">
        <v>2.5000000000000001E-3</v>
      </c>
      <c r="BZ5" s="12">
        <v>3.8E-3</v>
      </c>
      <c r="CA5" s="12">
        <v>5.0000000000000001E-3</v>
      </c>
      <c r="CB5" s="12">
        <v>6.1999999999999998E-3</v>
      </c>
      <c r="CC5" s="12">
        <v>7.1999999999999998E-3</v>
      </c>
      <c r="CD5" s="12">
        <v>8.2000000000000007E-3</v>
      </c>
      <c r="CE5" s="12">
        <v>8.8999999999999999E-3</v>
      </c>
      <c r="CF5" s="12">
        <v>9.4999999999999998E-3</v>
      </c>
      <c r="CG5" s="12">
        <v>9.9000000000000008E-3</v>
      </c>
      <c r="CH5" s="12">
        <v>0.01</v>
      </c>
    </row>
    <row r="6" spans="1:112" x14ac:dyDescent="0.2">
      <c r="A6" s="6">
        <v>24</v>
      </c>
      <c r="B6" s="11">
        <v>7.3200000000000001E-2</v>
      </c>
      <c r="C6" s="11">
        <v>6.4600000000000005E-2</v>
      </c>
      <c r="D6" s="11">
        <v>5.5899999999999998E-2</v>
      </c>
      <c r="E6" s="11">
        <v>4.6800000000000001E-2</v>
      </c>
      <c r="F6" s="11">
        <v>3.78E-2</v>
      </c>
      <c r="G6" s="11">
        <v>2.9399999999999999E-2</v>
      </c>
      <c r="H6" s="11">
        <v>2.1999999999999999E-2</v>
      </c>
      <c r="I6" s="11">
        <v>1.5599999999999999E-2</v>
      </c>
      <c r="J6" s="11">
        <v>1.0200000000000001E-2</v>
      </c>
      <c r="K6" s="11">
        <v>5.7000000000000002E-3</v>
      </c>
      <c r="L6" s="11">
        <v>2E-3</v>
      </c>
      <c r="M6" s="11">
        <v>-8.9999999999999998E-4</v>
      </c>
      <c r="N6" s="11">
        <v>-3.0000000000000001E-3</v>
      </c>
      <c r="O6" s="11">
        <v>-4.4000000000000003E-3</v>
      </c>
      <c r="P6" s="11">
        <v>-5.1000000000000004E-3</v>
      </c>
      <c r="Q6" s="11">
        <v>-5.1999999999999998E-3</v>
      </c>
      <c r="R6" s="11">
        <v>-4.4000000000000003E-3</v>
      </c>
      <c r="S6" s="11">
        <v>-2.3E-3</v>
      </c>
      <c r="T6" s="11">
        <v>1.2999999999999999E-3</v>
      </c>
      <c r="U6" s="11">
        <v>6.1999999999999998E-3</v>
      </c>
      <c r="V6" s="11">
        <v>1.17E-2</v>
      </c>
      <c r="W6" s="11">
        <v>1.7000000000000001E-2</v>
      </c>
      <c r="X6" s="11">
        <v>2.12E-2</v>
      </c>
      <c r="Y6" s="11">
        <v>2.3900000000000001E-2</v>
      </c>
      <c r="Z6" s="11">
        <v>2.4799999999999999E-2</v>
      </c>
      <c r="AA6" s="11">
        <v>2.4400000000000002E-2</v>
      </c>
      <c r="AB6" s="11">
        <v>2.3400000000000001E-2</v>
      </c>
      <c r="AC6" s="11">
        <v>2.2599999999999999E-2</v>
      </c>
      <c r="AD6" s="11">
        <v>2.24E-2</v>
      </c>
      <c r="AE6" s="11">
        <v>2.2499999999999999E-2</v>
      </c>
      <c r="AF6" s="11">
        <v>2.2100000000000002E-2</v>
      </c>
      <c r="AG6" s="11">
        <v>2.0500000000000001E-2</v>
      </c>
      <c r="AH6" s="11">
        <v>1.7399999999999999E-2</v>
      </c>
      <c r="AI6" s="11">
        <v>1.29E-2</v>
      </c>
      <c r="AJ6" s="11">
        <v>8.0999999999999996E-3</v>
      </c>
      <c r="AK6" s="11">
        <v>4.1000000000000003E-3</v>
      </c>
      <c r="AL6" s="11">
        <v>1.9E-3</v>
      </c>
      <c r="AM6" s="11">
        <v>1.9E-3</v>
      </c>
      <c r="AN6" s="11">
        <v>3.5999999999999999E-3</v>
      </c>
      <c r="AO6" s="11">
        <v>6.3E-3</v>
      </c>
      <c r="AP6" s="11">
        <v>9.2999999999999992E-3</v>
      </c>
      <c r="AQ6" s="11">
        <v>1.23E-2</v>
      </c>
      <c r="AR6" s="11">
        <v>1.5299999999999999E-2</v>
      </c>
      <c r="AS6" s="11">
        <v>1.7899999999999999E-2</v>
      </c>
      <c r="AT6" s="11">
        <v>1.9699999999999999E-2</v>
      </c>
      <c r="AU6" s="11">
        <v>1.9800000000000002E-2</v>
      </c>
      <c r="AV6" s="11">
        <v>1.7600000000000001E-2</v>
      </c>
      <c r="AW6" s="11">
        <v>1.3299999999999999E-2</v>
      </c>
      <c r="AX6" s="11">
        <v>7.4000000000000003E-3</v>
      </c>
      <c r="AY6" s="11">
        <v>1.1000000000000001E-3</v>
      </c>
      <c r="AZ6" s="11">
        <v>-4.1999999999999997E-3</v>
      </c>
      <c r="BA6" s="11">
        <v>-7.6E-3</v>
      </c>
      <c r="BB6" s="11">
        <v>-8.8000000000000005E-3</v>
      </c>
      <c r="BC6" s="11">
        <v>-7.7000000000000002E-3</v>
      </c>
      <c r="BD6" s="11">
        <v>-4.8999999999999998E-3</v>
      </c>
      <c r="BE6" s="11">
        <v>-8.9999999999999998E-4</v>
      </c>
      <c r="BF6" s="11">
        <v>3.5999999999999999E-3</v>
      </c>
      <c r="BG6" s="11">
        <v>7.1999999999999998E-3</v>
      </c>
      <c r="BH6" s="11">
        <v>9.1000000000000004E-3</v>
      </c>
      <c r="BI6" s="11">
        <v>8.6E-3</v>
      </c>
      <c r="BJ6" s="11">
        <v>5.1000000000000004E-3</v>
      </c>
      <c r="BK6" s="11">
        <v>-1.1999999999999999E-3</v>
      </c>
      <c r="BL6" s="11">
        <v>-1.0200000000000001E-2</v>
      </c>
      <c r="BM6" s="11">
        <v>-2.1299999999999999E-2</v>
      </c>
      <c r="BN6" s="11">
        <v>-3.3799999999999997E-2</v>
      </c>
      <c r="BO6" s="12">
        <v>-3.1899999999999998E-2</v>
      </c>
      <c r="BP6" s="12">
        <v>-2.87E-2</v>
      </c>
      <c r="BQ6" s="12">
        <v>-2.47E-2</v>
      </c>
      <c r="BR6" s="12">
        <v>-0.02</v>
      </c>
      <c r="BS6" s="12">
        <v>-1.5900000000000001E-2</v>
      </c>
      <c r="BT6" s="12">
        <v>-1.1599999999999999E-2</v>
      </c>
      <c r="BU6" s="12">
        <v>-7.4000000000000003E-3</v>
      </c>
      <c r="BV6" s="12">
        <v>-3.7000000000000002E-3</v>
      </c>
      <c r="BW6" s="12">
        <v>-8.0000000000000004E-4</v>
      </c>
      <c r="BX6" s="12">
        <v>1.1999999999999999E-3</v>
      </c>
      <c r="BY6" s="12">
        <v>2.5000000000000001E-3</v>
      </c>
      <c r="BZ6" s="12">
        <v>3.8E-3</v>
      </c>
      <c r="CA6" s="12">
        <v>5.0000000000000001E-3</v>
      </c>
      <c r="CB6" s="12">
        <v>6.1999999999999998E-3</v>
      </c>
      <c r="CC6" s="12">
        <v>7.1999999999999998E-3</v>
      </c>
      <c r="CD6" s="12">
        <v>8.2000000000000007E-3</v>
      </c>
      <c r="CE6" s="12">
        <v>8.8999999999999999E-3</v>
      </c>
      <c r="CF6" s="12">
        <v>9.4999999999999998E-3</v>
      </c>
      <c r="CG6" s="12">
        <v>9.9000000000000008E-3</v>
      </c>
      <c r="CH6" s="12">
        <v>0.01</v>
      </c>
    </row>
    <row r="7" spans="1:112" x14ac:dyDescent="0.2">
      <c r="A7" s="6">
        <v>25</v>
      </c>
      <c r="B7" s="11">
        <v>7.3499999999999996E-2</v>
      </c>
      <c r="C7" s="11">
        <v>6.4799999999999996E-2</v>
      </c>
      <c r="D7" s="11">
        <v>5.5899999999999998E-2</v>
      </c>
      <c r="E7" s="11">
        <v>4.6600000000000003E-2</v>
      </c>
      <c r="F7" s="11">
        <v>3.73E-2</v>
      </c>
      <c r="G7" s="11">
        <v>2.8500000000000001E-2</v>
      </c>
      <c r="H7" s="11">
        <v>2.0799999999999999E-2</v>
      </c>
      <c r="I7" s="11">
        <v>1.43E-2</v>
      </c>
      <c r="J7" s="11">
        <v>9.1000000000000004E-3</v>
      </c>
      <c r="K7" s="11">
        <v>5.0000000000000001E-3</v>
      </c>
      <c r="L7" s="11">
        <v>1.9E-3</v>
      </c>
      <c r="M7" s="11">
        <v>-4.0000000000000002E-4</v>
      </c>
      <c r="N7" s="11">
        <v>-1.8E-3</v>
      </c>
      <c r="O7" s="11">
        <v>-2.5999999999999999E-3</v>
      </c>
      <c r="P7" s="11">
        <v>-2.8999999999999998E-3</v>
      </c>
      <c r="Q7" s="11">
        <v>-2.8E-3</v>
      </c>
      <c r="R7" s="11">
        <v>-1.8E-3</v>
      </c>
      <c r="S7" s="11">
        <v>2.9999999999999997E-4</v>
      </c>
      <c r="T7" s="11">
        <v>3.7000000000000002E-3</v>
      </c>
      <c r="U7" s="11">
        <v>8.3999999999999995E-3</v>
      </c>
      <c r="V7" s="11">
        <v>1.38E-2</v>
      </c>
      <c r="W7" s="11">
        <v>1.9099999999999999E-2</v>
      </c>
      <c r="X7" s="11">
        <v>2.3300000000000001E-2</v>
      </c>
      <c r="Y7" s="11">
        <v>2.5999999999999999E-2</v>
      </c>
      <c r="Z7" s="11">
        <v>2.6800000000000001E-2</v>
      </c>
      <c r="AA7" s="11">
        <v>2.6200000000000001E-2</v>
      </c>
      <c r="AB7" s="11">
        <v>2.4799999999999999E-2</v>
      </c>
      <c r="AC7" s="11">
        <v>2.3400000000000001E-2</v>
      </c>
      <c r="AD7" s="11">
        <v>2.2599999999999999E-2</v>
      </c>
      <c r="AE7" s="11">
        <v>2.1999999999999999E-2</v>
      </c>
      <c r="AF7" s="11">
        <v>2.1000000000000001E-2</v>
      </c>
      <c r="AG7" s="11">
        <v>1.9E-2</v>
      </c>
      <c r="AH7" s="11">
        <v>1.55E-2</v>
      </c>
      <c r="AI7" s="11">
        <v>1.0800000000000001E-2</v>
      </c>
      <c r="AJ7" s="11">
        <v>5.7000000000000002E-3</v>
      </c>
      <c r="AK7" s="11">
        <v>1.4E-3</v>
      </c>
      <c r="AL7" s="11">
        <v>-8.0000000000000004E-4</v>
      </c>
      <c r="AM7" s="11">
        <v>-5.9999999999999995E-4</v>
      </c>
      <c r="AN7" s="11">
        <v>1.5E-3</v>
      </c>
      <c r="AO7" s="11">
        <v>4.4999999999999997E-3</v>
      </c>
      <c r="AP7" s="11">
        <v>7.9000000000000008E-3</v>
      </c>
      <c r="AQ7" s="11">
        <v>1.14E-2</v>
      </c>
      <c r="AR7" s="11">
        <v>1.49E-2</v>
      </c>
      <c r="AS7" s="11">
        <v>1.83E-2</v>
      </c>
      <c r="AT7" s="11">
        <v>2.0899999999999998E-2</v>
      </c>
      <c r="AU7" s="11">
        <v>2.18E-2</v>
      </c>
      <c r="AV7" s="11">
        <v>2.0199999999999999E-2</v>
      </c>
      <c r="AW7" s="11">
        <v>1.6E-2</v>
      </c>
      <c r="AX7" s="11">
        <v>9.7999999999999997E-3</v>
      </c>
      <c r="AY7" s="11">
        <v>3.0000000000000001E-3</v>
      </c>
      <c r="AZ7" s="11">
        <v>-3.0000000000000001E-3</v>
      </c>
      <c r="BA7" s="11">
        <v>-7.1999999999999998E-3</v>
      </c>
      <c r="BB7" s="11">
        <v>-9.1999999999999998E-3</v>
      </c>
      <c r="BC7" s="11">
        <v>-8.9999999999999993E-3</v>
      </c>
      <c r="BD7" s="11">
        <v>-7.0000000000000001E-3</v>
      </c>
      <c r="BE7" s="11">
        <v>-3.8E-3</v>
      </c>
      <c r="BF7" s="11">
        <v>0</v>
      </c>
      <c r="BG7" s="11">
        <v>3.3999999999999998E-3</v>
      </c>
      <c r="BH7" s="11">
        <v>5.3E-3</v>
      </c>
      <c r="BI7" s="11">
        <v>4.8999999999999998E-3</v>
      </c>
      <c r="BJ7" s="11">
        <v>1.8E-3</v>
      </c>
      <c r="BK7" s="11">
        <v>-4.3E-3</v>
      </c>
      <c r="BL7" s="11">
        <v>-1.2999999999999999E-2</v>
      </c>
      <c r="BM7" s="11">
        <v>-2.3900000000000001E-2</v>
      </c>
      <c r="BN7" s="11">
        <v>-3.61E-2</v>
      </c>
      <c r="BO7" s="12">
        <v>-3.4200000000000001E-2</v>
      </c>
      <c r="BP7" s="12">
        <v>-3.09E-2</v>
      </c>
      <c r="BQ7" s="12">
        <v>-2.6599999999999999E-2</v>
      </c>
      <c r="BR7" s="12">
        <v>-2.1600000000000001E-2</v>
      </c>
      <c r="BS7" s="12">
        <v>-1.6400000000000001E-2</v>
      </c>
      <c r="BT7" s="12">
        <v>-1.2E-2</v>
      </c>
      <c r="BU7" s="12">
        <v>-7.7000000000000002E-3</v>
      </c>
      <c r="BV7" s="12">
        <v>-3.8E-3</v>
      </c>
      <c r="BW7" s="12">
        <v>-8.0000000000000004E-4</v>
      </c>
      <c r="BX7" s="12">
        <v>1.1999999999999999E-3</v>
      </c>
      <c r="BY7" s="12">
        <v>2.5000000000000001E-3</v>
      </c>
      <c r="BZ7" s="12">
        <v>3.8E-3</v>
      </c>
      <c r="CA7" s="12">
        <v>5.0000000000000001E-3</v>
      </c>
      <c r="CB7" s="12">
        <v>6.1999999999999998E-3</v>
      </c>
      <c r="CC7" s="12">
        <v>7.1999999999999998E-3</v>
      </c>
      <c r="CD7" s="12">
        <v>8.2000000000000007E-3</v>
      </c>
      <c r="CE7" s="12">
        <v>8.8999999999999999E-3</v>
      </c>
      <c r="CF7" s="12">
        <v>9.4999999999999998E-3</v>
      </c>
      <c r="CG7" s="12">
        <v>9.9000000000000008E-3</v>
      </c>
      <c r="CH7" s="12">
        <v>0.01</v>
      </c>
    </row>
    <row r="8" spans="1:112" x14ac:dyDescent="0.2">
      <c r="A8" s="6">
        <v>26</v>
      </c>
      <c r="B8" s="11">
        <v>7.3200000000000001E-2</v>
      </c>
      <c r="C8" s="11">
        <v>6.4500000000000002E-2</v>
      </c>
      <c r="D8" s="11">
        <v>5.5500000000000001E-2</v>
      </c>
      <c r="E8" s="11">
        <v>4.6100000000000002E-2</v>
      </c>
      <c r="F8" s="11">
        <v>3.6600000000000001E-2</v>
      </c>
      <c r="G8" s="11">
        <v>2.75E-2</v>
      </c>
      <c r="H8" s="11">
        <v>1.9599999999999999E-2</v>
      </c>
      <c r="I8" s="11">
        <v>1.32E-2</v>
      </c>
      <c r="J8" s="11">
        <v>8.2000000000000007E-3</v>
      </c>
      <c r="K8" s="11">
        <v>4.4000000000000003E-3</v>
      </c>
      <c r="L8" s="11">
        <v>1.8E-3</v>
      </c>
      <c r="M8" s="11">
        <v>0</v>
      </c>
      <c r="N8" s="11">
        <v>-8.9999999999999998E-4</v>
      </c>
      <c r="O8" s="11">
        <v>-1.1999999999999999E-3</v>
      </c>
      <c r="P8" s="11">
        <v>-1.1999999999999999E-3</v>
      </c>
      <c r="Q8" s="11">
        <v>-8.0000000000000004E-4</v>
      </c>
      <c r="R8" s="11">
        <v>4.0000000000000002E-4</v>
      </c>
      <c r="S8" s="11">
        <v>2.5000000000000001E-3</v>
      </c>
      <c r="T8" s="11">
        <v>6.0000000000000001E-3</v>
      </c>
      <c r="U8" s="11">
        <v>1.06E-2</v>
      </c>
      <c r="V8" s="11">
        <v>1.6E-2</v>
      </c>
      <c r="W8" s="11">
        <v>2.1299999999999999E-2</v>
      </c>
      <c r="X8" s="11">
        <v>2.5600000000000001E-2</v>
      </c>
      <c r="Y8" s="11">
        <v>2.8299999999999999E-2</v>
      </c>
      <c r="Z8" s="11">
        <v>2.92E-2</v>
      </c>
      <c r="AA8" s="11">
        <v>2.8400000000000002E-2</v>
      </c>
      <c r="AB8" s="11">
        <v>2.6599999999999999E-2</v>
      </c>
      <c r="AC8" s="11">
        <v>2.47E-2</v>
      </c>
      <c r="AD8" s="11">
        <v>2.3099999999999999E-2</v>
      </c>
      <c r="AE8" s="11">
        <v>2.1600000000000001E-2</v>
      </c>
      <c r="AF8" s="11">
        <v>0.02</v>
      </c>
      <c r="AG8" s="11">
        <v>1.7399999999999999E-2</v>
      </c>
      <c r="AH8" s="11">
        <v>1.34E-2</v>
      </c>
      <c r="AI8" s="11">
        <v>8.2000000000000007E-3</v>
      </c>
      <c r="AJ8" s="11">
        <v>2.8E-3</v>
      </c>
      <c r="AK8" s="11">
        <v>-1.6999999999999999E-3</v>
      </c>
      <c r="AL8" s="11">
        <v>-3.8E-3</v>
      </c>
      <c r="AM8" s="11">
        <v>-3.3999999999999998E-3</v>
      </c>
      <c r="AN8" s="11">
        <v>-8.9999999999999998E-4</v>
      </c>
      <c r="AO8" s="11">
        <v>2.5999999999999999E-3</v>
      </c>
      <c r="AP8" s="11">
        <v>6.4000000000000003E-3</v>
      </c>
      <c r="AQ8" s="11">
        <v>1.0200000000000001E-2</v>
      </c>
      <c r="AR8" s="11">
        <v>1.4200000000000001E-2</v>
      </c>
      <c r="AS8" s="11">
        <v>1.83E-2</v>
      </c>
      <c r="AT8" s="11">
        <v>2.1700000000000001E-2</v>
      </c>
      <c r="AU8" s="11">
        <v>2.35E-2</v>
      </c>
      <c r="AV8" s="11">
        <v>2.2700000000000001E-2</v>
      </c>
      <c r="AW8" s="11">
        <v>1.8800000000000001E-2</v>
      </c>
      <c r="AX8" s="11">
        <v>1.26E-2</v>
      </c>
      <c r="AY8" s="11">
        <v>5.4000000000000003E-3</v>
      </c>
      <c r="AZ8" s="11">
        <v>-1.1000000000000001E-3</v>
      </c>
      <c r="BA8" s="11">
        <v>-6.0000000000000001E-3</v>
      </c>
      <c r="BB8" s="11">
        <v>-8.6999999999999994E-3</v>
      </c>
      <c r="BC8" s="11">
        <v>-9.2999999999999992E-3</v>
      </c>
      <c r="BD8" s="11">
        <v>-8.2000000000000007E-3</v>
      </c>
      <c r="BE8" s="11">
        <v>-5.7999999999999996E-3</v>
      </c>
      <c r="BF8" s="11">
        <v>-2.5999999999999999E-3</v>
      </c>
      <c r="BG8" s="11">
        <v>4.0000000000000002E-4</v>
      </c>
      <c r="BH8" s="11">
        <v>2.0999999999999999E-3</v>
      </c>
      <c r="BI8" s="11">
        <v>1.8E-3</v>
      </c>
      <c r="BJ8" s="11">
        <v>-1.1999999999999999E-3</v>
      </c>
      <c r="BK8" s="11">
        <v>-7.1000000000000004E-3</v>
      </c>
      <c r="BL8" s="11">
        <v>-1.5599999999999999E-2</v>
      </c>
      <c r="BM8" s="11">
        <v>-2.63E-2</v>
      </c>
      <c r="BN8" s="11">
        <v>-3.85E-2</v>
      </c>
      <c r="BO8" s="12">
        <v>-3.6499999999999998E-2</v>
      </c>
      <c r="BP8" s="12">
        <v>-3.3000000000000002E-2</v>
      </c>
      <c r="BQ8" s="12">
        <v>-2.8500000000000001E-2</v>
      </c>
      <c r="BR8" s="12">
        <v>-2.3300000000000001E-2</v>
      </c>
      <c r="BS8" s="12">
        <v>-1.78E-2</v>
      </c>
      <c r="BT8" s="12">
        <v>-1.24E-2</v>
      </c>
      <c r="BU8" s="12">
        <v>-7.9000000000000008E-3</v>
      </c>
      <c r="BV8" s="12">
        <v>-4.0000000000000001E-3</v>
      </c>
      <c r="BW8" s="12">
        <v>-8.0000000000000004E-4</v>
      </c>
      <c r="BX8" s="12">
        <v>1.1999999999999999E-3</v>
      </c>
      <c r="BY8" s="12">
        <v>2.5000000000000001E-3</v>
      </c>
      <c r="BZ8" s="12">
        <v>3.8E-3</v>
      </c>
      <c r="CA8" s="12">
        <v>5.0000000000000001E-3</v>
      </c>
      <c r="CB8" s="12">
        <v>6.1999999999999998E-3</v>
      </c>
      <c r="CC8" s="12">
        <v>7.1999999999999998E-3</v>
      </c>
      <c r="CD8" s="12">
        <v>8.2000000000000007E-3</v>
      </c>
      <c r="CE8" s="12">
        <v>8.8999999999999999E-3</v>
      </c>
      <c r="CF8" s="12">
        <v>9.4999999999999998E-3</v>
      </c>
      <c r="CG8" s="12">
        <v>9.9000000000000008E-3</v>
      </c>
      <c r="CH8" s="12">
        <v>0.01</v>
      </c>
    </row>
    <row r="9" spans="1:112" x14ac:dyDescent="0.2">
      <c r="A9" s="6">
        <v>27</v>
      </c>
      <c r="B9" s="11">
        <v>7.2499999999999995E-2</v>
      </c>
      <c r="C9" s="11">
        <v>6.3799999999999996E-2</v>
      </c>
      <c r="D9" s="11">
        <v>5.4800000000000001E-2</v>
      </c>
      <c r="E9" s="11">
        <v>4.5400000000000003E-2</v>
      </c>
      <c r="F9" s="11">
        <v>3.5700000000000003E-2</v>
      </c>
      <c r="G9" s="11">
        <v>2.6499999999999999E-2</v>
      </c>
      <c r="H9" s="11">
        <v>1.8599999999999998E-2</v>
      </c>
      <c r="I9" s="11">
        <v>1.2200000000000001E-2</v>
      </c>
      <c r="J9" s="11">
        <v>7.4000000000000003E-3</v>
      </c>
      <c r="K9" s="11">
        <v>3.8999999999999998E-3</v>
      </c>
      <c r="L9" s="11">
        <v>1.6000000000000001E-3</v>
      </c>
      <c r="M9" s="11">
        <v>2.0000000000000001E-4</v>
      </c>
      <c r="N9" s="11">
        <v>-4.0000000000000002E-4</v>
      </c>
      <c r="O9" s="11">
        <v>-4.0000000000000002E-4</v>
      </c>
      <c r="P9" s="11">
        <v>-1E-4</v>
      </c>
      <c r="Q9" s="11">
        <v>6.9999999999999999E-4</v>
      </c>
      <c r="R9" s="11">
        <v>2.2000000000000001E-3</v>
      </c>
      <c r="S9" s="11">
        <v>4.4999999999999997E-3</v>
      </c>
      <c r="T9" s="11">
        <v>8.0999999999999996E-3</v>
      </c>
      <c r="U9" s="11">
        <v>1.2800000000000001E-2</v>
      </c>
      <c r="V9" s="11">
        <v>1.8200000000000001E-2</v>
      </c>
      <c r="W9" s="11">
        <v>2.3599999999999999E-2</v>
      </c>
      <c r="X9" s="11">
        <v>2.8000000000000001E-2</v>
      </c>
      <c r="Y9" s="11">
        <v>3.0800000000000001E-2</v>
      </c>
      <c r="Z9" s="11">
        <v>3.1699999999999999E-2</v>
      </c>
      <c r="AA9" s="11">
        <v>3.0800000000000001E-2</v>
      </c>
      <c r="AB9" s="11">
        <v>2.8799999999999999E-2</v>
      </c>
      <c r="AC9" s="11">
        <v>2.63E-2</v>
      </c>
      <c r="AD9" s="11">
        <v>2.3900000000000001E-2</v>
      </c>
      <c r="AE9" s="11">
        <v>2.1600000000000001E-2</v>
      </c>
      <c r="AF9" s="11">
        <v>1.9099999999999999E-2</v>
      </c>
      <c r="AG9" s="11">
        <v>1.5699999999999999E-2</v>
      </c>
      <c r="AH9" s="11">
        <v>1.11E-2</v>
      </c>
      <c r="AI9" s="11">
        <v>5.4999999999999997E-3</v>
      </c>
      <c r="AJ9" s="11">
        <v>-2.9999999999999997E-4</v>
      </c>
      <c r="AK9" s="11">
        <v>-4.7999999999999996E-3</v>
      </c>
      <c r="AL9" s="11">
        <v>-6.8999999999999999E-3</v>
      </c>
      <c r="AM9" s="11">
        <v>-6.1999999999999998E-3</v>
      </c>
      <c r="AN9" s="11">
        <v>-3.3999999999999998E-3</v>
      </c>
      <c r="AO9" s="11">
        <v>5.0000000000000001E-4</v>
      </c>
      <c r="AP9" s="11">
        <v>4.5999999999999999E-3</v>
      </c>
      <c r="AQ9" s="11">
        <v>8.8000000000000005E-3</v>
      </c>
      <c r="AR9" s="11">
        <v>1.32E-2</v>
      </c>
      <c r="AS9" s="11">
        <v>1.78E-2</v>
      </c>
      <c r="AT9" s="11">
        <v>2.2100000000000002E-2</v>
      </c>
      <c r="AU9" s="11">
        <v>2.4799999999999999E-2</v>
      </c>
      <c r="AV9" s="11">
        <v>2.47E-2</v>
      </c>
      <c r="AW9" s="11">
        <v>2.1399999999999999E-2</v>
      </c>
      <c r="AX9" s="11">
        <v>1.54E-2</v>
      </c>
      <c r="AY9" s="11">
        <v>8.0999999999999996E-3</v>
      </c>
      <c r="AZ9" s="11">
        <v>1.1999999999999999E-3</v>
      </c>
      <c r="BA9" s="11">
        <v>-4.1000000000000003E-3</v>
      </c>
      <c r="BB9" s="11">
        <v>-7.4999999999999997E-3</v>
      </c>
      <c r="BC9" s="11">
        <v>-8.8999999999999999E-3</v>
      </c>
      <c r="BD9" s="11">
        <v>-8.5000000000000006E-3</v>
      </c>
      <c r="BE9" s="11">
        <v>-6.7999999999999996E-3</v>
      </c>
      <c r="BF9" s="11">
        <v>-4.1999999999999997E-3</v>
      </c>
      <c r="BG9" s="11">
        <v>-1.8E-3</v>
      </c>
      <c r="BH9" s="11">
        <v>-2.9999999999999997E-4</v>
      </c>
      <c r="BI9" s="11">
        <v>-6.9999999999999999E-4</v>
      </c>
      <c r="BJ9" s="11">
        <v>-3.8E-3</v>
      </c>
      <c r="BK9" s="11">
        <v>-9.5999999999999992E-3</v>
      </c>
      <c r="BL9" s="11">
        <v>-1.7999999999999999E-2</v>
      </c>
      <c r="BM9" s="11">
        <v>-2.86E-2</v>
      </c>
      <c r="BN9" s="11">
        <v>-4.07E-2</v>
      </c>
      <c r="BO9" s="12">
        <v>-3.8699999999999998E-2</v>
      </c>
      <c r="BP9" s="12">
        <v>-3.5200000000000002E-2</v>
      </c>
      <c r="BQ9" s="12">
        <v>-3.0499999999999999E-2</v>
      </c>
      <c r="BR9" s="12">
        <v>-2.5000000000000001E-2</v>
      </c>
      <c r="BS9" s="12">
        <v>-1.9300000000000001E-2</v>
      </c>
      <c r="BT9" s="12">
        <v>-1.35E-2</v>
      </c>
      <c r="BU9" s="12">
        <v>-8.2000000000000007E-3</v>
      </c>
      <c r="BV9" s="12">
        <v>-4.1000000000000003E-3</v>
      </c>
      <c r="BW9" s="12">
        <v>-8.9999999999999998E-4</v>
      </c>
      <c r="BX9" s="12">
        <v>1.1999999999999999E-3</v>
      </c>
      <c r="BY9" s="12">
        <v>2.5000000000000001E-3</v>
      </c>
      <c r="BZ9" s="12">
        <v>3.8E-3</v>
      </c>
      <c r="CA9" s="12">
        <v>5.0000000000000001E-3</v>
      </c>
      <c r="CB9" s="12">
        <v>6.1999999999999998E-3</v>
      </c>
      <c r="CC9" s="12">
        <v>7.1999999999999998E-3</v>
      </c>
      <c r="CD9" s="12">
        <v>8.2000000000000007E-3</v>
      </c>
      <c r="CE9" s="12">
        <v>8.8999999999999999E-3</v>
      </c>
      <c r="CF9" s="12">
        <v>9.4999999999999998E-3</v>
      </c>
      <c r="CG9" s="12">
        <v>9.9000000000000008E-3</v>
      </c>
      <c r="CH9" s="12">
        <v>0.01</v>
      </c>
    </row>
    <row r="10" spans="1:112" x14ac:dyDescent="0.2">
      <c r="A10" s="6">
        <v>28</v>
      </c>
      <c r="B10" s="11">
        <v>7.1499999999999994E-2</v>
      </c>
      <c r="C10" s="11">
        <v>6.2799999999999995E-2</v>
      </c>
      <c r="D10" s="11">
        <v>5.3800000000000001E-2</v>
      </c>
      <c r="E10" s="11">
        <v>4.4299999999999999E-2</v>
      </c>
      <c r="F10" s="11">
        <v>3.4700000000000002E-2</v>
      </c>
      <c r="G10" s="11">
        <v>2.5499999999999998E-2</v>
      </c>
      <c r="H10" s="11">
        <v>1.7600000000000001E-2</v>
      </c>
      <c r="I10" s="11">
        <v>1.14E-2</v>
      </c>
      <c r="J10" s="11">
        <v>6.7999999999999996E-3</v>
      </c>
      <c r="K10" s="11">
        <v>3.5999999999999999E-3</v>
      </c>
      <c r="L10" s="11">
        <v>1.4E-3</v>
      </c>
      <c r="M10" s="11">
        <v>2.0000000000000001E-4</v>
      </c>
      <c r="N10" s="11">
        <v>-2.9999999999999997E-4</v>
      </c>
      <c r="O10" s="11">
        <v>-2.0000000000000001E-4</v>
      </c>
      <c r="P10" s="11">
        <v>5.0000000000000001E-4</v>
      </c>
      <c r="Q10" s="11">
        <v>1.6000000000000001E-3</v>
      </c>
      <c r="R10" s="11">
        <v>3.5000000000000001E-3</v>
      </c>
      <c r="S10" s="11">
        <v>6.1999999999999998E-3</v>
      </c>
      <c r="T10" s="11">
        <v>9.9000000000000008E-3</v>
      </c>
      <c r="U10" s="11">
        <v>1.47E-2</v>
      </c>
      <c r="V10" s="11">
        <v>2.0199999999999999E-2</v>
      </c>
      <c r="W10" s="11">
        <v>2.5700000000000001E-2</v>
      </c>
      <c r="X10" s="11">
        <v>3.0300000000000001E-2</v>
      </c>
      <c r="Y10" s="11">
        <v>3.3300000000000003E-2</v>
      </c>
      <c r="Z10" s="11">
        <v>3.44E-2</v>
      </c>
      <c r="AA10" s="11">
        <v>3.3500000000000002E-2</v>
      </c>
      <c r="AB10" s="11">
        <v>3.1199999999999999E-2</v>
      </c>
      <c r="AC10" s="11">
        <v>2.8199999999999999E-2</v>
      </c>
      <c r="AD10" s="11">
        <v>2.5100000000000001E-2</v>
      </c>
      <c r="AE10" s="11">
        <v>2.1899999999999999E-2</v>
      </c>
      <c r="AF10" s="11">
        <v>1.84E-2</v>
      </c>
      <c r="AG10" s="11">
        <v>1.4200000000000001E-2</v>
      </c>
      <c r="AH10" s="11">
        <v>8.8999999999999999E-3</v>
      </c>
      <c r="AI10" s="11">
        <v>2.7000000000000001E-3</v>
      </c>
      <c r="AJ10" s="11">
        <v>-3.3E-3</v>
      </c>
      <c r="AK10" s="11">
        <v>-7.7999999999999996E-3</v>
      </c>
      <c r="AL10" s="11">
        <v>-9.7000000000000003E-3</v>
      </c>
      <c r="AM10" s="11">
        <v>-8.8000000000000005E-3</v>
      </c>
      <c r="AN10" s="11">
        <v>-5.7999999999999996E-3</v>
      </c>
      <c r="AO10" s="11">
        <v>-1.8E-3</v>
      </c>
      <c r="AP10" s="11">
        <v>2.5999999999999999E-3</v>
      </c>
      <c r="AQ10" s="11">
        <v>7.0000000000000001E-3</v>
      </c>
      <c r="AR10" s="11">
        <v>1.18E-2</v>
      </c>
      <c r="AS10" s="11">
        <v>1.7000000000000001E-2</v>
      </c>
      <c r="AT10" s="11">
        <v>2.1999999999999999E-2</v>
      </c>
      <c r="AU10" s="11">
        <v>2.5499999999999998E-2</v>
      </c>
      <c r="AV10" s="11">
        <v>2.6200000000000001E-2</v>
      </c>
      <c r="AW10" s="11">
        <v>2.35E-2</v>
      </c>
      <c r="AX10" s="11">
        <v>1.7899999999999999E-2</v>
      </c>
      <c r="AY10" s="11">
        <v>1.0800000000000001E-2</v>
      </c>
      <c r="AZ10" s="11">
        <v>3.8999999999999998E-3</v>
      </c>
      <c r="BA10" s="11">
        <v>-1.8E-3</v>
      </c>
      <c r="BB10" s="11">
        <v>-5.5999999999999999E-3</v>
      </c>
      <c r="BC10" s="11">
        <v>-7.6E-3</v>
      </c>
      <c r="BD10" s="11">
        <v>-7.7999999999999996E-3</v>
      </c>
      <c r="BE10" s="11">
        <v>-6.7999999999999996E-3</v>
      </c>
      <c r="BF10" s="11">
        <v>-4.8999999999999998E-3</v>
      </c>
      <c r="BG10" s="11">
        <v>-3.0000000000000001E-3</v>
      </c>
      <c r="BH10" s="11">
        <v>-2.0999999999999999E-3</v>
      </c>
      <c r="BI10" s="11">
        <v>-2.8E-3</v>
      </c>
      <c r="BJ10" s="11">
        <v>-5.8999999999999999E-3</v>
      </c>
      <c r="BK10" s="11">
        <v>-1.17E-2</v>
      </c>
      <c r="BL10" s="11">
        <v>-2.01E-2</v>
      </c>
      <c r="BM10" s="11">
        <v>-3.0700000000000002E-2</v>
      </c>
      <c r="BN10" s="11">
        <v>-4.2799999999999998E-2</v>
      </c>
      <c r="BO10" s="12">
        <v>-4.0899999999999999E-2</v>
      </c>
      <c r="BP10" s="12">
        <v>-3.7199999999999997E-2</v>
      </c>
      <c r="BQ10" s="12">
        <v>-3.2399999999999998E-2</v>
      </c>
      <c r="BR10" s="12">
        <v>-2.6700000000000002E-2</v>
      </c>
      <c r="BS10" s="12">
        <v>-2.07E-2</v>
      </c>
      <c r="BT10" s="12">
        <v>-1.47E-2</v>
      </c>
      <c r="BU10" s="12">
        <v>-9.1000000000000004E-3</v>
      </c>
      <c r="BV10" s="12">
        <v>-4.1999999999999997E-3</v>
      </c>
      <c r="BW10" s="12">
        <v>-8.9999999999999998E-4</v>
      </c>
      <c r="BX10" s="12">
        <v>1.1999999999999999E-3</v>
      </c>
      <c r="BY10" s="12">
        <v>2.5000000000000001E-3</v>
      </c>
      <c r="BZ10" s="12">
        <v>3.8E-3</v>
      </c>
      <c r="CA10" s="12">
        <v>5.0000000000000001E-3</v>
      </c>
      <c r="CB10" s="12">
        <v>6.1999999999999998E-3</v>
      </c>
      <c r="CC10" s="12">
        <v>7.1999999999999998E-3</v>
      </c>
      <c r="CD10" s="12">
        <v>8.2000000000000007E-3</v>
      </c>
      <c r="CE10" s="12">
        <v>8.8999999999999999E-3</v>
      </c>
      <c r="CF10" s="12">
        <v>9.4999999999999998E-3</v>
      </c>
      <c r="CG10" s="12">
        <v>9.9000000000000008E-3</v>
      </c>
      <c r="CH10" s="12">
        <v>0.01</v>
      </c>
    </row>
    <row r="11" spans="1:112" x14ac:dyDescent="0.2">
      <c r="A11" s="6">
        <v>29</v>
      </c>
      <c r="B11" s="11">
        <v>7.0099999999999996E-2</v>
      </c>
      <c r="C11" s="11">
        <v>6.1400000000000003E-2</v>
      </c>
      <c r="D11" s="11">
        <v>5.2499999999999998E-2</v>
      </c>
      <c r="E11" s="11">
        <v>4.3099999999999999E-2</v>
      </c>
      <c r="F11" s="11">
        <v>3.3500000000000002E-2</v>
      </c>
      <c r="G11" s="11">
        <v>2.4500000000000001E-2</v>
      </c>
      <c r="H11" s="11">
        <v>1.6799999999999999E-2</v>
      </c>
      <c r="I11" s="11">
        <v>1.0800000000000001E-2</v>
      </c>
      <c r="J11" s="11">
        <v>6.4000000000000003E-3</v>
      </c>
      <c r="K11" s="11">
        <v>3.3E-3</v>
      </c>
      <c r="L11" s="11">
        <v>1.1999999999999999E-3</v>
      </c>
      <c r="M11" s="11">
        <v>-1E-4</v>
      </c>
      <c r="N11" s="11">
        <v>-5.9999999999999995E-4</v>
      </c>
      <c r="O11" s="11">
        <v>-4.0000000000000002E-4</v>
      </c>
      <c r="P11" s="11">
        <v>5.0000000000000001E-4</v>
      </c>
      <c r="Q11" s="11">
        <v>2.0999999999999999E-3</v>
      </c>
      <c r="R11" s="11">
        <v>4.4000000000000003E-3</v>
      </c>
      <c r="S11" s="11">
        <v>7.4000000000000003E-3</v>
      </c>
      <c r="T11" s="11">
        <v>1.15E-2</v>
      </c>
      <c r="U11" s="11">
        <v>1.6500000000000001E-2</v>
      </c>
      <c r="V11" s="11">
        <v>2.2100000000000002E-2</v>
      </c>
      <c r="W11" s="11">
        <v>2.7699999999999999E-2</v>
      </c>
      <c r="X11" s="11">
        <v>3.2500000000000001E-2</v>
      </c>
      <c r="Y11" s="11">
        <v>3.5700000000000003E-2</v>
      </c>
      <c r="Z11" s="11">
        <v>3.6999999999999998E-2</v>
      </c>
      <c r="AA11" s="11">
        <v>3.61E-2</v>
      </c>
      <c r="AB11" s="11">
        <v>3.3700000000000001E-2</v>
      </c>
      <c r="AC11" s="11">
        <v>3.0300000000000001E-2</v>
      </c>
      <c r="AD11" s="11">
        <v>2.6499999999999999E-2</v>
      </c>
      <c r="AE11" s="11">
        <v>2.2499999999999999E-2</v>
      </c>
      <c r="AF11" s="11">
        <v>1.8100000000000002E-2</v>
      </c>
      <c r="AG11" s="11">
        <v>1.2999999999999999E-2</v>
      </c>
      <c r="AH11" s="11">
        <v>6.8999999999999999E-3</v>
      </c>
      <c r="AI11" s="11">
        <v>2.9999999999999997E-4</v>
      </c>
      <c r="AJ11" s="11">
        <v>-5.7999999999999996E-3</v>
      </c>
      <c r="AK11" s="11">
        <v>-1.03E-2</v>
      </c>
      <c r="AL11" s="11">
        <v>-1.21E-2</v>
      </c>
      <c r="AM11" s="11">
        <v>-1.11E-2</v>
      </c>
      <c r="AN11" s="11">
        <v>-8.0999999999999996E-3</v>
      </c>
      <c r="AO11" s="11">
        <v>-4.0000000000000001E-3</v>
      </c>
      <c r="AP11" s="11">
        <v>4.0000000000000002E-4</v>
      </c>
      <c r="AQ11" s="11">
        <v>5.0000000000000001E-3</v>
      </c>
      <c r="AR11" s="11">
        <v>0.01</v>
      </c>
      <c r="AS11" s="11">
        <v>1.5599999999999999E-2</v>
      </c>
      <c r="AT11" s="11">
        <v>2.12E-2</v>
      </c>
      <c r="AU11" s="11">
        <v>2.5399999999999999E-2</v>
      </c>
      <c r="AV11" s="11">
        <v>2.69E-2</v>
      </c>
      <c r="AW11" s="11">
        <v>2.4899999999999999E-2</v>
      </c>
      <c r="AX11" s="11">
        <v>0.02</v>
      </c>
      <c r="AY11" s="11">
        <v>1.3299999999999999E-2</v>
      </c>
      <c r="AZ11" s="11">
        <v>6.4999999999999997E-3</v>
      </c>
      <c r="BA11" s="11">
        <v>8.9999999999999998E-4</v>
      </c>
      <c r="BB11" s="11">
        <v>-3.2000000000000002E-3</v>
      </c>
      <c r="BC11" s="11">
        <v>-5.5999999999999999E-3</v>
      </c>
      <c r="BD11" s="11">
        <v>-6.4000000000000003E-3</v>
      </c>
      <c r="BE11" s="11">
        <v>-5.8999999999999999E-3</v>
      </c>
      <c r="BF11" s="11">
        <v>-4.5999999999999999E-3</v>
      </c>
      <c r="BG11" s="11">
        <v>-3.5000000000000001E-3</v>
      </c>
      <c r="BH11" s="11">
        <v>-3.0999999999999999E-3</v>
      </c>
      <c r="BI11" s="11">
        <v>-4.1999999999999997E-3</v>
      </c>
      <c r="BJ11" s="11">
        <v>-7.4999999999999997E-3</v>
      </c>
      <c r="BK11" s="11">
        <v>-1.34E-2</v>
      </c>
      <c r="BL11" s="11">
        <v>-2.18E-2</v>
      </c>
      <c r="BM11" s="11">
        <v>-3.2500000000000001E-2</v>
      </c>
      <c r="BN11" s="11">
        <v>-4.4600000000000001E-2</v>
      </c>
      <c r="BO11" s="12">
        <v>-4.2799999999999998E-2</v>
      </c>
      <c r="BP11" s="12">
        <v>-3.9100000000000003E-2</v>
      </c>
      <c r="BQ11" s="12">
        <v>-3.4200000000000001E-2</v>
      </c>
      <c r="BR11" s="12">
        <v>-2.8400000000000002E-2</v>
      </c>
      <c r="BS11" s="12">
        <v>-2.2100000000000002E-2</v>
      </c>
      <c r="BT11" s="12">
        <v>-1.5900000000000001E-2</v>
      </c>
      <c r="BU11" s="12">
        <v>-0.01</v>
      </c>
      <c r="BV11" s="12">
        <v>-4.8999999999999998E-3</v>
      </c>
      <c r="BW11" s="12">
        <v>-8.9999999999999998E-4</v>
      </c>
      <c r="BX11" s="12">
        <v>1.1999999999999999E-3</v>
      </c>
      <c r="BY11" s="12">
        <v>2.5000000000000001E-3</v>
      </c>
      <c r="BZ11" s="12">
        <v>3.8E-3</v>
      </c>
      <c r="CA11" s="12">
        <v>5.0000000000000001E-3</v>
      </c>
      <c r="CB11" s="12">
        <v>6.1999999999999998E-3</v>
      </c>
      <c r="CC11" s="12">
        <v>7.1999999999999998E-3</v>
      </c>
      <c r="CD11" s="12">
        <v>8.2000000000000007E-3</v>
      </c>
      <c r="CE11" s="12">
        <v>8.8999999999999999E-3</v>
      </c>
      <c r="CF11" s="12">
        <v>9.4999999999999998E-3</v>
      </c>
      <c r="CG11" s="12">
        <v>9.9000000000000008E-3</v>
      </c>
      <c r="CH11" s="12">
        <v>0.01</v>
      </c>
    </row>
    <row r="12" spans="1:112" x14ac:dyDescent="0.2">
      <c r="A12" s="6">
        <v>30</v>
      </c>
      <c r="B12" s="11">
        <v>6.8400000000000002E-2</v>
      </c>
      <c r="C12" s="11">
        <v>5.9799999999999999E-2</v>
      </c>
      <c r="D12" s="11">
        <v>5.0999999999999997E-2</v>
      </c>
      <c r="E12" s="11">
        <v>4.1799999999999997E-2</v>
      </c>
      <c r="F12" s="11">
        <v>3.2399999999999998E-2</v>
      </c>
      <c r="G12" s="11">
        <v>2.3599999999999999E-2</v>
      </c>
      <c r="H12" s="11">
        <v>1.6199999999999999E-2</v>
      </c>
      <c r="I12" s="11">
        <v>1.04E-2</v>
      </c>
      <c r="J12" s="11">
        <v>6.1000000000000004E-3</v>
      </c>
      <c r="K12" s="11">
        <v>3.0000000000000001E-3</v>
      </c>
      <c r="L12" s="11">
        <v>8.0000000000000004E-4</v>
      </c>
      <c r="M12" s="11">
        <v>-5.9999999999999995E-4</v>
      </c>
      <c r="N12" s="11">
        <v>-1.1999999999999999E-3</v>
      </c>
      <c r="O12" s="11">
        <v>-1E-3</v>
      </c>
      <c r="P12" s="11">
        <v>1E-4</v>
      </c>
      <c r="Q12" s="11">
        <v>2.0999999999999999E-3</v>
      </c>
      <c r="R12" s="11">
        <v>4.7999999999999996E-3</v>
      </c>
      <c r="S12" s="11">
        <v>8.2000000000000007E-3</v>
      </c>
      <c r="T12" s="11">
        <v>1.26E-2</v>
      </c>
      <c r="U12" s="11">
        <v>1.7899999999999999E-2</v>
      </c>
      <c r="V12" s="11">
        <v>2.3599999999999999E-2</v>
      </c>
      <c r="W12" s="11">
        <v>2.9499999999999998E-2</v>
      </c>
      <c r="X12" s="11">
        <v>3.4500000000000003E-2</v>
      </c>
      <c r="Y12" s="11">
        <v>3.7999999999999999E-2</v>
      </c>
      <c r="Z12" s="11">
        <v>3.9399999999999998E-2</v>
      </c>
      <c r="AA12" s="11">
        <v>3.8699999999999998E-2</v>
      </c>
      <c r="AB12" s="11">
        <v>3.6200000000000003E-2</v>
      </c>
      <c r="AC12" s="11">
        <v>3.2500000000000001E-2</v>
      </c>
      <c r="AD12" s="11">
        <v>2.8199999999999999E-2</v>
      </c>
      <c r="AE12" s="11">
        <v>2.3400000000000001E-2</v>
      </c>
      <c r="AF12" s="11">
        <v>1.8200000000000001E-2</v>
      </c>
      <c r="AG12" s="11">
        <v>1.23E-2</v>
      </c>
      <c r="AH12" s="11">
        <v>5.5999999999999999E-3</v>
      </c>
      <c r="AI12" s="11">
        <v>-1.5E-3</v>
      </c>
      <c r="AJ12" s="11">
        <v>-7.7000000000000002E-3</v>
      </c>
      <c r="AK12" s="11">
        <v>-1.21E-2</v>
      </c>
      <c r="AL12" s="11">
        <v>-1.38E-2</v>
      </c>
      <c r="AM12" s="11">
        <v>-1.2999999999999999E-2</v>
      </c>
      <c r="AN12" s="11">
        <v>-1.01E-2</v>
      </c>
      <c r="AO12" s="11">
        <v>-6.1999999999999998E-3</v>
      </c>
      <c r="AP12" s="11">
        <v>-1.8E-3</v>
      </c>
      <c r="AQ12" s="11">
        <v>2.8E-3</v>
      </c>
      <c r="AR12" s="11">
        <v>8.0000000000000002E-3</v>
      </c>
      <c r="AS12" s="11">
        <v>1.38E-2</v>
      </c>
      <c r="AT12" s="11">
        <v>1.9800000000000002E-2</v>
      </c>
      <c r="AU12" s="11">
        <v>2.47E-2</v>
      </c>
      <c r="AV12" s="11">
        <v>2.6800000000000001E-2</v>
      </c>
      <c r="AW12" s="11">
        <v>2.5499999999999998E-2</v>
      </c>
      <c r="AX12" s="11">
        <v>2.1299999999999999E-2</v>
      </c>
      <c r="AY12" s="11">
        <v>1.5299999999999999E-2</v>
      </c>
      <c r="AZ12" s="11">
        <v>8.9999999999999993E-3</v>
      </c>
      <c r="BA12" s="11">
        <v>3.5000000000000001E-3</v>
      </c>
      <c r="BB12" s="11">
        <v>-5.0000000000000001E-4</v>
      </c>
      <c r="BC12" s="11">
        <v>-3.0999999999999999E-3</v>
      </c>
      <c r="BD12" s="11">
        <v>-4.1000000000000003E-3</v>
      </c>
      <c r="BE12" s="11">
        <v>-4.1000000000000003E-3</v>
      </c>
      <c r="BF12" s="11">
        <v>-3.5000000000000001E-3</v>
      </c>
      <c r="BG12" s="11">
        <v>-3.0999999999999999E-3</v>
      </c>
      <c r="BH12" s="11">
        <v>-3.3999999999999998E-3</v>
      </c>
      <c r="BI12" s="11">
        <v>-5.1000000000000004E-3</v>
      </c>
      <c r="BJ12" s="11">
        <v>-8.6999999999999994E-3</v>
      </c>
      <c r="BK12" s="11">
        <v>-1.46E-2</v>
      </c>
      <c r="BL12" s="11">
        <v>-2.3099999999999999E-2</v>
      </c>
      <c r="BM12" s="11">
        <v>-3.3799999999999997E-2</v>
      </c>
      <c r="BN12" s="11">
        <v>-4.5999999999999999E-2</v>
      </c>
      <c r="BO12" s="12">
        <v>-4.4299999999999999E-2</v>
      </c>
      <c r="BP12" s="12">
        <v>-4.0800000000000003E-2</v>
      </c>
      <c r="BQ12" s="12">
        <v>-3.5799999999999998E-2</v>
      </c>
      <c r="BR12" s="12">
        <v>-2.9899999999999999E-2</v>
      </c>
      <c r="BS12" s="12">
        <v>-2.35E-2</v>
      </c>
      <c r="BT12" s="12">
        <v>-1.7000000000000001E-2</v>
      </c>
      <c r="BU12" s="12">
        <v>-1.0999999999999999E-2</v>
      </c>
      <c r="BV12" s="12">
        <v>-5.7000000000000002E-3</v>
      </c>
      <c r="BW12" s="12">
        <v>-1.5E-3</v>
      </c>
      <c r="BX12" s="12">
        <v>1.1999999999999999E-3</v>
      </c>
      <c r="BY12" s="12">
        <v>2.5000000000000001E-3</v>
      </c>
      <c r="BZ12" s="12">
        <v>3.8E-3</v>
      </c>
      <c r="CA12" s="12">
        <v>5.0000000000000001E-3</v>
      </c>
      <c r="CB12" s="12">
        <v>6.1999999999999998E-3</v>
      </c>
      <c r="CC12" s="12">
        <v>7.1999999999999998E-3</v>
      </c>
      <c r="CD12" s="12">
        <v>8.2000000000000007E-3</v>
      </c>
      <c r="CE12" s="12">
        <v>8.8999999999999999E-3</v>
      </c>
      <c r="CF12" s="12">
        <v>9.4999999999999998E-3</v>
      </c>
      <c r="CG12" s="12">
        <v>9.9000000000000008E-3</v>
      </c>
      <c r="CH12" s="12">
        <v>0.01</v>
      </c>
    </row>
    <row r="13" spans="1:112" x14ac:dyDescent="0.2">
      <c r="A13" s="6">
        <v>31</v>
      </c>
      <c r="B13" s="11">
        <v>6.6500000000000004E-2</v>
      </c>
      <c r="C13" s="11">
        <v>5.8099999999999999E-2</v>
      </c>
      <c r="D13" s="11">
        <v>4.9399999999999999E-2</v>
      </c>
      <c r="E13" s="11">
        <v>4.0500000000000001E-2</v>
      </c>
      <c r="F13" s="11">
        <v>3.1399999999999997E-2</v>
      </c>
      <c r="G13" s="11">
        <v>2.29E-2</v>
      </c>
      <c r="H13" s="11">
        <v>1.5699999999999999E-2</v>
      </c>
      <c r="I13" s="11">
        <v>1.01E-2</v>
      </c>
      <c r="J13" s="11">
        <v>5.8999999999999999E-3</v>
      </c>
      <c r="K13" s="11">
        <v>2.8E-3</v>
      </c>
      <c r="L13" s="11">
        <v>4.0000000000000002E-4</v>
      </c>
      <c r="M13" s="11">
        <v>-1.1999999999999999E-3</v>
      </c>
      <c r="N13" s="11">
        <v>-2E-3</v>
      </c>
      <c r="O13" s="11">
        <v>-1.9E-3</v>
      </c>
      <c r="P13" s="11">
        <v>-5.9999999999999995E-4</v>
      </c>
      <c r="Q13" s="11">
        <v>1.6999999999999999E-3</v>
      </c>
      <c r="R13" s="11">
        <v>4.7999999999999996E-3</v>
      </c>
      <c r="S13" s="11">
        <v>8.6E-3</v>
      </c>
      <c r="T13" s="11">
        <v>1.34E-2</v>
      </c>
      <c r="U13" s="11">
        <v>1.89E-2</v>
      </c>
      <c r="V13" s="11">
        <v>2.4899999999999999E-2</v>
      </c>
      <c r="W13" s="11">
        <v>3.09E-2</v>
      </c>
      <c r="X13" s="11">
        <v>3.6200000000000003E-2</v>
      </c>
      <c r="Y13" s="11">
        <v>0.04</v>
      </c>
      <c r="Z13" s="11">
        <v>4.1700000000000001E-2</v>
      </c>
      <c r="AA13" s="11">
        <v>4.1099999999999998E-2</v>
      </c>
      <c r="AB13" s="11">
        <v>3.8600000000000002E-2</v>
      </c>
      <c r="AC13" s="11">
        <v>3.4700000000000002E-2</v>
      </c>
      <c r="AD13" s="11">
        <v>2.9899999999999999E-2</v>
      </c>
      <c r="AE13" s="11">
        <v>2.46E-2</v>
      </c>
      <c r="AF13" s="11">
        <v>1.8700000000000001E-2</v>
      </c>
      <c r="AG13" s="11">
        <v>1.2200000000000001E-2</v>
      </c>
      <c r="AH13" s="11">
        <v>4.8999999999999998E-3</v>
      </c>
      <c r="AI13" s="11">
        <v>-2.3999999999999998E-3</v>
      </c>
      <c r="AJ13" s="11">
        <v>-8.6999999999999994E-3</v>
      </c>
      <c r="AK13" s="11">
        <v>-1.3100000000000001E-2</v>
      </c>
      <c r="AL13" s="11">
        <v>-1.49E-2</v>
      </c>
      <c r="AM13" s="11">
        <v>-1.43E-2</v>
      </c>
      <c r="AN13" s="11">
        <v>-1.18E-2</v>
      </c>
      <c r="AO13" s="11">
        <v>-8.2000000000000007E-3</v>
      </c>
      <c r="AP13" s="11">
        <v>-4.1000000000000003E-3</v>
      </c>
      <c r="AQ13" s="11">
        <v>5.0000000000000001E-4</v>
      </c>
      <c r="AR13" s="11">
        <v>5.7000000000000002E-3</v>
      </c>
      <c r="AS13" s="11">
        <v>1.17E-2</v>
      </c>
      <c r="AT13" s="11">
        <v>1.7999999999999999E-2</v>
      </c>
      <c r="AU13" s="11">
        <v>2.3199999999999998E-2</v>
      </c>
      <c r="AV13" s="11">
        <v>2.5899999999999999E-2</v>
      </c>
      <c r="AW13" s="11">
        <v>2.52E-2</v>
      </c>
      <c r="AX13" s="11">
        <v>2.18E-2</v>
      </c>
      <c r="AY13" s="11">
        <v>1.6500000000000001E-2</v>
      </c>
      <c r="AZ13" s="11">
        <v>1.09E-2</v>
      </c>
      <c r="BA13" s="11">
        <v>6.0000000000000001E-3</v>
      </c>
      <c r="BB13" s="11">
        <v>2.3E-3</v>
      </c>
      <c r="BC13" s="11">
        <v>-1E-4</v>
      </c>
      <c r="BD13" s="11">
        <v>-1.2999999999999999E-3</v>
      </c>
      <c r="BE13" s="11">
        <v>-1.6000000000000001E-3</v>
      </c>
      <c r="BF13" s="11">
        <v>-1.6000000000000001E-3</v>
      </c>
      <c r="BG13" s="11">
        <v>-1.9E-3</v>
      </c>
      <c r="BH13" s="11">
        <v>-3.0000000000000001E-3</v>
      </c>
      <c r="BI13" s="11">
        <v>-5.3E-3</v>
      </c>
      <c r="BJ13" s="11">
        <v>-9.2999999999999992E-3</v>
      </c>
      <c r="BK13" s="11">
        <v>-1.54E-2</v>
      </c>
      <c r="BL13" s="11">
        <v>-2.3900000000000001E-2</v>
      </c>
      <c r="BM13" s="11">
        <v>-3.4700000000000002E-2</v>
      </c>
      <c r="BN13" s="11">
        <v>-4.6800000000000001E-2</v>
      </c>
      <c r="BO13" s="12">
        <v>-4.5400000000000003E-2</v>
      </c>
      <c r="BP13" s="12">
        <v>-4.2000000000000003E-2</v>
      </c>
      <c r="BQ13" s="12">
        <v>-3.7100000000000001E-2</v>
      </c>
      <c r="BR13" s="12">
        <v>-3.1099999999999999E-2</v>
      </c>
      <c r="BS13" s="12">
        <v>-2.46E-2</v>
      </c>
      <c r="BT13" s="12">
        <v>-1.8100000000000002E-2</v>
      </c>
      <c r="BU13" s="12">
        <v>-1.1900000000000001E-2</v>
      </c>
      <c r="BV13" s="12">
        <v>-6.4000000000000003E-3</v>
      </c>
      <c r="BW13" s="12">
        <v>-2.0999999999999999E-3</v>
      </c>
      <c r="BX13" s="12">
        <v>6.9999999999999999E-4</v>
      </c>
      <c r="BY13" s="12">
        <v>2.5000000000000001E-3</v>
      </c>
      <c r="BZ13" s="12">
        <v>3.8E-3</v>
      </c>
      <c r="CA13" s="12">
        <v>5.0000000000000001E-3</v>
      </c>
      <c r="CB13" s="12">
        <v>6.1999999999999998E-3</v>
      </c>
      <c r="CC13" s="12">
        <v>7.1999999999999998E-3</v>
      </c>
      <c r="CD13" s="12">
        <v>8.2000000000000007E-3</v>
      </c>
      <c r="CE13" s="12">
        <v>8.8999999999999999E-3</v>
      </c>
      <c r="CF13" s="12">
        <v>9.4999999999999998E-3</v>
      </c>
      <c r="CG13" s="12">
        <v>9.9000000000000008E-3</v>
      </c>
      <c r="CH13" s="12">
        <v>0.01</v>
      </c>
    </row>
    <row r="14" spans="1:112" x14ac:dyDescent="0.2">
      <c r="A14" s="6">
        <v>32</v>
      </c>
      <c r="B14" s="11">
        <v>6.4399999999999999E-2</v>
      </c>
      <c r="C14" s="11">
        <v>5.62E-2</v>
      </c>
      <c r="D14" s="11">
        <v>4.7899999999999998E-2</v>
      </c>
      <c r="E14" s="11">
        <v>3.9300000000000002E-2</v>
      </c>
      <c r="F14" s="11">
        <v>3.0599999999999999E-2</v>
      </c>
      <c r="G14" s="11">
        <v>2.2499999999999999E-2</v>
      </c>
      <c r="H14" s="11">
        <v>1.55E-2</v>
      </c>
      <c r="I14" s="11">
        <v>0.01</v>
      </c>
      <c r="J14" s="11">
        <v>5.7999999999999996E-3</v>
      </c>
      <c r="K14" s="11">
        <v>2.5000000000000001E-3</v>
      </c>
      <c r="L14" s="11">
        <v>-1E-4</v>
      </c>
      <c r="M14" s="11">
        <v>-1.9E-3</v>
      </c>
      <c r="N14" s="11">
        <v>-2.8999999999999998E-3</v>
      </c>
      <c r="O14" s="11">
        <v>-2.8E-3</v>
      </c>
      <c r="P14" s="11">
        <v>-1.4E-3</v>
      </c>
      <c r="Q14" s="11">
        <v>1E-3</v>
      </c>
      <c r="R14" s="11">
        <v>4.4000000000000003E-3</v>
      </c>
      <c r="S14" s="11">
        <v>8.6E-3</v>
      </c>
      <c r="T14" s="11">
        <v>1.3599999999999999E-2</v>
      </c>
      <c r="U14" s="11">
        <v>1.95E-2</v>
      </c>
      <c r="V14" s="11">
        <v>2.58E-2</v>
      </c>
      <c r="W14" s="11">
        <v>3.2099999999999997E-2</v>
      </c>
      <c r="X14" s="11">
        <v>3.7600000000000001E-2</v>
      </c>
      <c r="Y14" s="11">
        <v>4.1599999999999998E-2</v>
      </c>
      <c r="Z14" s="11">
        <v>4.3499999999999997E-2</v>
      </c>
      <c r="AA14" s="11">
        <v>4.2999999999999997E-2</v>
      </c>
      <c r="AB14" s="11">
        <v>4.0599999999999997E-2</v>
      </c>
      <c r="AC14" s="11">
        <v>3.6600000000000001E-2</v>
      </c>
      <c r="AD14" s="11">
        <v>3.1600000000000003E-2</v>
      </c>
      <c r="AE14" s="11">
        <v>2.5899999999999999E-2</v>
      </c>
      <c r="AF14" s="11">
        <v>1.9699999999999999E-2</v>
      </c>
      <c r="AG14" s="11">
        <v>1.2699999999999999E-2</v>
      </c>
      <c r="AH14" s="11">
        <v>5.1999999999999998E-3</v>
      </c>
      <c r="AI14" s="11">
        <v>-2.3E-3</v>
      </c>
      <c r="AJ14" s="11">
        <v>-8.6999999999999994E-3</v>
      </c>
      <c r="AK14" s="11">
        <v>-1.32E-2</v>
      </c>
      <c r="AL14" s="11">
        <v>-1.52E-2</v>
      </c>
      <c r="AM14" s="11">
        <v>-1.49E-2</v>
      </c>
      <c r="AN14" s="11">
        <v>-1.2999999999999999E-2</v>
      </c>
      <c r="AO14" s="11">
        <v>-9.9000000000000008E-3</v>
      </c>
      <c r="AP14" s="11">
        <v>-6.1999999999999998E-3</v>
      </c>
      <c r="AQ14" s="11">
        <v>-1.9E-3</v>
      </c>
      <c r="AR14" s="11">
        <v>3.0999999999999999E-3</v>
      </c>
      <c r="AS14" s="11">
        <v>9.1999999999999998E-3</v>
      </c>
      <c r="AT14" s="11">
        <v>1.5599999999999999E-2</v>
      </c>
      <c r="AU14" s="11">
        <v>2.1100000000000001E-2</v>
      </c>
      <c r="AV14" s="11">
        <v>2.4199999999999999E-2</v>
      </c>
      <c r="AW14" s="11">
        <v>2.41E-2</v>
      </c>
      <c r="AX14" s="11">
        <v>2.1399999999999999E-2</v>
      </c>
      <c r="AY14" s="11">
        <v>1.7000000000000001E-2</v>
      </c>
      <c r="AZ14" s="11">
        <v>1.2200000000000001E-2</v>
      </c>
      <c r="BA14" s="11">
        <v>8.0999999999999996E-3</v>
      </c>
      <c r="BB14" s="11">
        <v>5.0000000000000001E-3</v>
      </c>
      <c r="BC14" s="11">
        <v>3.0000000000000001E-3</v>
      </c>
      <c r="BD14" s="11">
        <v>1.8E-3</v>
      </c>
      <c r="BE14" s="11">
        <v>1.4E-3</v>
      </c>
      <c r="BF14" s="11">
        <v>8.9999999999999998E-4</v>
      </c>
      <c r="BG14" s="11">
        <v>0</v>
      </c>
      <c r="BH14" s="11">
        <v>-1.8E-3</v>
      </c>
      <c r="BI14" s="11">
        <v>-4.7999999999999996E-3</v>
      </c>
      <c r="BJ14" s="11">
        <v>-9.2999999999999992E-3</v>
      </c>
      <c r="BK14" s="11">
        <v>-1.5699999999999999E-2</v>
      </c>
      <c r="BL14" s="11">
        <v>-2.4299999999999999E-2</v>
      </c>
      <c r="BM14" s="11">
        <v>-3.5000000000000003E-2</v>
      </c>
      <c r="BN14" s="11">
        <v>-4.6899999999999997E-2</v>
      </c>
      <c r="BO14" s="12">
        <v>-4.58E-2</v>
      </c>
      <c r="BP14" s="12">
        <v>-4.2700000000000002E-2</v>
      </c>
      <c r="BQ14" s="12">
        <v>-3.7900000000000003E-2</v>
      </c>
      <c r="BR14" s="12">
        <v>-3.2099999999999997E-2</v>
      </c>
      <c r="BS14" s="12">
        <v>-2.5600000000000001E-2</v>
      </c>
      <c r="BT14" s="12">
        <v>-1.9E-2</v>
      </c>
      <c r="BU14" s="12">
        <v>-1.2699999999999999E-2</v>
      </c>
      <c r="BV14" s="12">
        <v>-7.1999999999999998E-3</v>
      </c>
      <c r="BW14" s="12">
        <v>-2.7000000000000001E-3</v>
      </c>
      <c r="BX14" s="12">
        <v>2.0000000000000001E-4</v>
      </c>
      <c r="BY14" s="12">
        <v>2.0999999999999999E-3</v>
      </c>
      <c r="BZ14" s="12">
        <v>3.8E-3</v>
      </c>
      <c r="CA14" s="12">
        <v>5.0000000000000001E-3</v>
      </c>
      <c r="CB14" s="12">
        <v>6.1999999999999998E-3</v>
      </c>
      <c r="CC14" s="12">
        <v>7.1999999999999998E-3</v>
      </c>
      <c r="CD14" s="12">
        <v>8.2000000000000007E-3</v>
      </c>
      <c r="CE14" s="12">
        <v>8.8999999999999999E-3</v>
      </c>
      <c r="CF14" s="12">
        <v>9.4999999999999998E-3</v>
      </c>
      <c r="CG14" s="12">
        <v>9.9000000000000008E-3</v>
      </c>
      <c r="CH14" s="12">
        <v>0.01</v>
      </c>
    </row>
    <row r="15" spans="1:112" x14ac:dyDescent="0.2">
      <c r="A15" s="6">
        <v>33</v>
      </c>
      <c r="B15" s="11">
        <v>6.2E-2</v>
      </c>
      <c r="C15" s="11">
        <v>5.4300000000000001E-2</v>
      </c>
      <c r="D15" s="11">
        <v>4.65E-2</v>
      </c>
      <c r="E15" s="11">
        <v>3.8300000000000001E-2</v>
      </c>
      <c r="F15" s="11">
        <v>3.0099999999999998E-2</v>
      </c>
      <c r="G15" s="11">
        <v>2.23E-2</v>
      </c>
      <c r="H15" s="11">
        <v>1.5599999999999999E-2</v>
      </c>
      <c r="I15" s="11">
        <v>1.01E-2</v>
      </c>
      <c r="J15" s="11">
        <v>5.7999999999999996E-3</v>
      </c>
      <c r="K15" s="11">
        <v>2.2000000000000001E-3</v>
      </c>
      <c r="L15" s="11">
        <v>-5.9999999999999995E-4</v>
      </c>
      <c r="M15" s="11">
        <v>-2.7000000000000001E-3</v>
      </c>
      <c r="N15" s="11">
        <v>-3.8E-3</v>
      </c>
      <c r="O15" s="11">
        <v>-3.7000000000000002E-3</v>
      </c>
      <c r="P15" s="11">
        <v>-2.3E-3</v>
      </c>
      <c r="Q15" s="11">
        <v>2.0000000000000001E-4</v>
      </c>
      <c r="R15" s="11">
        <v>3.7000000000000002E-3</v>
      </c>
      <c r="S15" s="11">
        <v>8.0999999999999996E-3</v>
      </c>
      <c r="T15" s="11">
        <v>1.35E-2</v>
      </c>
      <c r="U15" s="11">
        <v>1.9699999999999999E-2</v>
      </c>
      <c r="V15" s="11">
        <v>2.63E-2</v>
      </c>
      <c r="W15" s="11">
        <v>3.2800000000000003E-2</v>
      </c>
      <c r="X15" s="11">
        <v>3.8600000000000002E-2</v>
      </c>
      <c r="Y15" s="11">
        <v>4.2799999999999998E-2</v>
      </c>
      <c r="Z15" s="11">
        <v>4.48E-2</v>
      </c>
      <c r="AA15" s="11">
        <v>4.4600000000000001E-2</v>
      </c>
      <c r="AB15" s="11">
        <v>4.2200000000000001E-2</v>
      </c>
      <c r="AC15" s="11">
        <v>3.8199999999999998E-2</v>
      </c>
      <c r="AD15" s="11">
        <v>3.32E-2</v>
      </c>
      <c r="AE15" s="11">
        <v>2.7400000000000001E-2</v>
      </c>
      <c r="AF15" s="11">
        <v>2.1000000000000001E-2</v>
      </c>
      <c r="AG15" s="11">
        <v>1.3899999999999999E-2</v>
      </c>
      <c r="AH15" s="11">
        <v>6.3E-3</v>
      </c>
      <c r="AI15" s="11">
        <v>-1.1999999999999999E-3</v>
      </c>
      <c r="AJ15" s="11">
        <v>-7.7000000000000002E-3</v>
      </c>
      <c r="AK15" s="11">
        <v>-1.23E-2</v>
      </c>
      <c r="AL15" s="11">
        <v>-1.47E-2</v>
      </c>
      <c r="AM15" s="11">
        <v>-1.4999999999999999E-2</v>
      </c>
      <c r="AN15" s="11">
        <v>-1.3599999999999999E-2</v>
      </c>
      <c r="AO15" s="11">
        <v>-1.1299999999999999E-2</v>
      </c>
      <c r="AP15" s="11">
        <v>-8.2000000000000007E-3</v>
      </c>
      <c r="AQ15" s="11">
        <v>-4.3E-3</v>
      </c>
      <c r="AR15" s="11">
        <v>5.9999999999999995E-4</v>
      </c>
      <c r="AS15" s="11">
        <v>6.4999999999999997E-3</v>
      </c>
      <c r="AT15" s="11">
        <v>1.29E-2</v>
      </c>
      <c r="AU15" s="11">
        <v>1.8499999999999999E-2</v>
      </c>
      <c r="AV15" s="11">
        <v>2.18E-2</v>
      </c>
      <c r="AW15" s="11">
        <v>2.2100000000000002E-2</v>
      </c>
      <c r="AX15" s="11">
        <v>0.02</v>
      </c>
      <c r="AY15" s="11">
        <v>1.6500000000000001E-2</v>
      </c>
      <c r="AZ15" s="11">
        <v>1.2800000000000001E-2</v>
      </c>
      <c r="BA15" s="11">
        <v>9.5999999999999992E-3</v>
      </c>
      <c r="BB15" s="11">
        <v>7.4000000000000003E-3</v>
      </c>
      <c r="BC15" s="11">
        <v>6.0000000000000001E-3</v>
      </c>
      <c r="BD15" s="11">
        <v>5.1999999999999998E-3</v>
      </c>
      <c r="BE15" s="11">
        <v>4.5999999999999999E-3</v>
      </c>
      <c r="BF15" s="11">
        <v>3.8999999999999998E-3</v>
      </c>
      <c r="BG15" s="11">
        <v>2.3999999999999998E-3</v>
      </c>
      <c r="BH15" s="11">
        <v>0</v>
      </c>
      <c r="BI15" s="11">
        <v>-3.5999999999999999E-3</v>
      </c>
      <c r="BJ15" s="11">
        <v>-8.6999999999999994E-3</v>
      </c>
      <c r="BK15" s="11">
        <v>-1.54E-2</v>
      </c>
      <c r="BL15" s="11">
        <v>-2.4199999999999999E-2</v>
      </c>
      <c r="BM15" s="11">
        <v>-3.4599999999999999E-2</v>
      </c>
      <c r="BN15" s="11">
        <v>-4.6199999999999998E-2</v>
      </c>
      <c r="BO15" s="12">
        <v>-4.5499999999999999E-2</v>
      </c>
      <c r="BP15" s="12">
        <v>-4.2799999999999998E-2</v>
      </c>
      <c r="BQ15" s="12">
        <v>-3.8300000000000001E-2</v>
      </c>
      <c r="BR15" s="12">
        <v>-3.27E-2</v>
      </c>
      <c r="BS15" s="12">
        <v>-2.63E-2</v>
      </c>
      <c r="BT15" s="12">
        <v>-1.9800000000000002E-2</v>
      </c>
      <c r="BU15" s="12">
        <v>-1.35E-2</v>
      </c>
      <c r="BV15" s="12">
        <v>-7.9000000000000008E-3</v>
      </c>
      <c r="BW15" s="12">
        <v>-3.3999999999999998E-3</v>
      </c>
      <c r="BX15" s="12">
        <v>-4.0000000000000002E-4</v>
      </c>
      <c r="BY15" s="12">
        <v>1.6000000000000001E-3</v>
      </c>
      <c r="BZ15" s="12">
        <v>3.3999999999999998E-3</v>
      </c>
      <c r="CA15" s="12">
        <v>5.0000000000000001E-3</v>
      </c>
      <c r="CB15" s="12">
        <v>6.1999999999999998E-3</v>
      </c>
      <c r="CC15" s="12">
        <v>7.1999999999999998E-3</v>
      </c>
      <c r="CD15" s="12">
        <v>8.2000000000000007E-3</v>
      </c>
      <c r="CE15" s="12">
        <v>8.8999999999999999E-3</v>
      </c>
      <c r="CF15" s="12">
        <v>9.4999999999999998E-3</v>
      </c>
      <c r="CG15" s="12">
        <v>9.9000000000000008E-3</v>
      </c>
      <c r="CH15" s="12">
        <v>0.01</v>
      </c>
    </row>
    <row r="16" spans="1:112" x14ac:dyDescent="0.2">
      <c r="A16" s="6">
        <v>34</v>
      </c>
      <c r="B16" s="11">
        <v>5.96E-2</v>
      </c>
      <c r="C16" s="11">
        <v>5.2499999999999998E-2</v>
      </c>
      <c r="D16" s="11">
        <v>4.5100000000000001E-2</v>
      </c>
      <c r="E16" s="11">
        <v>3.7499999999999999E-2</v>
      </c>
      <c r="F16" s="11">
        <v>2.98E-2</v>
      </c>
      <c r="G16" s="11">
        <v>2.24E-2</v>
      </c>
      <c r="H16" s="11">
        <v>1.5800000000000002E-2</v>
      </c>
      <c r="I16" s="11">
        <v>1.04E-2</v>
      </c>
      <c r="J16" s="11">
        <v>5.7999999999999996E-3</v>
      </c>
      <c r="K16" s="11">
        <v>2E-3</v>
      </c>
      <c r="L16" s="11">
        <v>-1.1000000000000001E-3</v>
      </c>
      <c r="M16" s="11">
        <v>-3.3999999999999998E-3</v>
      </c>
      <c r="N16" s="11">
        <v>-4.5999999999999999E-3</v>
      </c>
      <c r="O16" s="11">
        <v>-4.4999999999999997E-3</v>
      </c>
      <c r="P16" s="11">
        <v>-3.2000000000000002E-3</v>
      </c>
      <c r="Q16" s="11">
        <v>-6.9999999999999999E-4</v>
      </c>
      <c r="R16" s="11">
        <v>2.8E-3</v>
      </c>
      <c r="S16" s="11">
        <v>7.4000000000000003E-3</v>
      </c>
      <c r="T16" s="11">
        <v>1.2999999999999999E-2</v>
      </c>
      <c r="U16" s="11">
        <v>1.95E-2</v>
      </c>
      <c r="V16" s="11">
        <v>2.64E-2</v>
      </c>
      <c r="W16" s="11">
        <v>3.3099999999999997E-2</v>
      </c>
      <c r="X16" s="11">
        <v>3.9100000000000003E-2</v>
      </c>
      <c r="Y16" s="11">
        <v>4.3499999999999997E-2</v>
      </c>
      <c r="Z16" s="11">
        <v>4.5699999999999998E-2</v>
      </c>
      <c r="AA16" s="11">
        <v>4.5600000000000002E-2</v>
      </c>
      <c r="AB16" s="11">
        <v>4.3400000000000001E-2</v>
      </c>
      <c r="AC16" s="11">
        <v>3.95E-2</v>
      </c>
      <c r="AD16" s="11">
        <v>3.4599999999999999E-2</v>
      </c>
      <c r="AE16" s="11">
        <v>2.8899999999999999E-2</v>
      </c>
      <c r="AF16" s="11">
        <v>2.2599999999999999E-2</v>
      </c>
      <c r="AG16" s="11">
        <v>1.5599999999999999E-2</v>
      </c>
      <c r="AH16" s="11">
        <v>8.0999999999999996E-3</v>
      </c>
      <c r="AI16" s="11">
        <v>6.9999999999999999E-4</v>
      </c>
      <c r="AJ16" s="11">
        <v>-5.7999999999999996E-3</v>
      </c>
      <c r="AK16" s="11">
        <v>-1.06E-2</v>
      </c>
      <c r="AL16" s="11">
        <v>-1.34E-2</v>
      </c>
      <c r="AM16" s="11">
        <v>-1.43E-2</v>
      </c>
      <c r="AN16" s="11">
        <v>-1.37E-2</v>
      </c>
      <c r="AO16" s="11">
        <v>-1.21E-2</v>
      </c>
      <c r="AP16" s="11">
        <v>-9.7000000000000003E-3</v>
      </c>
      <c r="AQ16" s="11">
        <v>-6.4000000000000003E-3</v>
      </c>
      <c r="AR16" s="11">
        <v>-2E-3</v>
      </c>
      <c r="AS16" s="11">
        <v>3.7000000000000002E-3</v>
      </c>
      <c r="AT16" s="11">
        <v>0.01</v>
      </c>
      <c r="AU16" s="11">
        <v>1.55E-2</v>
      </c>
      <c r="AV16" s="11">
        <v>1.8800000000000001E-2</v>
      </c>
      <c r="AW16" s="11">
        <v>1.9400000000000001E-2</v>
      </c>
      <c r="AX16" s="11">
        <v>1.7899999999999999E-2</v>
      </c>
      <c r="AY16" s="11">
        <v>1.52E-2</v>
      </c>
      <c r="AZ16" s="11">
        <v>1.2500000000000001E-2</v>
      </c>
      <c r="BA16" s="11">
        <v>1.0500000000000001E-2</v>
      </c>
      <c r="BB16" s="11">
        <v>9.2999999999999992E-3</v>
      </c>
      <c r="BC16" s="11">
        <v>8.6999999999999994E-3</v>
      </c>
      <c r="BD16" s="11">
        <v>8.3999999999999995E-3</v>
      </c>
      <c r="BE16" s="11">
        <v>8.0000000000000002E-3</v>
      </c>
      <c r="BF16" s="11">
        <v>7.1000000000000004E-3</v>
      </c>
      <c r="BG16" s="11">
        <v>5.3E-3</v>
      </c>
      <c r="BH16" s="11">
        <v>2.3E-3</v>
      </c>
      <c r="BI16" s="11">
        <v>-1.8E-3</v>
      </c>
      <c r="BJ16" s="11">
        <v>-7.4000000000000003E-3</v>
      </c>
      <c r="BK16" s="11">
        <v>-1.4500000000000001E-2</v>
      </c>
      <c r="BL16" s="11">
        <v>-2.3400000000000001E-2</v>
      </c>
      <c r="BM16" s="11">
        <v>-3.3599999999999998E-2</v>
      </c>
      <c r="BN16" s="11">
        <v>-4.4699999999999997E-2</v>
      </c>
      <c r="BO16" s="12">
        <v>-4.4400000000000002E-2</v>
      </c>
      <c r="BP16" s="12">
        <v>-4.2099999999999999E-2</v>
      </c>
      <c r="BQ16" s="12">
        <v>-3.8100000000000002E-2</v>
      </c>
      <c r="BR16" s="12">
        <v>-3.2800000000000003E-2</v>
      </c>
      <c r="BS16" s="12">
        <v>-2.6700000000000002E-2</v>
      </c>
      <c r="BT16" s="12">
        <v>-2.0299999999999999E-2</v>
      </c>
      <c r="BU16" s="12">
        <v>-1.41E-2</v>
      </c>
      <c r="BV16" s="12">
        <v>-8.5000000000000006E-3</v>
      </c>
      <c r="BW16" s="12">
        <v>-4.0000000000000001E-3</v>
      </c>
      <c r="BX16" s="12">
        <v>-1E-3</v>
      </c>
      <c r="BY16" s="12">
        <v>1.1999999999999999E-3</v>
      </c>
      <c r="BZ16" s="12">
        <v>3.0999999999999999E-3</v>
      </c>
      <c r="CA16" s="12">
        <v>4.7000000000000002E-3</v>
      </c>
      <c r="CB16" s="12">
        <v>6.1999999999999998E-3</v>
      </c>
      <c r="CC16" s="12">
        <v>7.1999999999999998E-3</v>
      </c>
      <c r="CD16" s="12">
        <v>8.2000000000000007E-3</v>
      </c>
      <c r="CE16" s="12">
        <v>8.8999999999999999E-3</v>
      </c>
      <c r="CF16" s="12">
        <v>9.4999999999999998E-3</v>
      </c>
      <c r="CG16" s="12">
        <v>9.9000000000000008E-3</v>
      </c>
      <c r="CH16" s="12">
        <v>0.01</v>
      </c>
    </row>
    <row r="17" spans="1:86" x14ac:dyDescent="0.2">
      <c r="A17" s="6">
        <v>35</v>
      </c>
      <c r="B17" s="11">
        <v>5.7200000000000001E-2</v>
      </c>
      <c r="C17" s="11">
        <v>5.0599999999999999E-2</v>
      </c>
      <c r="D17" s="11">
        <v>4.3900000000000002E-2</v>
      </c>
      <c r="E17" s="11">
        <v>3.6900000000000002E-2</v>
      </c>
      <c r="F17" s="11">
        <v>2.9600000000000001E-2</v>
      </c>
      <c r="G17" s="11">
        <v>2.2599999999999999E-2</v>
      </c>
      <c r="H17" s="11">
        <v>1.6199999999999999E-2</v>
      </c>
      <c r="I17" s="11">
        <v>1.0699999999999999E-2</v>
      </c>
      <c r="J17" s="11">
        <v>5.8999999999999999E-3</v>
      </c>
      <c r="K17" s="11">
        <v>1.8E-3</v>
      </c>
      <c r="L17" s="11">
        <v>-1.5E-3</v>
      </c>
      <c r="M17" s="11">
        <v>-3.8999999999999998E-3</v>
      </c>
      <c r="N17" s="11">
        <v>-5.1999999999999998E-3</v>
      </c>
      <c r="O17" s="11">
        <v>-5.1999999999999998E-3</v>
      </c>
      <c r="P17" s="11">
        <v>-4.0000000000000001E-3</v>
      </c>
      <c r="Q17" s="11">
        <v>-1.6000000000000001E-3</v>
      </c>
      <c r="R17" s="11">
        <v>1.8E-3</v>
      </c>
      <c r="S17" s="11">
        <v>6.4000000000000003E-3</v>
      </c>
      <c r="T17" s="11">
        <v>1.2200000000000001E-2</v>
      </c>
      <c r="U17" s="11">
        <v>1.89E-2</v>
      </c>
      <c r="V17" s="11">
        <v>2.5999999999999999E-2</v>
      </c>
      <c r="W17" s="11">
        <v>3.3000000000000002E-2</v>
      </c>
      <c r="X17" s="11">
        <v>3.9100000000000003E-2</v>
      </c>
      <c r="Y17" s="11">
        <v>4.3700000000000003E-2</v>
      </c>
      <c r="Z17" s="11">
        <v>4.5999999999999999E-2</v>
      </c>
      <c r="AA17" s="11">
        <v>4.6100000000000002E-2</v>
      </c>
      <c r="AB17" s="11">
        <v>4.41E-2</v>
      </c>
      <c r="AC17" s="11">
        <v>4.0500000000000001E-2</v>
      </c>
      <c r="AD17" s="11">
        <v>3.5799999999999998E-2</v>
      </c>
      <c r="AE17" s="11">
        <v>3.04E-2</v>
      </c>
      <c r="AF17" s="11">
        <v>2.4299999999999999E-2</v>
      </c>
      <c r="AG17" s="11">
        <v>1.77E-2</v>
      </c>
      <c r="AH17" s="11">
        <v>1.0500000000000001E-2</v>
      </c>
      <c r="AI17" s="11">
        <v>3.3E-3</v>
      </c>
      <c r="AJ17" s="11">
        <v>-3.0999999999999999E-3</v>
      </c>
      <c r="AK17" s="11">
        <v>-8.0999999999999996E-3</v>
      </c>
      <c r="AL17" s="11">
        <v>-1.14E-2</v>
      </c>
      <c r="AM17" s="11">
        <v>-1.2800000000000001E-2</v>
      </c>
      <c r="AN17" s="11">
        <v>-1.2999999999999999E-2</v>
      </c>
      <c r="AO17" s="11">
        <v>-1.23E-2</v>
      </c>
      <c r="AP17" s="11">
        <v>-1.0800000000000001E-2</v>
      </c>
      <c r="AQ17" s="11">
        <v>-8.2000000000000007E-3</v>
      </c>
      <c r="AR17" s="11">
        <v>-4.1999999999999997E-3</v>
      </c>
      <c r="AS17" s="11">
        <v>1.1000000000000001E-3</v>
      </c>
      <c r="AT17" s="11">
        <v>7.0000000000000001E-3</v>
      </c>
      <c r="AU17" s="11">
        <v>1.23E-2</v>
      </c>
      <c r="AV17" s="11">
        <v>1.55E-2</v>
      </c>
      <c r="AW17" s="11">
        <v>1.6199999999999999E-2</v>
      </c>
      <c r="AX17" s="11">
        <v>1.5100000000000001E-2</v>
      </c>
      <c r="AY17" s="11">
        <v>1.32E-2</v>
      </c>
      <c r="AZ17" s="11">
        <v>1.15E-2</v>
      </c>
      <c r="BA17" s="11">
        <v>1.06E-2</v>
      </c>
      <c r="BB17" s="11">
        <v>1.06E-2</v>
      </c>
      <c r="BC17" s="11">
        <v>1.0999999999999999E-2</v>
      </c>
      <c r="BD17" s="11">
        <v>1.12E-2</v>
      </c>
      <c r="BE17" s="11">
        <v>1.12E-2</v>
      </c>
      <c r="BF17" s="11">
        <v>1.04E-2</v>
      </c>
      <c r="BG17" s="11">
        <v>8.3999999999999995E-3</v>
      </c>
      <c r="BH17" s="11">
        <v>5.1000000000000004E-3</v>
      </c>
      <c r="BI17" s="11">
        <v>5.0000000000000001E-4</v>
      </c>
      <c r="BJ17" s="11">
        <v>-5.5999999999999999E-3</v>
      </c>
      <c r="BK17" s="11">
        <v>-1.2999999999999999E-2</v>
      </c>
      <c r="BL17" s="11">
        <v>-2.1899999999999999E-2</v>
      </c>
      <c r="BM17" s="11">
        <v>-3.1899999999999998E-2</v>
      </c>
      <c r="BN17" s="11">
        <v>-4.24E-2</v>
      </c>
      <c r="BO17" s="12">
        <v>-4.2599999999999999E-2</v>
      </c>
      <c r="BP17" s="12">
        <v>-4.0800000000000003E-2</v>
      </c>
      <c r="BQ17" s="12">
        <v>-3.7199999999999997E-2</v>
      </c>
      <c r="BR17" s="12">
        <v>-3.2399999999999998E-2</v>
      </c>
      <c r="BS17" s="12">
        <v>-2.6700000000000002E-2</v>
      </c>
      <c r="BT17" s="12">
        <v>-2.06E-2</v>
      </c>
      <c r="BU17" s="12">
        <v>-1.46E-2</v>
      </c>
      <c r="BV17" s="12">
        <v>-9.1999999999999998E-3</v>
      </c>
      <c r="BW17" s="12">
        <v>-4.7000000000000002E-3</v>
      </c>
      <c r="BX17" s="12">
        <v>-1.5E-3</v>
      </c>
      <c r="BY17" s="12">
        <v>6.9999999999999999E-4</v>
      </c>
      <c r="BZ17" s="12">
        <v>2.7000000000000001E-3</v>
      </c>
      <c r="CA17" s="12">
        <v>4.4999999999999997E-3</v>
      </c>
      <c r="CB17" s="12">
        <v>6.0000000000000001E-3</v>
      </c>
      <c r="CC17" s="12">
        <v>7.1999999999999998E-3</v>
      </c>
      <c r="CD17" s="12">
        <v>8.2000000000000007E-3</v>
      </c>
      <c r="CE17" s="12">
        <v>8.8999999999999999E-3</v>
      </c>
      <c r="CF17" s="12">
        <v>9.4999999999999998E-3</v>
      </c>
      <c r="CG17" s="12">
        <v>9.9000000000000008E-3</v>
      </c>
      <c r="CH17" s="12">
        <v>0.01</v>
      </c>
    </row>
    <row r="18" spans="1:86" x14ac:dyDescent="0.2">
      <c r="A18" s="6">
        <v>36</v>
      </c>
      <c r="B18" s="11">
        <v>5.4800000000000001E-2</v>
      </c>
      <c r="C18" s="11">
        <v>4.8899999999999999E-2</v>
      </c>
      <c r="D18" s="11">
        <v>4.2799999999999998E-2</v>
      </c>
      <c r="E18" s="11">
        <v>3.6299999999999999E-2</v>
      </c>
      <c r="F18" s="11">
        <v>2.9600000000000001E-2</v>
      </c>
      <c r="G18" s="11">
        <v>2.29E-2</v>
      </c>
      <c r="H18" s="11">
        <v>1.67E-2</v>
      </c>
      <c r="I18" s="11">
        <v>1.11E-2</v>
      </c>
      <c r="J18" s="11">
        <v>6.1999999999999998E-3</v>
      </c>
      <c r="K18" s="11">
        <v>1.8E-3</v>
      </c>
      <c r="L18" s="11">
        <v>-1.6999999999999999E-3</v>
      </c>
      <c r="M18" s="11">
        <v>-4.3E-3</v>
      </c>
      <c r="N18" s="11">
        <v>-5.5999999999999999E-3</v>
      </c>
      <c r="O18" s="11">
        <v>-5.7000000000000002E-3</v>
      </c>
      <c r="P18" s="11">
        <v>-4.5999999999999999E-3</v>
      </c>
      <c r="Q18" s="11">
        <v>-2.5000000000000001E-3</v>
      </c>
      <c r="R18" s="11">
        <v>6.9999999999999999E-4</v>
      </c>
      <c r="S18" s="11">
        <v>5.3E-3</v>
      </c>
      <c r="T18" s="11">
        <v>1.11E-2</v>
      </c>
      <c r="U18" s="11">
        <v>1.7999999999999999E-2</v>
      </c>
      <c r="V18" s="11">
        <v>2.53E-2</v>
      </c>
      <c r="W18" s="11">
        <v>3.2399999999999998E-2</v>
      </c>
      <c r="X18" s="11">
        <v>3.8699999999999998E-2</v>
      </c>
      <c r="Y18" s="11">
        <v>4.3299999999999998E-2</v>
      </c>
      <c r="Z18" s="11">
        <v>4.58E-2</v>
      </c>
      <c r="AA18" s="11">
        <v>4.6100000000000002E-2</v>
      </c>
      <c r="AB18" s="11">
        <v>4.4299999999999999E-2</v>
      </c>
      <c r="AC18" s="11">
        <v>4.1099999999999998E-2</v>
      </c>
      <c r="AD18" s="11">
        <v>3.6799999999999999E-2</v>
      </c>
      <c r="AE18" s="11">
        <v>3.1699999999999999E-2</v>
      </c>
      <c r="AF18" s="11">
        <v>2.6100000000000002E-2</v>
      </c>
      <c r="AG18" s="11">
        <v>1.9900000000000001E-2</v>
      </c>
      <c r="AH18" s="11">
        <v>1.3100000000000001E-2</v>
      </c>
      <c r="AI18" s="11">
        <v>6.3E-3</v>
      </c>
      <c r="AJ18" s="11">
        <v>0</v>
      </c>
      <c r="AK18" s="11">
        <v>-5.0000000000000001E-3</v>
      </c>
      <c r="AL18" s="11">
        <v>-8.6999999999999994E-3</v>
      </c>
      <c r="AM18" s="11">
        <v>-1.0699999999999999E-2</v>
      </c>
      <c r="AN18" s="11">
        <v>-1.1599999999999999E-2</v>
      </c>
      <c r="AO18" s="11">
        <v>-1.1900000000000001E-2</v>
      </c>
      <c r="AP18" s="11">
        <v>-1.12E-2</v>
      </c>
      <c r="AQ18" s="11">
        <v>-9.4000000000000004E-3</v>
      </c>
      <c r="AR18" s="11">
        <v>-6.1000000000000004E-3</v>
      </c>
      <c r="AS18" s="11">
        <v>-1.4E-3</v>
      </c>
      <c r="AT18" s="11">
        <v>4.0000000000000001E-3</v>
      </c>
      <c r="AU18" s="11">
        <v>8.8999999999999999E-3</v>
      </c>
      <c r="AV18" s="11">
        <v>1.1900000000000001E-2</v>
      </c>
      <c r="AW18" s="11">
        <v>1.26E-2</v>
      </c>
      <c r="AX18" s="11">
        <v>1.18E-2</v>
      </c>
      <c r="AY18" s="11">
        <v>1.0500000000000001E-2</v>
      </c>
      <c r="AZ18" s="11">
        <v>9.7000000000000003E-3</v>
      </c>
      <c r="BA18" s="11">
        <v>0.01</v>
      </c>
      <c r="BB18" s="11">
        <v>1.11E-2</v>
      </c>
      <c r="BC18" s="11">
        <v>1.2500000000000001E-2</v>
      </c>
      <c r="BD18" s="11">
        <v>1.35E-2</v>
      </c>
      <c r="BE18" s="11">
        <v>1.4E-2</v>
      </c>
      <c r="BF18" s="11">
        <v>1.34E-2</v>
      </c>
      <c r="BG18" s="11">
        <v>1.15E-2</v>
      </c>
      <c r="BH18" s="11">
        <v>8.0999999999999996E-3</v>
      </c>
      <c r="BI18" s="11">
        <v>3.0999999999999999E-3</v>
      </c>
      <c r="BJ18" s="11">
        <v>-3.2000000000000002E-3</v>
      </c>
      <c r="BK18" s="11">
        <v>-1.09E-2</v>
      </c>
      <c r="BL18" s="11">
        <v>-1.9800000000000002E-2</v>
      </c>
      <c r="BM18" s="11">
        <v>-2.9399999999999999E-2</v>
      </c>
      <c r="BN18" s="11">
        <v>-3.9399999999999998E-2</v>
      </c>
      <c r="BO18" s="12">
        <v>-0.04</v>
      </c>
      <c r="BP18" s="12">
        <v>-3.8699999999999998E-2</v>
      </c>
      <c r="BQ18" s="12">
        <v>-3.5700000000000003E-2</v>
      </c>
      <c r="BR18" s="12">
        <v>-3.15E-2</v>
      </c>
      <c r="BS18" s="12">
        <v>-2.63E-2</v>
      </c>
      <c r="BT18" s="12">
        <v>-2.06E-2</v>
      </c>
      <c r="BU18" s="12">
        <v>-1.4999999999999999E-2</v>
      </c>
      <c r="BV18" s="12">
        <v>-9.7000000000000003E-3</v>
      </c>
      <c r="BW18" s="12">
        <v>-5.3E-3</v>
      </c>
      <c r="BX18" s="12">
        <v>-2.0999999999999999E-3</v>
      </c>
      <c r="BY18" s="12">
        <v>2.0000000000000001E-4</v>
      </c>
      <c r="BZ18" s="12">
        <v>2.3E-3</v>
      </c>
      <c r="CA18" s="12">
        <v>4.1000000000000003E-3</v>
      </c>
      <c r="CB18" s="12">
        <v>5.7999999999999996E-3</v>
      </c>
      <c r="CC18" s="12">
        <v>7.1000000000000004E-3</v>
      </c>
      <c r="CD18" s="12">
        <v>8.2000000000000007E-3</v>
      </c>
      <c r="CE18" s="12">
        <v>8.8999999999999999E-3</v>
      </c>
      <c r="CF18" s="12">
        <v>9.4999999999999998E-3</v>
      </c>
      <c r="CG18" s="12">
        <v>9.9000000000000008E-3</v>
      </c>
      <c r="CH18" s="12">
        <v>0.01</v>
      </c>
    </row>
    <row r="19" spans="1:86" x14ac:dyDescent="0.2">
      <c r="A19" s="6">
        <v>37</v>
      </c>
      <c r="B19" s="11">
        <v>5.2600000000000001E-2</v>
      </c>
      <c r="C19" s="11">
        <v>4.7300000000000002E-2</v>
      </c>
      <c r="D19" s="11">
        <v>4.1799999999999997E-2</v>
      </c>
      <c r="E19" s="11">
        <v>3.5900000000000001E-2</v>
      </c>
      <c r="F19" s="11">
        <v>2.9600000000000001E-2</v>
      </c>
      <c r="G19" s="11">
        <v>2.3300000000000001E-2</v>
      </c>
      <c r="H19" s="11">
        <v>1.72E-2</v>
      </c>
      <c r="I19" s="11">
        <v>1.1599999999999999E-2</v>
      </c>
      <c r="J19" s="11">
        <v>6.4999999999999997E-3</v>
      </c>
      <c r="K19" s="11">
        <v>1.9E-3</v>
      </c>
      <c r="L19" s="11">
        <v>-1.8E-3</v>
      </c>
      <c r="M19" s="11">
        <v>-4.4000000000000003E-3</v>
      </c>
      <c r="N19" s="11">
        <v>-5.7999999999999996E-3</v>
      </c>
      <c r="O19" s="11">
        <v>-6.0000000000000001E-3</v>
      </c>
      <c r="P19" s="11">
        <v>-5.1000000000000004E-3</v>
      </c>
      <c r="Q19" s="11">
        <v>-3.2000000000000002E-3</v>
      </c>
      <c r="R19" s="11">
        <v>-2.0000000000000001E-4</v>
      </c>
      <c r="S19" s="11">
        <v>4.1999999999999997E-3</v>
      </c>
      <c r="T19" s="11">
        <v>0.01</v>
      </c>
      <c r="U19" s="11">
        <v>1.6899999999999998E-2</v>
      </c>
      <c r="V19" s="11">
        <v>2.4299999999999999E-2</v>
      </c>
      <c r="W19" s="11">
        <v>3.15E-2</v>
      </c>
      <c r="X19" s="11">
        <v>3.78E-2</v>
      </c>
      <c r="Y19" s="11">
        <v>4.2500000000000003E-2</v>
      </c>
      <c r="Z19" s="11">
        <v>4.5199999999999997E-2</v>
      </c>
      <c r="AA19" s="11">
        <v>4.5699999999999998E-2</v>
      </c>
      <c r="AB19" s="11">
        <v>4.4299999999999999E-2</v>
      </c>
      <c r="AC19" s="11">
        <v>4.1399999999999999E-2</v>
      </c>
      <c r="AD19" s="11">
        <v>3.7499999999999999E-2</v>
      </c>
      <c r="AE19" s="11">
        <v>3.3000000000000002E-2</v>
      </c>
      <c r="AF19" s="11">
        <v>2.7799999999999998E-2</v>
      </c>
      <c r="AG19" s="11">
        <v>2.1999999999999999E-2</v>
      </c>
      <c r="AH19" s="11">
        <v>1.5699999999999999E-2</v>
      </c>
      <c r="AI19" s="11">
        <v>9.2999999999999992E-3</v>
      </c>
      <c r="AJ19" s="11">
        <v>3.3999999999999998E-3</v>
      </c>
      <c r="AK19" s="11">
        <v>-1.6000000000000001E-3</v>
      </c>
      <c r="AL19" s="11">
        <v>-5.4999999999999997E-3</v>
      </c>
      <c r="AM19" s="11">
        <v>-8.0000000000000002E-3</v>
      </c>
      <c r="AN19" s="11">
        <v>-9.5999999999999992E-3</v>
      </c>
      <c r="AO19" s="11">
        <v>-1.0699999999999999E-2</v>
      </c>
      <c r="AP19" s="11">
        <v>-1.0999999999999999E-2</v>
      </c>
      <c r="AQ19" s="11">
        <v>-0.01</v>
      </c>
      <c r="AR19" s="11">
        <v>-7.4999999999999997E-3</v>
      </c>
      <c r="AS19" s="11">
        <v>-3.5000000000000001E-3</v>
      </c>
      <c r="AT19" s="11">
        <v>1.2999999999999999E-3</v>
      </c>
      <c r="AU19" s="11">
        <v>5.5999999999999999E-3</v>
      </c>
      <c r="AV19" s="11">
        <v>8.2000000000000007E-3</v>
      </c>
      <c r="AW19" s="11">
        <v>8.8999999999999999E-3</v>
      </c>
      <c r="AX19" s="11">
        <v>8.3000000000000001E-3</v>
      </c>
      <c r="AY19" s="11">
        <v>7.4999999999999997E-3</v>
      </c>
      <c r="AZ19" s="11">
        <v>7.4999999999999997E-3</v>
      </c>
      <c r="BA19" s="11">
        <v>8.6999999999999994E-3</v>
      </c>
      <c r="BB19" s="11">
        <v>1.0800000000000001E-2</v>
      </c>
      <c r="BC19" s="11">
        <v>1.32E-2</v>
      </c>
      <c r="BD19" s="11">
        <v>1.5100000000000001E-2</v>
      </c>
      <c r="BE19" s="11">
        <v>1.6199999999999999E-2</v>
      </c>
      <c r="BF19" s="11">
        <v>1.61E-2</v>
      </c>
      <c r="BG19" s="11">
        <v>1.44E-2</v>
      </c>
      <c r="BH19" s="11">
        <v>1.11E-2</v>
      </c>
      <c r="BI19" s="11">
        <v>6.1000000000000004E-3</v>
      </c>
      <c r="BJ19" s="11">
        <v>-4.0000000000000002E-4</v>
      </c>
      <c r="BK19" s="11">
        <v>-8.2000000000000007E-3</v>
      </c>
      <c r="BL19" s="11">
        <v>-1.7000000000000001E-2</v>
      </c>
      <c r="BM19" s="11">
        <v>-2.63E-2</v>
      </c>
      <c r="BN19" s="11">
        <v>-3.5700000000000003E-2</v>
      </c>
      <c r="BO19" s="12">
        <v>-3.6700000000000003E-2</v>
      </c>
      <c r="BP19" s="12">
        <v>-3.5999999999999997E-2</v>
      </c>
      <c r="BQ19" s="12">
        <v>-3.3599999999999998E-2</v>
      </c>
      <c r="BR19" s="12">
        <v>-0.03</v>
      </c>
      <c r="BS19" s="12">
        <v>-2.5399999999999999E-2</v>
      </c>
      <c r="BT19" s="12">
        <v>-2.0299999999999999E-2</v>
      </c>
      <c r="BU19" s="12">
        <v>-1.4999999999999999E-2</v>
      </c>
      <c r="BV19" s="12">
        <v>-1.01E-2</v>
      </c>
      <c r="BW19" s="12">
        <v>-5.7999999999999996E-3</v>
      </c>
      <c r="BX19" s="12">
        <v>-2.7000000000000001E-3</v>
      </c>
      <c r="BY19" s="12">
        <v>-2.9999999999999997E-4</v>
      </c>
      <c r="BZ19" s="12">
        <v>1.9E-3</v>
      </c>
      <c r="CA19" s="12">
        <v>3.8E-3</v>
      </c>
      <c r="CB19" s="12">
        <v>5.4999999999999997E-3</v>
      </c>
      <c r="CC19" s="12">
        <v>6.8999999999999999E-3</v>
      </c>
      <c r="CD19" s="12">
        <v>8.0999999999999996E-3</v>
      </c>
      <c r="CE19" s="12">
        <v>8.8999999999999999E-3</v>
      </c>
      <c r="CF19" s="12">
        <v>9.4999999999999998E-3</v>
      </c>
      <c r="CG19" s="12">
        <v>9.9000000000000008E-3</v>
      </c>
      <c r="CH19" s="12">
        <v>0.01</v>
      </c>
    </row>
    <row r="20" spans="1:86" x14ac:dyDescent="0.2">
      <c r="A20" s="6">
        <v>38</v>
      </c>
      <c r="B20" s="11">
        <v>5.0599999999999999E-2</v>
      </c>
      <c r="C20" s="11">
        <v>4.58E-2</v>
      </c>
      <c r="D20" s="11">
        <v>4.0800000000000003E-2</v>
      </c>
      <c r="E20" s="11">
        <v>3.5400000000000001E-2</v>
      </c>
      <c r="F20" s="11">
        <v>2.9499999999999998E-2</v>
      </c>
      <c r="G20" s="11">
        <v>2.35E-2</v>
      </c>
      <c r="H20" s="11">
        <v>1.7600000000000001E-2</v>
      </c>
      <c r="I20" s="11">
        <v>1.2E-2</v>
      </c>
      <c r="J20" s="11">
        <v>6.7999999999999996E-3</v>
      </c>
      <c r="K20" s="11">
        <v>2.2000000000000001E-3</v>
      </c>
      <c r="L20" s="11">
        <v>-1.6000000000000001E-3</v>
      </c>
      <c r="M20" s="11">
        <v>-4.3E-3</v>
      </c>
      <c r="N20" s="11">
        <v>-5.7999999999999996E-3</v>
      </c>
      <c r="O20" s="11">
        <v>-6.1999999999999998E-3</v>
      </c>
      <c r="P20" s="11">
        <v>-5.4999999999999997E-3</v>
      </c>
      <c r="Q20" s="11">
        <v>-3.8999999999999998E-3</v>
      </c>
      <c r="R20" s="11">
        <v>-1E-3</v>
      </c>
      <c r="S20" s="11">
        <v>3.2000000000000002E-3</v>
      </c>
      <c r="T20" s="11">
        <v>8.8999999999999999E-3</v>
      </c>
      <c r="U20" s="11">
        <v>1.5699999999999999E-2</v>
      </c>
      <c r="V20" s="11">
        <v>2.3099999999999999E-2</v>
      </c>
      <c r="W20" s="11">
        <v>3.0200000000000001E-2</v>
      </c>
      <c r="X20" s="11">
        <v>3.6499999999999998E-2</v>
      </c>
      <c r="Y20" s="11">
        <v>4.1300000000000003E-2</v>
      </c>
      <c r="Z20" s="11">
        <v>4.41E-2</v>
      </c>
      <c r="AA20" s="11">
        <v>4.4900000000000002E-2</v>
      </c>
      <c r="AB20" s="11">
        <v>4.3799999999999999E-2</v>
      </c>
      <c r="AC20" s="11">
        <v>4.1399999999999999E-2</v>
      </c>
      <c r="AD20" s="11">
        <v>3.7999999999999999E-2</v>
      </c>
      <c r="AE20" s="11">
        <v>3.39E-2</v>
      </c>
      <c r="AF20" s="11">
        <v>2.92E-2</v>
      </c>
      <c r="AG20" s="11">
        <v>2.4E-2</v>
      </c>
      <c r="AH20" s="11">
        <v>1.8200000000000001E-2</v>
      </c>
      <c r="AI20" s="11">
        <v>1.23E-2</v>
      </c>
      <c r="AJ20" s="11">
        <v>6.7999999999999996E-3</v>
      </c>
      <c r="AK20" s="11">
        <v>2E-3</v>
      </c>
      <c r="AL20" s="11">
        <v>-1.9E-3</v>
      </c>
      <c r="AM20" s="11">
        <v>-4.8999999999999998E-3</v>
      </c>
      <c r="AN20" s="11">
        <v>-7.1000000000000004E-3</v>
      </c>
      <c r="AO20" s="11">
        <v>-8.8999999999999999E-3</v>
      </c>
      <c r="AP20" s="11">
        <v>-0.01</v>
      </c>
      <c r="AQ20" s="11">
        <v>-9.9000000000000008E-3</v>
      </c>
      <c r="AR20" s="11">
        <v>-8.3000000000000001E-3</v>
      </c>
      <c r="AS20" s="11">
        <v>-5.1000000000000004E-3</v>
      </c>
      <c r="AT20" s="11">
        <v>-1.1000000000000001E-3</v>
      </c>
      <c r="AU20" s="11">
        <v>2.5000000000000001E-3</v>
      </c>
      <c r="AV20" s="11">
        <v>4.7000000000000002E-3</v>
      </c>
      <c r="AW20" s="11">
        <v>5.1999999999999998E-3</v>
      </c>
      <c r="AX20" s="11">
        <v>4.7000000000000002E-3</v>
      </c>
      <c r="AY20" s="11">
        <v>4.3E-3</v>
      </c>
      <c r="AZ20" s="11">
        <v>4.7999999999999996E-3</v>
      </c>
      <c r="BA20" s="11">
        <v>6.7000000000000002E-3</v>
      </c>
      <c r="BB20" s="11">
        <v>9.7000000000000003E-3</v>
      </c>
      <c r="BC20" s="11">
        <v>1.2999999999999999E-2</v>
      </c>
      <c r="BD20" s="11">
        <v>1.5800000000000002E-2</v>
      </c>
      <c r="BE20" s="11">
        <v>1.77E-2</v>
      </c>
      <c r="BF20" s="11">
        <v>1.8200000000000001E-2</v>
      </c>
      <c r="BG20" s="11">
        <v>1.7000000000000001E-2</v>
      </c>
      <c r="BH20" s="11">
        <v>1.3899999999999999E-2</v>
      </c>
      <c r="BI20" s="11">
        <v>8.9999999999999993E-3</v>
      </c>
      <c r="BJ20" s="11">
        <v>2.5999999999999999E-3</v>
      </c>
      <c r="BK20" s="11">
        <v>-5.1999999999999998E-3</v>
      </c>
      <c r="BL20" s="11">
        <v>-1.38E-2</v>
      </c>
      <c r="BM20" s="11">
        <v>-2.2700000000000001E-2</v>
      </c>
      <c r="BN20" s="11">
        <v>-3.1600000000000003E-2</v>
      </c>
      <c r="BO20" s="12">
        <v>-3.2899999999999999E-2</v>
      </c>
      <c r="BP20" s="12">
        <v>-3.2599999999999997E-2</v>
      </c>
      <c r="BQ20" s="12">
        <v>-3.09E-2</v>
      </c>
      <c r="BR20" s="12">
        <v>-2.8000000000000001E-2</v>
      </c>
      <c r="BS20" s="12">
        <v>-2.41E-2</v>
      </c>
      <c r="BT20" s="12">
        <v>-1.9599999999999999E-2</v>
      </c>
      <c r="BU20" s="12">
        <v>-1.49E-2</v>
      </c>
      <c r="BV20" s="12">
        <v>-1.03E-2</v>
      </c>
      <c r="BW20" s="12">
        <v>-6.3E-3</v>
      </c>
      <c r="BX20" s="12">
        <v>-3.2000000000000002E-3</v>
      </c>
      <c r="BY20" s="12">
        <v>-8.0000000000000004E-4</v>
      </c>
      <c r="BZ20" s="12">
        <v>1.5E-3</v>
      </c>
      <c r="CA20" s="12">
        <v>3.5000000000000001E-3</v>
      </c>
      <c r="CB20" s="12">
        <v>5.3E-3</v>
      </c>
      <c r="CC20" s="12">
        <v>6.7999999999999996E-3</v>
      </c>
      <c r="CD20" s="12">
        <v>8.0000000000000002E-3</v>
      </c>
      <c r="CE20" s="12">
        <v>8.8999999999999999E-3</v>
      </c>
      <c r="CF20" s="12">
        <v>9.4999999999999998E-3</v>
      </c>
      <c r="CG20" s="12">
        <v>9.9000000000000008E-3</v>
      </c>
      <c r="CH20" s="12">
        <v>0.01</v>
      </c>
    </row>
    <row r="21" spans="1:86" x14ac:dyDescent="0.2">
      <c r="A21" s="6">
        <v>39</v>
      </c>
      <c r="B21" s="11">
        <v>4.8899999999999999E-2</v>
      </c>
      <c r="C21" s="11">
        <v>4.4400000000000002E-2</v>
      </c>
      <c r="D21" s="11">
        <v>3.9800000000000002E-2</v>
      </c>
      <c r="E21" s="11">
        <v>3.4799999999999998E-2</v>
      </c>
      <c r="F21" s="11">
        <v>2.9399999999999999E-2</v>
      </c>
      <c r="G21" s="11">
        <v>2.3599999999999999E-2</v>
      </c>
      <c r="H21" s="11">
        <v>1.7899999999999999E-2</v>
      </c>
      <c r="I21" s="11">
        <v>1.24E-2</v>
      </c>
      <c r="J21" s="11">
        <v>7.1999999999999998E-3</v>
      </c>
      <c r="K21" s="11">
        <v>2.5999999999999999E-3</v>
      </c>
      <c r="L21" s="11">
        <v>-1.1999999999999999E-3</v>
      </c>
      <c r="M21" s="11">
        <v>-4.0000000000000001E-3</v>
      </c>
      <c r="N21" s="11">
        <v>-5.7000000000000002E-3</v>
      </c>
      <c r="O21" s="11">
        <v>-6.1999999999999998E-3</v>
      </c>
      <c r="P21" s="11">
        <v>-5.7999999999999996E-3</v>
      </c>
      <c r="Q21" s="11">
        <v>-4.3E-3</v>
      </c>
      <c r="R21" s="11">
        <v>-1.6999999999999999E-3</v>
      </c>
      <c r="S21" s="11">
        <v>2.3999999999999998E-3</v>
      </c>
      <c r="T21" s="11">
        <v>7.9000000000000008E-3</v>
      </c>
      <c r="U21" s="11">
        <v>1.4500000000000001E-2</v>
      </c>
      <c r="V21" s="11">
        <v>2.1700000000000001E-2</v>
      </c>
      <c r="W21" s="11">
        <v>2.8799999999999999E-2</v>
      </c>
      <c r="X21" s="11">
        <v>3.5000000000000003E-2</v>
      </c>
      <c r="Y21" s="11">
        <v>3.9800000000000002E-2</v>
      </c>
      <c r="Z21" s="11">
        <v>4.2799999999999998E-2</v>
      </c>
      <c r="AA21" s="11">
        <v>4.3799999999999999E-2</v>
      </c>
      <c r="AB21" s="11">
        <v>4.3200000000000002E-2</v>
      </c>
      <c r="AC21" s="11">
        <v>4.1200000000000001E-2</v>
      </c>
      <c r="AD21" s="11">
        <v>3.8300000000000001E-2</v>
      </c>
      <c r="AE21" s="11">
        <v>3.4599999999999999E-2</v>
      </c>
      <c r="AF21" s="11">
        <v>3.04E-2</v>
      </c>
      <c r="AG21" s="11">
        <v>2.5600000000000001E-2</v>
      </c>
      <c r="AH21" s="11">
        <v>2.0299999999999999E-2</v>
      </c>
      <c r="AI21" s="11">
        <v>1.4999999999999999E-2</v>
      </c>
      <c r="AJ21" s="11">
        <v>0.01</v>
      </c>
      <c r="AK21" s="11">
        <v>5.4999999999999997E-3</v>
      </c>
      <c r="AL21" s="11">
        <v>1.6999999999999999E-3</v>
      </c>
      <c r="AM21" s="11">
        <v>-1.5E-3</v>
      </c>
      <c r="AN21" s="11">
        <v>-4.1999999999999997E-3</v>
      </c>
      <c r="AO21" s="11">
        <v>-6.4999999999999997E-3</v>
      </c>
      <c r="AP21" s="11">
        <v>-8.3000000000000001E-3</v>
      </c>
      <c r="AQ21" s="11">
        <v>-9.1000000000000004E-3</v>
      </c>
      <c r="AR21" s="11">
        <v>-8.3000000000000001E-3</v>
      </c>
      <c r="AS21" s="11">
        <v>-6.1000000000000004E-3</v>
      </c>
      <c r="AT21" s="11">
        <v>-3.0000000000000001E-3</v>
      </c>
      <c r="AU21" s="11">
        <v>-1E-4</v>
      </c>
      <c r="AV21" s="11">
        <v>1.6000000000000001E-3</v>
      </c>
      <c r="AW21" s="11">
        <v>1.9E-3</v>
      </c>
      <c r="AX21" s="11">
        <v>1.2999999999999999E-3</v>
      </c>
      <c r="AY21" s="11">
        <v>1E-3</v>
      </c>
      <c r="AZ21" s="11">
        <v>1.8E-3</v>
      </c>
      <c r="BA21" s="11">
        <v>4.3E-3</v>
      </c>
      <c r="BB21" s="11">
        <v>8.0000000000000002E-3</v>
      </c>
      <c r="BC21" s="11">
        <v>1.21E-2</v>
      </c>
      <c r="BD21" s="11">
        <v>1.5699999999999999E-2</v>
      </c>
      <c r="BE21" s="11">
        <v>1.83E-2</v>
      </c>
      <c r="BF21" s="11">
        <v>1.9599999999999999E-2</v>
      </c>
      <c r="BG21" s="11">
        <v>1.89E-2</v>
      </c>
      <c r="BH21" s="11">
        <v>1.6299999999999999E-2</v>
      </c>
      <c r="BI21" s="11">
        <v>1.18E-2</v>
      </c>
      <c r="BJ21" s="11">
        <v>5.5999999999999999E-3</v>
      </c>
      <c r="BK21" s="11">
        <v>-1.9E-3</v>
      </c>
      <c r="BL21" s="11">
        <v>-1.0200000000000001E-2</v>
      </c>
      <c r="BM21" s="11">
        <v>-1.8599999999999998E-2</v>
      </c>
      <c r="BN21" s="11">
        <v>-2.7E-2</v>
      </c>
      <c r="BO21" s="12">
        <v>-2.86E-2</v>
      </c>
      <c r="BP21" s="12">
        <v>-2.8799999999999999E-2</v>
      </c>
      <c r="BQ21" s="12">
        <v>-2.7699999999999999E-2</v>
      </c>
      <c r="BR21" s="12">
        <v>-2.5499999999999998E-2</v>
      </c>
      <c r="BS21" s="12">
        <v>-2.23E-2</v>
      </c>
      <c r="BT21" s="12">
        <v>-1.8499999999999999E-2</v>
      </c>
      <c r="BU21" s="12">
        <v>-1.44E-2</v>
      </c>
      <c r="BV21" s="12">
        <v>-1.03E-2</v>
      </c>
      <c r="BW21" s="12">
        <v>-6.6E-3</v>
      </c>
      <c r="BX21" s="12">
        <v>-3.7000000000000002E-3</v>
      </c>
      <c r="BY21" s="12">
        <v>-1.1999999999999999E-3</v>
      </c>
      <c r="BZ21" s="12">
        <v>1.1000000000000001E-3</v>
      </c>
      <c r="CA21" s="12">
        <v>3.2000000000000002E-3</v>
      </c>
      <c r="CB21" s="12">
        <v>5.0000000000000001E-3</v>
      </c>
      <c r="CC21" s="12">
        <v>6.6E-3</v>
      </c>
      <c r="CD21" s="12">
        <v>7.7999999999999996E-3</v>
      </c>
      <c r="CE21" s="12">
        <v>8.8000000000000005E-3</v>
      </c>
      <c r="CF21" s="12">
        <v>9.4999999999999998E-3</v>
      </c>
      <c r="CG21" s="12">
        <v>9.9000000000000008E-3</v>
      </c>
      <c r="CH21" s="12">
        <v>0.01</v>
      </c>
    </row>
    <row r="22" spans="1:86" x14ac:dyDescent="0.2">
      <c r="A22" s="6">
        <v>40</v>
      </c>
      <c r="B22" s="11">
        <v>4.7500000000000001E-2</v>
      </c>
      <c r="C22" s="11">
        <v>4.3299999999999998E-2</v>
      </c>
      <c r="D22" s="11">
        <v>3.8899999999999997E-2</v>
      </c>
      <c r="E22" s="11">
        <v>3.4099999999999998E-2</v>
      </c>
      <c r="F22" s="11">
        <v>2.9000000000000001E-2</v>
      </c>
      <c r="G22" s="11">
        <v>2.3599999999999999E-2</v>
      </c>
      <c r="H22" s="11">
        <v>1.7999999999999999E-2</v>
      </c>
      <c r="I22" s="11">
        <v>1.26E-2</v>
      </c>
      <c r="J22" s="11">
        <v>7.6E-3</v>
      </c>
      <c r="K22" s="11">
        <v>3.0000000000000001E-3</v>
      </c>
      <c r="L22" s="11">
        <v>-8.0000000000000004E-4</v>
      </c>
      <c r="M22" s="11">
        <v>-3.5999999999999999E-3</v>
      </c>
      <c r="N22" s="11">
        <v>-5.4000000000000003E-3</v>
      </c>
      <c r="O22" s="11">
        <v>-6.1999999999999998E-3</v>
      </c>
      <c r="P22" s="11">
        <v>-5.8999999999999999E-3</v>
      </c>
      <c r="Q22" s="11">
        <v>-4.4999999999999997E-3</v>
      </c>
      <c r="R22" s="11">
        <v>-2.0999999999999999E-3</v>
      </c>
      <c r="S22" s="11">
        <v>1.6999999999999999E-3</v>
      </c>
      <c r="T22" s="11">
        <v>7.0000000000000001E-3</v>
      </c>
      <c r="U22" s="11">
        <v>1.34E-2</v>
      </c>
      <c r="V22" s="11">
        <v>2.0400000000000001E-2</v>
      </c>
      <c r="W22" s="11">
        <v>2.7199999999999998E-2</v>
      </c>
      <c r="X22" s="11">
        <v>3.3399999999999999E-2</v>
      </c>
      <c r="Y22" s="11">
        <v>3.8199999999999998E-2</v>
      </c>
      <c r="Z22" s="11">
        <v>4.1300000000000003E-2</v>
      </c>
      <c r="AA22" s="11">
        <v>4.2599999999999999E-2</v>
      </c>
      <c r="AB22" s="11">
        <v>4.2200000000000001E-2</v>
      </c>
      <c r="AC22" s="11">
        <v>4.07E-2</v>
      </c>
      <c r="AD22" s="11">
        <v>3.8199999999999998E-2</v>
      </c>
      <c r="AE22" s="11">
        <v>3.49E-2</v>
      </c>
      <c r="AF22" s="11">
        <v>3.1099999999999999E-2</v>
      </c>
      <c r="AG22" s="11">
        <v>2.6700000000000002E-2</v>
      </c>
      <c r="AH22" s="11">
        <v>2.1999999999999999E-2</v>
      </c>
      <c r="AI22" s="11">
        <v>1.7299999999999999E-2</v>
      </c>
      <c r="AJ22" s="11">
        <v>1.2800000000000001E-2</v>
      </c>
      <c r="AK22" s="11">
        <v>8.6999999999999994E-3</v>
      </c>
      <c r="AL22" s="11">
        <v>5.1000000000000004E-3</v>
      </c>
      <c r="AM22" s="11">
        <v>1.8E-3</v>
      </c>
      <c r="AN22" s="11">
        <v>-1.1000000000000001E-3</v>
      </c>
      <c r="AO22" s="11">
        <v>-3.8E-3</v>
      </c>
      <c r="AP22" s="11">
        <v>-6.1999999999999998E-3</v>
      </c>
      <c r="AQ22" s="11">
        <v>-7.6E-3</v>
      </c>
      <c r="AR22" s="11">
        <v>-7.6E-3</v>
      </c>
      <c r="AS22" s="11">
        <v>-6.3E-3</v>
      </c>
      <c r="AT22" s="11">
        <v>-4.1000000000000003E-3</v>
      </c>
      <c r="AU22" s="11">
        <v>-2E-3</v>
      </c>
      <c r="AV22" s="11">
        <v>-8.9999999999999998E-4</v>
      </c>
      <c r="AW22" s="11">
        <v>-1E-3</v>
      </c>
      <c r="AX22" s="11">
        <v>-1.8E-3</v>
      </c>
      <c r="AY22" s="11">
        <v>-2.0999999999999999E-3</v>
      </c>
      <c r="AZ22" s="11">
        <v>-1.1999999999999999E-3</v>
      </c>
      <c r="BA22" s="11">
        <v>1.6000000000000001E-3</v>
      </c>
      <c r="BB22" s="11">
        <v>5.7000000000000002E-3</v>
      </c>
      <c r="BC22" s="11">
        <v>1.04E-2</v>
      </c>
      <c r="BD22" s="11">
        <v>1.47E-2</v>
      </c>
      <c r="BE22" s="11">
        <v>1.8200000000000001E-2</v>
      </c>
      <c r="BF22" s="11">
        <v>2.01E-2</v>
      </c>
      <c r="BG22" s="11">
        <v>2.0199999999999999E-2</v>
      </c>
      <c r="BH22" s="11">
        <v>1.8200000000000001E-2</v>
      </c>
      <c r="BI22" s="11">
        <v>1.43E-2</v>
      </c>
      <c r="BJ22" s="11">
        <v>8.5000000000000006E-3</v>
      </c>
      <c r="BK22" s="11">
        <v>1.4E-3</v>
      </c>
      <c r="BL22" s="11">
        <v>-6.4000000000000003E-3</v>
      </c>
      <c r="BM22" s="11">
        <v>-1.44E-2</v>
      </c>
      <c r="BN22" s="11">
        <v>-2.2200000000000001E-2</v>
      </c>
      <c r="BO22" s="12">
        <v>-2.4E-2</v>
      </c>
      <c r="BP22" s="12">
        <v>-2.46E-2</v>
      </c>
      <c r="BQ22" s="12">
        <v>-2.41E-2</v>
      </c>
      <c r="BR22" s="12">
        <v>-2.2499999999999999E-2</v>
      </c>
      <c r="BS22" s="12">
        <v>-2.01E-2</v>
      </c>
      <c r="BT22" s="12">
        <v>-1.7100000000000001E-2</v>
      </c>
      <c r="BU22" s="12">
        <v>-1.3599999999999999E-2</v>
      </c>
      <c r="BV22" s="12">
        <v>-1.01E-2</v>
      </c>
      <c r="BW22" s="12">
        <v>-6.7999999999999996E-3</v>
      </c>
      <c r="BX22" s="12">
        <v>-4.0000000000000001E-3</v>
      </c>
      <c r="BY22" s="12">
        <v>-1.6000000000000001E-3</v>
      </c>
      <c r="BZ22" s="12">
        <v>6.9999999999999999E-4</v>
      </c>
      <c r="CA22" s="12">
        <v>2.8999999999999998E-3</v>
      </c>
      <c r="CB22" s="12">
        <v>4.7999999999999996E-3</v>
      </c>
      <c r="CC22" s="12">
        <v>6.4000000000000003E-3</v>
      </c>
      <c r="CD22" s="12">
        <v>7.7000000000000002E-3</v>
      </c>
      <c r="CE22" s="12">
        <v>8.6999999999999994E-3</v>
      </c>
      <c r="CF22" s="12">
        <v>9.4000000000000004E-3</v>
      </c>
      <c r="CG22" s="12">
        <v>9.9000000000000008E-3</v>
      </c>
      <c r="CH22" s="12">
        <v>0.01</v>
      </c>
    </row>
    <row r="23" spans="1:86" x14ac:dyDescent="0.2">
      <c r="A23" s="6">
        <v>41</v>
      </c>
      <c r="B23" s="11">
        <v>4.6399999999999997E-2</v>
      </c>
      <c r="C23" s="11">
        <v>4.2200000000000001E-2</v>
      </c>
      <c r="D23" s="11">
        <v>3.7999999999999999E-2</v>
      </c>
      <c r="E23" s="11">
        <v>3.3399999999999999E-2</v>
      </c>
      <c r="F23" s="11">
        <v>2.8500000000000001E-2</v>
      </c>
      <c r="G23" s="11">
        <v>2.3199999999999998E-2</v>
      </c>
      <c r="H23" s="11">
        <v>1.7899999999999999E-2</v>
      </c>
      <c r="I23" s="11">
        <v>1.2699999999999999E-2</v>
      </c>
      <c r="J23" s="11">
        <v>7.7999999999999996E-3</v>
      </c>
      <c r="K23" s="11">
        <v>3.3999999999999998E-3</v>
      </c>
      <c r="L23" s="11">
        <v>-2.9999999999999997E-4</v>
      </c>
      <c r="M23" s="11">
        <v>-3.2000000000000002E-3</v>
      </c>
      <c r="N23" s="11">
        <v>-5.1000000000000004E-3</v>
      </c>
      <c r="O23" s="11">
        <v>-6.0000000000000001E-3</v>
      </c>
      <c r="P23" s="11">
        <v>-5.7999999999999996E-3</v>
      </c>
      <c r="Q23" s="11">
        <v>-4.5999999999999999E-3</v>
      </c>
      <c r="R23" s="11">
        <v>-2.3E-3</v>
      </c>
      <c r="S23" s="11">
        <v>1.2999999999999999E-3</v>
      </c>
      <c r="T23" s="11">
        <v>6.4000000000000003E-3</v>
      </c>
      <c r="U23" s="11">
        <v>1.2500000000000001E-2</v>
      </c>
      <c r="V23" s="11">
        <v>1.9099999999999999E-2</v>
      </c>
      <c r="W23" s="11">
        <v>2.5700000000000001E-2</v>
      </c>
      <c r="X23" s="11">
        <v>3.1699999999999999E-2</v>
      </c>
      <c r="Y23" s="11">
        <v>3.6499999999999998E-2</v>
      </c>
      <c r="Z23" s="11">
        <v>3.9699999999999999E-2</v>
      </c>
      <c r="AA23" s="11">
        <v>4.1200000000000001E-2</v>
      </c>
      <c r="AB23" s="11">
        <v>4.1099999999999998E-2</v>
      </c>
      <c r="AC23" s="11">
        <v>3.9899999999999998E-2</v>
      </c>
      <c r="AD23" s="11">
        <v>3.7699999999999997E-2</v>
      </c>
      <c r="AE23" s="11">
        <v>3.4799999999999998E-2</v>
      </c>
      <c r="AF23" s="11">
        <v>3.1300000000000001E-2</v>
      </c>
      <c r="AG23" s="11">
        <v>2.7400000000000001E-2</v>
      </c>
      <c r="AH23" s="11">
        <v>2.3199999999999998E-2</v>
      </c>
      <c r="AI23" s="11">
        <v>1.9099999999999999E-2</v>
      </c>
      <c r="AJ23" s="11">
        <v>1.5100000000000001E-2</v>
      </c>
      <c r="AK23" s="11">
        <v>1.15E-2</v>
      </c>
      <c r="AL23" s="11">
        <v>8.2000000000000007E-3</v>
      </c>
      <c r="AM23" s="11">
        <v>5.0000000000000001E-3</v>
      </c>
      <c r="AN23" s="11">
        <v>1.9E-3</v>
      </c>
      <c r="AO23" s="11">
        <v>-1E-3</v>
      </c>
      <c r="AP23" s="11">
        <v>-3.7000000000000002E-3</v>
      </c>
      <c r="AQ23" s="11">
        <v>-5.5999999999999999E-3</v>
      </c>
      <c r="AR23" s="11">
        <v>-6.1999999999999998E-3</v>
      </c>
      <c r="AS23" s="11">
        <v>-5.7000000000000002E-3</v>
      </c>
      <c r="AT23" s="11">
        <v>-4.3E-3</v>
      </c>
      <c r="AU23" s="11">
        <v>-3.0000000000000001E-3</v>
      </c>
      <c r="AV23" s="11">
        <v>-2.5999999999999999E-3</v>
      </c>
      <c r="AW23" s="11">
        <v>-3.2000000000000002E-3</v>
      </c>
      <c r="AX23" s="11">
        <v>-4.3E-3</v>
      </c>
      <c r="AY23" s="11">
        <v>-4.8999999999999998E-3</v>
      </c>
      <c r="AZ23" s="11">
        <v>-4.0000000000000001E-3</v>
      </c>
      <c r="BA23" s="11">
        <v>-1.2999999999999999E-3</v>
      </c>
      <c r="BB23" s="11">
        <v>3.0999999999999999E-3</v>
      </c>
      <c r="BC23" s="11">
        <v>8.2000000000000007E-3</v>
      </c>
      <c r="BD23" s="11">
        <v>1.3100000000000001E-2</v>
      </c>
      <c r="BE23" s="11">
        <v>1.72E-2</v>
      </c>
      <c r="BF23" s="11">
        <v>1.9900000000000001E-2</v>
      </c>
      <c r="BG23" s="11">
        <v>2.07E-2</v>
      </c>
      <c r="BH23" s="11">
        <v>1.9400000000000001E-2</v>
      </c>
      <c r="BI23" s="11">
        <v>1.6199999999999999E-2</v>
      </c>
      <c r="BJ23" s="11">
        <v>1.0999999999999999E-2</v>
      </c>
      <c r="BK23" s="11">
        <v>4.5999999999999999E-3</v>
      </c>
      <c r="BL23" s="11">
        <v>-2.5999999999999999E-3</v>
      </c>
      <c r="BM23" s="11">
        <v>-0.01</v>
      </c>
      <c r="BN23" s="11">
        <v>-1.7299999999999999E-2</v>
      </c>
      <c r="BO23" s="12">
        <v>-1.9199999999999998E-2</v>
      </c>
      <c r="BP23" s="12">
        <v>-2.0199999999999999E-2</v>
      </c>
      <c r="BQ23" s="12">
        <v>-2.0199999999999999E-2</v>
      </c>
      <c r="BR23" s="12">
        <v>-1.9300000000000001E-2</v>
      </c>
      <c r="BS23" s="12">
        <v>-1.77E-2</v>
      </c>
      <c r="BT23" s="12">
        <v>-1.5299999999999999E-2</v>
      </c>
      <c r="BU23" s="12">
        <v>-1.26E-2</v>
      </c>
      <c r="BV23" s="12">
        <v>-9.5999999999999992E-3</v>
      </c>
      <c r="BW23" s="12">
        <v>-6.7000000000000002E-3</v>
      </c>
      <c r="BX23" s="12">
        <v>-4.1999999999999997E-3</v>
      </c>
      <c r="BY23" s="12">
        <v>-1.9E-3</v>
      </c>
      <c r="BZ23" s="12">
        <v>4.0000000000000002E-4</v>
      </c>
      <c r="CA23" s="12">
        <v>2.5999999999999999E-3</v>
      </c>
      <c r="CB23" s="12">
        <v>4.4999999999999997E-3</v>
      </c>
      <c r="CC23" s="12">
        <v>6.1999999999999998E-3</v>
      </c>
      <c r="CD23" s="12">
        <v>7.6E-3</v>
      </c>
      <c r="CE23" s="12">
        <v>8.6999999999999994E-3</v>
      </c>
      <c r="CF23" s="12">
        <v>9.4000000000000004E-3</v>
      </c>
      <c r="CG23" s="12">
        <v>9.9000000000000008E-3</v>
      </c>
      <c r="CH23" s="12">
        <v>0.01</v>
      </c>
    </row>
    <row r="24" spans="1:86" x14ac:dyDescent="0.2">
      <c r="A24" s="6">
        <v>42</v>
      </c>
      <c r="B24" s="11">
        <v>4.5499999999999999E-2</v>
      </c>
      <c r="C24" s="11">
        <v>4.1399999999999999E-2</v>
      </c>
      <c r="D24" s="11">
        <v>3.7100000000000001E-2</v>
      </c>
      <c r="E24" s="11">
        <v>3.2599999999999997E-2</v>
      </c>
      <c r="F24" s="11">
        <v>2.7799999999999998E-2</v>
      </c>
      <c r="G24" s="11">
        <v>2.2700000000000001E-2</v>
      </c>
      <c r="H24" s="11">
        <v>1.77E-2</v>
      </c>
      <c r="I24" s="11">
        <v>1.2699999999999999E-2</v>
      </c>
      <c r="J24" s="11">
        <v>8.0000000000000002E-3</v>
      </c>
      <c r="K24" s="11">
        <v>3.7000000000000002E-3</v>
      </c>
      <c r="L24" s="11">
        <v>1E-4</v>
      </c>
      <c r="M24" s="11">
        <v>-2.7000000000000001E-3</v>
      </c>
      <c r="N24" s="11">
        <v>-4.7000000000000002E-3</v>
      </c>
      <c r="O24" s="11">
        <v>-5.7000000000000002E-3</v>
      </c>
      <c r="P24" s="11">
        <v>-5.7000000000000002E-3</v>
      </c>
      <c r="Q24" s="11">
        <v>-4.4999999999999997E-3</v>
      </c>
      <c r="R24" s="11">
        <v>-2.3E-3</v>
      </c>
      <c r="S24" s="11">
        <v>1.1999999999999999E-3</v>
      </c>
      <c r="T24" s="11">
        <v>6.0000000000000001E-3</v>
      </c>
      <c r="U24" s="11">
        <v>1.17E-2</v>
      </c>
      <c r="V24" s="11">
        <v>1.7999999999999999E-2</v>
      </c>
      <c r="W24" s="11">
        <v>2.4400000000000002E-2</v>
      </c>
      <c r="X24" s="11">
        <v>3.0200000000000001E-2</v>
      </c>
      <c r="Y24" s="11">
        <v>3.49E-2</v>
      </c>
      <c r="Z24" s="11">
        <v>3.8100000000000002E-2</v>
      </c>
      <c r="AA24" s="11">
        <v>3.9699999999999999E-2</v>
      </c>
      <c r="AB24" s="11">
        <v>3.9800000000000002E-2</v>
      </c>
      <c r="AC24" s="11">
        <v>3.8800000000000001E-2</v>
      </c>
      <c r="AD24" s="11">
        <v>3.6900000000000002E-2</v>
      </c>
      <c r="AE24" s="11">
        <v>3.4299999999999997E-2</v>
      </c>
      <c r="AF24" s="11">
        <v>3.1099999999999999E-2</v>
      </c>
      <c r="AG24" s="11">
        <v>2.76E-2</v>
      </c>
      <c r="AH24" s="11">
        <v>2.4E-2</v>
      </c>
      <c r="AI24" s="11">
        <v>2.0299999999999999E-2</v>
      </c>
      <c r="AJ24" s="11">
        <v>1.6899999999999998E-2</v>
      </c>
      <c r="AK24" s="11">
        <v>1.38E-2</v>
      </c>
      <c r="AL24" s="11">
        <v>1.0800000000000001E-2</v>
      </c>
      <c r="AM24" s="11">
        <v>7.7000000000000002E-3</v>
      </c>
      <c r="AN24" s="11">
        <v>4.7000000000000002E-3</v>
      </c>
      <c r="AO24" s="11">
        <v>1.8E-3</v>
      </c>
      <c r="AP24" s="11">
        <v>-1E-3</v>
      </c>
      <c r="AQ24" s="11">
        <v>-3.2000000000000002E-3</v>
      </c>
      <c r="AR24" s="11">
        <v>-4.3E-3</v>
      </c>
      <c r="AS24" s="11">
        <v>-4.3E-3</v>
      </c>
      <c r="AT24" s="11">
        <v>-3.7000000000000002E-3</v>
      </c>
      <c r="AU24" s="11">
        <v>-3.0999999999999999E-3</v>
      </c>
      <c r="AV24" s="11">
        <v>-3.3999999999999998E-3</v>
      </c>
      <c r="AW24" s="11">
        <v>-4.5999999999999999E-3</v>
      </c>
      <c r="AX24" s="11">
        <v>-6.1999999999999998E-3</v>
      </c>
      <c r="AY24" s="11">
        <v>-7.1999999999999998E-3</v>
      </c>
      <c r="AZ24" s="11">
        <v>-6.6E-3</v>
      </c>
      <c r="BA24" s="11">
        <v>-4.0000000000000001E-3</v>
      </c>
      <c r="BB24" s="11">
        <v>2.9999999999999997E-4</v>
      </c>
      <c r="BC24" s="11">
        <v>5.5999999999999999E-3</v>
      </c>
      <c r="BD24" s="11">
        <v>1.09E-2</v>
      </c>
      <c r="BE24" s="11">
        <v>1.55E-2</v>
      </c>
      <c r="BF24" s="11">
        <v>1.8800000000000001E-2</v>
      </c>
      <c r="BG24" s="11">
        <v>2.0299999999999999E-2</v>
      </c>
      <c r="BH24" s="11">
        <v>1.9800000000000002E-2</v>
      </c>
      <c r="BI24" s="11">
        <v>1.7399999999999999E-2</v>
      </c>
      <c r="BJ24" s="11">
        <v>1.2999999999999999E-2</v>
      </c>
      <c r="BK24" s="11">
        <v>7.3000000000000001E-3</v>
      </c>
      <c r="BL24" s="11">
        <v>8.0000000000000004E-4</v>
      </c>
      <c r="BM24" s="11">
        <v>-5.8999999999999999E-3</v>
      </c>
      <c r="BN24" s="11">
        <v>-1.2500000000000001E-2</v>
      </c>
      <c r="BO24" s="12">
        <v>-1.4500000000000001E-2</v>
      </c>
      <c r="BP24" s="12">
        <v>-1.5699999999999999E-2</v>
      </c>
      <c r="BQ24" s="12">
        <v>-1.6199999999999999E-2</v>
      </c>
      <c r="BR24" s="12">
        <v>-1.5900000000000001E-2</v>
      </c>
      <c r="BS24" s="12">
        <v>-1.49E-2</v>
      </c>
      <c r="BT24" s="12">
        <v>-1.3299999999999999E-2</v>
      </c>
      <c r="BU24" s="12">
        <v>-1.12E-2</v>
      </c>
      <c r="BV24" s="12">
        <v>-8.8999999999999999E-3</v>
      </c>
      <c r="BW24" s="12">
        <v>-6.4999999999999997E-3</v>
      </c>
      <c r="BX24" s="12">
        <v>-4.1999999999999997E-3</v>
      </c>
      <c r="BY24" s="12">
        <v>-2.0999999999999999E-3</v>
      </c>
      <c r="BZ24" s="12">
        <v>1E-4</v>
      </c>
      <c r="CA24" s="12">
        <v>2.3E-3</v>
      </c>
      <c r="CB24" s="12">
        <v>4.3E-3</v>
      </c>
      <c r="CC24" s="12">
        <v>6.0000000000000001E-3</v>
      </c>
      <c r="CD24" s="12">
        <v>7.4999999999999997E-3</v>
      </c>
      <c r="CE24" s="12">
        <v>8.6E-3</v>
      </c>
      <c r="CF24" s="12">
        <v>9.4000000000000004E-3</v>
      </c>
      <c r="CG24" s="12">
        <v>9.7999999999999997E-3</v>
      </c>
      <c r="CH24" s="12">
        <v>0.01</v>
      </c>
    </row>
    <row r="25" spans="1:86" x14ac:dyDescent="0.2">
      <c r="A25" s="6">
        <v>43</v>
      </c>
      <c r="B25" s="11">
        <v>4.4699999999999997E-2</v>
      </c>
      <c r="C25" s="11">
        <v>4.0500000000000001E-2</v>
      </c>
      <c r="D25" s="11">
        <v>3.6200000000000003E-2</v>
      </c>
      <c r="E25" s="11">
        <v>3.1800000000000002E-2</v>
      </c>
      <c r="F25" s="11">
        <v>2.7E-2</v>
      </c>
      <c r="G25" s="11">
        <v>2.2100000000000002E-2</v>
      </c>
      <c r="H25" s="11">
        <v>1.72E-2</v>
      </c>
      <c r="I25" s="11">
        <v>1.2500000000000001E-2</v>
      </c>
      <c r="J25" s="11">
        <v>8.0999999999999996E-3</v>
      </c>
      <c r="K25" s="11">
        <v>4.0000000000000001E-3</v>
      </c>
      <c r="L25" s="11">
        <v>5.0000000000000001E-4</v>
      </c>
      <c r="M25" s="11">
        <v>-2.3E-3</v>
      </c>
      <c r="N25" s="11">
        <v>-4.3E-3</v>
      </c>
      <c r="O25" s="11">
        <v>-5.4000000000000003E-3</v>
      </c>
      <c r="P25" s="11">
        <v>-5.4000000000000003E-3</v>
      </c>
      <c r="Q25" s="11">
        <v>-4.3E-3</v>
      </c>
      <c r="R25" s="11">
        <v>-2.0999999999999999E-3</v>
      </c>
      <c r="S25" s="11">
        <v>1.2999999999999999E-3</v>
      </c>
      <c r="T25" s="11">
        <v>5.7999999999999996E-3</v>
      </c>
      <c r="U25" s="11">
        <v>1.1299999999999999E-2</v>
      </c>
      <c r="V25" s="11">
        <v>1.72E-2</v>
      </c>
      <c r="W25" s="11">
        <v>2.3199999999999998E-2</v>
      </c>
      <c r="X25" s="11">
        <v>2.8799999999999999E-2</v>
      </c>
      <c r="Y25" s="11">
        <v>3.3300000000000003E-2</v>
      </c>
      <c r="Z25" s="11">
        <v>3.6499999999999998E-2</v>
      </c>
      <c r="AA25" s="11">
        <v>3.8100000000000002E-2</v>
      </c>
      <c r="AB25" s="11">
        <v>3.8399999999999997E-2</v>
      </c>
      <c r="AC25" s="11">
        <v>3.7499999999999999E-2</v>
      </c>
      <c r="AD25" s="11">
        <v>3.5700000000000003E-2</v>
      </c>
      <c r="AE25" s="11">
        <v>3.3300000000000003E-2</v>
      </c>
      <c r="AF25" s="11">
        <v>3.0499999999999999E-2</v>
      </c>
      <c r="AG25" s="11">
        <v>2.7400000000000001E-2</v>
      </c>
      <c r="AH25" s="11">
        <v>2.4199999999999999E-2</v>
      </c>
      <c r="AI25" s="11">
        <v>2.1100000000000001E-2</v>
      </c>
      <c r="AJ25" s="11">
        <v>1.8200000000000001E-2</v>
      </c>
      <c r="AK25" s="11">
        <v>1.54E-2</v>
      </c>
      <c r="AL25" s="11">
        <v>1.2800000000000001E-2</v>
      </c>
      <c r="AM25" s="11">
        <v>0.01</v>
      </c>
      <c r="AN25" s="11">
        <v>7.1999999999999998E-3</v>
      </c>
      <c r="AO25" s="11">
        <v>4.4000000000000003E-3</v>
      </c>
      <c r="AP25" s="11">
        <v>1.6999999999999999E-3</v>
      </c>
      <c r="AQ25" s="11">
        <v>-5.0000000000000001E-4</v>
      </c>
      <c r="AR25" s="11">
        <v>-1.8E-3</v>
      </c>
      <c r="AS25" s="11">
        <v>-2.2000000000000001E-3</v>
      </c>
      <c r="AT25" s="11">
        <v>-2.2000000000000001E-3</v>
      </c>
      <c r="AU25" s="11">
        <v>-2.3E-3</v>
      </c>
      <c r="AV25" s="11">
        <v>-3.3E-3</v>
      </c>
      <c r="AW25" s="11">
        <v>-5.1999999999999998E-3</v>
      </c>
      <c r="AX25" s="11">
        <v>-7.4000000000000003E-3</v>
      </c>
      <c r="AY25" s="11">
        <v>-8.8000000000000005E-3</v>
      </c>
      <c r="AZ25" s="11">
        <v>-8.6999999999999994E-3</v>
      </c>
      <c r="BA25" s="11">
        <v>-6.4999999999999997E-3</v>
      </c>
      <c r="BB25" s="11">
        <v>-2.3999999999999998E-3</v>
      </c>
      <c r="BC25" s="11">
        <v>2.8999999999999998E-3</v>
      </c>
      <c r="BD25" s="11">
        <v>8.3000000000000001E-3</v>
      </c>
      <c r="BE25" s="11">
        <v>1.3299999999999999E-2</v>
      </c>
      <c r="BF25" s="11">
        <v>1.7000000000000001E-2</v>
      </c>
      <c r="BG25" s="11">
        <v>1.9099999999999999E-2</v>
      </c>
      <c r="BH25" s="11">
        <v>1.9400000000000001E-2</v>
      </c>
      <c r="BI25" s="11">
        <v>1.78E-2</v>
      </c>
      <c r="BJ25" s="11">
        <v>1.43E-2</v>
      </c>
      <c r="BK25" s="11">
        <v>9.4999999999999998E-3</v>
      </c>
      <c r="BL25" s="11">
        <v>3.8999999999999998E-3</v>
      </c>
      <c r="BM25" s="11">
        <v>-2.0999999999999999E-3</v>
      </c>
      <c r="BN25" s="11">
        <v>-8.0000000000000002E-3</v>
      </c>
      <c r="BO25" s="12">
        <v>-9.9000000000000008E-3</v>
      </c>
      <c r="BP25" s="12">
        <v>-1.1299999999999999E-2</v>
      </c>
      <c r="BQ25" s="12">
        <v>-1.2200000000000001E-2</v>
      </c>
      <c r="BR25" s="12">
        <v>-1.24E-2</v>
      </c>
      <c r="BS25" s="12">
        <v>-1.2E-2</v>
      </c>
      <c r="BT25" s="12">
        <v>-1.11E-2</v>
      </c>
      <c r="BU25" s="12">
        <v>-9.7000000000000003E-3</v>
      </c>
      <c r="BV25" s="12">
        <v>-7.9000000000000008E-3</v>
      </c>
      <c r="BW25" s="12">
        <v>-6.0000000000000001E-3</v>
      </c>
      <c r="BX25" s="12">
        <v>-4.0000000000000001E-3</v>
      </c>
      <c r="BY25" s="12">
        <v>-2.0999999999999999E-3</v>
      </c>
      <c r="BZ25" s="12">
        <v>0</v>
      </c>
      <c r="CA25" s="12">
        <v>2.0999999999999999E-3</v>
      </c>
      <c r="CB25" s="12">
        <v>4.1000000000000003E-3</v>
      </c>
      <c r="CC25" s="12">
        <v>5.8999999999999999E-3</v>
      </c>
      <c r="CD25" s="12">
        <v>7.4000000000000003E-3</v>
      </c>
      <c r="CE25" s="12">
        <v>8.5000000000000006E-3</v>
      </c>
      <c r="CF25" s="12">
        <v>9.4000000000000004E-3</v>
      </c>
      <c r="CG25" s="12">
        <v>9.7999999999999997E-3</v>
      </c>
      <c r="CH25" s="12">
        <v>0.01</v>
      </c>
    </row>
    <row r="26" spans="1:86" x14ac:dyDescent="0.2">
      <c r="A26" s="6">
        <v>44</v>
      </c>
      <c r="B26" s="11">
        <v>4.3900000000000002E-2</v>
      </c>
      <c r="C26" s="11">
        <v>3.9699999999999999E-2</v>
      </c>
      <c r="D26" s="11">
        <v>3.5400000000000001E-2</v>
      </c>
      <c r="E26" s="11">
        <v>3.09E-2</v>
      </c>
      <c r="F26" s="11">
        <v>2.6200000000000001E-2</v>
      </c>
      <c r="G26" s="11">
        <v>2.1499999999999998E-2</v>
      </c>
      <c r="H26" s="11">
        <v>1.6799999999999999E-2</v>
      </c>
      <c r="I26" s="11">
        <v>1.23E-2</v>
      </c>
      <c r="J26" s="11">
        <v>8.0999999999999996E-3</v>
      </c>
      <c r="K26" s="11">
        <v>4.1999999999999997E-3</v>
      </c>
      <c r="L26" s="11">
        <v>8.0000000000000004E-4</v>
      </c>
      <c r="M26" s="11">
        <v>-2E-3</v>
      </c>
      <c r="N26" s="11">
        <v>-4.0000000000000001E-3</v>
      </c>
      <c r="O26" s="11">
        <v>-5.0000000000000001E-3</v>
      </c>
      <c r="P26" s="11">
        <v>-5.0000000000000001E-3</v>
      </c>
      <c r="Q26" s="11">
        <v>-3.8999999999999998E-3</v>
      </c>
      <c r="R26" s="11">
        <v>-1.6999999999999999E-3</v>
      </c>
      <c r="S26" s="11">
        <v>1.6000000000000001E-3</v>
      </c>
      <c r="T26" s="11">
        <v>5.8999999999999999E-3</v>
      </c>
      <c r="U26" s="11">
        <v>1.11E-2</v>
      </c>
      <c r="V26" s="11">
        <v>1.67E-2</v>
      </c>
      <c r="W26" s="11">
        <v>2.23E-2</v>
      </c>
      <c r="X26" s="11">
        <v>2.75E-2</v>
      </c>
      <c r="Y26" s="11">
        <v>3.1899999999999998E-2</v>
      </c>
      <c r="Z26" s="11">
        <v>3.49E-2</v>
      </c>
      <c r="AA26" s="11">
        <v>3.6499999999999998E-2</v>
      </c>
      <c r="AB26" s="11">
        <v>3.6799999999999999E-2</v>
      </c>
      <c r="AC26" s="11">
        <v>3.5900000000000001E-2</v>
      </c>
      <c r="AD26" s="11">
        <v>3.4299999999999997E-2</v>
      </c>
      <c r="AE26" s="11">
        <v>3.2000000000000001E-2</v>
      </c>
      <c r="AF26" s="11">
        <v>2.9499999999999998E-2</v>
      </c>
      <c r="AG26" s="11">
        <v>2.6800000000000001E-2</v>
      </c>
      <c r="AH26" s="11">
        <v>2.41E-2</v>
      </c>
      <c r="AI26" s="11">
        <v>2.1399999999999999E-2</v>
      </c>
      <c r="AJ26" s="11">
        <v>1.89E-2</v>
      </c>
      <c r="AK26" s="11">
        <v>1.6500000000000001E-2</v>
      </c>
      <c r="AL26" s="11">
        <v>1.4200000000000001E-2</v>
      </c>
      <c r="AM26" s="11">
        <v>1.17E-2</v>
      </c>
      <c r="AN26" s="11">
        <v>9.1999999999999998E-3</v>
      </c>
      <c r="AO26" s="11">
        <v>6.7000000000000002E-3</v>
      </c>
      <c r="AP26" s="11">
        <v>4.3E-3</v>
      </c>
      <c r="AQ26" s="11">
        <v>2.3E-3</v>
      </c>
      <c r="AR26" s="11">
        <v>8.9999999999999998E-4</v>
      </c>
      <c r="AS26" s="11">
        <v>2.9999999999999997E-4</v>
      </c>
      <c r="AT26" s="11">
        <v>-1E-4</v>
      </c>
      <c r="AU26" s="11">
        <v>-8.0000000000000004E-4</v>
      </c>
      <c r="AV26" s="11">
        <v>-2.3999999999999998E-3</v>
      </c>
      <c r="AW26" s="11">
        <v>-4.8999999999999998E-3</v>
      </c>
      <c r="AX26" s="11">
        <v>-7.7000000000000002E-3</v>
      </c>
      <c r="AY26" s="11">
        <v>-9.7000000000000003E-3</v>
      </c>
      <c r="AZ26" s="11">
        <v>-1.01E-2</v>
      </c>
      <c r="BA26" s="11">
        <v>-8.3999999999999995E-3</v>
      </c>
      <c r="BB26" s="11">
        <v>-4.7000000000000002E-3</v>
      </c>
      <c r="BC26" s="11">
        <v>2.0000000000000001E-4</v>
      </c>
      <c r="BD26" s="11">
        <v>5.5999999999999999E-3</v>
      </c>
      <c r="BE26" s="11">
        <v>1.06E-2</v>
      </c>
      <c r="BF26" s="11">
        <v>1.47E-2</v>
      </c>
      <c r="BG26" s="11">
        <v>1.7299999999999999E-2</v>
      </c>
      <c r="BH26" s="11">
        <v>1.83E-2</v>
      </c>
      <c r="BI26" s="11">
        <v>1.7500000000000002E-2</v>
      </c>
      <c r="BJ26" s="11">
        <v>1.49E-2</v>
      </c>
      <c r="BK26" s="11">
        <v>1.0999999999999999E-2</v>
      </c>
      <c r="BL26" s="11">
        <v>6.3E-3</v>
      </c>
      <c r="BM26" s="11">
        <v>1.1000000000000001E-3</v>
      </c>
      <c r="BN26" s="11">
        <v>-4.0000000000000001E-3</v>
      </c>
      <c r="BO26" s="12">
        <v>-5.7999999999999996E-3</v>
      </c>
      <c r="BP26" s="12">
        <v>-7.1999999999999998E-3</v>
      </c>
      <c r="BQ26" s="12">
        <v>-8.3000000000000001E-3</v>
      </c>
      <c r="BR26" s="12">
        <v>-8.9999999999999993E-3</v>
      </c>
      <c r="BS26" s="12">
        <v>-9.1000000000000004E-3</v>
      </c>
      <c r="BT26" s="12">
        <v>-8.8000000000000005E-3</v>
      </c>
      <c r="BU26" s="12">
        <v>-7.9000000000000008E-3</v>
      </c>
      <c r="BV26" s="12">
        <v>-6.7000000000000002E-3</v>
      </c>
      <c r="BW26" s="12">
        <v>-5.3E-3</v>
      </c>
      <c r="BX26" s="12">
        <v>-3.7000000000000002E-3</v>
      </c>
      <c r="BY26" s="12">
        <v>-1.9E-3</v>
      </c>
      <c r="BZ26" s="12">
        <v>0</v>
      </c>
      <c r="CA26" s="12">
        <v>2E-3</v>
      </c>
      <c r="CB26" s="12">
        <v>4.0000000000000001E-3</v>
      </c>
      <c r="CC26" s="12">
        <v>5.7000000000000002E-3</v>
      </c>
      <c r="CD26" s="12">
        <v>7.3000000000000001E-3</v>
      </c>
      <c r="CE26" s="12">
        <v>8.5000000000000006E-3</v>
      </c>
      <c r="CF26" s="12">
        <v>9.2999999999999992E-3</v>
      </c>
      <c r="CG26" s="12">
        <v>9.7999999999999997E-3</v>
      </c>
      <c r="CH26" s="12">
        <v>0.01</v>
      </c>
    </row>
    <row r="27" spans="1:86" x14ac:dyDescent="0.2">
      <c r="A27" s="6">
        <v>45</v>
      </c>
      <c r="B27" s="11">
        <v>4.2900000000000001E-2</v>
      </c>
      <c r="C27" s="11">
        <v>3.8699999999999998E-2</v>
      </c>
      <c r="D27" s="11">
        <v>3.4500000000000003E-2</v>
      </c>
      <c r="E27" s="11">
        <v>3.0099999999999998E-2</v>
      </c>
      <c r="F27" s="11">
        <v>2.5499999999999998E-2</v>
      </c>
      <c r="G27" s="11">
        <v>2.0899999999999998E-2</v>
      </c>
      <c r="H27" s="11">
        <v>1.6400000000000001E-2</v>
      </c>
      <c r="I27" s="11">
        <v>1.21E-2</v>
      </c>
      <c r="J27" s="11">
        <v>8.0999999999999996E-3</v>
      </c>
      <c r="K27" s="11">
        <v>4.3E-3</v>
      </c>
      <c r="L27" s="11">
        <v>1E-3</v>
      </c>
      <c r="M27" s="11">
        <v>-1.6999999999999999E-3</v>
      </c>
      <c r="N27" s="11">
        <v>-3.5999999999999999E-3</v>
      </c>
      <c r="O27" s="11">
        <v>-4.5999999999999999E-3</v>
      </c>
      <c r="P27" s="11">
        <v>-4.4999999999999997E-3</v>
      </c>
      <c r="Q27" s="11">
        <v>-3.3999999999999998E-3</v>
      </c>
      <c r="R27" s="11">
        <v>-1.1999999999999999E-3</v>
      </c>
      <c r="S27" s="11">
        <v>2.0999999999999999E-3</v>
      </c>
      <c r="T27" s="11">
        <v>6.3E-3</v>
      </c>
      <c r="U27" s="11">
        <v>1.11E-2</v>
      </c>
      <c r="V27" s="11">
        <v>1.6299999999999999E-2</v>
      </c>
      <c r="W27" s="11">
        <v>2.1600000000000001E-2</v>
      </c>
      <c r="X27" s="11">
        <v>2.6499999999999999E-2</v>
      </c>
      <c r="Y27" s="11">
        <v>3.0599999999999999E-2</v>
      </c>
      <c r="Z27" s="11">
        <v>3.3399999999999999E-2</v>
      </c>
      <c r="AA27" s="11">
        <v>3.49E-2</v>
      </c>
      <c r="AB27" s="11">
        <v>3.5000000000000003E-2</v>
      </c>
      <c r="AC27" s="11">
        <v>3.4200000000000001E-2</v>
      </c>
      <c r="AD27" s="11">
        <v>3.2599999999999997E-2</v>
      </c>
      <c r="AE27" s="11">
        <v>3.04E-2</v>
      </c>
      <c r="AF27" s="11">
        <v>2.8199999999999999E-2</v>
      </c>
      <c r="AG27" s="11">
        <v>2.58E-2</v>
      </c>
      <c r="AH27" s="11">
        <v>2.35E-2</v>
      </c>
      <c r="AI27" s="11">
        <v>2.12E-2</v>
      </c>
      <c r="AJ27" s="11">
        <v>1.9E-2</v>
      </c>
      <c r="AK27" s="11">
        <v>1.7000000000000001E-2</v>
      </c>
      <c r="AL27" s="11">
        <v>1.4999999999999999E-2</v>
      </c>
      <c r="AM27" s="11">
        <v>1.2999999999999999E-2</v>
      </c>
      <c r="AN27" s="11">
        <v>1.09E-2</v>
      </c>
      <c r="AO27" s="11">
        <v>8.6999999999999994E-3</v>
      </c>
      <c r="AP27" s="11">
        <v>6.7000000000000002E-3</v>
      </c>
      <c r="AQ27" s="11">
        <v>5.0000000000000001E-3</v>
      </c>
      <c r="AR27" s="11">
        <v>3.7000000000000002E-3</v>
      </c>
      <c r="AS27" s="11">
        <v>3.0000000000000001E-3</v>
      </c>
      <c r="AT27" s="11">
        <v>2.3999999999999998E-3</v>
      </c>
      <c r="AU27" s="11">
        <v>1.2999999999999999E-3</v>
      </c>
      <c r="AV27" s="11">
        <v>-8.9999999999999998E-4</v>
      </c>
      <c r="AW27" s="11">
        <v>-3.8999999999999998E-3</v>
      </c>
      <c r="AX27" s="11">
        <v>-7.1999999999999998E-3</v>
      </c>
      <c r="AY27" s="11">
        <v>-9.7999999999999997E-3</v>
      </c>
      <c r="AZ27" s="11">
        <v>-1.0800000000000001E-2</v>
      </c>
      <c r="BA27" s="11">
        <v>-9.7000000000000003E-3</v>
      </c>
      <c r="BB27" s="11">
        <v>-6.6E-3</v>
      </c>
      <c r="BC27" s="11">
        <v>-2.0999999999999999E-3</v>
      </c>
      <c r="BD27" s="11">
        <v>2.8999999999999998E-3</v>
      </c>
      <c r="BE27" s="11">
        <v>7.7999999999999996E-3</v>
      </c>
      <c r="BF27" s="11">
        <v>1.2E-2</v>
      </c>
      <c r="BG27" s="11">
        <v>1.49E-2</v>
      </c>
      <c r="BH27" s="11">
        <v>1.6400000000000001E-2</v>
      </c>
      <c r="BI27" s="11">
        <v>1.6400000000000001E-2</v>
      </c>
      <c r="BJ27" s="11">
        <v>1.47E-2</v>
      </c>
      <c r="BK27" s="11">
        <v>1.17E-2</v>
      </c>
      <c r="BL27" s="11">
        <v>7.9000000000000008E-3</v>
      </c>
      <c r="BM27" s="11">
        <v>3.7000000000000002E-3</v>
      </c>
      <c r="BN27" s="11">
        <v>-6.9999999999999999E-4</v>
      </c>
      <c r="BO27" s="12">
        <v>-2.0999999999999999E-3</v>
      </c>
      <c r="BP27" s="12">
        <v>-3.5000000000000001E-3</v>
      </c>
      <c r="BQ27" s="12">
        <v>-4.7000000000000002E-3</v>
      </c>
      <c r="BR27" s="12">
        <v>-5.7000000000000002E-3</v>
      </c>
      <c r="BS27" s="12">
        <v>-6.1999999999999998E-3</v>
      </c>
      <c r="BT27" s="12">
        <v>-6.4000000000000003E-3</v>
      </c>
      <c r="BU27" s="12">
        <v>-6.1000000000000004E-3</v>
      </c>
      <c r="BV27" s="12">
        <v>-5.4000000000000003E-3</v>
      </c>
      <c r="BW27" s="12">
        <v>-4.3E-3</v>
      </c>
      <c r="BX27" s="12">
        <v>-3.0999999999999999E-3</v>
      </c>
      <c r="BY27" s="12">
        <v>-1.6000000000000001E-3</v>
      </c>
      <c r="BZ27" s="12">
        <v>1E-4</v>
      </c>
      <c r="CA27" s="12">
        <v>2E-3</v>
      </c>
      <c r="CB27" s="12">
        <v>3.8999999999999998E-3</v>
      </c>
      <c r="CC27" s="12">
        <v>5.5999999999999999E-3</v>
      </c>
      <c r="CD27" s="12">
        <v>7.1999999999999998E-3</v>
      </c>
      <c r="CE27" s="12">
        <v>8.3999999999999995E-3</v>
      </c>
      <c r="CF27" s="12">
        <v>9.2999999999999992E-3</v>
      </c>
      <c r="CG27" s="12">
        <v>9.7999999999999997E-3</v>
      </c>
      <c r="CH27" s="12">
        <v>0.01</v>
      </c>
    </row>
    <row r="28" spans="1:86" x14ac:dyDescent="0.2">
      <c r="A28" s="6">
        <v>46</v>
      </c>
      <c r="B28" s="11">
        <v>4.1500000000000002E-2</v>
      </c>
      <c r="C28" s="11">
        <v>3.7600000000000001E-2</v>
      </c>
      <c r="D28" s="11">
        <v>3.3599999999999998E-2</v>
      </c>
      <c r="E28" s="11">
        <v>2.9399999999999999E-2</v>
      </c>
      <c r="F28" s="11">
        <v>2.5000000000000001E-2</v>
      </c>
      <c r="G28" s="11">
        <v>2.0500000000000001E-2</v>
      </c>
      <c r="H28" s="11">
        <v>1.6199999999999999E-2</v>
      </c>
      <c r="I28" s="11">
        <v>1.21E-2</v>
      </c>
      <c r="J28" s="11">
        <v>8.0999999999999996E-3</v>
      </c>
      <c r="K28" s="11">
        <v>4.4999999999999997E-3</v>
      </c>
      <c r="L28" s="11">
        <v>1.1999999999999999E-3</v>
      </c>
      <c r="M28" s="11">
        <v>-1.4E-3</v>
      </c>
      <c r="N28" s="11">
        <v>-3.3E-3</v>
      </c>
      <c r="O28" s="11">
        <v>-4.1000000000000003E-3</v>
      </c>
      <c r="P28" s="11">
        <v>-4.0000000000000001E-3</v>
      </c>
      <c r="Q28" s="11">
        <v>-2.8E-3</v>
      </c>
      <c r="R28" s="11">
        <v>-5.0000000000000001E-4</v>
      </c>
      <c r="S28" s="11">
        <v>2.7000000000000001E-3</v>
      </c>
      <c r="T28" s="11">
        <v>6.7000000000000002E-3</v>
      </c>
      <c r="U28" s="11">
        <v>1.1299999999999999E-2</v>
      </c>
      <c r="V28" s="11">
        <v>1.6199999999999999E-2</v>
      </c>
      <c r="W28" s="11">
        <v>2.1100000000000001E-2</v>
      </c>
      <c r="X28" s="11">
        <v>2.5700000000000001E-2</v>
      </c>
      <c r="Y28" s="11">
        <v>2.9399999999999999E-2</v>
      </c>
      <c r="Z28" s="11">
        <v>3.2000000000000001E-2</v>
      </c>
      <c r="AA28" s="11">
        <v>3.32E-2</v>
      </c>
      <c r="AB28" s="11">
        <v>3.32E-2</v>
      </c>
      <c r="AC28" s="11">
        <v>3.2300000000000002E-2</v>
      </c>
      <c r="AD28" s="11">
        <v>3.0700000000000002E-2</v>
      </c>
      <c r="AE28" s="11">
        <v>2.87E-2</v>
      </c>
      <c r="AF28" s="11">
        <v>2.6599999999999999E-2</v>
      </c>
      <c r="AG28" s="11">
        <v>2.46E-2</v>
      </c>
      <c r="AH28" s="11">
        <v>2.2499999999999999E-2</v>
      </c>
      <c r="AI28" s="11">
        <v>2.0500000000000001E-2</v>
      </c>
      <c r="AJ28" s="11">
        <v>1.8599999999999998E-2</v>
      </c>
      <c r="AK28" s="11">
        <v>1.6899999999999998E-2</v>
      </c>
      <c r="AL28" s="11">
        <v>1.5299999999999999E-2</v>
      </c>
      <c r="AM28" s="11">
        <v>1.38E-2</v>
      </c>
      <c r="AN28" s="11">
        <v>1.21E-2</v>
      </c>
      <c r="AO28" s="11">
        <v>1.04E-2</v>
      </c>
      <c r="AP28" s="11">
        <v>8.8000000000000005E-3</v>
      </c>
      <c r="AQ28" s="11">
        <v>7.4999999999999997E-3</v>
      </c>
      <c r="AR28" s="11">
        <v>6.4000000000000003E-3</v>
      </c>
      <c r="AS28" s="11">
        <v>5.7000000000000002E-3</v>
      </c>
      <c r="AT28" s="11">
        <v>5.0000000000000001E-3</v>
      </c>
      <c r="AU28" s="11">
        <v>3.5999999999999999E-3</v>
      </c>
      <c r="AV28" s="11">
        <v>1.1999999999999999E-3</v>
      </c>
      <c r="AW28" s="11">
        <v>-2.2000000000000001E-3</v>
      </c>
      <c r="AX28" s="11">
        <v>-5.8999999999999999E-3</v>
      </c>
      <c r="AY28" s="11">
        <v>-8.9999999999999993E-3</v>
      </c>
      <c r="AZ28" s="11">
        <v>-1.06E-2</v>
      </c>
      <c r="BA28" s="11">
        <v>-1.0200000000000001E-2</v>
      </c>
      <c r="BB28" s="11">
        <v>-7.7999999999999996E-3</v>
      </c>
      <c r="BC28" s="11">
        <v>-4.0000000000000001E-3</v>
      </c>
      <c r="BD28" s="11">
        <v>5.0000000000000001E-4</v>
      </c>
      <c r="BE28" s="11">
        <v>5.1000000000000004E-3</v>
      </c>
      <c r="BF28" s="11">
        <v>9.1000000000000004E-3</v>
      </c>
      <c r="BG28" s="11">
        <v>1.2200000000000001E-2</v>
      </c>
      <c r="BH28" s="11">
        <v>1.41E-2</v>
      </c>
      <c r="BI28" s="11">
        <v>1.46E-2</v>
      </c>
      <c r="BJ28" s="11">
        <v>1.37E-2</v>
      </c>
      <c r="BK28" s="11">
        <v>1.1599999999999999E-2</v>
      </c>
      <c r="BL28" s="11">
        <v>8.6999999999999994E-3</v>
      </c>
      <c r="BM28" s="11">
        <v>5.3E-3</v>
      </c>
      <c r="BN28" s="11">
        <v>1.9E-3</v>
      </c>
      <c r="BO28" s="12">
        <v>8.0000000000000004E-4</v>
      </c>
      <c r="BP28" s="12">
        <v>-4.0000000000000002E-4</v>
      </c>
      <c r="BQ28" s="12">
        <v>-1.6000000000000001E-3</v>
      </c>
      <c r="BR28" s="12">
        <v>-2.7000000000000001E-3</v>
      </c>
      <c r="BS28" s="12">
        <v>-3.5000000000000001E-3</v>
      </c>
      <c r="BT28" s="12">
        <v>-4.0000000000000001E-3</v>
      </c>
      <c r="BU28" s="12">
        <v>-4.1999999999999997E-3</v>
      </c>
      <c r="BV28" s="12">
        <v>-3.8999999999999998E-3</v>
      </c>
      <c r="BW28" s="12">
        <v>-3.3E-3</v>
      </c>
      <c r="BX28" s="12">
        <v>-2.3E-3</v>
      </c>
      <c r="BY28" s="12">
        <v>-1.1000000000000001E-3</v>
      </c>
      <c r="BZ28" s="12">
        <v>4.0000000000000002E-4</v>
      </c>
      <c r="CA28" s="12">
        <v>2.0999999999999999E-3</v>
      </c>
      <c r="CB28" s="12">
        <v>3.8999999999999998E-3</v>
      </c>
      <c r="CC28" s="12">
        <v>5.5999999999999999E-3</v>
      </c>
      <c r="CD28" s="12">
        <v>7.1000000000000004E-3</v>
      </c>
      <c r="CE28" s="12">
        <v>8.3000000000000001E-3</v>
      </c>
      <c r="CF28" s="12">
        <v>9.2999999999999992E-3</v>
      </c>
      <c r="CG28" s="12">
        <v>9.7999999999999997E-3</v>
      </c>
      <c r="CH28" s="12">
        <v>0.01</v>
      </c>
    </row>
    <row r="29" spans="1:86" x14ac:dyDescent="0.2">
      <c r="A29" s="6">
        <v>47</v>
      </c>
      <c r="B29" s="11">
        <v>3.9800000000000002E-2</v>
      </c>
      <c r="C29" s="11">
        <v>3.6200000000000003E-2</v>
      </c>
      <c r="D29" s="11">
        <v>3.2599999999999997E-2</v>
      </c>
      <c r="E29" s="11">
        <v>2.8799999999999999E-2</v>
      </c>
      <c r="F29" s="11">
        <v>2.46E-2</v>
      </c>
      <c r="G29" s="11">
        <v>2.0400000000000001E-2</v>
      </c>
      <c r="H29" s="11">
        <v>1.6199999999999999E-2</v>
      </c>
      <c r="I29" s="11">
        <v>1.2200000000000001E-2</v>
      </c>
      <c r="J29" s="11">
        <v>8.3000000000000001E-3</v>
      </c>
      <c r="K29" s="11">
        <v>4.7000000000000002E-3</v>
      </c>
      <c r="L29" s="11">
        <v>1.5E-3</v>
      </c>
      <c r="M29" s="11">
        <v>-1.1000000000000001E-3</v>
      </c>
      <c r="N29" s="11">
        <v>-2.8999999999999998E-3</v>
      </c>
      <c r="O29" s="11">
        <v>-3.7000000000000002E-3</v>
      </c>
      <c r="P29" s="11">
        <v>-3.3999999999999998E-3</v>
      </c>
      <c r="Q29" s="11">
        <v>-2.2000000000000001E-3</v>
      </c>
      <c r="R29" s="11">
        <v>1E-4</v>
      </c>
      <c r="S29" s="11">
        <v>3.3E-3</v>
      </c>
      <c r="T29" s="11">
        <v>7.1999999999999998E-3</v>
      </c>
      <c r="U29" s="11">
        <v>1.1599999999999999E-2</v>
      </c>
      <c r="V29" s="11">
        <v>1.6199999999999999E-2</v>
      </c>
      <c r="W29" s="11">
        <v>2.0799999999999999E-2</v>
      </c>
      <c r="X29" s="11">
        <v>2.4899999999999999E-2</v>
      </c>
      <c r="Y29" s="11">
        <v>2.8299999999999999E-2</v>
      </c>
      <c r="Z29" s="11">
        <v>3.0499999999999999E-2</v>
      </c>
      <c r="AA29" s="11">
        <v>3.15E-2</v>
      </c>
      <c r="AB29" s="11">
        <v>3.1399999999999997E-2</v>
      </c>
      <c r="AC29" s="11">
        <v>3.04E-2</v>
      </c>
      <c r="AD29" s="11">
        <v>2.8799999999999999E-2</v>
      </c>
      <c r="AE29" s="11">
        <v>2.69E-2</v>
      </c>
      <c r="AF29" s="11">
        <v>2.5000000000000001E-2</v>
      </c>
      <c r="AG29" s="11">
        <v>2.3099999999999999E-2</v>
      </c>
      <c r="AH29" s="11">
        <v>2.12E-2</v>
      </c>
      <c r="AI29" s="11">
        <v>1.9400000000000001E-2</v>
      </c>
      <c r="AJ29" s="11">
        <v>1.78E-2</v>
      </c>
      <c r="AK29" s="11">
        <v>1.6500000000000001E-2</v>
      </c>
      <c r="AL29" s="11">
        <v>1.5299999999999999E-2</v>
      </c>
      <c r="AM29" s="11">
        <v>1.4200000000000001E-2</v>
      </c>
      <c r="AN29" s="11">
        <v>1.2999999999999999E-2</v>
      </c>
      <c r="AO29" s="11">
        <v>1.18E-2</v>
      </c>
      <c r="AP29" s="11">
        <v>1.0699999999999999E-2</v>
      </c>
      <c r="AQ29" s="11">
        <v>9.7000000000000003E-3</v>
      </c>
      <c r="AR29" s="11">
        <v>8.8999999999999999E-3</v>
      </c>
      <c r="AS29" s="11">
        <v>8.3000000000000001E-3</v>
      </c>
      <c r="AT29" s="11">
        <v>7.4999999999999997E-3</v>
      </c>
      <c r="AU29" s="11">
        <v>6.1000000000000004E-3</v>
      </c>
      <c r="AV29" s="11">
        <v>3.5999999999999999E-3</v>
      </c>
      <c r="AW29" s="11">
        <v>0</v>
      </c>
      <c r="AX29" s="11">
        <v>-3.8999999999999998E-3</v>
      </c>
      <c r="AY29" s="11">
        <v>-7.4000000000000003E-3</v>
      </c>
      <c r="AZ29" s="11">
        <v>-9.4999999999999998E-3</v>
      </c>
      <c r="BA29" s="11">
        <v>-9.7999999999999997E-3</v>
      </c>
      <c r="BB29" s="11">
        <v>-8.2000000000000007E-3</v>
      </c>
      <c r="BC29" s="11">
        <v>-5.1999999999999998E-3</v>
      </c>
      <c r="BD29" s="11">
        <v>-1.4E-3</v>
      </c>
      <c r="BE29" s="11">
        <v>2.5999999999999999E-3</v>
      </c>
      <c r="BF29" s="11">
        <v>6.3E-3</v>
      </c>
      <c r="BG29" s="11">
        <v>9.2999999999999992E-3</v>
      </c>
      <c r="BH29" s="11">
        <v>1.14E-2</v>
      </c>
      <c r="BI29" s="11">
        <v>1.23E-2</v>
      </c>
      <c r="BJ29" s="11">
        <v>1.2E-2</v>
      </c>
      <c r="BK29" s="11">
        <v>1.0699999999999999E-2</v>
      </c>
      <c r="BL29" s="11">
        <v>8.6E-3</v>
      </c>
      <c r="BM29" s="11">
        <v>6.1000000000000004E-3</v>
      </c>
      <c r="BN29" s="11">
        <v>3.5999999999999999E-3</v>
      </c>
      <c r="BO29" s="12">
        <v>2.8999999999999998E-3</v>
      </c>
      <c r="BP29" s="12">
        <v>2E-3</v>
      </c>
      <c r="BQ29" s="12">
        <v>8.9999999999999998E-4</v>
      </c>
      <c r="BR29" s="12">
        <v>-1E-4</v>
      </c>
      <c r="BS29" s="12">
        <v>-1.1000000000000001E-3</v>
      </c>
      <c r="BT29" s="12">
        <v>-1.8E-3</v>
      </c>
      <c r="BU29" s="12">
        <v>-2.2000000000000001E-3</v>
      </c>
      <c r="BV29" s="12">
        <v>-2.3E-3</v>
      </c>
      <c r="BW29" s="12">
        <v>-2E-3</v>
      </c>
      <c r="BX29" s="12">
        <v>-1.4E-3</v>
      </c>
      <c r="BY29" s="12">
        <v>-5.0000000000000001E-4</v>
      </c>
      <c r="BZ29" s="12">
        <v>8.0000000000000004E-4</v>
      </c>
      <c r="CA29" s="12">
        <v>2.3E-3</v>
      </c>
      <c r="CB29" s="12">
        <v>3.8999999999999998E-3</v>
      </c>
      <c r="CC29" s="12">
        <v>5.5999999999999999E-3</v>
      </c>
      <c r="CD29" s="12">
        <v>7.0000000000000001E-3</v>
      </c>
      <c r="CE29" s="12">
        <v>8.3000000000000001E-3</v>
      </c>
      <c r="CF29" s="12">
        <v>9.1999999999999998E-3</v>
      </c>
      <c r="CG29" s="12">
        <v>9.7999999999999997E-3</v>
      </c>
      <c r="CH29" s="12">
        <v>0.01</v>
      </c>
    </row>
    <row r="30" spans="1:86" x14ac:dyDescent="0.2">
      <c r="A30" s="6">
        <v>48</v>
      </c>
      <c r="B30" s="11">
        <v>3.7699999999999997E-2</v>
      </c>
      <c r="C30" s="11">
        <v>3.4700000000000002E-2</v>
      </c>
      <c r="D30" s="11">
        <v>3.1600000000000003E-2</v>
      </c>
      <c r="E30" s="11">
        <v>2.8199999999999999E-2</v>
      </c>
      <c r="F30" s="11">
        <v>2.4500000000000001E-2</v>
      </c>
      <c r="G30" s="11">
        <v>2.0400000000000001E-2</v>
      </c>
      <c r="H30" s="11">
        <v>1.6400000000000001E-2</v>
      </c>
      <c r="I30" s="11">
        <v>1.24E-2</v>
      </c>
      <c r="J30" s="11">
        <v>8.6999999999999994E-3</v>
      </c>
      <c r="K30" s="11">
        <v>5.1000000000000004E-3</v>
      </c>
      <c r="L30" s="11">
        <v>1.9E-3</v>
      </c>
      <c r="M30" s="11">
        <v>-6.9999999999999999E-4</v>
      </c>
      <c r="N30" s="11">
        <v>-2.3999999999999998E-3</v>
      </c>
      <c r="O30" s="11">
        <v>-3.0999999999999999E-3</v>
      </c>
      <c r="P30" s="11">
        <v>-2.8E-3</v>
      </c>
      <c r="Q30" s="11">
        <v>-1.5E-3</v>
      </c>
      <c r="R30" s="11">
        <v>8.0000000000000004E-4</v>
      </c>
      <c r="S30" s="11">
        <v>3.8999999999999998E-3</v>
      </c>
      <c r="T30" s="11">
        <v>7.7000000000000002E-3</v>
      </c>
      <c r="U30" s="11">
        <v>1.1900000000000001E-2</v>
      </c>
      <c r="V30" s="11">
        <v>1.6299999999999999E-2</v>
      </c>
      <c r="W30" s="11">
        <v>2.0500000000000001E-2</v>
      </c>
      <c r="X30" s="11">
        <v>2.4299999999999999E-2</v>
      </c>
      <c r="Y30" s="11">
        <v>2.7300000000000001E-2</v>
      </c>
      <c r="Z30" s="11">
        <v>2.92E-2</v>
      </c>
      <c r="AA30" s="11">
        <v>2.98E-2</v>
      </c>
      <c r="AB30" s="11">
        <v>2.9499999999999998E-2</v>
      </c>
      <c r="AC30" s="11">
        <v>2.8500000000000001E-2</v>
      </c>
      <c r="AD30" s="11">
        <v>2.69E-2</v>
      </c>
      <c r="AE30" s="11">
        <v>2.5100000000000001E-2</v>
      </c>
      <c r="AF30" s="11">
        <v>2.3199999999999998E-2</v>
      </c>
      <c r="AG30" s="11">
        <v>2.1399999999999999E-2</v>
      </c>
      <c r="AH30" s="11">
        <v>1.9699999999999999E-2</v>
      </c>
      <c r="AI30" s="11">
        <v>1.7999999999999999E-2</v>
      </c>
      <c r="AJ30" s="11">
        <v>1.67E-2</v>
      </c>
      <c r="AK30" s="11">
        <v>1.5699999999999999E-2</v>
      </c>
      <c r="AL30" s="11">
        <v>1.49E-2</v>
      </c>
      <c r="AM30" s="11">
        <v>1.43E-2</v>
      </c>
      <c r="AN30" s="11">
        <v>1.37E-2</v>
      </c>
      <c r="AO30" s="11">
        <v>1.29E-2</v>
      </c>
      <c r="AP30" s="11">
        <v>1.2200000000000001E-2</v>
      </c>
      <c r="AQ30" s="11">
        <v>1.15E-2</v>
      </c>
      <c r="AR30" s="11">
        <v>1.09E-2</v>
      </c>
      <c r="AS30" s="11">
        <v>1.04E-2</v>
      </c>
      <c r="AT30" s="11">
        <v>9.7999999999999997E-3</v>
      </c>
      <c r="AU30" s="11">
        <v>8.3999999999999995E-3</v>
      </c>
      <c r="AV30" s="11">
        <v>6.0000000000000001E-3</v>
      </c>
      <c r="AW30" s="11">
        <v>2.5000000000000001E-3</v>
      </c>
      <c r="AX30" s="11">
        <v>-1.4E-3</v>
      </c>
      <c r="AY30" s="11">
        <v>-5.1000000000000004E-3</v>
      </c>
      <c r="AZ30" s="11">
        <v>-7.6E-3</v>
      </c>
      <c r="BA30" s="11">
        <v>-8.6E-3</v>
      </c>
      <c r="BB30" s="11">
        <v>-7.7999999999999996E-3</v>
      </c>
      <c r="BC30" s="11">
        <v>-5.7000000000000002E-3</v>
      </c>
      <c r="BD30" s="11">
        <v>-2.7000000000000001E-3</v>
      </c>
      <c r="BE30" s="11">
        <v>5.9999999999999995E-4</v>
      </c>
      <c r="BF30" s="11">
        <v>3.8E-3</v>
      </c>
      <c r="BG30" s="11">
        <v>6.4999999999999997E-3</v>
      </c>
      <c r="BH30" s="11">
        <v>8.5000000000000006E-3</v>
      </c>
      <c r="BI30" s="11">
        <v>9.7000000000000003E-3</v>
      </c>
      <c r="BJ30" s="11">
        <v>9.7999999999999997E-3</v>
      </c>
      <c r="BK30" s="11">
        <v>8.9999999999999993E-3</v>
      </c>
      <c r="BL30" s="11">
        <v>7.6E-3</v>
      </c>
      <c r="BM30" s="11">
        <v>6.0000000000000001E-3</v>
      </c>
      <c r="BN30" s="11">
        <v>4.4000000000000003E-3</v>
      </c>
      <c r="BO30" s="12">
        <v>4.1000000000000003E-3</v>
      </c>
      <c r="BP30" s="12">
        <v>3.5999999999999999E-3</v>
      </c>
      <c r="BQ30" s="12">
        <v>2.8E-3</v>
      </c>
      <c r="BR30" s="12">
        <v>1.9E-3</v>
      </c>
      <c r="BS30" s="12">
        <v>1E-3</v>
      </c>
      <c r="BT30" s="12">
        <v>2.0000000000000001E-4</v>
      </c>
      <c r="BU30" s="12">
        <v>-4.0000000000000002E-4</v>
      </c>
      <c r="BV30" s="12">
        <v>-6.9999999999999999E-4</v>
      </c>
      <c r="BW30" s="12">
        <v>-6.9999999999999999E-4</v>
      </c>
      <c r="BX30" s="12">
        <v>-4.0000000000000002E-4</v>
      </c>
      <c r="BY30" s="12">
        <v>2.9999999999999997E-4</v>
      </c>
      <c r="BZ30" s="12">
        <v>1.2999999999999999E-3</v>
      </c>
      <c r="CA30" s="12">
        <v>2.5999999999999999E-3</v>
      </c>
      <c r="CB30" s="12">
        <v>4.1000000000000003E-3</v>
      </c>
      <c r="CC30" s="12">
        <v>5.5999999999999999E-3</v>
      </c>
      <c r="CD30" s="12">
        <v>7.0000000000000001E-3</v>
      </c>
      <c r="CE30" s="12">
        <v>8.3000000000000001E-3</v>
      </c>
      <c r="CF30" s="12">
        <v>9.1999999999999998E-3</v>
      </c>
      <c r="CG30" s="12">
        <v>9.7999999999999997E-3</v>
      </c>
      <c r="CH30" s="12">
        <v>0.01</v>
      </c>
    </row>
    <row r="31" spans="1:86" x14ac:dyDescent="0.2">
      <c r="A31" s="6">
        <v>49</v>
      </c>
      <c r="B31" s="11">
        <v>3.5499999999999997E-2</v>
      </c>
      <c r="C31" s="11">
        <v>3.3099999999999997E-2</v>
      </c>
      <c r="D31" s="11">
        <v>3.0599999999999999E-2</v>
      </c>
      <c r="E31" s="11">
        <v>2.7699999999999999E-2</v>
      </c>
      <c r="F31" s="11">
        <v>2.4400000000000002E-2</v>
      </c>
      <c r="G31" s="11">
        <v>2.07E-2</v>
      </c>
      <c r="H31" s="11">
        <v>1.6799999999999999E-2</v>
      </c>
      <c r="I31" s="11">
        <v>1.29E-2</v>
      </c>
      <c r="J31" s="11">
        <v>9.1999999999999998E-3</v>
      </c>
      <c r="K31" s="11">
        <v>5.5999999999999999E-3</v>
      </c>
      <c r="L31" s="11">
        <v>2.3999999999999998E-3</v>
      </c>
      <c r="M31" s="11">
        <v>-1E-4</v>
      </c>
      <c r="N31" s="11">
        <v>-1.9E-3</v>
      </c>
      <c r="O31" s="11">
        <v>-2.5999999999999999E-3</v>
      </c>
      <c r="P31" s="11">
        <v>-2.3E-3</v>
      </c>
      <c r="Q31" s="11">
        <v>-1E-3</v>
      </c>
      <c r="R31" s="11">
        <v>1.2999999999999999E-3</v>
      </c>
      <c r="S31" s="11">
        <v>4.3E-3</v>
      </c>
      <c r="T31" s="11">
        <v>8.0000000000000002E-3</v>
      </c>
      <c r="U31" s="11">
        <v>1.2E-2</v>
      </c>
      <c r="V31" s="11">
        <v>1.6199999999999999E-2</v>
      </c>
      <c r="W31" s="11">
        <v>2.0299999999999999E-2</v>
      </c>
      <c r="X31" s="11">
        <v>2.3699999999999999E-2</v>
      </c>
      <c r="Y31" s="11">
        <v>2.64E-2</v>
      </c>
      <c r="Z31" s="11">
        <v>2.7900000000000001E-2</v>
      </c>
      <c r="AA31" s="11">
        <v>2.8299999999999999E-2</v>
      </c>
      <c r="AB31" s="11">
        <v>2.7799999999999998E-2</v>
      </c>
      <c r="AC31" s="11">
        <v>2.6700000000000002E-2</v>
      </c>
      <c r="AD31" s="11">
        <v>2.5100000000000001E-2</v>
      </c>
      <c r="AE31" s="11">
        <v>2.3300000000000001E-2</v>
      </c>
      <c r="AF31" s="11">
        <v>2.1399999999999999E-2</v>
      </c>
      <c r="AG31" s="11">
        <v>1.9699999999999999E-2</v>
      </c>
      <c r="AH31" s="11">
        <v>1.7999999999999999E-2</v>
      </c>
      <c r="AI31" s="11">
        <v>1.6500000000000001E-2</v>
      </c>
      <c r="AJ31" s="11">
        <v>1.54E-2</v>
      </c>
      <c r="AK31" s="11">
        <v>1.47E-2</v>
      </c>
      <c r="AL31" s="11">
        <v>1.44E-2</v>
      </c>
      <c r="AM31" s="11">
        <v>1.4200000000000001E-2</v>
      </c>
      <c r="AN31" s="11">
        <v>1.4E-2</v>
      </c>
      <c r="AO31" s="11">
        <v>1.37E-2</v>
      </c>
      <c r="AP31" s="11">
        <v>1.3299999999999999E-2</v>
      </c>
      <c r="AQ31" s="11">
        <v>1.29E-2</v>
      </c>
      <c r="AR31" s="11">
        <v>1.2500000000000001E-2</v>
      </c>
      <c r="AS31" s="11">
        <v>1.21E-2</v>
      </c>
      <c r="AT31" s="11">
        <v>1.1599999999999999E-2</v>
      </c>
      <c r="AU31" s="11">
        <v>1.04E-2</v>
      </c>
      <c r="AV31" s="11">
        <v>8.3000000000000001E-3</v>
      </c>
      <c r="AW31" s="11">
        <v>5.1000000000000004E-3</v>
      </c>
      <c r="AX31" s="11">
        <v>1.2999999999999999E-3</v>
      </c>
      <c r="AY31" s="11">
        <v>-2.3999999999999998E-3</v>
      </c>
      <c r="AZ31" s="11">
        <v>-5.1000000000000004E-3</v>
      </c>
      <c r="BA31" s="11">
        <v>-6.4999999999999997E-3</v>
      </c>
      <c r="BB31" s="11">
        <v>-6.4999999999999997E-3</v>
      </c>
      <c r="BC31" s="11">
        <v>-5.3E-3</v>
      </c>
      <c r="BD31" s="11">
        <v>-3.2000000000000002E-3</v>
      </c>
      <c r="BE31" s="11">
        <v>-6.9999999999999999E-4</v>
      </c>
      <c r="BF31" s="11">
        <v>1.9E-3</v>
      </c>
      <c r="BG31" s="11">
        <v>4.1000000000000003E-3</v>
      </c>
      <c r="BH31" s="11">
        <v>5.7999999999999996E-3</v>
      </c>
      <c r="BI31" s="11">
        <v>6.8999999999999999E-3</v>
      </c>
      <c r="BJ31" s="11">
        <v>7.1999999999999998E-3</v>
      </c>
      <c r="BK31" s="11">
        <v>6.7999999999999996E-3</v>
      </c>
      <c r="BL31" s="11">
        <v>6.0000000000000001E-3</v>
      </c>
      <c r="BM31" s="11">
        <v>5.1000000000000004E-3</v>
      </c>
      <c r="BN31" s="11">
        <v>4.3E-3</v>
      </c>
      <c r="BO31" s="12">
        <v>4.4000000000000003E-3</v>
      </c>
      <c r="BP31" s="12">
        <v>4.3E-3</v>
      </c>
      <c r="BQ31" s="12">
        <v>3.8999999999999998E-3</v>
      </c>
      <c r="BR31" s="12">
        <v>3.3999999999999998E-3</v>
      </c>
      <c r="BS31" s="12">
        <v>2.5999999999999999E-3</v>
      </c>
      <c r="BT31" s="12">
        <v>1.9E-3</v>
      </c>
      <c r="BU31" s="12">
        <v>1.2999999999999999E-3</v>
      </c>
      <c r="BV31" s="12">
        <v>8.9999999999999998E-4</v>
      </c>
      <c r="BW31" s="12">
        <v>6.9999999999999999E-4</v>
      </c>
      <c r="BX31" s="12">
        <v>8.0000000000000004E-4</v>
      </c>
      <c r="BY31" s="12">
        <v>1.1999999999999999E-3</v>
      </c>
      <c r="BZ31" s="12">
        <v>2E-3</v>
      </c>
      <c r="CA31" s="12">
        <v>3.0000000000000001E-3</v>
      </c>
      <c r="CB31" s="12">
        <v>4.3E-3</v>
      </c>
      <c r="CC31" s="12">
        <v>5.7000000000000002E-3</v>
      </c>
      <c r="CD31" s="12">
        <v>7.1000000000000004E-3</v>
      </c>
      <c r="CE31" s="12">
        <v>8.3000000000000001E-3</v>
      </c>
      <c r="CF31" s="12">
        <v>9.1999999999999998E-3</v>
      </c>
      <c r="CG31" s="12">
        <v>9.7999999999999997E-3</v>
      </c>
      <c r="CH31" s="12">
        <v>0.01</v>
      </c>
    </row>
    <row r="32" spans="1:86" x14ac:dyDescent="0.2">
      <c r="A32" s="6">
        <v>50</v>
      </c>
      <c r="B32" s="11">
        <v>3.3300000000000003E-2</v>
      </c>
      <c r="C32" s="11">
        <v>3.15E-2</v>
      </c>
      <c r="D32" s="11">
        <v>2.9600000000000001E-2</v>
      </c>
      <c r="E32" s="11">
        <v>2.7199999999999998E-2</v>
      </c>
      <c r="F32" s="11">
        <v>2.4299999999999999E-2</v>
      </c>
      <c r="G32" s="11">
        <v>2.0899999999999998E-2</v>
      </c>
      <c r="H32" s="11">
        <v>1.72E-2</v>
      </c>
      <c r="I32" s="11">
        <v>1.35E-2</v>
      </c>
      <c r="J32" s="11">
        <v>9.9000000000000008E-3</v>
      </c>
      <c r="K32" s="11">
        <v>6.4000000000000003E-3</v>
      </c>
      <c r="L32" s="11">
        <v>3.2000000000000002E-3</v>
      </c>
      <c r="M32" s="11">
        <v>5.9999999999999995E-4</v>
      </c>
      <c r="N32" s="11">
        <v>-1.1999999999999999E-3</v>
      </c>
      <c r="O32" s="11">
        <v>-2E-3</v>
      </c>
      <c r="P32" s="11">
        <v>-1.8E-3</v>
      </c>
      <c r="Q32" s="11">
        <v>-5.0000000000000001E-4</v>
      </c>
      <c r="R32" s="11">
        <v>1.6000000000000001E-3</v>
      </c>
      <c r="S32" s="11">
        <v>4.4000000000000003E-3</v>
      </c>
      <c r="T32" s="11">
        <v>8.0000000000000002E-3</v>
      </c>
      <c r="U32" s="11">
        <v>1.2E-2</v>
      </c>
      <c r="V32" s="11">
        <v>1.61E-2</v>
      </c>
      <c r="W32" s="11">
        <v>1.9900000000000001E-2</v>
      </c>
      <c r="X32" s="11">
        <v>2.3199999999999998E-2</v>
      </c>
      <c r="Y32" s="11">
        <v>2.5499999999999998E-2</v>
      </c>
      <c r="Z32" s="11">
        <v>2.6800000000000001E-2</v>
      </c>
      <c r="AA32" s="11">
        <v>2.69E-2</v>
      </c>
      <c r="AB32" s="11">
        <v>2.63E-2</v>
      </c>
      <c r="AC32" s="11">
        <v>2.5000000000000001E-2</v>
      </c>
      <c r="AD32" s="11">
        <v>2.3400000000000001E-2</v>
      </c>
      <c r="AE32" s="11">
        <v>2.1499999999999998E-2</v>
      </c>
      <c r="AF32" s="11">
        <v>1.9699999999999999E-2</v>
      </c>
      <c r="AG32" s="11">
        <v>1.78E-2</v>
      </c>
      <c r="AH32" s="11">
        <v>1.6199999999999999E-2</v>
      </c>
      <c r="AI32" s="11">
        <v>1.4800000000000001E-2</v>
      </c>
      <c r="AJ32" s="11">
        <v>1.3899999999999999E-2</v>
      </c>
      <c r="AK32" s="11">
        <v>1.3599999999999999E-2</v>
      </c>
      <c r="AL32" s="11">
        <v>1.3599999999999999E-2</v>
      </c>
      <c r="AM32" s="11">
        <v>1.3899999999999999E-2</v>
      </c>
      <c r="AN32" s="11">
        <v>1.4200000000000001E-2</v>
      </c>
      <c r="AO32" s="11">
        <v>1.4200000000000001E-2</v>
      </c>
      <c r="AP32" s="11">
        <v>1.41E-2</v>
      </c>
      <c r="AQ32" s="11">
        <v>1.38E-2</v>
      </c>
      <c r="AR32" s="11">
        <v>1.3599999999999999E-2</v>
      </c>
      <c r="AS32" s="11">
        <v>1.34E-2</v>
      </c>
      <c r="AT32" s="11">
        <v>1.2999999999999999E-2</v>
      </c>
      <c r="AU32" s="11">
        <v>1.21E-2</v>
      </c>
      <c r="AV32" s="11">
        <v>1.03E-2</v>
      </c>
      <c r="AW32" s="11">
        <v>7.4999999999999997E-3</v>
      </c>
      <c r="AX32" s="11">
        <v>4.1000000000000003E-3</v>
      </c>
      <c r="AY32" s="11">
        <v>5.9999999999999995E-4</v>
      </c>
      <c r="AZ32" s="11">
        <v>-2.2000000000000001E-3</v>
      </c>
      <c r="BA32" s="11">
        <v>-3.8999999999999998E-3</v>
      </c>
      <c r="BB32" s="11">
        <v>-4.4000000000000003E-3</v>
      </c>
      <c r="BC32" s="11">
        <v>-3.8999999999999998E-3</v>
      </c>
      <c r="BD32" s="11">
        <v>-2.7000000000000001E-3</v>
      </c>
      <c r="BE32" s="11">
        <v>-1.1000000000000001E-3</v>
      </c>
      <c r="BF32" s="11">
        <v>5.9999999999999995E-4</v>
      </c>
      <c r="BG32" s="11">
        <v>2.2000000000000001E-3</v>
      </c>
      <c r="BH32" s="11">
        <v>3.3999999999999998E-3</v>
      </c>
      <c r="BI32" s="11">
        <v>4.1000000000000003E-3</v>
      </c>
      <c r="BJ32" s="11">
        <v>4.4000000000000003E-3</v>
      </c>
      <c r="BK32" s="11">
        <v>4.1999999999999997E-3</v>
      </c>
      <c r="BL32" s="11">
        <v>3.7000000000000002E-3</v>
      </c>
      <c r="BM32" s="11">
        <v>3.3999999999999998E-3</v>
      </c>
      <c r="BN32" s="11">
        <v>3.3E-3</v>
      </c>
      <c r="BO32" s="12">
        <v>3.8999999999999998E-3</v>
      </c>
      <c r="BP32" s="12">
        <v>4.3E-3</v>
      </c>
      <c r="BQ32" s="12">
        <v>4.4000000000000003E-3</v>
      </c>
      <c r="BR32" s="12">
        <v>4.1999999999999997E-3</v>
      </c>
      <c r="BS32" s="12">
        <v>3.8E-3</v>
      </c>
      <c r="BT32" s="12">
        <v>3.3E-3</v>
      </c>
      <c r="BU32" s="12">
        <v>2.8E-3</v>
      </c>
      <c r="BV32" s="12">
        <v>2.3999999999999998E-3</v>
      </c>
      <c r="BW32" s="12">
        <v>2.0999999999999999E-3</v>
      </c>
      <c r="BX32" s="12">
        <v>2E-3</v>
      </c>
      <c r="BY32" s="12">
        <v>2.0999999999999999E-3</v>
      </c>
      <c r="BZ32" s="12">
        <v>2.7000000000000001E-3</v>
      </c>
      <c r="CA32" s="12">
        <v>3.5999999999999999E-3</v>
      </c>
      <c r="CB32" s="12">
        <v>4.7000000000000002E-3</v>
      </c>
      <c r="CC32" s="12">
        <v>5.8999999999999999E-3</v>
      </c>
      <c r="CD32" s="12">
        <v>7.1999999999999998E-3</v>
      </c>
      <c r="CE32" s="12">
        <v>8.3000000000000001E-3</v>
      </c>
      <c r="CF32" s="12">
        <v>9.1999999999999998E-3</v>
      </c>
      <c r="CG32" s="12">
        <v>9.7999999999999997E-3</v>
      </c>
      <c r="CH32" s="12">
        <v>0.01</v>
      </c>
    </row>
    <row r="33" spans="1:86" x14ac:dyDescent="0.2">
      <c r="A33" s="6">
        <v>51</v>
      </c>
      <c r="B33" s="11">
        <v>3.1399999999999997E-2</v>
      </c>
      <c r="C33" s="11">
        <v>3.0099999999999998E-2</v>
      </c>
      <c r="D33" s="11">
        <v>2.86E-2</v>
      </c>
      <c r="E33" s="11">
        <v>2.6700000000000002E-2</v>
      </c>
      <c r="F33" s="11">
        <v>2.4199999999999999E-2</v>
      </c>
      <c r="G33" s="11">
        <v>2.1100000000000001E-2</v>
      </c>
      <c r="H33" s="11">
        <v>1.77E-2</v>
      </c>
      <c r="I33" s="11">
        <v>1.4200000000000001E-2</v>
      </c>
      <c r="J33" s="11">
        <v>1.0699999999999999E-2</v>
      </c>
      <c r="K33" s="11">
        <v>7.3000000000000001E-3</v>
      </c>
      <c r="L33" s="11">
        <v>4.1000000000000003E-3</v>
      </c>
      <c r="M33" s="11">
        <v>1.5E-3</v>
      </c>
      <c r="N33" s="11">
        <v>-4.0000000000000002E-4</v>
      </c>
      <c r="O33" s="11">
        <v>-1.2999999999999999E-3</v>
      </c>
      <c r="P33" s="11">
        <v>-1.2999999999999999E-3</v>
      </c>
      <c r="Q33" s="11">
        <v>-2.9999999999999997E-4</v>
      </c>
      <c r="R33" s="11">
        <v>1.6000000000000001E-3</v>
      </c>
      <c r="S33" s="11">
        <v>4.3E-3</v>
      </c>
      <c r="T33" s="11">
        <v>7.7999999999999996E-3</v>
      </c>
      <c r="U33" s="11">
        <v>1.17E-2</v>
      </c>
      <c r="V33" s="11">
        <v>1.5800000000000002E-2</v>
      </c>
      <c r="W33" s="11">
        <v>1.95E-2</v>
      </c>
      <c r="X33" s="11">
        <v>2.2599999999999999E-2</v>
      </c>
      <c r="Y33" s="11">
        <v>2.4799999999999999E-2</v>
      </c>
      <c r="Z33" s="11">
        <v>2.58E-2</v>
      </c>
      <c r="AA33" s="11">
        <v>2.58E-2</v>
      </c>
      <c r="AB33" s="11">
        <v>2.5000000000000001E-2</v>
      </c>
      <c r="AC33" s="11">
        <v>2.35E-2</v>
      </c>
      <c r="AD33" s="11">
        <v>2.18E-2</v>
      </c>
      <c r="AE33" s="11">
        <v>1.9800000000000002E-2</v>
      </c>
      <c r="AF33" s="11">
        <v>1.7899999999999999E-2</v>
      </c>
      <c r="AG33" s="11">
        <v>1.6E-2</v>
      </c>
      <c r="AH33" s="11">
        <v>1.44E-2</v>
      </c>
      <c r="AI33" s="11">
        <v>1.32E-2</v>
      </c>
      <c r="AJ33" s="11">
        <v>1.2500000000000001E-2</v>
      </c>
      <c r="AK33" s="11">
        <v>1.24E-2</v>
      </c>
      <c r="AL33" s="11">
        <v>1.2800000000000001E-2</v>
      </c>
      <c r="AM33" s="11">
        <v>1.34E-2</v>
      </c>
      <c r="AN33" s="11">
        <v>1.4E-2</v>
      </c>
      <c r="AO33" s="11">
        <v>1.44E-2</v>
      </c>
      <c r="AP33" s="11">
        <v>1.4500000000000001E-2</v>
      </c>
      <c r="AQ33" s="11">
        <v>1.44E-2</v>
      </c>
      <c r="AR33" s="11">
        <v>1.43E-2</v>
      </c>
      <c r="AS33" s="11">
        <v>1.4200000000000001E-2</v>
      </c>
      <c r="AT33" s="11">
        <v>1.4E-2</v>
      </c>
      <c r="AU33" s="11">
        <v>1.34E-2</v>
      </c>
      <c r="AV33" s="11">
        <v>1.1900000000000001E-2</v>
      </c>
      <c r="AW33" s="11">
        <v>9.5999999999999992E-3</v>
      </c>
      <c r="AX33" s="11">
        <v>6.7000000000000002E-3</v>
      </c>
      <c r="AY33" s="11">
        <v>3.5999999999999999E-3</v>
      </c>
      <c r="AZ33" s="11">
        <v>1E-3</v>
      </c>
      <c r="BA33" s="11">
        <v>-8.0000000000000004E-4</v>
      </c>
      <c r="BB33" s="11">
        <v>-1.6999999999999999E-3</v>
      </c>
      <c r="BC33" s="11">
        <v>-1.8E-3</v>
      </c>
      <c r="BD33" s="11">
        <v>-1.4E-3</v>
      </c>
      <c r="BE33" s="11">
        <v>-5.9999999999999995E-4</v>
      </c>
      <c r="BF33" s="11">
        <v>2.9999999999999997E-4</v>
      </c>
      <c r="BG33" s="11">
        <v>1E-3</v>
      </c>
      <c r="BH33" s="11">
        <v>1.4E-3</v>
      </c>
      <c r="BI33" s="11">
        <v>1.6999999999999999E-3</v>
      </c>
      <c r="BJ33" s="11">
        <v>1.6000000000000001E-3</v>
      </c>
      <c r="BK33" s="11">
        <v>1.4E-3</v>
      </c>
      <c r="BL33" s="11">
        <v>1.1000000000000001E-3</v>
      </c>
      <c r="BM33" s="11">
        <v>1.1999999999999999E-3</v>
      </c>
      <c r="BN33" s="11">
        <v>1.6000000000000001E-3</v>
      </c>
      <c r="BO33" s="12">
        <v>2.5999999999999999E-3</v>
      </c>
      <c r="BP33" s="12">
        <v>3.3999999999999998E-3</v>
      </c>
      <c r="BQ33" s="12">
        <v>4.1000000000000003E-3</v>
      </c>
      <c r="BR33" s="12">
        <v>4.4000000000000003E-3</v>
      </c>
      <c r="BS33" s="12">
        <v>4.4999999999999997E-3</v>
      </c>
      <c r="BT33" s="12">
        <v>4.3E-3</v>
      </c>
      <c r="BU33" s="12">
        <v>4.1000000000000003E-3</v>
      </c>
      <c r="BV33" s="12">
        <v>3.7000000000000002E-3</v>
      </c>
      <c r="BW33" s="12">
        <v>3.3999999999999998E-3</v>
      </c>
      <c r="BX33" s="12">
        <v>3.2000000000000002E-3</v>
      </c>
      <c r="BY33" s="12">
        <v>3.2000000000000002E-3</v>
      </c>
      <c r="BZ33" s="12">
        <v>3.5000000000000001E-3</v>
      </c>
      <c r="CA33" s="12">
        <v>4.1000000000000003E-3</v>
      </c>
      <c r="CB33" s="12">
        <v>5.1000000000000004E-3</v>
      </c>
      <c r="CC33" s="12">
        <v>6.1000000000000004E-3</v>
      </c>
      <c r="CD33" s="12">
        <v>7.3000000000000001E-3</v>
      </c>
      <c r="CE33" s="12">
        <v>8.3000000000000001E-3</v>
      </c>
      <c r="CF33" s="12">
        <v>9.1999999999999998E-3</v>
      </c>
      <c r="CG33" s="12">
        <v>9.7999999999999997E-3</v>
      </c>
      <c r="CH33" s="12">
        <v>0.01</v>
      </c>
    </row>
    <row r="34" spans="1:86" x14ac:dyDescent="0.2">
      <c r="A34" s="6">
        <v>52</v>
      </c>
      <c r="B34" s="11">
        <v>0.03</v>
      </c>
      <c r="C34" s="11">
        <v>2.8899999999999999E-2</v>
      </c>
      <c r="D34" s="11">
        <v>2.7699999999999999E-2</v>
      </c>
      <c r="E34" s="11">
        <v>2.6100000000000002E-2</v>
      </c>
      <c r="F34" s="11">
        <v>2.3900000000000001E-2</v>
      </c>
      <c r="G34" s="11">
        <v>2.1100000000000001E-2</v>
      </c>
      <c r="H34" s="11">
        <v>1.7999999999999999E-2</v>
      </c>
      <c r="I34" s="11">
        <v>1.4800000000000001E-2</v>
      </c>
      <c r="J34" s="11">
        <v>1.15E-2</v>
      </c>
      <c r="K34" s="11">
        <v>8.3000000000000001E-3</v>
      </c>
      <c r="L34" s="11">
        <v>5.1999999999999998E-3</v>
      </c>
      <c r="M34" s="11">
        <v>2.5999999999999999E-3</v>
      </c>
      <c r="N34" s="11">
        <v>5.0000000000000001E-4</v>
      </c>
      <c r="O34" s="11">
        <v>-5.9999999999999995E-4</v>
      </c>
      <c r="P34" s="11">
        <v>-8.0000000000000004E-4</v>
      </c>
      <c r="Q34" s="11">
        <v>-1E-4</v>
      </c>
      <c r="R34" s="11">
        <v>1.5E-3</v>
      </c>
      <c r="S34" s="11">
        <v>4.0000000000000001E-3</v>
      </c>
      <c r="T34" s="11">
        <v>7.3000000000000001E-3</v>
      </c>
      <c r="U34" s="11">
        <v>1.12E-2</v>
      </c>
      <c r="V34" s="11">
        <v>1.52E-2</v>
      </c>
      <c r="W34" s="11">
        <v>1.9E-2</v>
      </c>
      <c r="X34" s="11">
        <v>2.1999999999999999E-2</v>
      </c>
      <c r="Y34" s="11">
        <v>2.41E-2</v>
      </c>
      <c r="Z34" s="11">
        <v>2.5100000000000001E-2</v>
      </c>
      <c r="AA34" s="11">
        <v>2.5000000000000001E-2</v>
      </c>
      <c r="AB34" s="11">
        <v>2.3900000000000001E-2</v>
      </c>
      <c r="AC34" s="11">
        <v>2.23E-2</v>
      </c>
      <c r="AD34" s="11">
        <v>2.0299999999999999E-2</v>
      </c>
      <c r="AE34" s="11">
        <v>1.8200000000000001E-2</v>
      </c>
      <c r="AF34" s="11">
        <v>1.61E-2</v>
      </c>
      <c r="AG34" s="11">
        <v>1.4200000000000001E-2</v>
      </c>
      <c r="AH34" s="11">
        <v>1.2699999999999999E-2</v>
      </c>
      <c r="AI34" s="11">
        <v>1.17E-2</v>
      </c>
      <c r="AJ34" s="11">
        <v>1.12E-2</v>
      </c>
      <c r="AK34" s="11">
        <v>1.14E-2</v>
      </c>
      <c r="AL34" s="11">
        <v>1.2E-2</v>
      </c>
      <c r="AM34" s="11">
        <v>1.2800000000000001E-2</v>
      </c>
      <c r="AN34" s="11">
        <v>1.3599999999999999E-2</v>
      </c>
      <c r="AO34" s="11">
        <v>1.4200000000000001E-2</v>
      </c>
      <c r="AP34" s="11">
        <v>1.46E-2</v>
      </c>
      <c r="AQ34" s="11">
        <v>1.47E-2</v>
      </c>
      <c r="AR34" s="11">
        <v>1.47E-2</v>
      </c>
      <c r="AS34" s="11">
        <v>1.47E-2</v>
      </c>
      <c r="AT34" s="11">
        <v>1.46E-2</v>
      </c>
      <c r="AU34" s="11">
        <v>1.4200000000000001E-2</v>
      </c>
      <c r="AV34" s="11">
        <v>1.3100000000000001E-2</v>
      </c>
      <c r="AW34" s="11">
        <v>1.1299999999999999E-2</v>
      </c>
      <c r="AX34" s="11">
        <v>8.8999999999999999E-3</v>
      </c>
      <c r="AY34" s="11">
        <v>6.4000000000000003E-3</v>
      </c>
      <c r="AZ34" s="11">
        <v>4.1999999999999997E-3</v>
      </c>
      <c r="BA34" s="11">
        <v>2.5000000000000001E-3</v>
      </c>
      <c r="BB34" s="11">
        <v>1.5E-3</v>
      </c>
      <c r="BC34" s="11">
        <v>1E-3</v>
      </c>
      <c r="BD34" s="11">
        <v>8.0000000000000004E-4</v>
      </c>
      <c r="BE34" s="11">
        <v>8.0000000000000004E-4</v>
      </c>
      <c r="BF34" s="11">
        <v>8.0000000000000004E-4</v>
      </c>
      <c r="BG34" s="11">
        <v>5.9999999999999995E-4</v>
      </c>
      <c r="BH34" s="11">
        <v>2.0000000000000001E-4</v>
      </c>
      <c r="BI34" s="11">
        <v>-2.9999999999999997E-4</v>
      </c>
      <c r="BJ34" s="11">
        <v>-8.0000000000000004E-4</v>
      </c>
      <c r="BK34" s="11">
        <v>-1.2999999999999999E-3</v>
      </c>
      <c r="BL34" s="11">
        <v>-1.6000000000000001E-3</v>
      </c>
      <c r="BM34" s="11">
        <v>-1.4E-3</v>
      </c>
      <c r="BN34" s="11">
        <v>-6.9999999999999999E-4</v>
      </c>
      <c r="BO34" s="12">
        <v>5.9999999999999995E-4</v>
      </c>
      <c r="BP34" s="12">
        <v>2E-3</v>
      </c>
      <c r="BQ34" s="12">
        <v>3.0999999999999999E-3</v>
      </c>
      <c r="BR34" s="12">
        <v>4.0000000000000001E-3</v>
      </c>
      <c r="BS34" s="12">
        <v>4.5999999999999999E-3</v>
      </c>
      <c r="BT34" s="12">
        <v>5.0000000000000001E-3</v>
      </c>
      <c r="BU34" s="12">
        <v>5.0000000000000001E-3</v>
      </c>
      <c r="BV34" s="12">
        <v>4.8999999999999998E-3</v>
      </c>
      <c r="BW34" s="12">
        <v>4.7000000000000002E-3</v>
      </c>
      <c r="BX34" s="12">
        <v>4.4000000000000003E-3</v>
      </c>
      <c r="BY34" s="12">
        <v>4.1999999999999997E-3</v>
      </c>
      <c r="BZ34" s="12">
        <v>4.3E-3</v>
      </c>
      <c r="CA34" s="12">
        <v>4.7999999999999996E-3</v>
      </c>
      <c r="CB34" s="12">
        <v>5.4999999999999997E-3</v>
      </c>
      <c r="CC34" s="12">
        <v>6.4000000000000003E-3</v>
      </c>
      <c r="CD34" s="12">
        <v>7.4000000000000003E-3</v>
      </c>
      <c r="CE34" s="12">
        <v>8.3999999999999995E-3</v>
      </c>
      <c r="CF34" s="12">
        <v>9.1999999999999998E-3</v>
      </c>
      <c r="CG34" s="12">
        <v>9.7999999999999997E-3</v>
      </c>
      <c r="CH34" s="12">
        <v>0.01</v>
      </c>
    </row>
    <row r="35" spans="1:86" x14ac:dyDescent="0.2">
      <c r="A35" s="6">
        <v>53</v>
      </c>
      <c r="B35" s="11">
        <v>2.9100000000000001E-2</v>
      </c>
      <c r="C35" s="11">
        <v>2.81E-2</v>
      </c>
      <c r="D35" s="11">
        <v>2.7E-2</v>
      </c>
      <c r="E35" s="11">
        <v>2.5499999999999998E-2</v>
      </c>
      <c r="F35" s="11">
        <v>2.35E-2</v>
      </c>
      <c r="G35" s="11">
        <v>2.0899999999999998E-2</v>
      </c>
      <c r="H35" s="11">
        <v>1.8100000000000002E-2</v>
      </c>
      <c r="I35" s="11">
        <v>1.52E-2</v>
      </c>
      <c r="J35" s="11">
        <v>1.23E-2</v>
      </c>
      <c r="K35" s="11">
        <v>9.2999999999999992E-3</v>
      </c>
      <c r="L35" s="11">
        <v>6.4000000000000003E-3</v>
      </c>
      <c r="M35" s="11">
        <v>3.7000000000000002E-3</v>
      </c>
      <c r="N35" s="11">
        <v>1.6000000000000001E-3</v>
      </c>
      <c r="O35" s="11">
        <v>2.0000000000000001E-4</v>
      </c>
      <c r="P35" s="11">
        <v>-4.0000000000000002E-4</v>
      </c>
      <c r="Q35" s="11">
        <v>0</v>
      </c>
      <c r="R35" s="11">
        <v>1.2999999999999999E-3</v>
      </c>
      <c r="S35" s="11">
        <v>3.5000000000000001E-3</v>
      </c>
      <c r="T35" s="11">
        <v>6.7000000000000002E-3</v>
      </c>
      <c r="U35" s="11">
        <v>1.0500000000000001E-2</v>
      </c>
      <c r="V35" s="11">
        <v>1.4500000000000001E-2</v>
      </c>
      <c r="W35" s="11">
        <v>1.83E-2</v>
      </c>
      <c r="X35" s="11">
        <v>2.1399999999999999E-2</v>
      </c>
      <c r="Y35" s="11">
        <v>2.3599999999999999E-2</v>
      </c>
      <c r="Z35" s="11">
        <v>2.4500000000000001E-2</v>
      </c>
      <c r="AA35" s="11">
        <v>2.4299999999999999E-2</v>
      </c>
      <c r="AB35" s="11">
        <v>2.3099999999999999E-2</v>
      </c>
      <c r="AC35" s="11">
        <v>2.1299999999999999E-2</v>
      </c>
      <c r="AD35" s="11">
        <v>1.9E-2</v>
      </c>
      <c r="AE35" s="11">
        <v>1.66E-2</v>
      </c>
      <c r="AF35" s="11">
        <v>1.44E-2</v>
      </c>
      <c r="AG35" s="11">
        <v>1.2500000000000001E-2</v>
      </c>
      <c r="AH35" s="11">
        <v>1.11E-2</v>
      </c>
      <c r="AI35" s="11">
        <v>1.03E-2</v>
      </c>
      <c r="AJ35" s="11">
        <v>1.01E-2</v>
      </c>
      <c r="AK35" s="11">
        <v>1.04E-2</v>
      </c>
      <c r="AL35" s="11">
        <v>1.12E-2</v>
      </c>
      <c r="AM35" s="11">
        <v>1.21E-2</v>
      </c>
      <c r="AN35" s="11">
        <v>1.3100000000000001E-2</v>
      </c>
      <c r="AO35" s="11">
        <v>1.38E-2</v>
      </c>
      <c r="AP35" s="11">
        <v>1.43E-2</v>
      </c>
      <c r="AQ35" s="11">
        <v>1.46E-2</v>
      </c>
      <c r="AR35" s="11">
        <v>1.47E-2</v>
      </c>
      <c r="AS35" s="11">
        <v>1.4800000000000001E-2</v>
      </c>
      <c r="AT35" s="11">
        <v>1.4800000000000001E-2</v>
      </c>
      <c r="AU35" s="11">
        <v>1.4500000000000001E-2</v>
      </c>
      <c r="AV35" s="11">
        <v>1.38E-2</v>
      </c>
      <c r="AW35" s="11">
        <v>1.2500000000000001E-2</v>
      </c>
      <c r="AX35" s="11">
        <v>1.0699999999999999E-2</v>
      </c>
      <c r="AY35" s="11">
        <v>8.8000000000000005E-3</v>
      </c>
      <c r="AZ35" s="11">
        <v>7.1999999999999998E-3</v>
      </c>
      <c r="BA35" s="11">
        <v>5.8999999999999999E-3</v>
      </c>
      <c r="BB35" s="11">
        <v>5.0000000000000001E-3</v>
      </c>
      <c r="BC35" s="11">
        <v>4.4000000000000003E-3</v>
      </c>
      <c r="BD35" s="11">
        <v>3.7000000000000002E-3</v>
      </c>
      <c r="BE35" s="11">
        <v>3.0999999999999999E-3</v>
      </c>
      <c r="BF35" s="11">
        <v>2.2000000000000001E-3</v>
      </c>
      <c r="BG35" s="11">
        <v>1.1000000000000001E-3</v>
      </c>
      <c r="BH35" s="11">
        <v>-2.0000000000000001E-4</v>
      </c>
      <c r="BI35" s="11">
        <v>-1.6000000000000001E-3</v>
      </c>
      <c r="BJ35" s="11">
        <v>-2.8E-3</v>
      </c>
      <c r="BK35" s="11">
        <v>-3.8E-3</v>
      </c>
      <c r="BL35" s="11">
        <v>-4.1999999999999997E-3</v>
      </c>
      <c r="BM35" s="11">
        <v>-4.1000000000000003E-3</v>
      </c>
      <c r="BN35" s="11">
        <v>-3.3E-3</v>
      </c>
      <c r="BO35" s="12">
        <v>-1.6999999999999999E-3</v>
      </c>
      <c r="BP35" s="12">
        <v>0</v>
      </c>
      <c r="BQ35" s="12">
        <v>1.6000000000000001E-3</v>
      </c>
      <c r="BR35" s="12">
        <v>3.0999999999999999E-3</v>
      </c>
      <c r="BS35" s="12">
        <v>4.3E-3</v>
      </c>
      <c r="BT35" s="12">
        <v>5.1999999999999998E-3</v>
      </c>
      <c r="BU35" s="12">
        <v>5.7000000000000002E-3</v>
      </c>
      <c r="BV35" s="12">
        <v>5.8999999999999999E-3</v>
      </c>
      <c r="BW35" s="12">
        <v>5.7999999999999996E-3</v>
      </c>
      <c r="BX35" s="12">
        <v>5.4999999999999997E-3</v>
      </c>
      <c r="BY35" s="12">
        <v>5.1999999999999998E-3</v>
      </c>
      <c r="BZ35" s="12">
        <v>5.1999999999999998E-3</v>
      </c>
      <c r="CA35" s="12">
        <v>5.4999999999999997E-3</v>
      </c>
      <c r="CB35" s="12">
        <v>6.0000000000000001E-3</v>
      </c>
      <c r="CC35" s="12">
        <v>6.7999999999999996E-3</v>
      </c>
      <c r="CD35" s="12">
        <v>7.6E-3</v>
      </c>
      <c r="CE35" s="12">
        <v>8.5000000000000006E-3</v>
      </c>
      <c r="CF35" s="12">
        <v>9.2999999999999992E-3</v>
      </c>
      <c r="CG35" s="12">
        <v>9.7999999999999997E-3</v>
      </c>
      <c r="CH35" s="12">
        <v>0.01</v>
      </c>
    </row>
    <row r="36" spans="1:86" x14ac:dyDescent="0.2">
      <c r="A36" s="6">
        <v>54</v>
      </c>
      <c r="B36" s="11">
        <v>2.8799999999999999E-2</v>
      </c>
      <c r="C36" s="11">
        <v>2.7699999999999999E-2</v>
      </c>
      <c r="D36" s="11">
        <v>2.64E-2</v>
      </c>
      <c r="E36" s="11">
        <v>2.4899999999999999E-2</v>
      </c>
      <c r="F36" s="11">
        <v>2.2800000000000001E-2</v>
      </c>
      <c r="G36" s="11">
        <v>2.0500000000000001E-2</v>
      </c>
      <c r="H36" s="11">
        <v>1.7899999999999999E-2</v>
      </c>
      <c r="I36" s="11">
        <v>1.54E-2</v>
      </c>
      <c r="J36" s="11">
        <v>1.29E-2</v>
      </c>
      <c r="K36" s="11">
        <v>1.0200000000000001E-2</v>
      </c>
      <c r="L36" s="11">
        <v>7.4999999999999997E-3</v>
      </c>
      <c r="M36" s="11">
        <v>4.8999999999999998E-3</v>
      </c>
      <c r="N36" s="11">
        <v>2.5999999999999999E-3</v>
      </c>
      <c r="O36" s="11">
        <v>1E-3</v>
      </c>
      <c r="P36" s="11">
        <v>2.0000000000000001E-4</v>
      </c>
      <c r="Q36" s="11">
        <v>2.0000000000000001E-4</v>
      </c>
      <c r="R36" s="11">
        <v>1.1000000000000001E-3</v>
      </c>
      <c r="S36" s="11">
        <v>3.0999999999999999E-3</v>
      </c>
      <c r="T36" s="11">
        <v>6.1000000000000004E-3</v>
      </c>
      <c r="U36" s="11">
        <v>9.7000000000000003E-3</v>
      </c>
      <c r="V36" s="11">
        <v>1.37E-2</v>
      </c>
      <c r="W36" s="11">
        <v>1.7500000000000002E-2</v>
      </c>
      <c r="X36" s="11">
        <v>2.0799999999999999E-2</v>
      </c>
      <c r="Y36" s="11">
        <v>2.3E-2</v>
      </c>
      <c r="Z36" s="11">
        <v>2.41E-2</v>
      </c>
      <c r="AA36" s="11">
        <v>2.3800000000000002E-2</v>
      </c>
      <c r="AB36" s="11">
        <v>2.2499999999999999E-2</v>
      </c>
      <c r="AC36" s="11">
        <v>2.0400000000000001E-2</v>
      </c>
      <c r="AD36" s="11">
        <v>1.78E-2</v>
      </c>
      <c r="AE36" s="11">
        <v>1.5100000000000001E-2</v>
      </c>
      <c r="AF36" s="11">
        <v>1.2800000000000001E-2</v>
      </c>
      <c r="AG36" s="11">
        <v>1.09E-2</v>
      </c>
      <c r="AH36" s="11">
        <v>9.7000000000000003E-3</v>
      </c>
      <c r="AI36" s="11">
        <v>9.1000000000000004E-3</v>
      </c>
      <c r="AJ36" s="11">
        <v>8.9999999999999993E-3</v>
      </c>
      <c r="AK36" s="11">
        <v>9.4999999999999998E-3</v>
      </c>
      <c r="AL36" s="11">
        <v>1.04E-2</v>
      </c>
      <c r="AM36" s="11">
        <v>1.14E-2</v>
      </c>
      <c r="AN36" s="11">
        <v>1.24E-2</v>
      </c>
      <c r="AO36" s="11">
        <v>1.3299999999999999E-2</v>
      </c>
      <c r="AP36" s="11">
        <v>1.3899999999999999E-2</v>
      </c>
      <c r="AQ36" s="11">
        <v>1.43E-2</v>
      </c>
      <c r="AR36" s="11">
        <v>1.4500000000000001E-2</v>
      </c>
      <c r="AS36" s="11">
        <v>1.47E-2</v>
      </c>
      <c r="AT36" s="11">
        <v>1.47E-2</v>
      </c>
      <c r="AU36" s="11">
        <v>1.46E-2</v>
      </c>
      <c r="AV36" s="11">
        <v>1.41E-2</v>
      </c>
      <c r="AW36" s="11">
        <v>1.32E-2</v>
      </c>
      <c r="AX36" s="11">
        <v>1.2E-2</v>
      </c>
      <c r="AY36" s="11">
        <v>1.0800000000000001E-2</v>
      </c>
      <c r="AZ36" s="11">
        <v>9.7999999999999997E-3</v>
      </c>
      <c r="BA36" s="11">
        <v>9.1000000000000004E-3</v>
      </c>
      <c r="BB36" s="11">
        <v>8.5000000000000006E-3</v>
      </c>
      <c r="BC36" s="11">
        <v>7.9000000000000008E-3</v>
      </c>
      <c r="BD36" s="11">
        <v>7.1000000000000004E-3</v>
      </c>
      <c r="BE36" s="11">
        <v>5.8999999999999999E-3</v>
      </c>
      <c r="BF36" s="11">
        <v>4.3E-3</v>
      </c>
      <c r="BG36" s="11">
        <v>2.3999999999999998E-3</v>
      </c>
      <c r="BH36" s="11">
        <v>1E-4</v>
      </c>
      <c r="BI36" s="11">
        <v>-2.0999999999999999E-3</v>
      </c>
      <c r="BJ36" s="11">
        <v>-4.1000000000000003E-3</v>
      </c>
      <c r="BK36" s="11">
        <v>-5.7000000000000002E-3</v>
      </c>
      <c r="BL36" s="11">
        <v>-6.4999999999999997E-3</v>
      </c>
      <c r="BM36" s="11">
        <v>-6.6E-3</v>
      </c>
      <c r="BN36" s="11">
        <v>-6.0000000000000001E-3</v>
      </c>
      <c r="BO36" s="12">
        <v>-4.3E-3</v>
      </c>
      <c r="BP36" s="12">
        <v>-2.3E-3</v>
      </c>
      <c r="BQ36" s="12">
        <v>-2.0000000000000001E-4</v>
      </c>
      <c r="BR36" s="12">
        <v>1.8E-3</v>
      </c>
      <c r="BS36" s="12">
        <v>3.5999999999999999E-3</v>
      </c>
      <c r="BT36" s="12">
        <v>5.0000000000000001E-3</v>
      </c>
      <c r="BU36" s="12">
        <v>6.0000000000000001E-3</v>
      </c>
      <c r="BV36" s="12">
        <v>6.4999999999999997E-3</v>
      </c>
      <c r="BW36" s="12">
        <v>6.7000000000000002E-3</v>
      </c>
      <c r="BX36" s="12">
        <v>6.4999999999999997E-3</v>
      </c>
      <c r="BY36" s="12">
        <v>6.1999999999999998E-3</v>
      </c>
      <c r="BZ36" s="12">
        <v>6.0000000000000001E-3</v>
      </c>
      <c r="CA36" s="12">
        <v>6.1999999999999998E-3</v>
      </c>
      <c r="CB36" s="12">
        <v>6.4999999999999997E-3</v>
      </c>
      <c r="CC36" s="12">
        <v>7.1000000000000004E-3</v>
      </c>
      <c r="CD36" s="12">
        <v>7.7999999999999996E-3</v>
      </c>
      <c r="CE36" s="12">
        <v>8.6E-3</v>
      </c>
      <c r="CF36" s="12">
        <v>9.2999999999999992E-3</v>
      </c>
      <c r="CG36" s="12">
        <v>9.7999999999999997E-3</v>
      </c>
      <c r="CH36" s="12">
        <v>0.01</v>
      </c>
    </row>
    <row r="37" spans="1:86" x14ac:dyDescent="0.2">
      <c r="A37" s="6">
        <v>55</v>
      </c>
      <c r="B37" s="11">
        <v>2.9000000000000001E-2</v>
      </c>
      <c r="C37" s="11">
        <v>2.76E-2</v>
      </c>
      <c r="D37" s="11">
        <v>2.5999999999999999E-2</v>
      </c>
      <c r="E37" s="11">
        <v>2.4199999999999999E-2</v>
      </c>
      <c r="F37" s="11">
        <v>2.2100000000000002E-2</v>
      </c>
      <c r="G37" s="11">
        <v>1.9800000000000002E-2</v>
      </c>
      <c r="H37" s="11">
        <v>1.7500000000000002E-2</v>
      </c>
      <c r="I37" s="11">
        <v>1.5299999999999999E-2</v>
      </c>
      <c r="J37" s="11">
        <v>1.3100000000000001E-2</v>
      </c>
      <c r="K37" s="11">
        <v>1.0800000000000001E-2</v>
      </c>
      <c r="L37" s="11">
        <v>8.3999999999999995E-3</v>
      </c>
      <c r="M37" s="11">
        <v>5.8999999999999999E-3</v>
      </c>
      <c r="N37" s="11">
        <v>3.7000000000000002E-3</v>
      </c>
      <c r="O37" s="11">
        <v>2E-3</v>
      </c>
      <c r="P37" s="11">
        <v>8.9999999999999998E-4</v>
      </c>
      <c r="Q37" s="11">
        <v>5.0000000000000001E-4</v>
      </c>
      <c r="R37" s="11">
        <v>1.1000000000000001E-3</v>
      </c>
      <c r="S37" s="11">
        <v>2.8E-3</v>
      </c>
      <c r="T37" s="11">
        <v>5.5999999999999999E-3</v>
      </c>
      <c r="U37" s="11">
        <v>9.1000000000000004E-3</v>
      </c>
      <c r="V37" s="11">
        <v>1.2999999999999999E-2</v>
      </c>
      <c r="W37" s="11">
        <v>1.6799999999999999E-2</v>
      </c>
      <c r="X37" s="11">
        <v>2.01E-2</v>
      </c>
      <c r="Y37" s="11">
        <v>2.2499999999999999E-2</v>
      </c>
      <c r="Z37" s="11">
        <v>2.3599999999999999E-2</v>
      </c>
      <c r="AA37" s="11">
        <v>2.3400000000000001E-2</v>
      </c>
      <c r="AB37" s="11">
        <v>2.1899999999999999E-2</v>
      </c>
      <c r="AC37" s="11">
        <v>1.9599999999999999E-2</v>
      </c>
      <c r="AD37" s="11">
        <v>1.67E-2</v>
      </c>
      <c r="AE37" s="11">
        <v>1.38E-2</v>
      </c>
      <c r="AF37" s="11">
        <v>1.1299999999999999E-2</v>
      </c>
      <c r="AG37" s="11">
        <v>9.4999999999999998E-3</v>
      </c>
      <c r="AH37" s="11">
        <v>8.3999999999999995E-3</v>
      </c>
      <c r="AI37" s="11">
        <v>8.0000000000000002E-3</v>
      </c>
      <c r="AJ37" s="11">
        <v>8.2000000000000007E-3</v>
      </c>
      <c r="AK37" s="11">
        <v>8.8000000000000005E-3</v>
      </c>
      <c r="AL37" s="11">
        <v>9.7000000000000003E-3</v>
      </c>
      <c r="AM37" s="11">
        <v>1.0699999999999999E-2</v>
      </c>
      <c r="AN37" s="11">
        <v>1.17E-2</v>
      </c>
      <c r="AO37" s="11">
        <v>1.26E-2</v>
      </c>
      <c r="AP37" s="11">
        <v>1.3299999999999999E-2</v>
      </c>
      <c r="AQ37" s="11">
        <v>1.38E-2</v>
      </c>
      <c r="AR37" s="11">
        <v>1.41E-2</v>
      </c>
      <c r="AS37" s="11">
        <v>1.43E-2</v>
      </c>
      <c r="AT37" s="11">
        <v>1.43E-2</v>
      </c>
      <c r="AU37" s="11">
        <v>1.43E-2</v>
      </c>
      <c r="AV37" s="11">
        <v>1.4E-2</v>
      </c>
      <c r="AW37" s="11">
        <v>1.35E-2</v>
      </c>
      <c r="AX37" s="11">
        <v>1.29E-2</v>
      </c>
      <c r="AY37" s="11">
        <v>1.24E-2</v>
      </c>
      <c r="AZ37" s="11">
        <v>1.21E-2</v>
      </c>
      <c r="BA37" s="11">
        <v>1.2E-2</v>
      </c>
      <c r="BB37" s="11">
        <v>1.18E-2</v>
      </c>
      <c r="BC37" s="11">
        <v>1.15E-2</v>
      </c>
      <c r="BD37" s="11">
        <v>1.06E-2</v>
      </c>
      <c r="BE37" s="11">
        <v>9.1000000000000004E-3</v>
      </c>
      <c r="BF37" s="11">
        <v>7.0000000000000001E-3</v>
      </c>
      <c r="BG37" s="11">
        <v>4.3E-3</v>
      </c>
      <c r="BH37" s="11">
        <v>1.2999999999999999E-3</v>
      </c>
      <c r="BI37" s="11">
        <v>-1.8E-3</v>
      </c>
      <c r="BJ37" s="11">
        <v>-4.5999999999999999E-3</v>
      </c>
      <c r="BK37" s="11">
        <v>-6.7999999999999996E-3</v>
      </c>
      <c r="BL37" s="11">
        <v>-8.3000000000000001E-3</v>
      </c>
      <c r="BM37" s="11">
        <v>-8.8000000000000005E-3</v>
      </c>
      <c r="BN37" s="11">
        <v>-8.5000000000000006E-3</v>
      </c>
      <c r="BO37" s="12">
        <v>-6.8999999999999999E-3</v>
      </c>
      <c r="BP37" s="12">
        <v>-4.7000000000000002E-3</v>
      </c>
      <c r="BQ37" s="12">
        <v>-2.3E-3</v>
      </c>
      <c r="BR37" s="12">
        <v>2.0000000000000001E-4</v>
      </c>
      <c r="BS37" s="12">
        <v>2.5000000000000001E-3</v>
      </c>
      <c r="BT37" s="12">
        <v>4.4999999999999997E-3</v>
      </c>
      <c r="BU37" s="12">
        <v>6.0000000000000001E-3</v>
      </c>
      <c r="BV37" s="12">
        <v>7.0000000000000001E-3</v>
      </c>
      <c r="BW37" s="12">
        <v>7.4000000000000003E-3</v>
      </c>
      <c r="BX37" s="12">
        <v>7.3000000000000001E-3</v>
      </c>
      <c r="BY37" s="12">
        <v>7.0000000000000001E-3</v>
      </c>
      <c r="BZ37" s="12">
        <v>6.7999999999999996E-3</v>
      </c>
      <c r="CA37" s="12">
        <v>6.7999999999999996E-3</v>
      </c>
      <c r="CB37" s="12">
        <v>7.1000000000000004E-3</v>
      </c>
      <c r="CC37" s="12">
        <v>7.4999999999999997E-3</v>
      </c>
      <c r="CD37" s="12">
        <v>8.0999999999999996E-3</v>
      </c>
      <c r="CE37" s="12">
        <v>8.6999999999999994E-3</v>
      </c>
      <c r="CF37" s="12">
        <v>9.4000000000000004E-3</v>
      </c>
      <c r="CG37" s="12">
        <v>9.7999999999999997E-3</v>
      </c>
      <c r="CH37" s="12">
        <v>0.01</v>
      </c>
    </row>
    <row r="38" spans="1:86" x14ac:dyDescent="0.2">
      <c r="A38" s="6">
        <v>56</v>
      </c>
      <c r="B38" s="11">
        <v>2.9499999999999998E-2</v>
      </c>
      <c r="C38" s="11">
        <v>2.76E-2</v>
      </c>
      <c r="D38" s="11">
        <v>2.5700000000000001E-2</v>
      </c>
      <c r="E38" s="11">
        <v>2.3599999999999999E-2</v>
      </c>
      <c r="F38" s="11">
        <v>2.12E-2</v>
      </c>
      <c r="G38" s="11">
        <v>1.89E-2</v>
      </c>
      <c r="H38" s="11">
        <v>1.6799999999999999E-2</v>
      </c>
      <c r="I38" s="11">
        <v>1.4800000000000001E-2</v>
      </c>
      <c r="J38" s="11">
        <v>1.2999999999999999E-2</v>
      </c>
      <c r="K38" s="11">
        <v>1.0999999999999999E-2</v>
      </c>
      <c r="L38" s="11">
        <v>8.8999999999999999E-3</v>
      </c>
      <c r="M38" s="11">
        <v>6.7000000000000002E-3</v>
      </c>
      <c r="N38" s="11">
        <v>4.7000000000000002E-3</v>
      </c>
      <c r="O38" s="11">
        <v>3.0000000000000001E-3</v>
      </c>
      <c r="P38" s="11">
        <v>1.8E-3</v>
      </c>
      <c r="Q38" s="11">
        <v>1.1999999999999999E-3</v>
      </c>
      <c r="R38" s="11">
        <v>1.5E-3</v>
      </c>
      <c r="S38" s="11">
        <v>2.8999999999999998E-3</v>
      </c>
      <c r="T38" s="11">
        <v>5.4000000000000003E-3</v>
      </c>
      <c r="U38" s="11">
        <v>8.6E-3</v>
      </c>
      <c r="V38" s="11">
        <v>1.23E-2</v>
      </c>
      <c r="W38" s="11">
        <v>1.61E-2</v>
      </c>
      <c r="X38" s="11">
        <v>1.9400000000000001E-2</v>
      </c>
      <c r="Y38" s="11">
        <v>2.18E-2</v>
      </c>
      <c r="Z38" s="11">
        <v>2.3E-2</v>
      </c>
      <c r="AA38" s="11">
        <v>2.2800000000000001E-2</v>
      </c>
      <c r="AB38" s="11">
        <v>2.1299999999999999E-2</v>
      </c>
      <c r="AC38" s="11">
        <v>1.8800000000000001E-2</v>
      </c>
      <c r="AD38" s="11">
        <v>1.5699999999999999E-2</v>
      </c>
      <c r="AE38" s="11">
        <v>1.26E-2</v>
      </c>
      <c r="AF38" s="11">
        <v>0.01</v>
      </c>
      <c r="AG38" s="11">
        <v>8.2000000000000007E-3</v>
      </c>
      <c r="AH38" s="11">
        <v>7.1999999999999998E-3</v>
      </c>
      <c r="AI38" s="11">
        <v>7.0000000000000001E-3</v>
      </c>
      <c r="AJ38" s="11">
        <v>7.4000000000000003E-3</v>
      </c>
      <c r="AK38" s="11">
        <v>8.0999999999999996E-3</v>
      </c>
      <c r="AL38" s="11">
        <v>8.9999999999999993E-3</v>
      </c>
      <c r="AM38" s="11">
        <v>0.01</v>
      </c>
      <c r="AN38" s="11">
        <v>1.11E-2</v>
      </c>
      <c r="AO38" s="11">
        <v>1.2E-2</v>
      </c>
      <c r="AP38" s="11">
        <v>1.2699999999999999E-2</v>
      </c>
      <c r="AQ38" s="11">
        <v>1.32E-2</v>
      </c>
      <c r="AR38" s="11">
        <v>1.35E-2</v>
      </c>
      <c r="AS38" s="11">
        <v>1.3599999999999999E-2</v>
      </c>
      <c r="AT38" s="11">
        <v>1.37E-2</v>
      </c>
      <c r="AU38" s="11">
        <v>1.37E-2</v>
      </c>
      <c r="AV38" s="11">
        <v>1.37E-2</v>
      </c>
      <c r="AW38" s="11">
        <v>1.35E-2</v>
      </c>
      <c r="AX38" s="11">
        <v>1.35E-2</v>
      </c>
      <c r="AY38" s="11">
        <v>1.3599999999999999E-2</v>
      </c>
      <c r="AZ38" s="11">
        <v>1.3899999999999999E-2</v>
      </c>
      <c r="BA38" s="11">
        <v>1.44E-2</v>
      </c>
      <c r="BB38" s="11">
        <v>1.47E-2</v>
      </c>
      <c r="BC38" s="11">
        <v>1.47E-2</v>
      </c>
      <c r="BD38" s="11">
        <v>1.3899999999999999E-2</v>
      </c>
      <c r="BE38" s="11">
        <v>1.24E-2</v>
      </c>
      <c r="BF38" s="11">
        <v>0.01</v>
      </c>
      <c r="BG38" s="11">
        <v>6.7999999999999996E-3</v>
      </c>
      <c r="BH38" s="11">
        <v>3.2000000000000002E-3</v>
      </c>
      <c r="BI38" s="11">
        <v>-5.9999999999999995E-4</v>
      </c>
      <c r="BJ38" s="11">
        <v>-4.1999999999999997E-3</v>
      </c>
      <c r="BK38" s="11">
        <v>-7.1999999999999998E-3</v>
      </c>
      <c r="BL38" s="11">
        <v>-9.1999999999999998E-3</v>
      </c>
      <c r="BM38" s="11">
        <v>-1.04E-2</v>
      </c>
      <c r="BN38" s="11">
        <v>-1.06E-2</v>
      </c>
      <c r="BO38" s="12">
        <v>-9.1999999999999998E-3</v>
      </c>
      <c r="BP38" s="12">
        <v>-7.0000000000000001E-3</v>
      </c>
      <c r="BQ38" s="12">
        <v>-4.3E-3</v>
      </c>
      <c r="BR38" s="12">
        <v>-1.5E-3</v>
      </c>
      <c r="BS38" s="12">
        <v>1.2999999999999999E-3</v>
      </c>
      <c r="BT38" s="12">
        <v>3.7000000000000002E-3</v>
      </c>
      <c r="BU38" s="12">
        <v>5.7000000000000002E-3</v>
      </c>
      <c r="BV38" s="12">
        <v>7.1000000000000004E-3</v>
      </c>
      <c r="BW38" s="12">
        <v>7.9000000000000008E-3</v>
      </c>
      <c r="BX38" s="12">
        <v>8.0000000000000002E-3</v>
      </c>
      <c r="BY38" s="12">
        <v>7.7000000000000002E-3</v>
      </c>
      <c r="BZ38" s="12">
        <v>7.4999999999999997E-3</v>
      </c>
      <c r="CA38" s="12">
        <v>7.4999999999999997E-3</v>
      </c>
      <c r="CB38" s="12">
        <v>7.6E-3</v>
      </c>
      <c r="CC38" s="12">
        <v>7.9000000000000008E-3</v>
      </c>
      <c r="CD38" s="12">
        <v>8.3000000000000001E-3</v>
      </c>
      <c r="CE38" s="12">
        <v>8.8999999999999999E-3</v>
      </c>
      <c r="CF38" s="12">
        <v>9.4000000000000004E-3</v>
      </c>
      <c r="CG38" s="12">
        <v>9.7999999999999997E-3</v>
      </c>
      <c r="CH38" s="12">
        <v>0.01</v>
      </c>
    </row>
    <row r="39" spans="1:86" x14ac:dyDescent="0.2">
      <c r="A39" s="6">
        <v>57</v>
      </c>
      <c r="B39" s="11">
        <v>3.0099999999999998E-2</v>
      </c>
      <c r="C39" s="11">
        <v>2.7799999999999998E-2</v>
      </c>
      <c r="D39" s="11">
        <v>2.5499999999999998E-2</v>
      </c>
      <c r="E39" s="11">
        <v>2.3E-2</v>
      </c>
      <c r="F39" s="11">
        <v>2.0400000000000001E-2</v>
      </c>
      <c r="G39" s="11">
        <v>1.7899999999999999E-2</v>
      </c>
      <c r="H39" s="11">
        <v>1.5800000000000002E-2</v>
      </c>
      <c r="I39" s="11">
        <v>1.41E-2</v>
      </c>
      <c r="J39" s="11">
        <v>1.24E-2</v>
      </c>
      <c r="K39" s="11">
        <v>1.0800000000000001E-2</v>
      </c>
      <c r="L39" s="11">
        <v>9.1000000000000004E-3</v>
      </c>
      <c r="M39" s="11">
        <v>7.3000000000000001E-3</v>
      </c>
      <c r="N39" s="11">
        <v>5.4999999999999997E-3</v>
      </c>
      <c r="O39" s="11">
        <v>4.1000000000000003E-3</v>
      </c>
      <c r="P39" s="11">
        <v>2.8999999999999998E-3</v>
      </c>
      <c r="Q39" s="11">
        <v>2.3E-3</v>
      </c>
      <c r="R39" s="11">
        <v>2.3999999999999998E-3</v>
      </c>
      <c r="S39" s="11">
        <v>3.5000000000000001E-3</v>
      </c>
      <c r="T39" s="11">
        <v>5.5999999999999999E-3</v>
      </c>
      <c r="U39" s="11">
        <v>8.6E-3</v>
      </c>
      <c r="V39" s="11">
        <v>1.2E-2</v>
      </c>
      <c r="W39" s="11">
        <v>1.55E-2</v>
      </c>
      <c r="X39" s="11">
        <v>1.8700000000000001E-2</v>
      </c>
      <c r="Y39" s="11">
        <v>2.1100000000000001E-2</v>
      </c>
      <c r="Z39" s="11">
        <v>2.2200000000000001E-2</v>
      </c>
      <c r="AA39" s="11">
        <v>2.1999999999999999E-2</v>
      </c>
      <c r="AB39" s="11">
        <v>2.0500000000000001E-2</v>
      </c>
      <c r="AC39" s="11">
        <v>1.7899999999999999E-2</v>
      </c>
      <c r="AD39" s="11">
        <v>1.4800000000000001E-2</v>
      </c>
      <c r="AE39" s="11">
        <v>1.1599999999999999E-2</v>
      </c>
      <c r="AF39" s="11">
        <v>8.8999999999999999E-3</v>
      </c>
      <c r="AG39" s="11">
        <v>7.1000000000000004E-3</v>
      </c>
      <c r="AH39" s="11">
        <v>6.1999999999999998E-3</v>
      </c>
      <c r="AI39" s="11">
        <v>6.1000000000000004E-3</v>
      </c>
      <c r="AJ39" s="11">
        <v>6.6E-3</v>
      </c>
      <c r="AK39" s="11">
        <v>7.4999999999999997E-3</v>
      </c>
      <c r="AL39" s="11">
        <v>8.3999999999999995E-3</v>
      </c>
      <c r="AM39" s="11">
        <v>9.4999999999999998E-3</v>
      </c>
      <c r="AN39" s="11">
        <v>1.0500000000000001E-2</v>
      </c>
      <c r="AO39" s="11">
        <v>1.14E-2</v>
      </c>
      <c r="AP39" s="11">
        <v>1.2E-2</v>
      </c>
      <c r="AQ39" s="11">
        <v>1.24E-2</v>
      </c>
      <c r="AR39" s="11">
        <v>1.2699999999999999E-2</v>
      </c>
      <c r="AS39" s="11">
        <v>1.2800000000000001E-2</v>
      </c>
      <c r="AT39" s="11">
        <v>1.29E-2</v>
      </c>
      <c r="AU39" s="11">
        <v>1.2999999999999999E-2</v>
      </c>
      <c r="AV39" s="11">
        <v>1.3100000000000001E-2</v>
      </c>
      <c r="AW39" s="11">
        <v>1.34E-2</v>
      </c>
      <c r="AX39" s="11">
        <v>1.37E-2</v>
      </c>
      <c r="AY39" s="11">
        <v>1.44E-2</v>
      </c>
      <c r="AZ39" s="11">
        <v>1.5299999999999999E-2</v>
      </c>
      <c r="BA39" s="11">
        <v>1.6299999999999999E-2</v>
      </c>
      <c r="BB39" s="11">
        <v>1.7100000000000001E-2</v>
      </c>
      <c r="BC39" s="11">
        <v>1.7500000000000002E-2</v>
      </c>
      <c r="BD39" s="11">
        <v>1.7000000000000001E-2</v>
      </c>
      <c r="BE39" s="11">
        <v>1.55E-2</v>
      </c>
      <c r="BF39" s="11">
        <v>1.2999999999999999E-2</v>
      </c>
      <c r="BG39" s="11">
        <v>9.5999999999999992E-3</v>
      </c>
      <c r="BH39" s="11">
        <v>5.5999999999999999E-3</v>
      </c>
      <c r="BI39" s="11">
        <v>1.2999999999999999E-3</v>
      </c>
      <c r="BJ39" s="11">
        <v>-3.0000000000000001E-3</v>
      </c>
      <c r="BK39" s="11">
        <v>-6.6E-3</v>
      </c>
      <c r="BL39" s="11">
        <v>-9.4000000000000004E-3</v>
      </c>
      <c r="BM39" s="11">
        <v>-1.12E-2</v>
      </c>
      <c r="BN39" s="11">
        <v>-1.2200000000000001E-2</v>
      </c>
      <c r="BO39" s="12">
        <v>-1.0999999999999999E-2</v>
      </c>
      <c r="BP39" s="12">
        <v>-8.8999999999999999E-3</v>
      </c>
      <c r="BQ39" s="12">
        <v>-6.1999999999999998E-3</v>
      </c>
      <c r="BR39" s="12">
        <v>-3.0999999999999999E-3</v>
      </c>
      <c r="BS39" s="12">
        <v>0</v>
      </c>
      <c r="BT39" s="12">
        <v>2.8E-3</v>
      </c>
      <c r="BU39" s="12">
        <v>5.1999999999999998E-3</v>
      </c>
      <c r="BV39" s="12">
        <v>7.0000000000000001E-3</v>
      </c>
      <c r="BW39" s="12">
        <v>8.0999999999999996E-3</v>
      </c>
      <c r="BX39" s="12">
        <v>8.3999999999999995E-3</v>
      </c>
      <c r="BY39" s="12">
        <v>8.3000000000000001E-3</v>
      </c>
      <c r="BZ39" s="12">
        <v>8.0999999999999996E-3</v>
      </c>
      <c r="CA39" s="12">
        <v>8.0000000000000002E-3</v>
      </c>
      <c r="CB39" s="12">
        <v>8.0999999999999996E-3</v>
      </c>
      <c r="CC39" s="12">
        <v>8.2000000000000007E-3</v>
      </c>
      <c r="CD39" s="12">
        <v>8.6E-3</v>
      </c>
      <c r="CE39" s="12">
        <v>8.9999999999999993E-3</v>
      </c>
      <c r="CF39" s="12">
        <v>9.4999999999999998E-3</v>
      </c>
      <c r="CG39" s="12">
        <v>9.7999999999999997E-3</v>
      </c>
      <c r="CH39" s="12">
        <v>0.01</v>
      </c>
    </row>
    <row r="40" spans="1:86" x14ac:dyDescent="0.2">
      <c r="A40" s="6">
        <v>58</v>
      </c>
      <c r="B40" s="11">
        <v>3.0599999999999999E-2</v>
      </c>
      <c r="C40" s="11">
        <v>2.8000000000000001E-2</v>
      </c>
      <c r="D40" s="11">
        <v>2.52E-2</v>
      </c>
      <c r="E40" s="11">
        <v>2.24E-2</v>
      </c>
      <c r="F40" s="11">
        <v>1.9599999999999999E-2</v>
      </c>
      <c r="G40" s="11">
        <v>1.7000000000000001E-2</v>
      </c>
      <c r="H40" s="11">
        <v>1.4800000000000001E-2</v>
      </c>
      <c r="I40" s="11">
        <v>1.2999999999999999E-2</v>
      </c>
      <c r="J40" s="11">
        <v>1.1599999999999999E-2</v>
      </c>
      <c r="K40" s="11">
        <v>1.03E-2</v>
      </c>
      <c r="L40" s="11">
        <v>8.8999999999999999E-3</v>
      </c>
      <c r="M40" s="11">
        <v>7.6E-3</v>
      </c>
      <c r="N40" s="11">
        <v>6.3E-3</v>
      </c>
      <c r="O40" s="11">
        <v>5.1999999999999998E-3</v>
      </c>
      <c r="P40" s="11">
        <v>4.3E-3</v>
      </c>
      <c r="Q40" s="11">
        <v>3.7000000000000002E-3</v>
      </c>
      <c r="R40" s="11">
        <v>3.7000000000000002E-3</v>
      </c>
      <c r="S40" s="11">
        <v>4.5999999999999999E-3</v>
      </c>
      <c r="T40" s="11">
        <v>6.4000000000000003E-3</v>
      </c>
      <c r="U40" s="11">
        <v>8.8999999999999999E-3</v>
      </c>
      <c r="V40" s="11">
        <v>1.1900000000000001E-2</v>
      </c>
      <c r="W40" s="11">
        <v>1.5100000000000001E-2</v>
      </c>
      <c r="X40" s="11">
        <v>1.7999999999999999E-2</v>
      </c>
      <c r="Y40" s="11">
        <v>2.0199999999999999E-2</v>
      </c>
      <c r="Z40" s="11">
        <v>2.1299999999999999E-2</v>
      </c>
      <c r="AA40" s="11">
        <v>2.1000000000000001E-2</v>
      </c>
      <c r="AB40" s="11">
        <v>1.95E-2</v>
      </c>
      <c r="AC40" s="11">
        <v>1.7000000000000001E-2</v>
      </c>
      <c r="AD40" s="11">
        <v>1.3899999999999999E-2</v>
      </c>
      <c r="AE40" s="11">
        <v>1.0699999999999999E-2</v>
      </c>
      <c r="AF40" s="11">
        <v>8.0000000000000002E-3</v>
      </c>
      <c r="AG40" s="11">
        <v>6.1999999999999998E-3</v>
      </c>
      <c r="AH40" s="11">
        <v>5.3E-3</v>
      </c>
      <c r="AI40" s="11">
        <v>5.3E-3</v>
      </c>
      <c r="AJ40" s="11">
        <v>5.8999999999999999E-3</v>
      </c>
      <c r="AK40" s="11">
        <v>6.8999999999999999E-3</v>
      </c>
      <c r="AL40" s="11">
        <v>8.0000000000000002E-3</v>
      </c>
      <c r="AM40" s="11">
        <v>9.1000000000000004E-3</v>
      </c>
      <c r="AN40" s="11">
        <v>1.01E-2</v>
      </c>
      <c r="AO40" s="11">
        <v>1.09E-2</v>
      </c>
      <c r="AP40" s="11">
        <v>1.14E-2</v>
      </c>
      <c r="AQ40" s="11">
        <v>1.17E-2</v>
      </c>
      <c r="AR40" s="11">
        <v>1.18E-2</v>
      </c>
      <c r="AS40" s="11">
        <v>1.1900000000000001E-2</v>
      </c>
      <c r="AT40" s="11">
        <v>1.2E-2</v>
      </c>
      <c r="AU40" s="11">
        <v>1.2200000000000001E-2</v>
      </c>
      <c r="AV40" s="11">
        <v>1.2500000000000001E-2</v>
      </c>
      <c r="AW40" s="11">
        <v>1.3100000000000001E-2</v>
      </c>
      <c r="AX40" s="11">
        <v>1.38E-2</v>
      </c>
      <c r="AY40" s="11">
        <v>1.49E-2</v>
      </c>
      <c r="AZ40" s="11">
        <v>1.6299999999999999E-2</v>
      </c>
      <c r="BA40" s="11">
        <v>1.77E-2</v>
      </c>
      <c r="BB40" s="11">
        <v>1.89E-2</v>
      </c>
      <c r="BC40" s="11">
        <v>1.9699999999999999E-2</v>
      </c>
      <c r="BD40" s="11">
        <v>1.95E-2</v>
      </c>
      <c r="BE40" s="11">
        <v>1.8200000000000001E-2</v>
      </c>
      <c r="BF40" s="11">
        <v>1.5900000000000001E-2</v>
      </c>
      <c r="BG40" s="11">
        <v>1.2500000000000001E-2</v>
      </c>
      <c r="BH40" s="11">
        <v>8.3000000000000001E-3</v>
      </c>
      <c r="BI40" s="11">
        <v>3.7000000000000002E-3</v>
      </c>
      <c r="BJ40" s="11">
        <v>-1E-3</v>
      </c>
      <c r="BK40" s="11">
        <v>-5.1999999999999998E-3</v>
      </c>
      <c r="BL40" s="11">
        <v>-8.6999999999999994E-3</v>
      </c>
      <c r="BM40" s="11">
        <v>-1.12E-2</v>
      </c>
      <c r="BN40" s="11">
        <v>-1.2999999999999999E-2</v>
      </c>
      <c r="BO40" s="12">
        <v>-1.2200000000000001E-2</v>
      </c>
      <c r="BP40" s="12">
        <v>-1.03E-2</v>
      </c>
      <c r="BQ40" s="12">
        <v>-7.7000000000000002E-3</v>
      </c>
      <c r="BR40" s="12">
        <v>-4.5999999999999999E-3</v>
      </c>
      <c r="BS40" s="12">
        <v>-1.2999999999999999E-3</v>
      </c>
      <c r="BT40" s="12">
        <v>1.8E-3</v>
      </c>
      <c r="BU40" s="12">
        <v>4.4999999999999997E-3</v>
      </c>
      <c r="BV40" s="12">
        <v>6.6E-3</v>
      </c>
      <c r="BW40" s="12">
        <v>8.0000000000000002E-3</v>
      </c>
      <c r="BX40" s="12">
        <v>8.6E-3</v>
      </c>
      <c r="BY40" s="12">
        <v>8.6E-3</v>
      </c>
      <c r="BZ40" s="12">
        <v>8.6E-3</v>
      </c>
      <c r="CA40" s="12">
        <v>8.5000000000000006E-3</v>
      </c>
      <c r="CB40" s="12">
        <v>8.5000000000000006E-3</v>
      </c>
      <c r="CC40" s="12">
        <v>8.6E-3</v>
      </c>
      <c r="CD40" s="12">
        <v>8.8000000000000005E-3</v>
      </c>
      <c r="CE40" s="12">
        <v>9.1999999999999998E-3</v>
      </c>
      <c r="CF40" s="12">
        <v>9.4999999999999998E-3</v>
      </c>
      <c r="CG40" s="12">
        <v>9.9000000000000008E-3</v>
      </c>
      <c r="CH40" s="12">
        <v>0.01</v>
      </c>
    </row>
    <row r="41" spans="1:86" x14ac:dyDescent="0.2">
      <c r="A41" s="6">
        <v>59</v>
      </c>
      <c r="B41" s="11">
        <v>3.1E-2</v>
      </c>
      <c r="C41" s="11">
        <v>2.8000000000000001E-2</v>
      </c>
      <c r="D41" s="11">
        <v>2.4899999999999999E-2</v>
      </c>
      <c r="E41" s="11">
        <v>2.18E-2</v>
      </c>
      <c r="F41" s="11">
        <v>1.8800000000000001E-2</v>
      </c>
      <c r="G41" s="11">
        <v>1.6E-2</v>
      </c>
      <c r="H41" s="11">
        <v>1.37E-2</v>
      </c>
      <c r="I41" s="11">
        <v>1.1900000000000001E-2</v>
      </c>
      <c r="J41" s="11">
        <v>1.06E-2</v>
      </c>
      <c r="K41" s="11">
        <v>9.4999999999999998E-3</v>
      </c>
      <c r="L41" s="11">
        <v>8.5000000000000006E-3</v>
      </c>
      <c r="M41" s="11">
        <v>7.6E-3</v>
      </c>
      <c r="N41" s="11">
        <v>6.8999999999999999E-3</v>
      </c>
      <c r="O41" s="11">
        <v>6.3E-3</v>
      </c>
      <c r="P41" s="11">
        <v>5.7000000000000002E-3</v>
      </c>
      <c r="Q41" s="11">
        <v>5.4000000000000003E-3</v>
      </c>
      <c r="R41" s="11">
        <v>5.4000000000000003E-3</v>
      </c>
      <c r="S41" s="11">
        <v>6.1000000000000004E-3</v>
      </c>
      <c r="T41" s="11">
        <v>7.6E-3</v>
      </c>
      <c r="U41" s="11">
        <v>9.7000000000000003E-3</v>
      </c>
      <c r="V41" s="11">
        <v>1.2200000000000001E-2</v>
      </c>
      <c r="W41" s="11">
        <v>1.49E-2</v>
      </c>
      <c r="X41" s="11">
        <v>1.7399999999999999E-2</v>
      </c>
      <c r="Y41" s="11">
        <v>1.9300000000000001E-2</v>
      </c>
      <c r="Z41" s="11">
        <v>2.0199999999999999E-2</v>
      </c>
      <c r="AA41" s="11">
        <v>1.9800000000000002E-2</v>
      </c>
      <c r="AB41" s="11">
        <v>1.84E-2</v>
      </c>
      <c r="AC41" s="11">
        <v>1.5900000000000001E-2</v>
      </c>
      <c r="AD41" s="11">
        <v>1.29E-2</v>
      </c>
      <c r="AE41" s="11">
        <v>9.7999999999999997E-3</v>
      </c>
      <c r="AF41" s="11">
        <v>7.1999999999999998E-3</v>
      </c>
      <c r="AG41" s="11">
        <v>5.4000000000000003E-3</v>
      </c>
      <c r="AH41" s="11">
        <v>4.4999999999999997E-3</v>
      </c>
      <c r="AI41" s="11">
        <v>4.4999999999999997E-3</v>
      </c>
      <c r="AJ41" s="11">
        <v>5.1999999999999998E-3</v>
      </c>
      <c r="AK41" s="11">
        <v>6.3E-3</v>
      </c>
      <c r="AL41" s="11">
        <v>7.4999999999999997E-3</v>
      </c>
      <c r="AM41" s="11">
        <v>8.6999999999999994E-3</v>
      </c>
      <c r="AN41" s="11">
        <v>9.7999999999999997E-3</v>
      </c>
      <c r="AO41" s="11">
        <v>1.0500000000000001E-2</v>
      </c>
      <c r="AP41" s="11">
        <v>1.0800000000000001E-2</v>
      </c>
      <c r="AQ41" s="11">
        <v>1.09E-2</v>
      </c>
      <c r="AR41" s="11">
        <v>1.0800000000000001E-2</v>
      </c>
      <c r="AS41" s="11">
        <v>1.0800000000000001E-2</v>
      </c>
      <c r="AT41" s="11">
        <v>1.09E-2</v>
      </c>
      <c r="AU41" s="11">
        <v>1.12E-2</v>
      </c>
      <c r="AV41" s="11">
        <v>1.18E-2</v>
      </c>
      <c r="AW41" s="11">
        <v>1.2699999999999999E-2</v>
      </c>
      <c r="AX41" s="11">
        <v>1.38E-2</v>
      </c>
      <c r="AY41" s="11">
        <v>1.52E-2</v>
      </c>
      <c r="AZ41" s="11">
        <v>1.6899999999999998E-2</v>
      </c>
      <c r="BA41" s="11">
        <v>1.8599999999999998E-2</v>
      </c>
      <c r="BB41" s="11">
        <v>2.0199999999999999E-2</v>
      </c>
      <c r="BC41" s="11">
        <v>2.1299999999999999E-2</v>
      </c>
      <c r="BD41" s="11">
        <v>2.1399999999999999E-2</v>
      </c>
      <c r="BE41" s="11">
        <v>2.0500000000000001E-2</v>
      </c>
      <c r="BF41" s="11">
        <v>1.84E-2</v>
      </c>
      <c r="BG41" s="11">
        <v>1.52E-2</v>
      </c>
      <c r="BH41" s="11">
        <v>1.12E-2</v>
      </c>
      <c r="BI41" s="11">
        <v>6.4999999999999997E-3</v>
      </c>
      <c r="BJ41" s="11">
        <v>1.6000000000000001E-3</v>
      </c>
      <c r="BK41" s="11">
        <v>-3.0999999999999999E-3</v>
      </c>
      <c r="BL41" s="11">
        <v>-7.1999999999999998E-3</v>
      </c>
      <c r="BM41" s="11">
        <v>-1.04E-2</v>
      </c>
      <c r="BN41" s="11">
        <v>-1.29E-2</v>
      </c>
      <c r="BO41" s="12">
        <v>-1.26E-2</v>
      </c>
      <c r="BP41" s="12">
        <v>-1.11E-2</v>
      </c>
      <c r="BQ41" s="12">
        <v>-8.6999999999999994E-3</v>
      </c>
      <c r="BR41" s="12">
        <v>-5.7000000000000002E-3</v>
      </c>
      <c r="BS41" s="12">
        <v>-2.5000000000000001E-3</v>
      </c>
      <c r="BT41" s="12">
        <v>8.0000000000000004E-4</v>
      </c>
      <c r="BU41" s="12">
        <v>3.7000000000000002E-3</v>
      </c>
      <c r="BV41" s="12">
        <v>6.1000000000000004E-3</v>
      </c>
      <c r="BW41" s="12">
        <v>7.7000000000000002E-3</v>
      </c>
      <c r="BX41" s="12">
        <v>8.6E-3</v>
      </c>
      <c r="BY41" s="12">
        <v>8.8000000000000005E-3</v>
      </c>
      <c r="BZ41" s="12">
        <v>8.8999999999999999E-3</v>
      </c>
      <c r="CA41" s="12">
        <v>8.8999999999999999E-3</v>
      </c>
      <c r="CB41" s="12">
        <v>8.8000000000000005E-3</v>
      </c>
      <c r="CC41" s="12">
        <v>8.8999999999999999E-3</v>
      </c>
      <c r="CD41" s="12">
        <v>9.1000000000000004E-3</v>
      </c>
      <c r="CE41" s="12">
        <v>9.2999999999999992E-3</v>
      </c>
      <c r="CF41" s="12">
        <v>9.5999999999999992E-3</v>
      </c>
      <c r="CG41" s="12">
        <v>9.9000000000000008E-3</v>
      </c>
      <c r="CH41" s="12">
        <v>0.01</v>
      </c>
    </row>
    <row r="42" spans="1:86" x14ac:dyDescent="0.2">
      <c r="A42" s="6">
        <v>60</v>
      </c>
      <c r="B42" s="11">
        <v>3.09E-2</v>
      </c>
      <c r="C42" s="11">
        <v>2.7699999999999999E-2</v>
      </c>
      <c r="D42" s="11">
        <v>2.4500000000000001E-2</v>
      </c>
      <c r="E42" s="11">
        <v>2.12E-2</v>
      </c>
      <c r="F42" s="11">
        <v>1.7999999999999999E-2</v>
      </c>
      <c r="G42" s="11">
        <v>1.5100000000000001E-2</v>
      </c>
      <c r="H42" s="11">
        <v>1.2699999999999999E-2</v>
      </c>
      <c r="I42" s="11">
        <v>1.09E-2</v>
      </c>
      <c r="J42" s="11">
        <v>9.5999999999999992E-3</v>
      </c>
      <c r="K42" s="11">
        <v>8.6E-3</v>
      </c>
      <c r="L42" s="11">
        <v>8.0000000000000002E-3</v>
      </c>
      <c r="M42" s="11">
        <v>7.6E-3</v>
      </c>
      <c r="N42" s="11">
        <v>7.4000000000000003E-3</v>
      </c>
      <c r="O42" s="11">
        <v>7.3000000000000001E-3</v>
      </c>
      <c r="P42" s="11">
        <v>7.3000000000000001E-3</v>
      </c>
      <c r="Q42" s="11">
        <v>7.3000000000000001E-3</v>
      </c>
      <c r="R42" s="11">
        <v>7.4000000000000003E-3</v>
      </c>
      <c r="S42" s="11">
        <v>8.0000000000000002E-3</v>
      </c>
      <c r="T42" s="11">
        <v>9.1000000000000004E-3</v>
      </c>
      <c r="U42" s="11">
        <v>1.0800000000000001E-2</v>
      </c>
      <c r="V42" s="11">
        <v>1.2800000000000001E-2</v>
      </c>
      <c r="W42" s="11">
        <v>1.4999999999999999E-2</v>
      </c>
      <c r="X42" s="11">
        <v>1.6899999999999998E-2</v>
      </c>
      <c r="Y42" s="11">
        <v>1.84E-2</v>
      </c>
      <c r="Z42" s="11">
        <v>1.9E-2</v>
      </c>
      <c r="AA42" s="11">
        <v>1.8499999999999999E-2</v>
      </c>
      <c r="AB42" s="11">
        <v>1.7100000000000001E-2</v>
      </c>
      <c r="AC42" s="11">
        <v>1.4800000000000001E-2</v>
      </c>
      <c r="AD42" s="11">
        <v>1.1900000000000001E-2</v>
      </c>
      <c r="AE42" s="11">
        <v>8.9999999999999993E-3</v>
      </c>
      <c r="AF42" s="11">
        <v>6.4999999999999997E-3</v>
      </c>
      <c r="AG42" s="11">
        <v>4.7000000000000002E-3</v>
      </c>
      <c r="AH42" s="11">
        <v>3.8E-3</v>
      </c>
      <c r="AI42" s="11">
        <v>3.8999999999999998E-3</v>
      </c>
      <c r="AJ42" s="11">
        <v>4.5999999999999999E-3</v>
      </c>
      <c r="AK42" s="11">
        <v>5.7999999999999996E-3</v>
      </c>
      <c r="AL42" s="11">
        <v>7.1999999999999998E-3</v>
      </c>
      <c r="AM42" s="11">
        <v>8.5000000000000006E-3</v>
      </c>
      <c r="AN42" s="11">
        <v>9.4999999999999998E-3</v>
      </c>
      <c r="AO42" s="11">
        <v>1.01E-2</v>
      </c>
      <c r="AP42" s="11">
        <v>1.03E-2</v>
      </c>
      <c r="AQ42" s="11">
        <v>1.01E-2</v>
      </c>
      <c r="AR42" s="11">
        <v>9.7999999999999997E-3</v>
      </c>
      <c r="AS42" s="11">
        <v>9.7000000000000003E-3</v>
      </c>
      <c r="AT42" s="11">
        <v>9.7999999999999997E-3</v>
      </c>
      <c r="AU42" s="11">
        <v>1.03E-2</v>
      </c>
      <c r="AV42" s="11">
        <v>1.11E-2</v>
      </c>
      <c r="AW42" s="11">
        <v>1.2200000000000001E-2</v>
      </c>
      <c r="AX42" s="11">
        <v>1.3599999999999999E-2</v>
      </c>
      <c r="AY42" s="11">
        <v>1.5299999999999999E-2</v>
      </c>
      <c r="AZ42" s="11">
        <v>1.72E-2</v>
      </c>
      <c r="BA42" s="11">
        <v>1.9199999999999998E-2</v>
      </c>
      <c r="BB42" s="11">
        <v>2.1000000000000001E-2</v>
      </c>
      <c r="BC42" s="11">
        <v>2.24E-2</v>
      </c>
      <c r="BD42" s="11">
        <v>2.29E-2</v>
      </c>
      <c r="BE42" s="11">
        <v>2.23E-2</v>
      </c>
      <c r="BF42" s="11">
        <v>2.0500000000000001E-2</v>
      </c>
      <c r="BG42" s="11">
        <v>1.77E-2</v>
      </c>
      <c r="BH42" s="11">
        <v>1.3899999999999999E-2</v>
      </c>
      <c r="BI42" s="11">
        <v>9.2999999999999992E-3</v>
      </c>
      <c r="BJ42" s="11">
        <v>4.4000000000000003E-3</v>
      </c>
      <c r="BK42" s="11">
        <v>-5.9999999999999995E-4</v>
      </c>
      <c r="BL42" s="11">
        <v>-5.1000000000000004E-3</v>
      </c>
      <c r="BM42" s="11">
        <v>-8.8999999999999999E-3</v>
      </c>
      <c r="BN42" s="11">
        <v>-1.2E-2</v>
      </c>
      <c r="BO42" s="12">
        <v>-1.21E-2</v>
      </c>
      <c r="BP42" s="12">
        <v>-1.0999999999999999E-2</v>
      </c>
      <c r="BQ42" s="12">
        <v>-8.9999999999999993E-3</v>
      </c>
      <c r="BR42" s="12">
        <v>-6.4000000000000003E-3</v>
      </c>
      <c r="BS42" s="12">
        <v>-3.3E-3</v>
      </c>
      <c r="BT42" s="12">
        <v>-1E-4</v>
      </c>
      <c r="BU42" s="12">
        <v>2.8999999999999998E-3</v>
      </c>
      <c r="BV42" s="12">
        <v>5.4000000000000003E-3</v>
      </c>
      <c r="BW42" s="12">
        <v>7.3000000000000001E-3</v>
      </c>
      <c r="BX42" s="12">
        <v>8.3000000000000001E-3</v>
      </c>
      <c r="BY42" s="12">
        <v>8.8000000000000005E-3</v>
      </c>
      <c r="BZ42" s="12">
        <v>8.9999999999999993E-3</v>
      </c>
      <c r="CA42" s="12">
        <v>9.1000000000000004E-3</v>
      </c>
      <c r="CB42" s="12">
        <v>9.1000000000000004E-3</v>
      </c>
      <c r="CC42" s="12">
        <v>9.1999999999999998E-3</v>
      </c>
      <c r="CD42" s="12">
        <v>9.2999999999999992E-3</v>
      </c>
      <c r="CE42" s="12">
        <v>9.4999999999999998E-3</v>
      </c>
      <c r="CF42" s="12">
        <v>9.7000000000000003E-3</v>
      </c>
      <c r="CG42" s="12">
        <v>9.9000000000000008E-3</v>
      </c>
      <c r="CH42" s="12">
        <v>0.01</v>
      </c>
    </row>
    <row r="43" spans="1:86" x14ac:dyDescent="0.2">
      <c r="A43" s="6">
        <v>61</v>
      </c>
      <c r="B43" s="11">
        <v>3.0499999999999999E-2</v>
      </c>
      <c r="C43" s="11">
        <v>2.7199999999999998E-2</v>
      </c>
      <c r="D43" s="11">
        <v>2.3900000000000001E-2</v>
      </c>
      <c r="E43" s="11">
        <v>2.0500000000000001E-2</v>
      </c>
      <c r="F43" s="11">
        <v>1.72E-2</v>
      </c>
      <c r="G43" s="11">
        <v>1.43E-2</v>
      </c>
      <c r="H43" s="11">
        <v>1.18E-2</v>
      </c>
      <c r="I43" s="11">
        <v>0.01</v>
      </c>
      <c r="J43" s="11">
        <v>8.6999999999999994E-3</v>
      </c>
      <c r="K43" s="11">
        <v>7.9000000000000008E-3</v>
      </c>
      <c r="L43" s="11">
        <v>7.6E-3</v>
      </c>
      <c r="M43" s="11">
        <v>7.6E-3</v>
      </c>
      <c r="N43" s="11">
        <v>7.9000000000000008E-3</v>
      </c>
      <c r="O43" s="11">
        <v>8.3000000000000001E-3</v>
      </c>
      <c r="P43" s="11">
        <v>8.6999999999999994E-3</v>
      </c>
      <c r="Q43" s="11">
        <v>9.1000000000000004E-3</v>
      </c>
      <c r="R43" s="11">
        <v>9.4999999999999998E-3</v>
      </c>
      <c r="S43" s="11">
        <v>0.01</v>
      </c>
      <c r="T43" s="11">
        <v>1.0999999999999999E-2</v>
      </c>
      <c r="U43" s="11">
        <v>1.2200000000000001E-2</v>
      </c>
      <c r="V43" s="11">
        <v>1.37E-2</v>
      </c>
      <c r="W43" s="11">
        <v>1.52E-2</v>
      </c>
      <c r="X43" s="11">
        <v>1.66E-2</v>
      </c>
      <c r="Y43" s="11">
        <v>1.7600000000000001E-2</v>
      </c>
      <c r="Z43" s="11">
        <v>1.78E-2</v>
      </c>
      <c r="AA43" s="11">
        <v>1.72E-2</v>
      </c>
      <c r="AB43" s="11">
        <v>1.5699999999999999E-2</v>
      </c>
      <c r="AC43" s="11">
        <v>1.35E-2</v>
      </c>
      <c r="AD43" s="11">
        <v>1.09E-2</v>
      </c>
      <c r="AE43" s="11">
        <v>8.2000000000000007E-3</v>
      </c>
      <c r="AF43" s="11">
        <v>5.7999999999999996E-3</v>
      </c>
      <c r="AG43" s="11">
        <v>4.1000000000000003E-3</v>
      </c>
      <c r="AH43" s="11">
        <v>3.2000000000000002E-3</v>
      </c>
      <c r="AI43" s="11">
        <v>3.3E-3</v>
      </c>
      <c r="AJ43" s="11">
        <v>4.1000000000000003E-3</v>
      </c>
      <c r="AK43" s="11">
        <v>5.4000000000000003E-3</v>
      </c>
      <c r="AL43" s="11">
        <v>6.8999999999999999E-3</v>
      </c>
      <c r="AM43" s="11">
        <v>8.2000000000000007E-3</v>
      </c>
      <c r="AN43" s="11">
        <v>9.1999999999999998E-3</v>
      </c>
      <c r="AO43" s="11">
        <v>9.7000000000000003E-3</v>
      </c>
      <c r="AP43" s="11">
        <v>9.7000000000000003E-3</v>
      </c>
      <c r="AQ43" s="11">
        <v>9.2999999999999992E-3</v>
      </c>
      <c r="AR43" s="11">
        <v>8.8999999999999999E-3</v>
      </c>
      <c r="AS43" s="11">
        <v>8.6E-3</v>
      </c>
      <c r="AT43" s="11">
        <v>8.6999999999999994E-3</v>
      </c>
      <c r="AU43" s="11">
        <v>9.2999999999999992E-3</v>
      </c>
      <c r="AV43" s="11">
        <v>1.03E-2</v>
      </c>
      <c r="AW43" s="11">
        <v>1.1599999999999999E-2</v>
      </c>
      <c r="AX43" s="11">
        <v>1.32E-2</v>
      </c>
      <c r="AY43" s="11">
        <v>1.52E-2</v>
      </c>
      <c r="AZ43" s="11">
        <v>1.7299999999999999E-2</v>
      </c>
      <c r="BA43" s="11">
        <v>1.95E-2</v>
      </c>
      <c r="BB43" s="11">
        <v>2.1499999999999998E-2</v>
      </c>
      <c r="BC43" s="11">
        <v>2.3E-2</v>
      </c>
      <c r="BD43" s="11">
        <v>2.3800000000000002E-2</v>
      </c>
      <c r="BE43" s="11">
        <v>2.35E-2</v>
      </c>
      <c r="BF43" s="11">
        <v>2.2200000000000001E-2</v>
      </c>
      <c r="BG43" s="11">
        <v>1.9699999999999999E-2</v>
      </c>
      <c r="BH43" s="11">
        <v>1.6199999999999999E-2</v>
      </c>
      <c r="BI43" s="11">
        <v>1.2E-2</v>
      </c>
      <c r="BJ43" s="11">
        <v>7.1000000000000004E-3</v>
      </c>
      <c r="BK43" s="11">
        <v>2.0999999999999999E-3</v>
      </c>
      <c r="BL43" s="11">
        <v>-2.5000000000000001E-3</v>
      </c>
      <c r="BM43" s="11">
        <v>-6.7000000000000002E-3</v>
      </c>
      <c r="BN43" s="11">
        <v>-1.0200000000000001E-2</v>
      </c>
      <c r="BO43" s="12">
        <v>-1.0800000000000001E-2</v>
      </c>
      <c r="BP43" s="12">
        <v>-1.0200000000000001E-2</v>
      </c>
      <c r="BQ43" s="12">
        <v>-8.6999999999999994E-3</v>
      </c>
      <c r="BR43" s="12">
        <v>-6.4999999999999997E-3</v>
      </c>
      <c r="BS43" s="12">
        <v>-3.8E-3</v>
      </c>
      <c r="BT43" s="12">
        <v>-8.0000000000000004E-4</v>
      </c>
      <c r="BU43" s="12">
        <v>2.0999999999999999E-3</v>
      </c>
      <c r="BV43" s="12">
        <v>4.7000000000000002E-3</v>
      </c>
      <c r="BW43" s="12">
        <v>6.7000000000000002E-3</v>
      </c>
      <c r="BX43" s="12">
        <v>7.9000000000000008E-3</v>
      </c>
      <c r="BY43" s="12">
        <v>8.6E-3</v>
      </c>
      <c r="BZ43" s="12">
        <v>8.9999999999999993E-3</v>
      </c>
      <c r="CA43" s="12">
        <v>9.1999999999999998E-3</v>
      </c>
      <c r="CB43" s="12">
        <v>9.2999999999999992E-3</v>
      </c>
      <c r="CC43" s="12">
        <v>9.4000000000000004E-3</v>
      </c>
      <c r="CD43" s="12">
        <v>9.4000000000000004E-3</v>
      </c>
      <c r="CE43" s="12">
        <v>9.5999999999999992E-3</v>
      </c>
      <c r="CF43" s="12">
        <v>9.7000000000000003E-3</v>
      </c>
      <c r="CG43" s="12">
        <v>9.9000000000000008E-3</v>
      </c>
      <c r="CH43" s="12">
        <v>0.01</v>
      </c>
    </row>
    <row r="44" spans="1:86" x14ac:dyDescent="0.2">
      <c r="A44" s="6">
        <v>62</v>
      </c>
      <c r="B44" s="11">
        <v>2.9600000000000001E-2</v>
      </c>
      <c r="C44" s="11">
        <v>2.64E-2</v>
      </c>
      <c r="D44" s="11">
        <v>2.3099999999999999E-2</v>
      </c>
      <c r="E44" s="11">
        <v>1.9699999999999999E-2</v>
      </c>
      <c r="F44" s="11">
        <v>1.6500000000000001E-2</v>
      </c>
      <c r="G44" s="11">
        <v>1.3599999999999999E-2</v>
      </c>
      <c r="H44" s="11">
        <v>1.11E-2</v>
      </c>
      <c r="I44" s="11">
        <v>9.2999999999999992E-3</v>
      </c>
      <c r="J44" s="11">
        <v>8.0999999999999996E-3</v>
      </c>
      <c r="K44" s="11">
        <v>7.4999999999999997E-3</v>
      </c>
      <c r="L44" s="11">
        <v>7.3000000000000001E-3</v>
      </c>
      <c r="M44" s="11">
        <v>7.6E-3</v>
      </c>
      <c r="N44" s="11">
        <v>8.3000000000000001E-3</v>
      </c>
      <c r="O44" s="11">
        <v>9.1999999999999998E-3</v>
      </c>
      <c r="P44" s="11">
        <v>0.01</v>
      </c>
      <c r="Q44" s="11">
        <v>1.0800000000000001E-2</v>
      </c>
      <c r="R44" s="11">
        <v>1.15E-2</v>
      </c>
      <c r="S44" s="11">
        <v>1.21E-2</v>
      </c>
      <c r="T44" s="11">
        <v>1.29E-2</v>
      </c>
      <c r="U44" s="11">
        <v>1.37E-2</v>
      </c>
      <c r="V44" s="11">
        <v>1.47E-2</v>
      </c>
      <c r="W44" s="11">
        <v>1.5699999999999999E-2</v>
      </c>
      <c r="X44" s="11">
        <v>1.6500000000000001E-2</v>
      </c>
      <c r="Y44" s="11">
        <v>1.7000000000000001E-2</v>
      </c>
      <c r="Z44" s="11">
        <v>1.6799999999999999E-2</v>
      </c>
      <c r="AA44" s="11">
        <v>1.5900000000000001E-2</v>
      </c>
      <c r="AB44" s="11">
        <v>1.43E-2</v>
      </c>
      <c r="AC44" s="11">
        <v>1.2200000000000001E-2</v>
      </c>
      <c r="AD44" s="11">
        <v>9.7000000000000003E-3</v>
      </c>
      <c r="AE44" s="11">
        <v>7.1999999999999998E-3</v>
      </c>
      <c r="AF44" s="11">
        <v>5.0000000000000001E-3</v>
      </c>
      <c r="AG44" s="11">
        <v>3.3999999999999998E-3</v>
      </c>
      <c r="AH44" s="11">
        <v>2.5999999999999999E-3</v>
      </c>
      <c r="AI44" s="11">
        <v>2.7000000000000001E-3</v>
      </c>
      <c r="AJ44" s="11">
        <v>3.5999999999999999E-3</v>
      </c>
      <c r="AK44" s="11">
        <v>5.0000000000000001E-3</v>
      </c>
      <c r="AL44" s="11">
        <v>6.6E-3</v>
      </c>
      <c r="AM44" s="11">
        <v>8.0000000000000002E-3</v>
      </c>
      <c r="AN44" s="11">
        <v>8.9999999999999993E-3</v>
      </c>
      <c r="AO44" s="11">
        <v>9.4000000000000004E-3</v>
      </c>
      <c r="AP44" s="11">
        <v>9.1999999999999998E-3</v>
      </c>
      <c r="AQ44" s="11">
        <v>8.6E-3</v>
      </c>
      <c r="AR44" s="11">
        <v>8.0000000000000002E-3</v>
      </c>
      <c r="AS44" s="11">
        <v>7.6E-3</v>
      </c>
      <c r="AT44" s="11">
        <v>7.7000000000000002E-3</v>
      </c>
      <c r="AU44" s="11">
        <v>8.3000000000000001E-3</v>
      </c>
      <c r="AV44" s="11">
        <v>9.4000000000000004E-3</v>
      </c>
      <c r="AW44" s="11">
        <v>1.0999999999999999E-2</v>
      </c>
      <c r="AX44" s="11">
        <v>1.2800000000000001E-2</v>
      </c>
      <c r="AY44" s="11">
        <v>1.49E-2</v>
      </c>
      <c r="AZ44" s="11">
        <v>1.72E-2</v>
      </c>
      <c r="BA44" s="11">
        <v>1.95E-2</v>
      </c>
      <c r="BB44" s="11">
        <v>2.1600000000000001E-2</v>
      </c>
      <c r="BC44" s="11">
        <v>2.3300000000000001E-2</v>
      </c>
      <c r="BD44" s="11">
        <v>2.4299999999999999E-2</v>
      </c>
      <c r="BE44" s="11">
        <v>2.4299999999999999E-2</v>
      </c>
      <c r="BF44" s="11">
        <v>2.3199999999999998E-2</v>
      </c>
      <c r="BG44" s="11">
        <v>2.1100000000000001E-2</v>
      </c>
      <c r="BH44" s="11">
        <v>1.8100000000000002E-2</v>
      </c>
      <c r="BI44" s="11">
        <v>1.4200000000000001E-2</v>
      </c>
      <c r="BJ44" s="11">
        <v>9.7000000000000003E-3</v>
      </c>
      <c r="BK44" s="11">
        <v>4.8999999999999998E-3</v>
      </c>
      <c r="BL44" s="11">
        <v>2.0000000000000001E-4</v>
      </c>
      <c r="BM44" s="11">
        <v>-4.0000000000000001E-3</v>
      </c>
      <c r="BN44" s="11">
        <v>-7.7999999999999996E-3</v>
      </c>
      <c r="BO44" s="12">
        <v>-8.6999999999999994E-3</v>
      </c>
      <c r="BP44" s="12">
        <v>-8.6999999999999994E-3</v>
      </c>
      <c r="BQ44" s="12">
        <v>-7.7999999999999996E-3</v>
      </c>
      <c r="BR44" s="12">
        <v>-6.1000000000000004E-3</v>
      </c>
      <c r="BS44" s="12">
        <v>-3.8E-3</v>
      </c>
      <c r="BT44" s="12">
        <v>-1.1999999999999999E-3</v>
      </c>
      <c r="BU44" s="12">
        <v>1.4E-3</v>
      </c>
      <c r="BV44" s="12">
        <v>3.8999999999999998E-3</v>
      </c>
      <c r="BW44" s="12">
        <v>5.8999999999999999E-3</v>
      </c>
      <c r="BX44" s="12">
        <v>7.3000000000000001E-3</v>
      </c>
      <c r="BY44" s="12">
        <v>8.2000000000000007E-3</v>
      </c>
      <c r="BZ44" s="12">
        <v>8.8000000000000005E-3</v>
      </c>
      <c r="CA44" s="12">
        <v>9.1999999999999998E-3</v>
      </c>
      <c r="CB44" s="12">
        <v>9.4000000000000004E-3</v>
      </c>
      <c r="CC44" s="12">
        <v>9.4999999999999998E-3</v>
      </c>
      <c r="CD44" s="12">
        <v>9.5999999999999992E-3</v>
      </c>
      <c r="CE44" s="12">
        <v>9.7000000000000003E-3</v>
      </c>
      <c r="CF44" s="12">
        <v>9.7999999999999997E-3</v>
      </c>
      <c r="CG44" s="12">
        <v>9.9000000000000008E-3</v>
      </c>
      <c r="CH44" s="12">
        <v>0.01</v>
      </c>
    </row>
    <row r="45" spans="1:86" x14ac:dyDescent="0.2">
      <c r="A45" s="6">
        <v>63</v>
      </c>
      <c r="B45" s="11">
        <v>2.8500000000000001E-2</v>
      </c>
      <c r="C45" s="11">
        <v>2.53E-2</v>
      </c>
      <c r="D45" s="11">
        <v>2.2100000000000002E-2</v>
      </c>
      <c r="E45" s="11">
        <v>1.89E-2</v>
      </c>
      <c r="F45" s="11">
        <v>1.5900000000000001E-2</v>
      </c>
      <c r="G45" s="11">
        <v>1.3100000000000001E-2</v>
      </c>
      <c r="H45" s="11">
        <v>1.0800000000000001E-2</v>
      </c>
      <c r="I45" s="11">
        <v>9.1000000000000004E-3</v>
      </c>
      <c r="J45" s="11">
        <v>8.0000000000000002E-3</v>
      </c>
      <c r="K45" s="11">
        <v>7.4000000000000003E-3</v>
      </c>
      <c r="L45" s="11">
        <v>7.4000000000000003E-3</v>
      </c>
      <c r="M45" s="11">
        <v>7.7999999999999996E-3</v>
      </c>
      <c r="N45" s="11">
        <v>8.6999999999999994E-3</v>
      </c>
      <c r="O45" s="11">
        <v>9.9000000000000008E-3</v>
      </c>
      <c r="P45" s="11">
        <v>1.11E-2</v>
      </c>
      <c r="Q45" s="11">
        <v>1.23E-2</v>
      </c>
      <c r="R45" s="11">
        <v>1.3299999999999999E-2</v>
      </c>
      <c r="S45" s="11">
        <v>1.4E-2</v>
      </c>
      <c r="T45" s="11">
        <v>1.47E-2</v>
      </c>
      <c r="U45" s="11">
        <v>1.5299999999999999E-2</v>
      </c>
      <c r="V45" s="11">
        <v>1.5800000000000002E-2</v>
      </c>
      <c r="W45" s="11">
        <v>1.6299999999999999E-2</v>
      </c>
      <c r="X45" s="11">
        <v>1.67E-2</v>
      </c>
      <c r="Y45" s="11">
        <v>1.66E-2</v>
      </c>
      <c r="Z45" s="11">
        <v>1.61E-2</v>
      </c>
      <c r="AA45" s="11">
        <v>1.49E-2</v>
      </c>
      <c r="AB45" s="11">
        <v>1.3100000000000001E-2</v>
      </c>
      <c r="AC45" s="11">
        <v>1.0999999999999999E-2</v>
      </c>
      <c r="AD45" s="11">
        <v>8.6E-3</v>
      </c>
      <c r="AE45" s="11">
        <v>6.1999999999999998E-3</v>
      </c>
      <c r="AF45" s="11">
        <v>4.1999999999999997E-3</v>
      </c>
      <c r="AG45" s="11">
        <v>2.8E-3</v>
      </c>
      <c r="AH45" s="11">
        <v>2.0999999999999999E-3</v>
      </c>
      <c r="AI45" s="11">
        <v>2.3E-3</v>
      </c>
      <c r="AJ45" s="11">
        <v>3.2000000000000002E-3</v>
      </c>
      <c r="AK45" s="11">
        <v>4.7000000000000002E-3</v>
      </c>
      <c r="AL45" s="11">
        <v>6.3E-3</v>
      </c>
      <c r="AM45" s="11">
        <v>7.7000000000000002E-3</v>
      </c>
      <c r="AN45" s="11">
        <v>8.6999999999999994E-3</v>
      </c>
      <c r="AO45" s="11">
        <v>8.9999999999999993E-3</v>
      </c>
      <c r="AP45" s="11">
        <v>8.6999999999999994E-3</v>
      </c>
      <c r="AQ45" s="11">
        <v>7.9000000000000008E-3</v>
      </c>
      <c r="AR45" s="11">
        <v>7.1000000000000004E-3</v>
      </c>
      <c r="AS45" s="11">
        <v>6.7000000000000002E-3</v>
      </c>
      <c r="AT45" s="11">
        <v>6.7000000000000002E-3</v>
      </c>
      <c r="AU45" s="11">
        <v>7.4000000000000003E-3</v>
      </c>
      <c r="AV45" s="11">
        <v>8.6E-3</v>
      </c>
      <c r="AW45" s="11">
        <v>1.0200000000000001E-2</v>
      </c>
      <c r="AX45" s="11">
        <v>1.2200000000000001E-2</v>
      </c>
      <c r="AY45" s="11">
        <v>1.4500000000000001E-2</v>
      </c>
      <c r="AZ45" s="11">
        <v>1.6899999999999998E-2</v>
      </c>
      <c r="BA45" s="11">
        <v>1.9400000000000001E-2</v>
      </c>
      <c r="BB45" s="11">
        <v>2.1600000000000001E-2</v>
      </c>
      <c r="BC45" s="11">
        <v>2.3400000000000001E-2</v>
      </c>
      <c r="BD45" s="11">
        <v>2.4400000000000002E-2</v>
      </c>
      <c r="BE45" s="11">
        <v>2.46E-2</v>
      </c>
      <c r="BF45" s="11">
        <v>2.3800000000000002E-2</v>
      </c>
      <c r="BG45" s="11">
        <v>2.2100000000000002E-2</v>
      </c>
      <c r="BH45" s="11">
        <v>1.9400000000000001E-2</v>
      </c>
      <c r="BI45" s="11">
        <v>1.6E-2</v>
      </c>
      <c r="BJ45" s="11">
        <v>1.18E-2</v>
      </c>
      <c r="BK45" s="11">
        <v>7.4000000000000003E-3</v>
      </c>
      <c r="BL45" s="11">
        <v>3.0000000000000001E-3</v>
      </c>
      <c r="BM45" s="11">
        <v>-1.1000000000000001E-3</v>
      </c>
      <c r="BN45" s="11">
        <v>-4.8999999999999998E-3</v>
      </c>
      <c r="BO45" s="12">
        <v>-6.1000000000000004E-3</v>
      </c>
      <c r="BP45" s="12">
        <v>-6.4999999999999997E-3</v>
      </c>
      <c r="BQ45" s="12">
        <v>-6.1999999999999998E-3</v>
      </c>
      <c r="BR45" s="12">
        <v>-5.1000000000000004E-3</v>
      </c>
      <c r="BS45" s="12">
        <v>-3.3999999999999998E-3</v>
      </c>
      <c r="BT45" s="12">
        <v>-1.2999999999999999E-3</v>
      </c>
      <c r="BU45" s="12">
        <v>1E-3</v>
      </c>
      <c r="BV45" s="12">
        <v>3.2000000000000002E-3</v>
      </c>
      <c r="BW45" s="12">
        <v>5.1999999999999998E-3</v>
      </c>
      <c r="BX45" s="12">
        <v>6.7000000000000002E-3</v>
      </c>
      <c r="BY45" s="12">
        <v>7.7000000000000002E-3</v>
      </c>
      <c r="BZ45" s="12">
        <v>8.5000000000000006E-3</v>
      </c>
      <c r="CA45" s="12">
        <v>9.1000000000000004E-3</v>
      </c>
      <c r="CB45" s="12">
        <v>9.4000000000000004E-3</v>
      </c>
      <c r="CC45" s="12">
        <v>9.5999999999999992E-3</v>
      </c>
      <c r="CD45" s="12">
        <v>9.7000000000000003E-3</v>
      </c>
      <c r="CE45" s="12">
        <v>9.7999999999999997E-3</v>
      </c>
      <c r="CF45" s="12">
        <v>9.9000000000000008E-3</v>
      </c>
      <c r="CG45" s="12">
        <v>9.9000000000000008E-3</v>
      </c>
      <c r="CH45" s="12">
        <v>0.01</v>
      </c>
    </row>
    <row r="46" spans="1:86" x14ac:dyDescent="0.2">
      <c r="A46" s="6">
        <v>64</v>
      </c>
      <c r="B46" s="11">
        <v>2.7099999999999999E-2</v>
      </c>
      <c r="C46" s="11">
        <v>2.41E-2</v>
      </c>
      <c r="D46" s="11">
        <v>2.1100000000000001E-2</v>
      </c>
      <c r="E46" s="11">
        <v>1.8200000000000001E-2</v>
      </c>
      <c r="F46" s="11">
        <v>1.5299999999999999E-2</v>
      </c>
      <c r="G46" s="11">
        <v>1.2699999999999999E-2</v>
      </c>
      <c r="H46" s="11">
        <v>1.06E-2</v>
      </c>
      <c r="I46" s="11">
        <v>9.1000000000000004E-3</v>
      </c>
      <c r="J46" s="11">
        <v>8.0999999999999996E-3</v>
      </c>
      <c r="K46" s="11">
        <v>7.6E-3</v>
      </c>
      <c r="L46" s="11">
        <v>7.7000000000000002E-3</v>
      </c>
      <c r="M46" s="11">
        <v>8.2000000000000007E-3</v>
      </c>
      <c r="N46" s="11">
        <v>9.1999999999999998E-3</v>
      </c>
      <c r="O46" s="11">
        <v>1.0500000000000001E-2</v>
      </c>
      <c r="P46" s="11">
        <v>1.2E-2</v>
      </c>
      <c r="Q46" s="11">
        <v>1.35E-2</v>
      </c>
      <c r="R46" s="11">
        <v>1.47E-2</v>
      </c>
      <c r="S46" s="11">
        <v>1.5699999999999999E-2</v>
      </c>
      <c r="T46" s="11">
        <v>1.6299999999999999E-2</v>
      </c>
      <c r="U46" s="11">
        <v>1.67E-2</v>
      </c>
      <c r="V46" s="11">
        <v>1.6899999999999998E-2</v>
      </c>
      <c r="W46" s="11">
        <v>1.7000000000000001E-2</v>
      </c>
      <c r="X46" s="11">
        <v>1.7000000000000001E-2</v>
      </c>
      <c r="Y46" s="11">
        <v>1.66E-2</v>
      </c>
      <c r="Z46" s="11">
        <v>1.5599999999999999E-2</v>
      </c>
      <c r="AA46" s="11">
        <v>1.41E-2</v>
      </c>
      <c r="AB46" s="11">
        <v>1.21E-2</v>
      </c>
      <c r="AC46" s="11">
        <v>9.9000000000000008E-3</v>
      </c>
      <c r="AD46" s="11">
        <v>7.4999999999999997E-3</v>
      </c>
      <c r="AE46" s="11">
        <v>5.3E-3</v>
      </c>
      <c r="AF46" s="11">
        <v>3.5000000000000001E-3</v>
      </c>
      <c r="AG46" s="11">
        <v>2.2000000000000001E-3</v>
      </c>
      <c r="AH46" s="11">
        <v>1.6999999999999999E-3</v>
      </c>
      <c r="AI46" s="11">
        <v>1.9E-3</v>
      </c>
      <c r="AJ46" s="11">
        <v>2.8999999999999998E-3</v>
      </c>
      <c r="AK46" s="11">
        <v>4.4000000000000003E-3</v>
      </c>
      <c r="AL46" s="11">
        <v>6.0000000000000001E-3</v>
      </c>
      <c r="AM46" s="11">
        <v>7.4999999999999997E-3</v>
      </c>
      <c r="AN46" s="11">
        <v>8.3999999999999995E-3</v>
      </c>
      <c r="AO46" s="11">
        <v>8.6E-3</v>
      </c>
      <c r="AP46" s="11">
        <v>8.2000000000000007E-3</v>
      </c>
      <c r="AQ46" s="11">
        <v>7.3000000000000001E-3</v>
      </c>
      <c r="AR46" s="11">
        <v>6.4000000000000003E-3</v>
      </c>
      <c r="AS46" s="11">
        <v>5.8999999999999999E-3</v>
      </c>
      <c r="AT46" s="11">
        <v>5.8999999999999999E-3</v>
      </c>
      <c r="AU46" s="11">
        <v>6.4999999999999997E-3</v>
      </c>
      <c r="AV46" s="11">
        <v>7.7000000000000002E-3</v>
      </c>
      <c r="AW46" s="11">
        <v>9.4000000000000004E-3</v>
      </c>
      <c r="AX46" s="11">
        <v>1.15E-2</v>
      </c>
      <c r="AY46" s="11">
        <v>1.3899999999999999E-2</v>
      </c>
      <c r="AZ46" s="11">
        <v>1.6500000000000001E-2</v>
      </c>
      <c r="BA46" s="11">
        <v>1.9099999999999999E-2</v>
      </c>
      <c r="BB46" s="11">
        <v>2.1399999999999999E-2</v>
      </c>
      <c r="BC46" s="11">
        <v>2.3199999999999998E-2</v>
      </c>
      <c r="BD46" s="11">
        <v>2.4299999999999999E-2</v>
      </c>
      <c r="BE46" s="11">
        <v>2.46E-2</v>
      </c>
      <c r="BF46" s="11">
        <v>2.4E-2</v>
      </c>
      <c r="BG46" s="11">
        <v>2.2599999999999999E-2</v>
      </c>
      <c r="BH46" s="11">
        <v>2.0299999999999999E-2</v>
      </c>
      <c r="BI46" s="11">
        <v>1.72E-2</v>
      </c>
      <c r="BJ46" s="11">
        <v>1.3599999999999999E-2</v>
      </c>
      <c r="BK46" s="11">
        <v>9.5999999999999992E-3</v>
      </c>
      <c r="BL46" s="11">
        <v>5.5999999999999999E-3</v>
      </c>
      <c r="BM46" s="11">
        <v>1.8E-3</v>
      </c>
      <c r="BN46" s="11">
        <v>-1.9E-3</v>
      </c>
      <c r="BO46" s="12">
        <v>-3.2000000000000002E-3</v>
      </c>
      <c r="BP46" s="12">
        <v>-4.0000000000000001E-3</v>
      </c>
      <c r="BQ46" s="12">
        <v>-4.1999999999999997E-3</v>
      </c>
      <c r="BR46" s="12">
        <v>-3.7000000000000002E-3</v>
      </c>
      <c r="BS46" s="12">
        <v>-2.5999999999999999E-3</v>
      </c>
      <c r="BT46" s="12">
        <v>-1.1000000000000001E-3</v>
      </c>
      <c r="BU46" s="12">
        <v>6.9999999999999999E-4</v>
      </c>
      <c r="BV46" s="12">
        <v>2.7000000000000001E-3</v>
      </c>
      <c r="BW46" s="12">
        <v>4.4999999999999997E-3</v>
      </c>
      <c r="BX46" s="12">
        <v>6.0000000000000001E-3</v>
      </c>
      <c r="BY46" s="12">
        <v>7.1999999999999998E-3</v>
      </c>
      <c r="BZ46" s="12">
        <v>8.0999999999999996E-3</v>
      </c>
      <c r="CA46" s="12">
        <v>8.8000000000000005E-3</v>
      </c>
      <c r="CB46" s="12">
        <v>9.2999999999999992E-3</v>
      </c>
      <c r="CC46" s="12">
        <v>9.5999999999999992E-3</v>
      </c>
      <c r="CD46" s="12">
        <v>9.7000000000000003E-3</v>
      </c>
      <c r="CE46" s="12">
        <v>9.7999999999999997E-3</v>
      </c>
      <c r="CF46" s="12">
        <v>9.9000000000000008E-3</v>
      </c>
      <c r="CG46" s="12">
        <v>0.01</v>
      </c>
      <c r="CH46" s="12">
        <v>0.01</v>
      </c>
    </row>
    <row r="47" spans="1:86" x14ac:dyDescent="0.2">
      <c r="A47" s="6">
        <v>65</v>
      </c>
      <c r="B47" s="11">
        <v>2.5700000000000001E-2</v>
      </c>
      <c r="C47" s="11">
        <v>2.29E-2</v>
      </c>
      <c r="D47" s="11">
        <v>2.0199999999999999E-2</v>
      </c>
      <c r="E47" s="11">
        <v>1.7500000000000002E-2</v>
      </c>
      <c r="F47" s="11">
        <v>1.49E-2</v>
      </c>
      <c r="G47" s="11">
        <v>1.26E-2</v>
      </c>
      <c r="H47" s="11">
        <v>1.0699999999999999E-2</v>
      </c>
      <c r="I47" s="11">
        <v>9.4000000000000004E-3</v>
      </c>
      <c r="J47" s="11">
        <v>8.6E-3</v>
      </c>
      <c r="K47" s="11">
        <v>8.2000000000000007E-3</v>
      </c>
      <c r="L47" s="11">
        <v>8.2000000000000007E-3</v>
      </c>
      <c r="M47" s="11">
        <v>8.6999999999999994E-3</v>
      </c>
      <c r="N47" s="11">
        <v>9.7000000000000003E-3</v>
      </c>
      <c r="O47" s="11">
        <v>1.11E-2</v>
      </c>
      <c r="P47" s="11">
        <v>1.2699999999999999E-2</v>
      </c>
      <c r="Q47" s="11">
        <v>1.43E-2</v>
      </c>
      <c r="R47" s="11">
        <v>1.5800000000000002E-2</v>
      </c>
      <c r="S47" s="11">
        <v>1.6899999999999998E-2</v>
      </c>
      <c r="T47" s="11">
        <v>1.7600000000000001E-2</v>
      </c>
      <c r="U47" s="11">
        <v>1.7899999999999999E-2</v>
      </c>
      <c r="V47" s="11">
        <v>1.7999999999999999E-2</v>
      </c>
      <c r="W47" s="11">
        <v>1.7899999999999999E-2</v>
      </c>
      <c r="X47" s="11">
        <v>1.7500000000000002E-2</v>
      </c>
      <c r="Y47" s="11">
        <v>1.6799999999999999E-2</v>
      </c>
      <c r="Z47" s="11">
        <v>1.55E-2</v>
      </c>
      <c r="AA47" s="11">
        <v>1.3599999999999999E-2</v>
      </c>
      <c r="AB47" s="11">
        <v>1.14E-2</v>
      </c>
      <c r="AC47" s="11">
        <v>8.9999999999999993E-3</v>
      </c>
      <c r="AD47" s="11">
        <v>6.6E-3</v>
      </c>
      <c r="AE47" s="11">
        <v>4.4000000000000003E-3</v>
      </c>
      <c r="AF47" s="11">
        <v>2.7000000000000001E-3</v>
      </c>
      <c r="AG47" s="11">
        <v>1.6999999999999999E-3</v>
      </c>
      <c r="AH47" s="11">
        <v>1.2999999999999999E-3</v>
      </c>
      <c r="AI47" s="11">
        <v>1.6000000000000001E-3</v>
      </c>
      <c r="AJ47" s="11">
        <v>2.7000000000000001E-3</v>
      </c>
      <c r="AK47" s="11">
        <v>4.1999999999999997E-3</v>
      </c>
      <c r="AL47" s="11">
        <v>5.7999999999999996E-3</v>
      </c>
      <c r="AM47" s="11">
        <v>7.1999999999999998E-3</v>
      </c>
      <c r="AN47" s="11">
        <v>8.0999999999999996E-3</v>
      </c>
      <c r="AO47" s="11">
        <v>8.3000000000000001E-3</v>
      </c>
      <c r="AP47" s="11">
        <v>7.7000000000000002E-3</v>
      </c>
      <c r="AQ47" s="11">
        <v>6.7999999999999996E-3</v>
      </c>
      <c r="AR47" s="11">
        <v>5.7999999999999996E-3</v>
      </c>
      <c r="AS47" s="11">
        <v>5.1999999999999998E-3</v>
      </c>
      <c r="AT47" s="11">
        <v>5.1000000000000004E-3</v>
      </c>
      <c r="AU47" s="11">
        <v>5.7000000000000002E-3</v>
      </c>
      <c r="AV47" s="11">
        <v>6.8999999999999999E-3</v>
      </c>
      <c r="AW47" s="11">
        <v>8.6E-3</v>
      </c>
      <c r="AX47" s="11">
        <v>1.0699999999999999E-2</v>
      </c>
      <c r="AY47" s="11">
        <v>1.3299999999999999E-2</v>
      </c>
      <c r="AZ47" s="11">
        <v>1.6E-2</v>
      </c>
      <c r="BA47" s="11">
        <v>1.8700000000000001E-2</v>
      </c>
      <c r="BB47" s="11">
        <v>2.1100000000000001E-2</v>
      </c>
      <c r="BC47" s="11">
        <v>2.29E-2</v>
      </c>
      <c r="BD47" s="11">
        <v>2.4E-2</v>
      </c>
      <c r="BE47" s="11">
        <v>2.4400000000000002E-2</v>
      </c>
      <c r="BF47" s="11">
        <v>2.3900000000000001E-2</v>
      </c>
      <c r="BG47" s="11">
        <v>2.2700000000000001E-2</v>
      </c>
      <c r="BH47" s="11">
        <v>2.07E-2</v>
      </c>
      <c r="BI47" s="11">
        <v>1.7999999999999999E-2</v>
      </c>
      <c r="BJ47" s="11">
        <v>1.4800000000000001E-2</v>
      </c>
      <c r="BK47" s="11">
        <v>1.14E-2</v>
      </c>
      <c r="BL47" s="11">
        <v>7.9000000000000008E-3</v>
      </c>
      <c r="BM47" s="11">
        <v>4.4999999999999997E-3</v>
      </c>
      <c r="BN47" s="11">
        <v>1.1000000000000001E-3</v>
      </c>
      <c r="BO47" s="12">
        <v>-2.0000000000000001E-4</v>
      </c>
      <c r="BP47" s="12">
        <v>-1.1999999999999999E-3</v>
      </c>
      <c r="BQ47" s="12">
        <v>-1.8E-3</v>
      </c>
      <c r="BR47" s="12">
        <v>-1.9E-3</v>
      </c>
      <c r="BS47" s="12">
        <v>-1.5E-3</v>
      </c>
      <c r="BT47" s="12">
        <v>-5.9999999999999995E-4</v>
      </c>
      <c r="BU47" s="12">
        <v>8.0000000000000004E-4</v>
      </c>
      <c r="BV47" s="12">
        <v>2.3E-3</v>
      </c>
      <c r="BW47" s="12">
        <v>3.8999999999999998E-3</v>
      </c>
      <c r="BX47" s="12">
        <v>5.4000000000000003E-3</v>
      </c>
      <c r="BY47" s="12">
        <v>6.6E-3</v>
      </c>
      <c r="BZ47" s="12">
        <v>7.7000000000000002E-3</v>
      </c>
      <c r="CA47" s="12">
        <v>8.5000000000000006E-3</v>
      </c>
      <c r="CB47" s="12">
        <v>9.1000000000000004E-3</v>
      </c>
      <c r="CC47" s="12">
        <v>9.4999999999999998E-3</v>
      </c>
      <c r="CD47" s="12">
        <v>9.7000000000000003E-3</v>
      </c>
      <c r="CE47" s="12">
        <v>9.7999999999999997E-3</v>
      </c>
      <c r="CF47" s="12">
        <v>9.9000000000000008E-3</v>
      </c>
      <c r="CG47" s="12">
        <v>0.01</v>
      </c>
      <c r="CH47" s="12">
        <v>0.01</v>
      </c>
    </row>
    <row r="48" spans="1:86" x14ac:dyDescent="0.2">
      <c r="A48" s="6">
        <v>66</v>
      </c>
      <c r="B48" s="11">
        <v>2.4299999999999999E-2</v>
      </c>
      <c r="C48" s="11">
        <v>2.18E-2</v>
      </c>
      <c r="D48" s="11">
        <v>1.9400000000000001E-2</v>
      </c>
      <c r="E48" s="11">
        <v>1.7000000000000001E-2</v>
      </c>
      <c r="F48" s="11">
        <v>1.46E-2</v>
      </c>
      <c r="G48" s="11">
        <v>1.26E-2</v>
      </c>
      <c r="H48" s="11">
        <v>1.11E-2</v>
      </c>
      <c r="I48" s="11">
        <v>0.01</v>
      </c>
      <c r="J48" s="11">
        <v>9.2999999999999992E-3</v>
      </c>
      <c r="K48" s="11">
        <v>8.8999999999999999E-3</v>
      </c>
      <c r="L48" s="11">
        <v>8.8999999999999999E-3</v>
      </c>
      <c r="M48" s="11">
        <v>9.4000000000000004E-3</v>
      </c>
      <c r="N48" s="11">
        <v>1.03E-2</v>
      </c>
      <c r="O48" s="11">
        <v>1.1599999999999999E-2</v>
      </c>
      <c r="P48" s="11">
        <v>1.3100000000000001E-2</v>
      </c>
      <c r="Q48" s="11">
        <v>1.4800000000000001E-2</v>
      </c>
      <c r="R48" s="11">
        <v>1.6400000000000001E-2</v>
      </c>
      <c r="S48" s="11">
        <v>1.77E-2</v>
      </c>
      <c r="T48" s="11">
        <v>1.8599999999999998E-2</v>
      </c>
      <c r="U48" s="11">
        <v>1.89E-2</v>
      </c>
      <c r="V48" s="11">
        <v>1.89E-2</v>
      </c>
      <c r="W48" s="11">
        <v>1.8700000000000001E-2</v>
      </c>
      <c r="X48" s="11">
        <v>1.8200000000000001E-2</v>
      </c>
      <c r="Y48" s="11">
        <v>1.72E-2</v>
      </c>
      <c r="Z48" s="11">
        <v>1.5699999999999999E-2</v>
      </c>
      <c r="AA48" s="11">
        <v>1.3599999999999999E-2</v>
      </c>
      <c r="AB48" s="11">
        <v>1.11E-2</v>
      </c>
      <c r="AC48" s="11">
        <v>8.3999999999999995E-3</v>
      </c>
      <c r="AD48" s="11">
        <v>5.8999999999999999E-3</v>
      </c>
      <c r="AE48" s="11">
        <v>3.7000000000000002E-3</v>
      </c>
      <c r="AF48" s="11">
        <v>2.0999999999999999E-3</v>
      </c>
      <c r="AG48" s="11">
        <v>1.1999999999999999E-3</v>
      </c>
      <c r="AH48" s="11">
        <v>8.9999999999999998E-4</v>
      </c>
      <c r="AI48" s="11">
        <v>1.4E-3</v>
      </c>
      <c r="AJ48" s="11">
        <v>2.5000000000000001E-3</v>
      </c>
      <c r="AK48" s="11">
        <v>4.0000000000000001E-3</v>
      </c>
      <c r="AL48" s="11">
        <v>5.7000000000000002E-3</v>
      </c>
      <c r="AM48" s="11">
        <v>7.0000000000000001E-3</v>
      </c>
      <c r="AN48" s="11">
        <v>7.9000000000000008E-3</v>
      </c>
      <c r="AO48" s="11">
        <v>8.0000000000000002E-3</v>
      </c>
      <c r="AP48" s="11">
        <v>7.4000000000000003E-3</v>
      </c>
      <c r="AQ48" s="11">
        <v>6.4000000000000003E-3</v>
      </c>
      <c r="AR48" s="11">
        <v>5.3E-3</v>
      </c>
      <c r="AS48" s="11">
        <v>4.5999999999999999E-3</v>
      </c>
      <c r="AT48" s="11">
        <v>4.4999999999999997E-3</v>
      </c>
      <c r="AU48" s="11">
        <v>4.8999999999999998E-3</v>
      </c>
      <c r="AV48" s="11">
        <v>6.0000000000000001E-3</v>
      </c>
      <c r="AW48" s="11">
        <v>7.7000000000000002E-3</v>
      </c>
      <c r="AX48" s="11">
        <v>9.9000000000000008E-3</v>
      </c>
      <c r="AY48" s="11">
        <v>1.2500000000000001E-2</v>
      </c>
      <c r="AZ48" s="11">
        <v>1.54E-2</v>
      </c>
      <c r="BA48" s="11">
        <v>1.8100000000000002E-2</v>
      </c>
      <c r="BB48" s="11">
        <v>2.06E-2</v>
      </c>
      <c r="BC48" s="11">
        <v>2.24E-2</v>
      </c>
      <c r="BD48" s="11">
        <v>2.35E-2</v>
      </c>
      <c r="BE48" s="11">
        <v>2.3900000000000001E-2</v>
      </c>
      <c r="BF48" s="11">
        <v>2.3599999999999999E-2</v>
      </c>
      <c r="BG48" s="11">
        <v>2.2499999999999999E-2</v>
      </c>
      <c r="BH48" s="11">
        <v>2.07E-2</v>
      </c>
      <c r="BI48" s="11">
        <v>1.84E-2</v>
      </c>
      <c r="BJ48" s="11">
        <v>1.5599999999999999E-2</v>
      </c>
      <c r="BK48" s="11">
        <v>1.2699999999999999E-2</v>
      </c>
      <c r="BL48" s="11">
        <v>9.7000000000000003E-3</v>
      </c>
      <c r="BM48" s="11">
        <v>6.7000000000000002E-3</v>
      </c>
      <c r="BN48" s="11">
        <v>3.8E-3</v>
      </c>
      <c r="BO48" s="12">
        <v>2.5999999999999999E-3</v>
      </c>
      <c r="BP48" s="12">
        <v>1.4E-3</v>
      </c>
      <c r="BQ48" s="12">
        <v>5.0000000000000001E-4</v>
      </c>
      <c r="BR48" s="12">
        <v>0</v>
      </c>
      <c r="BS48" s="12">
        <v>-1E-4</v>
      </c>
      <c r="BT48" s="12">
        <v>2.9999999999999997E-4</v>
      </c>
      <c r="BU48" s="12">
        <v>1.1000000000000001E-3</v>
      </c>
      <c r="BV48" s="12">
        <v>2.2000000000000001E-3</v>
      </c>
      <c r="BW48" s="12">
        <v>3.5000000000000001E-3</v>
      </c>
      <c r="BX48" s="12">
        <v>4.7999999999999996E-3</v>
      </c>
      <c r="BY48" s="12">
        <v>6.1000000000000004E-3</v>
      </c>
      <c r="BZ48" s="12">
        <v>7.1999999999999998E-3</v>
      </c>
      <c r="CA48" s="12">
        <v>8.0999999999999996E-3</v>
      </c>
      <c r="CB48" s="12">
        <v>8.8000000000000005E-3</v>
      </c>
      <c r="CC48" s="12">
        <v>9.2999999999999992E-3</v>
      </c>
      <c r="CD48" s="12">
        <v>9.7000000000000003E-3</v>
      </c>
      <c r="CE48" s="12">
        <v>9.7999999999999997E-3</v>
      </c>
      <c r="CF48" s="12">
        <v>9.9000000000000008E-3</v>
      </c>
      <c r="CG48" s="12">
        <v>0.01</v>
      </c>
      <c r="CH48" s="12">
        <v>0.01</v>
      </c>
    </row>
    <row r="49" spans="1:86" x14ac:dyDescent="0.2">
      <c r="A49" s="6">
        <v>67</v>
      </c>
      <c r="B49" s="11">
        <v>2.3199999999999998E-2</v>
      </c>
      <c r="C49" s="11">
        <v>2.1000000000000001E-2</v>
      </c>
      <c r="D49" s="11">
        <v>1.8800000000000001E-2</v>
      </c>
      <c r="E49" s="11">
        <v>1.66E-2</v>
      </c>
      <c r="F49" s="11">
        <v>1.46E-2</v>
      </c>
      <c r="G49" s="11">
        <v>1.2800000000000001E-2</v>
      </c>
      <c r="H49" s="11">
        <v>1.15E-2</v>
      </c>
      <c r="I49" s="11">
        <v>1.06E-2</v>
      </c>
      <c r="J49" s="11">
        <v>0.01</v>
      </c>
      <c r="K49" s="11">
        <v>9.7000000000000003E-3</v>
      </c>
      <c r="L49" s="11">
        <v>9.7000000000000003E-3</v>
      </c>
      <c r="M49" s="11">
        <v>1.01E-2</v>
      </c>
      <c r="N49" s="11">
        <v>1.0800000000000001E-2</v>
      </c>
      <c r="O49" s="11">
        <v>1.2E-2</v>
      </c>
      <c r="P49" s="11">
        <v>1.34E-2</v>
      </c>
      <c r="Q49" s="11">
        <v>1.5100000000000001E-2</v>
      </c>
      <c r="R49" s="11">
        <v>1.6799999999999999E-2</v>
      </c>
      <c r="S49" s="11">
        <v>1.8200000000000001E-2</v>
      </c>
      <c r="T49" s="11">
        <v>1.9099999999999999E-2</v>
      </c>
      <c r="U49" s="11">
        <v>1.9599999999999999E-2</v>
      </c>
      <c r="V49" s="11">
        <v>1.9699999999999999E-2</v>
      </c>
      <c r="W49" s="11">
        <v>1.95E-2</v>
      </c>
      <c r="X49" s="11">
        <v>1.9E-2</v>
      </c>
      <c r="Y49" s="11">
        <v>1.7899999999999999E-2</v>
      </c>
      <c r="Z49" s="11">
        <v>1.6199999999999999E-2</v>
      </c>
      <c r="AA49" s="11">
        <v>1.38E-2</v>
      </c>
      <c r="AB49" s="11">
        <v>1.11E-2</v>
      </c>
      <c r="AC49" s="11">
        <v>8.2000000000000007E-3</v>
      </c>
      <c r="AD49" s="11">
        <v>5.5999999999999999E-3</v>
      </c>
      <c r="AE49" s="11">
        <v>3.3E-3</v>
      </c>
      <c r="AF49" s="11">
        <v>1.6999999999999999E-3</v>
      </c>
      <c r="AG49" s="11">
        <v>8.0000000000000004E-4</v>
      </c>
      <c r="AH49" s="11">
        <v>5.9999999999999995E-4</v>
      </c>
      <c r="AI49" s="11">
        <v>1.1999999999999999E-3</v>
      </c>
      <c r="AJ49" s="11">
        <v>2.3999999999999998E-3</v>
      </c>
      <c r="AK49" s="11">
        <v>3.8999999999999998E-3</v>
      </c>
      <c r="AL49" s="11">
        <v>5.5999999999999999E-3</v>
      </c>
      <c r="AM49" s="11">
        <v>6.8999999999999999E-3</v>
      </c>
      <c r="AN49" s="11">
        <v>7.7000000000000002E-3</v>
      </c>
      <c r="AO49" s="11">
        <v>7.7999999999999996E-3</v>
      </c>
      <c r="AP49" s="11">
        <v>7.1000000000000004E-3</v>
      </c>
      <c r="AQ49" s="11">
        <v>6.1000000000000004E-3</v>
      </c>
      <c r="AR49" s="11">
        <v>5.0000000000000001E-3</v>
      </c>
      <c r="AS49" s="11">
        <v>4.1999999999999997E-3</v>
      </c>
      <c r="AT49" s="11">
        <v>3.8999999999999998E-3</v>
      </c>
      <c r="AU49" s="11">
        <v>4.1999999999999997E-3</v>
      </c>
      <c r="AV49" s="11">
        <v>5.1999999999999998E-3</v>
      </c>
      <c r="AW49" s="11">
        <v>6.7999999999999996E-3</v>
      </c>
      <c r="AX49" s="11">
        <v>9.1000000000000004E-3</v>
      </c>
      <c r="AY49" s="11">
        <v>1.17E-2</v>
      </c>
      <c r="AZ49" s="11">
        <v>1.46E-2</v>
      </c>
      <c r="BA49" s="11">
        <v>1.7399999999999999E-2</v>
      </c>
      <c r="BB49" s="11">
        <v>1.9900000000000001E-2</v>
      </c>
      <c r="BC49" s="11">
        <v>2.18E-2</v>
      </c>
      <c r="BD49" s="11">
        <v>2.29E-2</v>
      </c>
      <c r="BE49" s="11">
        <v>2.3400000000000001E-2</v>
      </c>
      <c r="BF49" s="11">
        <v>2.3099999999999999E-2</v>
      </c>
      <c r="BG49" s="11">
        <v>2.2200000000000001E-2</v>
      </c>
      <c r="BH49" s="11">
        <v>2.06E-2</v>
      </c>
      <c r="BI49" s="11">
        <v>1.8499999999999999E-2</v>
      </c>
      <c r="BJ49" s="11">
        <v>1.61E-2</v>
      </c>
      <c r="BK49" s="11">
        <v>1.3599999999999999E-2</v>
      </c>
      <c r="BL49" s="11">
        <v>1.0999999999999999E-2</v>
      </c>
      <c r="BM49" s="11">
        <v>8.5000000000000006E-3</v>
      </c>
      <c r="BN49" s="11">
        <v>5.8999999999999999E-3</v>
      </c>
      <c r="BO49" s="12">
        <v>4.8999999999999998E-3</v>
      </c>
      <c r="BP49" s="12">
        <v>3.8999999999999998E-3</v>
      </c>
      <c r="BQ49" s="12">
        <v>2.8E-3</v>
      </c>
      <c r="BR49" s="12">
        <v>2E-3</v>
      </c>
      <c r="BS49" s="12">
        <v>1.5E-3</v>
      </c>
      <c r="BT49" s="12">
        <v>1.2999999999999999E-3</v>
      </c>
      <c r="BU49" s="12">
        <v>1.6999999999999999E-3</v>
      </c>
      <c r="BV49" s="12">
        <v>2.3999999999999998E-3</v>
      </c>
      <c r="BW49" s="12">
        <v>3.3E-3</v>
      </c>
      <c r="BX49" s="12">
        <v>4.4999999999999997E-3</v>
      </c>
      <c r="BY49" s="12">
        <v>5.5999999999999999E-3</v>
      </c>
      <c r="BZ49" s="12">
        <v>6.7000000000000002E-3</v>
      </c>
      <c r="CA49" s="12">
        <v>7.7999999999999996E-3</v>
      </c>
      <c r="CB49" s="12">
        <v>8.6E-3</v>
      </c>
      <c r="CC49" s="12">
        <v>9.1999999999999998E-3</v>
      </c>
      <c r="CD49" s="12">
        <v>9.5999999999999992E-3</v>
      </c>
      <c r="CE49" s="12">
        <v>9.7999999999999997E-3</v>
      </c>
      <c r="CF49" s="12">
        <v>9.9000000000000008E-3</v>
      </c>
      <c r="CG49" s="12">
        <v>0.01</v>
      </c>
      <c r="CH49" s="12">
        <v>0.01</v>
      </c>
    </row>
    <row r="50" spans="1:86" x14ac:dyDescent="0.2">
      <c r="A50" s="6">
        <v>68</v>
      </c>
      <c r="B50" s="11">
        <v>2.23E-2</v>
      </c>
      <c r="C50" s="11">
        <v>2.0299999999999999E-2</v>
      </c>
      <c r="D50" s="11">
        <v>1.84E-2</v>
      </c>
      <c r="E50" s="11">
        <v>1.6500000000000001E-2</v>
      </c>
      <c r="F50" s="11">
        <v>1.47E-2</v>
      </c>
      <c r="G50" s="11">
        <v>1.32E-2</v>
      </c>
      <c r="H50" s="11">
        <v>1.2E-2</v>
      </c>
      <c r="I50" s="11">
        <v>1.12E-2</v>
      </c>
      <c r="J50" s="11">
        <v>1.0699999999999999E-2</v>
      </c>
      <c r="K50" s="11">
        <v>1.0500000000000001E-2</v>
      </c>
      <c r="L50" s="11">
        <v>1.0500000000000001E-2</v>
      </c>
      <c r="M50" s="11">
        <v>1.0699999999999999E-2</v>
      </c>
      <c r="N50" s="11">
        <v>1.14E-2</v>
      </c>
      <c r="O50" s="11">
        <v>1.23E-2</v>
      </c>
      <c r="P50" s="11">
        <v>1.3599999999999999E-2</v>
      </c>
      <c r="Q50" s="11">
        <v>1.52E-2</v>
      </c>
      <c r="R50" s="11">
        <v>1.6799999999999999E-2</v>
      </c>
      <c r="S50" s="11">
        <v>1.8200000000000001E-2</v>
      </c>
      <c r="T50" s="11">
        <v>1.9300000000000001E-2</v>
      </c>
      <c r="U50" s="11">
        <v>0.02</v>
      </c>
      <c r="V50" s="11">
        <v>2.0299999999999999E-2</v>
      </c>
      <c r="W50" s="11">
        <v>2.0299999999999999E-2</v>
      </c>
      <c r="X50" s="11">
        <v>1.9800000000000002E-2</v>
      </c>
      <c r="Y50" s="11">
        <v>1.8800000000000001E-2</v>
      </c>
      <c r="Z50" s="11">
        <v>1.6899999999999998E-2</v>
      </c>
      <c r="AA50" s="11">
        <v>1.44E-2</v>
      </c>
      <c r="AB50" s="11">
        <v>1.15E-2</v>
      </c>
      <c r="AC50" s="11">
        <v>8.3999999999999995E-3</v>
      </c>
      <c r="AD50" s="11">
        <v>5.5999999999999999E-3</v>
      </c>
      <c r="AE50" s="11">
        <v>3.2000000000000002E-3</v>
      </c>
      <c r="AF50" s="11">
        <v>1.5E-3</v>
      </c>
      <c r="AG50" s="11">
        <v>5.9999999999999995E-4</v>
      </c>
      <c r="AH50" s="11">
        <v>4.0000000000000002E-4</v>
      </c>
      <c r="AI50" s="11">
        <v>1.1000000000000001E-3</v>
      </c>
      <c r="AJ50" s="11">
        <v>2.3E-3</v>
      </c>
      <c r="AK50" s="11">
        <v>3.8999999999999998E-3</v>
      </c>
      <c r="AL50" s="11">
        <v>5.4999999999999997E-3</v>
      </c>
      <c r="AM50" s="11">
        <v>6.8999999999999999E-3</v>
      </c>
      <c r="AN50" s="11">
        <v>7.6E-3</v>
      </c>
      <c r="AO50" s="11">
        <v>7.6E-3</v>
      </c>
      <c r="AP50" s="11">
        <v>7.0000000000000001E-3</v>
      </c>
      <c r="AQ50" s="11">
        <v>5.8999999999999999E-3</v>
      </c>
      <c r="AR50" s="11">
        <v>4.7000000000000002E-3</v>
      </c>
      <c r="AS50" s="11">
        <v>3.8E-3</v>
      </c>
      <c r="AT50" s="11">
        <v>3.3999999999999998E-3</v>
      </c>
      <c r="AU50" s="11">
        <v>3.5999999999999999E-3</v>
      </c>
      <c r="AV50" s="11">
        <v>4.4999999999999997E-3</v>
      </c>
      <c r="AW50" s="11">
        <v>6.0000000000000001E-3</v>
      </c>
      <c r="AX50" s="11">
        <v>8.2000000000000007E-3</v>
      </c>
      <c r="AY50" s="11">
        <v>1.09E-2</v>
      </c>
      <c r="AZ50" s="11">
        <v>1.38E-2</v>
      </c>
      <c r="BA50" s="11">
        <v>1.66E-2</v>
      </c>
      <c r="BB50" s="11">
        <v>1.9099999999999999E-2</v>
      </c>
      <c r="BC50" s="11">
        <v>2.1000000000000001E-2</v>
      </c>
      <c r="BD50" s="11">
        <v>2.2200000000000001E-2</v>
      </c>
      <c r="BE50" s="11">
        <v>2.2700000000000001E-2</v>
      </c>
      <c r="BF50" s="11">
        <v>2.2599999999999999E-2</v>
      </c>
      <c r="BG50" s="11">
        <v>2.1700000000000001E-2</v>
      </c>
      <c r="BH50" s="11">
        <v>2.0299999999999999E-2</v>
      </c>
      <c r="BI50" s="11">
        <v>1.8499999999999999E-2</v>
      </c>
      <c r="BJ50" s="11">
        <v>1.6299999999999999E-2</v>
      </c>
      <c r="BK50" s="11">
        <v>1.4E-2</v>
      </c>
      <c r="BL50" s="11">
        <v>1.18E-2</v>
      </c>
      <c r="BM50" s="11">
        <v>9.5999999999999992E-3</v>
      </c>
      <c r="BN50" s="11">
        <v>7.4999999999999997E-3</v>
      </c>
      <c r="BO50" s="12">
        <v>6.7000000000000002E-3</v>
      </c>
      <c r="BP50" s="12">
        <v>5.7999999999999996E-3</v>
      </c>
      <c r="BQ50" s="12">
        <v>4.7999999999999996E-3</v>
      </c>
      <c r="BR50" s="12">
        <v>3.8999999999999998E-3</v>
      </c>
      <c r="BS50" s="12">
        <v>3.0999999999999999E-3</v>
      </c>
      <c r="BT50" s="12">
        <v>2.5999999999999999E-3</v>
      </c>
      <c r="BU50" s="12">
        <v>2.5000000000000001E-3</v>
      </c>
      <c r="BV50" s="12">
        <v>2.7000000000000001E-3</v>
      </c>
      <c r="BW50" s="12">
        <v>3.3999999999999998E-3</v>
      </c>
      <c r="BX50" s="12">
        <v>4.3E-3</v>
      </c>
      <c r="BY50" s="12">
        <v>5.3E-3</v>
      </c>
      <c r="BZ50" s="12">
        <v>6.4000000000000003E-3</v>
      </c>
      <c r="CA50" s="12">
        <v>7.4000000000000003E-3</v>
      </c>
      <c r="CB50" s="12">
        <v>8.3000000000000001E-3</v>
      </c>
      <c r="CC50" s="12">
        <v>8.9999999999999993E-3</v>
      </c>
      <c r="CD50" s="12">
        <v>9.4000000000000004E-3</v>
      </c>
      <c r="CE50" s="12">
        <v>9.7000000000000003E-3</v>
      </c>
      <c r="CF50" s="12">
        <v>9.9000000000000008E-3</v>
      </c>
      <c r="CG50" s="12">
        <v>0.01</v>
      </c>
      <c r="CH50" s="12">
        <v>0.01</v>
      </c>
    </row>
    <row r="51" spans="1:86" x14ac:dyDescent="0.2">
      <c r="A51" s="6">
        <v>69</v>
      </c>
      <c r="B51" s="11">
        <v>2.1700000000000001E-2</v>
      </c>
      <c r="C51" s="11">
        <v>0.02</v>
      </c>
      <c r="D51" s="11">
        <v>1.83E-2</v>
      </c>
      <c r="E51" s="11">
        <v>1.66E-2</v>
      </c>
      <c r="F51" s="11">
        <v>1.4999999999999999E-2</v>
      </c>
      <c r="G51" s="11">
        <v>1.3599999999999999E-2</v>
      </c>
      <c r="H51" s="11">
        <v>1.2500000000000001E-2</v>
      </c>
      <c r="I51" s="11">
        <v>1.18E-2</v>
      </c>
      <c r="J51" s="11">
        <v>1.14E-2</v>
      </c>
      <c r="K51" s="11">
        <v>1.12E-2</v>
      </c>
      <c r="L51" s="11">
        <v>1.11E-2</v>
      </c>
      <c r="M51" s="11">
        <v>1.1299999999999999E-2</v>
      </c>
      <c r="N51" s="11">
        <v>1.18E-2</v>
      </c>
      <c r="O51" s="11">
        <v>1.26E-2</v>
      </c>
      <c r="P51" s="11">
        <v>1.37E-2</v>
      </c>
      <c r="Q51" s="11">
        <v>1.5100000000000001E-2</v>
      </c>
      <c r="R51" s="11">
        <v>1.66E-2</v>
      </c>
      <c r="S51" s="11">
        <v>1.8100000000000002E-2</v>
      </c>
      <c r="T51" s="11">
        <v>1.9300000000000001E-2</v>
      </c>
      <c r="U51" s="11">
        <v>2.0199999999999999E-2</v>
      </c>
      <c r="V51" s="11">
        <v>2.0799999999999999E-2</v>
      </c>
      <c r="W51" s="11">
        <v>2.1000000000000001E-2</v>
      </c>
      <c r="X51" s="11">
        <v>2.07E-2</v>
      </c>
      <c r="Y51" s="11">
        <v>1.9699999999999999E-2</v>
      </c>
      <c r="Z51" s="11">
        <v>1.7899999999999999E-2</v>
      </c>
      <c r="AA51" s="11">
        <v>1.5299999999999999E-2</v>
      </c>
      <c r="AB51" s="11">
        <v>1.2200000000000001E-2</v>
      </c>
      <c r="AC51" s="11">
        <v>8.9999999999999993E-3</v>
      </c>
      <c r="AD51" s="11">
        <v>5.8999999999999999E-3</v>
      </c>
      <c r="AE51" s="11">
        <v>3.3E-3</v>
      </c>
      <c r="AF51" s="11">
        <v>1.5E-3</v>
      </c>
      <c r="AG51" s="11">
        <v>5.0000000000000001E-4</v>
      </c>
      <c r="AH51" s="11">
        <v>4.0000000000000002E-4</v>
      </c>
      <c r="AI51" s="11">
        <v>1E-3</v>
      </c>
      <c r="AJ51" s="11">
        <v>2.2000000000000001E-3</v>
      </c>
      <c r="AK51" s="11">
        <v>3.8999999999999998E-3</v>
      </c>
      <c r="AL51" s="11">
        <v>5.4999999999999997E-3</v>
      </c>
      <c r="AM51" s="11">
        <v>6.8999999999999999E-3</v>
      </c>
      <c r="AN51" s="11">
        <v>7.6E-3</v>
      </c>
      <c r="AO51" s="11">
        <v>7.6E-3</v>
      </c>
      <c r="AP51" s="11">
        <v>6.8999999999999999E-3</v>
      </c>
      <c r="AQ51" s="11">
        <v>5.7000000000000002E-3</v>
      </c>
      <c r="AR51" s="11">
        <v>4.4999999999999997E-3</v>
      </c>
      <c r="AS51" s="11">
        <v>3.5999999999999999E-3</v>
      </c>
      <c r="AT51" s="11">
        <v>3.0000000000000001E-3</v>
      </c>
      <c r="AU51" s="11">
        <v>3.0999999999999999E-3</v>
      </c>
      <c r="AV51" s="11">
        <v>3.8999999999999998E-3</v>
      </c>
      <c r="AW51" s="11">
        <v>5.3E-3</v>
      </c>
      <c r="AX51" s="11">
        <v>7.4000000000000003E-3</v>
      </c>
      <c r="AY51" s="11">
        <v>0.01</v>
      </c>
      <c r="AZ51" s="11">
        <v>1.29E-2</v>
      </c>
      <c r="BA51" s="11">
        <v>1.5699999999999999E-2</v>
      </c>
      <c r="BB51" s="11">
        <v>1.8200000000000001E-2</v>
      </c>
      <c r="BC51" s="11">
        <v>2.0199999999999999E-2</v>
      </c>
      <c r="BD51" s="11">
        <v>2.1499999999999998E-2</v>
      </c>
      <c r="BE51" s="11">
        <v>2.2100000000000002E-2</v>
      </c>
      <c r="BF51" s="11">
        <v>2.1999999999999999E-2</v>
      </c>
      <c r="BG51" s="11">
        <v>2.12E-2</v>
      </c>
      <c r="BH51" s="11">
        <v>0.02</v>
      </c>
      <c r="BI51" s="11">
        <v>1.8200000000000001E-2</v>
      </c>
      <c r="BJ51" s="11">
        <v>1.6299999999999999E-2</v>
      </c>
      <c r="BK51" s="11">
        <v>1.4200000000000001E-2</v>
      </c>
      <c r="BL51" s="11">
        <v>1.2200000000000001E-2</v>
      </c>
      <c r="BM51" s="11">
        <v>1.03E-2</v>
      </c>
      <c r="BN51" s="11">
        <v>8.3999999999999995E-3</v>
      </c>
      <c r="BO51" s="12">
        <v>8.0000000000000002E-3</v>
      </c>
      <c r="BP51" s="12">
        <v>7.3000000000000001E-3</v>
      </c>
      <c r="BQ51" s="12">
        <v>6.4999999999999997E-3</v>
      </c>
      <c r="BR51" s="12">
        <v>5.4999999999999997E-3</v>
      </c>
      <c r="BS51" s="12">
        <v>4.5999999999999999E-3</v>
      </c>
      <c r="BT51" s="12">
        <v>3.8999999999999998E-3</v>
      </c>
      <c r="BU51" s="12">
        <v>3.3999999999999998E-3</v>
      </c>
      <c r="BV51" s="12">
        <v>3.3999999999999998E-3</v>
      </c>
      <c r="BW51" s="12">
        <v>3.7000000000000002E-3</v>
      </c>
      <c r="BX51" s="12">
        <v>4.3E-3</v>
      </c>
      <c r="BY51" s="12">
        <v>5.1000000000000004E-3</v>
      </c>
      <c r="BZ51" s="12">
        <v>6.1000000000000004E-3</v>
      </c>
      <c r="CA51" s="12">
        <v>7.1000000000000004E-3</v>
      </c>
      <c r="CB51" s="12">
        <v>8.0000000000000002E-3</v>
      </c>
      <c r="CC51" s="12">
        <v>8.8000000000000005E-3</v>
      </c>
      <c r="CD51" s="12">
        <v>9.2999999999999992E-3</v>
      </c>
      <c r="CE51" s="12">
        <v>9.7000000000000003E-3</v>
      </c>
      <c r="CF51" s="12">
        <v>9.9000000000000008E-3</v>
      </c>
      <c r="CG51" s="12">
        <v>0.01</v>
      </c>
      <c r="CH51" s="12">
        <v>0.01</v>
      </c>
    </row>
    <row r="52" spans="1:86" x14ac:dyDescent="0.2">
      <c r="A52" s="6">
        <v>70</v>
      </c>
      <c r="B52" s="11">
        <v>2.1299999999999999E-2</v>
      </c>
      <c r="C52" s="11">
        <v>1.9800000000000002E-2</v>
      </c>
      <c r="D52" s="11">
        <v>1.83E-2</v>
      </c>
      <c r="E52" s="11">
        <v>1.6799999999999999E-2</v>
      </c>
      <c r="F52" s="11">
        <v>1.5299999999999999E-2</v>
      </c>
      <c r="G52" s="11">
        <v>1.4E-2</v>
      </c>
      <c r="H52" s="11">
        <v>1.2999999999999999E-2</v>
      </c>
      <c r="I52" s="11">
        <v>1.23E-2</v>
      </c>
      <c r="J52" s="11">
        <v>1.1900000000000001E-2</v>
      </c>
      <c r="K52" s="11">
        <v>1.17E-2</v>
      </c>
      <c r="L52" s="11">
        <v>1.1599999999999999E-2</v>
      </c>
      <c r="M52" s="11">
        <v>1.18E-2</v>
      </c>
      <c r="N52" s="11">
        <v>1.2200000000000001E-2</v>
      </c>
      <c r="O52" s="11">
        <v>1.2800000000000001E-2</v>
      </c>
      <c r="P52" s="11">
        <v>1.37E-2</v>
      </c>
      <c r="Q52" s="11">
        <v>1.49E-2</v>
      </c>
      <c r="R52" s="11">
        <v>1.6299999999999999E-2</v>
      </c>
      <c r="S52" s="11">
        <v>1.77E-2</v>
      </c>
      <c r="T52" s="11">
        <v>1.9099999999999999E-2</v>
      </c>
      <c r="U52" s="11">
        <v>2.0299999999999999E-2</v>
      </c>
      <c r="V52" s="11">
        <v>2.12E-2</v>
      </c>
      <c r="W52" s="11">
        <v>2.1700000000000001E-2</v>
      </c>
      <c r="X52" s="11">
        <v>2.1600000000000001E-2</v>
      </c>
      <c r="Y52" s="11">
        <v>2.0799999999999999E-2</v>
      </c>
      <c r="Z52" s="11">
        <v>1.9E-2</v>
      </c>
      <c r="AA52" s="11">
        <v>1.6400000000000001E-2</v>
      </c>
      <c r="AB52" s="11">
        <v>1.32E-2</v>
      </c>
      <c r="AC52" s="11">
        <v>9.7999999999999997E-3</v>
      </c>
      <c r="AD52" s="11">
        <v>6.6E-3</v>
      </c>
      <c r="AE52" s="11">
        <v>3.8E-3</v>
      </c>
      <c r="AF52" s="11">
        <v>1.8E-3</v>
      </c>
      <c r="AG52" s="11">
        <v>6.9999999999999999E-4</v>
      </c>
      <c r="AH52" s="11">
        <v>4.0000000000000002E-4</v>
      </c>
      <c r="AI52" s="11">
        <v>1E-3</v>
      </c>
      <c r="AJ52" s="11">
        <v>2.2000000000000001E-3</v>
      </c>
      <c r="AK52" s="11">
        <v>3.8999999999999998E-3</v>
      </c>
      <c r="AL52" s="11">
        <v>5.4999999999999997E-3</v>
      </c>
      <c r="AM52" s="11">
        <v>6.8999999999999999E-3</v>
      </c>
      <c r="AN52" s="11">
        <v>7.6E-3</v>
      </c>
      <c r="AO52" s="11">
        <v>7.6E-3</v>
      </c>
      <c r="AP52" s="11">
        <v>6.8999999999999999E-3</v>
      </c>
      <c r="AQ52" s="11">
        <v>5.7000000000000002E-3</v>
      </c>
      <c r="AR52" s="11">
        <v>4.4000000000000003E-3</v>
      </c>
      <c r="AS52" s="11">
        <v>3.3999999999999998E-3</v>
      </c>
      <c r="AT52" s="11">
        <v>2.7000000000000001E-3</v>
      </c>
      <c r="AU52" s="11">
        <v>2.7000000000000001E-3</v>
      </c>
      <c r="AV52" s="11">
        <v>3.3E-3</v>
      </c>
      <c r="AW52" s="11">
        <v>4.5999999999999999E-3</v>
      </c>
      <c r="AX52" s="11">
        <v>6.6E-3</v>
      </c>
      <c r="AY52" s="11">
        <v>9.1000000000000004E-3</v>
      </c>
      <c r="AZ52" s="11">
        <v>1.2E-2</v>
      </c>
      <c r="BA52" s="11">
        <v>1.4800000000000001E-2</v>
      </c>
      <c r="BB52" s="11">
        <v>1.7299999999999999E-2</v>
      </c>
      <c r="BC52" s="11">
        <v>1.9300000000000001E-2</v>
      </c>
      <c r="BD52" s="11">
        <v>2.07E-2</v>
      </c>
      <c r="BE52" s="11">
        <v>2.1399999999999999E-2</v>
      </c>
      <c r="BF52" s="11">
        <v>2.1399999999999999E-2</v>
      </c>
      <c r="BG52" s="11">
        <v>2.07E-2</v>
      </c>
      <c r="BH52" s="11">
        <v>1.9599999999999999E-2</v>
      </c>
      <c r="BI52" s="11">
        <v>1.7899999999999999E-2</v>
      </c>
      <c r="BJ52" s="11">
        <v>1.6E-2</v>
      </c>
      <c r="BK52" s="11">
        <v>1.41E-2</v>
      </c>
      <c r="BL52" s="11">
        <v>1.2200000000000001E-2</v>
      </c>
      <c r="BM52" s="11">
        <v>1.04E-2</v>
      </c>
      <c r="BN52" s="11">
        <v>8.8999999999999999E-3</v>
      </c>
      <c r="BO52" s="12">
        <v>8.6999999999999994E-3</v>
      </c>
      <c r="BP52" s="12">
        <v>8.3000000000000001E-3</v>
      </c>
      <c r="BQ52" s="12">
        <v>7.6E-3</v>
      </c>
      <c r="BR52" s="12">
        <v>6.7999999999999996E-3</v>
      </c>
      <c r="BS52" s="12">
        <v>6.0000000000000001E-3</v>
      </c>
      <c r="BT52" s="12">
        <v>5.1000000000000004E-3</v>
      </c>
      <c r="BU52" s="12">
        <v>4.4999999999999997E-3</v>
      </c>
      <c r="BV52" s="12">
        <v>4.1999999999999997E-3</v>
      </c>
      <c r="BW52" s="12">
        <v>4.1999999999999997E-3</v>
      </c>
      <c r="BX52" s="12">
        <v>4.4999999999999997E-3</v>
      </c>
      <c r="BY52" s="12">
        <v>5.1000000000000004E-3</v>
      </c>
      <c r="BZ52" s="12">
        <v>6.0000000000000001E-3</v>
      </c>
      <c r="CA52" s="12">
        <v>6.8999999999999999E-3</v>
      </c>
      <c r="CB52" s="12">
        <v>7.7999999999999996E-3</v>
      </c>
      <c r="CC52" s="12">
        <v>8.6E-3</v>
      </c>
      <c r="CD52" s="12">
        <v>9.1999999999999998E-3</v>
      </c>
      <c r="CE52" s="12">
        <v>9.5999999999999992E-3</v>
      </c>
      <c r="CF52" s="12">
        <v>9.9000000000000008E-3</v>
      </c>
      <c r="CG52" s="12">
        <v>0.01</v>
      </c>
      <c r="CH52" s="12">
        <v>0.01</v>
      </c>
    </row>
    <row r="53" spans="1:86" x14ac:dyDescent="0.2">
      <c r="A53" s="6">
        <v>71</v>
      </c>
      <c r="B53" s="11">
        <v>2.1100000000000001E-2</v>
      </c>
      <c r="C53" s="11">
        <v>1.9699999999999999E-2</v>
      </c>
      <c r="D53" s="11">
        <v>1.83E-2</v>
      </c>
      <c r="E53" s="11">
        <v>1.6899999999999998E-2</v>
      </c>
      <c r="F53" s="11">
        <v>1.5599999999999999E-2</v>
      </c>
      <c r="G53" s="11">
        <v>1.44E-2</v>
      </c>
      <c r="H53" s="11">
        <v>1.34E-2</v>
      </c>
      <c r="I53" s="11">
        <v>1.2699999999999999E-2</v>
      </c>
      <c r="J53" s="11">
        <v>1.23E-2</v>
      </c>
      <c r="K53" s="11">
        <v>1.21E-2</v>
      </c>
      <c r="L53" s="11">
        <v>1.2E-2</v>
      </c>
      <c r="M53" s="11">
        <v>1.21E-2</v>
      </c>
      <c r="N53" s="11">
        <v>1.24E-2</v>
      </c>
      <c r="O53" s="11">
        <v>1.29E-2</v>
      </c>
      <c r="P53" s="11">
        <v>1.37E-2</v>
      </c>
      <c r="Q53" s="11">
        <v>1.47E-2</v>
      </c>
      <c r="R53" s="11">
        <v>1.5900000000000001E-2</v>
      </c>
      <c r="S53" s="11">
        <v>1.7399999999999999E-2</v>
      </c>
      <c r="T53" s="11">
        <v>1.89E-2</v>
      </c>
      <c r="U53" s="11">
        <v>2.0299999999999999E-2</v>
      </c>
      <c r="V53" s="11">
        <v>2.1399999999999999E-2</v>
      </c>
      <c r="W53" s="11">
        <v>2.2200000000000001E-2</v>
      </c>
      <c r="X53" s="11">
        <v>2.24E-2</v>
      </c>
      <c r="Y53" s="11">
        <v>2.18E-2</v>
      </c>
      <c r="Z53" s="11">
        <v>2.0199999999999999E-2</v>
      </c>
      <c r="AA53" s="11">
        <v>1.7600000000000001E-2</v>
      </c>
      <c r="AB53" s="11">
        <v>1.4500000000000001E-2</v>
      </c>
      <c r="AC53" s="11">
        <v>1.0999999999999999E-2</v>
      </c>
      <c r="AD53" s="11">
        <v>7.4999999999999997E-3</v>
      </c>
      <c r="AE53" s="11">
        <v>4.5999999999999999E-3</v>
      </c>
      <c r="AF53" s="11">
        <v>2.3999999999999998E-3</v>
      </c>
      <c r="AG53" s="11">
        <v>1.1000000000000001E-3</v>
      </c>
      <c r="AH53" s="11">
        <v>5.9999999999999995E-4</v>
      </c>
      <c r="AI53" s="11">
        <v>1.1000000000000001E-3</v>
      </c>
      <c r="AJ53" s="11">
        <v>2.3E-3</v>
      </c>
      <c r="AK53" s="11">
        <v>3.8999999999999998E-3</v>
      </c>
      <c r="AL53" s="11">
        <v>5.5999999999999999E-3</v>
      </c>
      <c r="AM53" s="11">
        <v>7.0000000000000001E-3</v>
      </c>
      <c r="AN53" s="11">
        <v>7.7000000000000002E-3</v>
      </c>
      <c r="AO53" s="11">
        <v>7.7000000000000002E-3</v>
      </c>
      <c r="AP53" s="11">
        <v>6.8999999999999999E-3</v>
      </c>
      <c r="AQ53" s="11">
        <v>5.7000000000000002E-3</v>
      </c>
      <c r="AR53" s="11">
        <v>4.4000000000000003E-3</v>
      </c>
      <c r="AS53" s="11">
        <v>3.2000000000000002E-3</v>
      </c>
      <c r="AT53" s="11">
        <v>2.5000000000000001E-3</v>
      </c>
      <c r="AU53" s="11">
        <v>2.3E-3</v>
      </c>
      <c r="AV53" s="11">
        <v>2.8E-3</v>
      </c>
      <c r="AW53" s="11">
        <v>4.0000000000000001E-3</v>
      </c>
      <c r="AX53" s="11">
        <v>5.8999999999999999E-3</v>
      </c>
      <c r="AY53" s="11">
        <v>8.3000000000000001E-3</v>
      </c>
      <c r="AZ53" s="11">
        <v>1.11E-2</v>
      </c>
      <c r="BA53" s="11">
        <v>1.38E-2</v>
      </c>
      <c r="BB53" s="11">
        <v>1.6400000000000001E-2</v>
      </c>
      <c r="BC53" s="11">
        <v>1.8499999999999999E-2</v>
      </c>
      <c r="BD53" s="11">
        <v>1.9900000000000001E-2</v>
      </c>
      <c r="BE53" s="11">
        <v>2.07E-2</v>
      </c>
      <c r="BF53" s="11">
        <v>2.0799999999999999E-2</v>
      </c>
      <c r="BG53" s="11">
        <v>2.0199999999999999E-2</v>
      </c>
      <c r="BH53" s="11">
        <v>1.9099999999999999E-2</v>
      </c>
      <c r="BI53" s="11">
        <v>1.7500000000000002E-2</v>
      </c>
      <c r="BJ53" s="11">
        <v>1.5699999999999999E-2</v>
      </c>
      <c r="BK53" s="11">
        <v>1.38E-2</v>
      </c>
      <c r="BL53" s="11">
        <v>1.1900000000000001E-2</v>
      </c>
      <c r="BM53" s="11">
        <v>1.03E-2</v>
      </c>
      <c r="BN53" s="11">
        <v>8.8999999999999999E-3</v>
      </c>
      <c r="BO53" s="12">
        <v>8.8999999999999999E-3</v>
      </c>
      <c r="BP53" s="12">
        <v>8.6999999999999994E-3</v>
      </c>
      <c r="BQ53" s="12">
        <v>8.3999999999999995E-3</v>
      </c>
      <c r="BR53" s="12">
        <v>7.7999999999999996E-3</v>
      </c>
      <c r="BS53" s="12">
        <v>7.1000000000000004E-3</v>
      </c>
      <c r="BT53" s="12">
        <v>6.3E-3</v>
      </c>
      <c r="BU53" s="12">
        <v>5.5999999999999999E-3</v>
      </c>
      <c r="BV53" s="12">
        <v>5.1000000000000004E-3</v>
      </c>
      <c r="BW53" s="12">
        <v>4.8999999999999998E-3</v>
      </c>
      <c r="BX53" s="12">
        <v>4.8999999999999998E-3</v>
      </c>
      <c r="BY53" s="12">
        <v>5.3E-3</v>
      </c>
      <c r="BZ53" s="12">
        <v>6.0000000000000001E-3</v>
      </c>
      <c r="CA53" s="12">
        <v>6.7999999999999996E-3</v>
      </c>
      <c r="CB53" s="12">
        <v>7.6E-3</v>
      </c>
      <c r="CC53" s="12">
        <v>8.3999999999999995E-3</v>
      </c>
      <c r="CD53" s="12">
        <v>8.9999999999999993E-3</v>
      </c>
      <c r="CE53" s="12">
        <v>9.4999999999999998E-3</v>
      </c>
      <c r="CF53" s="12">
        <v>9.7999999999999997E-3</v>
      </c>
      <c r="CG53" s="12">
        <v>0.01</v>
      </c>
      <c r="CH53" s="12">
        <v>0.01</v>
      </c>
    </row>
    <row r="54" spans="1:86" x14ac:dyDescent="0.2">
      <c r="A54" s="6">
        <v>72</v>
      </c>
      <c r="B54" s="11">
        <v>2.0899999999999998E-2</v>
      </c>
      <c r="C54" s="11">
        <v>1.9599999999999999E-2</v>
      </c>
      <c r="D54" s="11">
        <v>1.83E-2</v>
      </c>
      <c r="E54" s="11">
        <v>1.7000000000000001E-2</v>
      </c>
      <c r="F54" s="11">
        <v>1.5699999999999999E-2</v>
      </c>
      <c r="G54" s="11">
        <v>1.46E-2</v>
      </c>
      <c r="H54" s="11">
        <v>1.3599999999999999E-2</v>
      </c>
      <c r="I54" s="11">
        <v>1.29E-2</v>
      </c>
      <c r="J54" s="11">
        <v>1.2500000000000001E-2</v>
      </c>
      <c r="K54" s="11">
        <v>1.2200000000000001E-2</v>
      </c>
      <c r="L54" s="11">
        <v>1.21E-2</v>
      </c>
      <c r="M54" s="11">
        <v>1.2200000000000001E-2</v>
      </c>
      <c r="N54" s="11">
        <v>1.24E-2</v>
      </c>
      <c r="O54" s="11">
        <v>1.29E-2</v>
      </c>
      <c r="P54" s="11">
        <v>1.35E-2</v>
      </c>
      <c r="Q54" s="11">
        <v>1.44E-2</v>
      </c>
      <c r="R54" s="11">
        <v>1.5599999999999999E-2</v>
      </c>
      <c r="S54" s="11">
        <v>1.7100000000000001E-2</v>
      </c>
      <c r="T54" s="11">
        <v>1.8700000000000001E-2</v>
      </c>
      <c r="U54" s="11">
        <v>2.0199999999999999E-2</v>
      </c>
      <c r="V54" s="11">
        <v>2.1700000000000001E-2</v>
      </c>
      <c r="W54" s="11">
        <v>2.2700000000000001E-2</v>
      </c>
      <c r="X54" s="11">
        <v>2.3199999999999998E-2</v>
      </c>
      <c r="Y54" s="11">
        <v>2.2700000000000001E-2</v>
      </c>
      <c r="Z54" s="11">
        <v>2.1299999999999999E-2</v>
      </c>
      <c r="AA54" s="11">
        <v>1.89E-2</v>
      </c>
      <c r="AB54" s="11">
        <v>1.5800000000000002E-2</v>
      </c>
      <c r="AC54" s="11">
        <v>1.2200000000000001E-2</v>
      </c>
      <c r="AD54" s="11">
        <v>8.6999999999999994E-3</v>
      </c>
      <c r="AE54" s="11">
        <v>5.5999999999999999E-3</v>
      </c>
      <c r="AF54" s="11">
        <v>3.2000000000000002E-3</v>
      </c>
      <c r="AG54" s="11">
        <v>1.6000000000000001E-3</v>
      </c>
      <c r="AH54" s="11">
        <v>1E-3</v>
      </c>
      <c r="AI54" s="11">
        <v>1.2999999999999999E-3</v>
      </c>
      <c r="AJ54" s="11">
        <v>2.3999999999999998E-3</v>
      </c>
      <c r="AK54" s="11">
        <v>4.0000000000000001E-3</v>
      </c>
      <c r="AL54" s="11">
        <v>5.7000000000000002E-3</v>
      </c>
      <c r="AM54" s="11">
        <v>7.0000000000000001E-3</v>
      </c>
      <c r="AN54" s="11">
        <v>7.7999999999999996E-3</v>
      </c>
      <c r="AO54" s="11">
        <v>7.7000000000000002E-3</v>
      </c>
      <c r="AP54" s="11">
        <v>6.8999999999999999E-3</v>
      </c>
      <c r="AQ54" s="11">
        <v>5.7000000000000002E-3</v>
      </c>
      <c r="AR54" s="11">
        <v>4.3E-3</v>
      </c>
      <c r="AS54" s="11">
        <v>3.0999999999999999E-3</v>
      </c>
      <c r="AT54" s="11">
        <v>2.3E-3</v>
      </c>
      <c r="AU54" s="11">
        <v>2E-3</v>
      </c>
      <c r="AV54" s="11">
        <v>2.3999999999999998E-3</v>
      </c>
      <c r="AW54" s="11">
        <v>3.3999999999999998E-3</v>
      </c>
      <c r="AX54" s="11">
        <v>5.1999999999999998E-3</v>
      </c>
      <c r="AY54" s="11">
        <v>7.4999999999999997E-3</v>
      </c>
      <c r="AZ54" s="11">
        <v>1.0200000000000001E-2</v>
      </c>
      <c r="BA54" s="11">
        <v>1.2999999999999999E-2</v>
      </c>
      <c r="BB54" s="11">
        <v>1.55E-2</v>
      </c>
      <c r="BC54" s="11">
        <v>1.77E-2</v>
      </c>
      <c r="BD54" s="11">
        <v>1.9199999999999998E-2</v>
      </c>
      <c r="BE54" s="11">
        <v>0.02</v>
      </c>
      <c r="BF54" s="11">
        <v>2.0199999999999999E-2</v>
      </c>
      <c r="BG54" s="11">
        <v>1.9599999999999999E-2</v>
      </c>
      <c r="BH54" s="11">
        <v>1.8499999999999999E-2</v>
      </c>
      <c r="BI54" s="11">
        <v>1.7000000000000001E-2</v>
      </c>
      <c r="BJ54" s="11">
        <v>1.52E-2</v>
      </c>
      <c r="BK54" s="11">
        <v>1.3299999999999999E-2</v>
      </c>
      <c r="BL54" s="11">
        <v>1.15E-2</v>
      </c>
      <c r="BM54" s="11">
        <v>9.9000000000000008E-3</v>
      </c>
      <c r="BN54" s="11">
        <v>8.6E-3</v>
      </c>
      <c r="BO54" s="12">
        <v>8.8000000000000005E-3</v>
      </c>
      <c r="BP54" s="12">
        <v>8.8000000000000005E-3</v>
      </c>
      <c r="BQ54" s="12">
        <v>8.6999999999999994E-3</v>
      </c>
      <c r="BR54" s="12">
        <v>8.3999999999999995E-3</v>
      </c>
      <c r="BS54" s="12">
        <v>7.9000000000000008E-3</v>
      </c>
      <c r="BT54" s="12">
        <v>7.3000000000000001E-3</v>
      </c>
      <c r="BU54" s="12">
        <v>6.7000000000000002E-3</v>
      </c>
      <c r="BV54" s="12">
        <v>6.1000000000000004E-3</v>
      </c>
      <c r="BW54" s="12">
        <v>5.7000000000000002E-3</v>
      </c>
      <c r="BX54" s="12">
        <v>5.4999999999999997E-3</v>
      </c>
      <c r="BY54" s="12">
        <v>5.7000000000000002E-3</v>
      </c>
      <c r="BZ54" s="12">
        <v>6.1000000000000004E-3</v>
      </c>
      <c r="CA54" s="12">
        <v>6.7999999999999996E-3</v>
      </c>
      <c r="CB54" s="12">
        <v>7.4999999999999997E-3</v>
      </c>
      <c r="CC54" s="12">
        <v>8.3000000000000001E-3</v>
      </c>
      <c r="CD54" s="12">
        <v>8.8999999999999999E-3</v>
      </c>
      <c r="CE54" s="12">
        <v>9.4000000000000004E-3</v>
      </c>
      <c r="CF54" s="12">
        <v>9.7999999999999997E-3</v>
      </c>
      <c r="CG54" s="12">
        <v>0.01</v>
      </c>
      <c r="CH54" s="12">
        <v>0.01</v>
      </c>
    </row>
    <row r="55" spans="1:86" x14ac:dyDescent="0.2">
      <c r="A55" s="6">
        <v>73</v>
      </c>
      <c r="B55" s="11">
        <v>2.07E-2</v>
      </c>
      <c r="C55" s="11">
        <v>1.95E-2</v>
      </c>
      <c r="D55" s="11">
        <v>1.8200000000000001E-2</v>
      </c>
      <c r="E55" s="11">
        <v>1.7000000000000001E-2</v>
      </c>
      <c r="F55" s="11">
        <v>1.5699999999999999E-2</v>
      </c>
      <c r="G55" s="11">
        <v>1.46E-2</v>
      </c>
      <c r="H55" s="11">
        <v>1.37E-2</v>
      </c>
      <c r="I55" s="11">
        <v>1.2999999999999999E-2</v>
      </c>
      <c r="J55" s="11">
        <v>1.26E-2</v>
      </c>
      <c r="K55" s="11">
        <v>1.23E-2</v>
      </c>
      <c r="L55" s="11">
        <v>1.21E-2</v>
      </c>
      <c r="M55" s="11">
        <v>1.21E-2</v>
      </c>
      <c r="N55" s="11">
        <v>1.23E-2</v>
      </c>
      <c r="O55" s="11">
        <v>1.2699999999999999E-2</v>
      </c>
      <c r="P55" s="11">
        <v>1.3299999999999999E-2</v>
      </c>
      <c r="Q55" s="11">
        <v>1.4200000000000001E-2</v>
      </c>
      <c r="R55" s="11">
        <v>1.54E-2</v>
      </c>
      <c r="S55" s="11">
        <v>1.6899999999999998E-2</v>
      </c>
      <c r="T55" s="11">
        <v>1.8499999999999999E-2</v>
      </c>
      <c r="U55" s="11">
        <v>2.0199999999999999E-2</v>
      </c>
      <c r="V55" s="11">
        <v>2.18E-2</v>
      </c>
      <c r="W55" s="11">
        <v>2.3099999999999999E-2</v>
      </c>
      <c r="X55" s="11">
        <v>2.3800000000000002E-2</v>
      </c>
      <c r="Y55" s="11">
        <v>2.3599999999999999E-2</v>
      </c>
      <c r="Z55" s="11">
        <v>2.24E-2</v>
      </c>
      <c r="AA55" s="11">
        <v>2.0199999999999999E-2</v>
      </c>
      <c r="AB55" s="11">
        <v>1.7100000000000001E-2</v>
      </c>
      <c r="AC55" s="11">
        <v>1.3599999999999999E-2</v>
      </c>
      <c r="AD55" s="11">
        <v>0.01</v>
      </c>
      <c r="AE55" s="11">
        <v>6.7000000000000002E-3</v>
      </c>
      <c r="AF55" s="11">
        <v>4.1000000000000003E-3</v>
      </c>
      <c r="AG55" s="11">
        <v>2.3E-3</v>
      </c>
      <c r="AH55" s="11">
        <v>1.5E-3</v>
      </c>
      <c r="AI55" s="11">
        <v>1.6999999999999999E-3</v>
      </c>
      <c r="AJ55" s="11">
        <v>2.7000000000000001E-3</v>
      </c>
      <c r="AK55" s="11">
        <v>4.1000000000000003E-3</v>
      </c>
      <c r="AL55" s="11">
        <v>5.7000000000000002E-3</v>
      </c>
      <c r="AM55" s="11">
        <v>7.1000000000000004E-3</v>
      </c>
      <c r="AN55" s="11">
        <v>7.7999999999999996E-3</v>
      </c>
      <c r="AO55" s="11">
        <v>7.7000000000000002E-3</v>
      </c>
      <c r="AP55" s="11">
        <v>7.0000000000000001E-3</v>
      </c>
      <c r="AQ55" s="11">
        <v>5.7000000000000002E-3</v>
      </c>
      <c r="AR55" s="11">
        <v>4.3E-3</v>
      </c>
      <c r="AS55" s="11">
        <v>3.0000000000000001E-3</v>
      </c>
      <c r="AT55" s="11">
        <v>2.0999999999999999E-3</v>
      </c>
      <c r="AU55" s="11">
        <v>1.6999999999999999E-3</v>
      </c>
      <c r="AV55" s="11">
        <v>2E-3</v>
      </c>
      <c r="AW55" s="11">
        <v>2.8999999999999998E-3</v>
      </c>
      <c r="AX55" s="11">
        <v>4.5999999999999999E-3</v>
      </c>
      <c r="AY55" s="11">
        <v>6.7999999999999996E-3</v>
      </c>
      <c r="AZ55" s="11">
        <v>9.4000000000000004E-3</v>
      </c>
      <c r="BA55" s="11">
        <v>1.2200000000000001E-2</v>
      </c>
      <c r="BB55" s="11">
        <v>1.4800000000000001E-2</v>
      </c>
      <c r="BC55" s="11">
        <v>1.6899999999999998E-2</v>
      </c>
      <c r="BD55" s="11">
        <v>1.8499999999999999E-2</v>
      </c>
      <c r="BE55" s="11">
        <v>1.9400000000000001E-2</v>
      </c>
      <c r="BF55" s="11">
        <v>1.95E-2</v>
      </c>
      <c r="BG55" s="11">
        <v>1.9E-2</v>
      </c>
      <c r="BH55" s="11">
        <v>1.7899999999999999E-2</v>
      </c>
      <c r="BI55" s="11">
        <v>1.6400000000000001E-2</v>
      </c>
      <c r="BJ55" s="11">
        <v>1.46E-2</v>
      </c>
      <c r="BK55" s="11">
        <v>1.2800000000000001E-2</v>
      </c>
      <c r="BL55" s="11">
        <v>1.0999999999999999E-2</v>
      </c>
      <c r="BM55" s="11">
        <v>9.4000000000000004E-3</v>
      </c>
      <c r="BN55" s="11">
        <v>8.0999999999999996E-3</v>
      </c>
      <c r="BO55" s="12">
        <v>8.3999999999999995E-3</v>
      </c>
      <c r="BP55" s="12">
        <v>8.6E-3</v>
      </c>
      <c r="BQ55" s="12">
        <v>8.6999999999999994E-3</v>
      </c>
      <c r="BR55" s="12">
        <v>8.6999999999999994E-3</v>
      </c>
      <c r="BS55" s="12">
        <v>8.3999999999999995E-3</v>
      </c>
      <c r="BT55" s="12">
        <v>8.0000000000000002E-3</v>
      </c>
      <c r="BU55" s="12">
        <v>7.4999999999999997E-3</v>
      </c>
      <c r="BV55" s="12">
        <v>7.0000000000000001E-3</v>
      </c>
      <c r="BW55" s="12">
        <v>6.6E-3</v>
      </c>
      <c r="BX55" s="12">
        <v>6.3E-3</v>
      </c>
      <c r="BY55" s="12">
        <v>6.1999999999999998E-3</v>
      </c>
      <c r="BZ55" s="12">
        <v>6.4000000000000003E-3</v>
      </c>
      <c r="CA55" s="12">
        <v>6.8999999999999999E-3</v>
      </c>
      <c r="CB55" s="12">
        <v>7.4999999999999997E-3</v>
      </c>
      <c r="CC55" s="12">
        <v>8.2000000000000007E-3</v>
      </c>
      <c r="CD55" s="12">
        <v>8.8000000000000005E-3</v>
      </c>
      <c r="CE55" s="12">
        <v>9.4000000000000004E-3</v>
      </c>
      <c r="CF55" s="12">
        <v>9.7000000000000003E-3</v>
      </c>
      <c r="CG55" s="12">
        <v>9.9000000000000008E-3</v>
      </c>
      <c r="CH55" s="12">
        <v>0.01</v>
      </c>
    </row>
    <row r="56" spans="1:86" x14ac:dyDescent="0.2">
      <c r="A56" s="6">
        <v>74</v>
      </c>
      <c r="B56" s="11">
        <v>2.0400000000000001E-2</v>
      </c>
      <c r="C56" s="11">
        <v>1.9199999999999998E-2</v>
      </c>
      <c r="D56" s="11">
        <v>1.7899999999999999E-2</v>
      </c>
      <c r="E56" s="11">
        <v>1.67E-2</v>
      </c>
      <c r="F56" s="11">
        <v>1.55E-2</v>
      </c>
      <c r="G56" s="11">
        <v>1.44E-2</v>
      </c>
      <c r="H56" s="11">
        <v>1.35E-2</v>
      </c>
      <c r="I56" s="11">
        <v>1.29E-2</v>
      </c>
      <c r="J56" s="11">
        <v>1.24E-2</v>
      </c>
      <c r="K56" s="11">
        <v>1.21E-2</v>
      </c>
      <c r="L56" s="11">
        <v>1.2E-2</v>
      </c>
      <c r="M56" s="11">
        <v>1.1900000000000001E-2</v>
      </c>
      <c r="N56" s="11">
        <v>1.21E-2</v>
      </c>
      <c r="O56" s="11">
        <v>1.2500000000000001E-2</v>
      </c>
      <c r="P56" s="11">
        <v>1.3100000000000001E-2</v>
      </c>
      <c r="Q56" s="11">
        <v>1.4E-2</v>
      </c>
      <c r="R56" s="11">
        <v>1.5299999999999999E-2</v>
      </c>
      <c r="S56" s="11">
        <v>1.6799999999999999E-2</v>
      </c>
      <c r="T56" s="11">
        <v>1.8499999999999999E-2</v>
      </c>
      <c r="U56" s="11">
        <v>2.0299999999999999E-2</v>
      </c>
      <c r="V56" s="11">
        <v>2.1999999999999999E-2</v>
      </c>
      <c r="W56" s="11">
        <v>2.3400000000000001E-2</v>
      </c>
      <c r="X56" s="11">
        <v>2.4400000000000002E-2</v>
      </c>
      <c r="Y56" s="11">
        <v>2.4400000000000002E-2</v>
      </c>
      <c r="Z56" s="11">
        <v>2.3400000000000001E-2</v>
      </c>
      <c r="AA56" s="11">
        <v>2.1399999999999999E-2</v>
      </c>
      <c r="AB56" s="11">
        <v>1.84E-2</v>
      </c>
      <c r="AC56" s="11">
        <v>1.4999999999999999E-2</v>
      </c>
      <c r="AD56" s="11">
        <v>1.1299999999999999E-2</v>
      </c>
      <c r="AE56" s="11">
        <v>7.9000000000000008E-3</v>
      </c>
      <c r="AF56" s="11">
        <v>5.1999999999999998E-3</v>
      </c>
      <c r="AG56" s="11">
        <v>3.2000000000000002E-3</v>
      </c>
      <c r="AH56" s="11">
        <v>2.2000000000000001E-3</v>
      </c>
      <c r="AI56" s="11">
        <v>2.2000000000000001E-3</v>
      </c>
      <c r="AJ56" s="11">
        <v>3.0000000000000001E-3</v>
      </c>
      <c r="AK56" s="11">
        <v>4.3E-3</v>
      </c>
      <c r="AL56" s="11">
        <v>5.7999999999999996E-3</v>
      </c>
      <c r="AM56" s="11">
        <v>7.1000000000000004E-3</v>
      </c>
      <c r="AN56" s="11">
        <v>7.7999999999999996E-3</v>
      </c>
      <c r="AO56" s="11">
        <v>7.7000000000000002E-3</v>
      </c>
      <c r="AP56" s="11">
        <v>6.8999999999999999E-3</v>
      </c>
      <c r="AQ56" s="11">
        <v>5.5999999999999999E-3</v>
      </c>
      <c r="AR56" s="11">
        <v>4.1999999999999997E-3</v>
      </c>
      <c r="AS56" s="11">
        <v>2.8E-3</v>
      </c>
      <c r="AT56" s="11">
        <v>1.9E-3</v>
      </c>
      <c r="AU56" s="11">
        <v>1.5E-3</v>
      </c>
      <c r="AV56" s="11">
        <v>1.6000000000000001E-3</v>
      </c>
      <c r="AW56" s="11">
        <v>2.5000000000000001E-3</v>
      </c>
      <c r="AX56" s="11">
        <v>4.0000000000000001E-3</v>
      </c>
      <c r="AY56" s="11">
        <v>6.1999999999999998E-3</v>
      </c>
      <c r="AZ56" s="11">
        <v>8.8000000000000005E-3</v>
      </c>
      <c r="BA56" s="11">
        <v>1.15E-2</v>
      </c>
      <c r="BB56" s="11">
        <v>1.41E-2</v>
      </c>
      <c r="BC56" s="11">
        <v>1.6299999999999999E-2</v>
      </c>
      <c r="BD56" s="11">
        <v>1.7899999999999999E-2</v>
      </c>
      <c r="BE56" s="11">
        <v>1.8800000000000001E-2</v>
      </c>
      <c r="BF56" s="11">
        <v>1.89E-2</v>
      </c>
      <c r="BG56" s="11">
        <v>1.84E-2</v>
      </c>
      <c r="BH56" s="11">
        <v>1.7299999999999999E-2</v>
      </c>
      <c r="BI56" s="11">
        <v>1.5800000000000002E-2</v>
      </c>
      <c r="BJ56" s="11">
        <v>1.4E-2</v>
      </c>
      <c r="BK56" s="11">
        <v>1.2200000000000001E-2</v>
      </c>
      <c r="BL56" s="11">
        <v>1.04E-2</v>
      </c>
      <c r="BM56" s="11">
        <v>8.8999999999999999E-3</v>
      </c>
      <c r="BN56" s="11">
        <v>7.4999999999999997E-3</v>
      </c>
      <c r="BO56" s="12">
        <v>7.7999999999999996E-3</v>
      </c>
      <c r="BP56" s="12">
        <v>8.2000000000000007E-3</v>
      </c>
      <c r="BQ56" s="12">
        <v>8.5000000000000006E-3</v>
      </c>
      <c r="BR56" s="12">
        <v>8.6E-3</v>
      </c>
      <c r="BS56" s="12">
        <v>8.6999999999999994E-3</v>
      </c>
      <c r="BT56" s="12">
        <v>8.5000000000000006E-3</v>
      </c>
      <c r="BU56" s="12">
        <v>8.2000000000000007E-3</v>
      </c>
      <c r="BV56" s="12">
        <v>7.7999999999999996E-3</v>
      </c>
      <c r="BW56" s="12">
        <v>7.4000000000000003E-3</v>
      </c>
      <c r="BX56" s="12">
        <v>7.0000000000000001E-3</v>
      </c>
      <c r="BY56" s="12">
        <v>6.7999999999999996E-3</v>
      </c>
      <c r="BZ56" s="12">
        <v>6.8999999999999999E-3</v>
      </c>
      <c r="CA56" s="12">
        <v>7.1000000000000004E-3</v>
      </c>
      <c r="CB56" s="12">
        <v>7.6E-3</v>
      </c>
      <c r="CC56" s="12">
        <v>8.2000000000000007E-3</v>
      </c>
      <c r="CD56" s="12">
        <v>8.8000000000000005E-3</v>
      </c>
      <c r="CE56" s="12">
        <v>9.2999999999999992E-3</v>
      </c>
      <c r="CF56" s="12">
        <v>9.7000000000000003E-3</v>
      </c>
      <c r="CG56" s="12">
        <v>9.9000000000000008E-3</v>
      </c>
      <c r="CH56" s="12">
        <v>0.01</v>
      </c>
    </row>
    <row r="57" spans="1:86" x14ac:dyDescent="0.2">
      <c r="A57" s="6">
        <v>75</v>
      </c>
      <c r="B57" s="11">
        <v>1.9900000000000001E-2</v>
      </c>
      <c r="C57" s="11">
        <v>1.8599999999999998E-2</v>
      </c>
      <c r="D57" s="11">
        <v>1.7399999999999999E-2</v>
      </c>
      <c r="E57" s="11">
        <v>1.6199999999999999E-2</v>
      </c>
      <c r="F57" s="11">
        <v>1.4999999999999999E-2</v>
      </c>
      <c r="G57" s="11">
        <v>1.4E-2</v>
      </c>
      <c r="H57" s="11">
        <v>1.3100000000000001E-2</v>
      </c>
      <c r="I57" s="11">
        <v>1.2500000000000001E-2</v>
      </c>
      <c r="J57" s="11">
        <v>1.21E-2</v>
      </c>
      <c r="K57" s="11">
        <v>1.18E-2</v>
      </c>
      <c r="L57" s="11">
        <v>1.1599999999999999E-2</v>
      </c>
      <c r="M57" s="11">
        <v>1.1599999999999999E-2</v>
      </c>
      <c r="N57" s="11">
        <v>1.18E-2</v>
      </c>
      <c r="O57" s="11">
        <v>1.23E-2</v>
      </c>
      <c r="P57" s="11">
        <v>1.2999999999999999E-2</v>
      </c>
      <c r="Q57" s="11">
        <v>1.3899999999999999E-2</v>
      </c>
      <c r="R57" s="11">
        <v>1.52E-2</v>
      </c>
      <c r="S57" s="11">
        <v>1.67E-2</v>
      </c>
      <c r="T57" s="11">
        <v>1.8499999999999999E-2</v>
      </c>
      <c r="U57" s="11">
        <v>2.0400000000000001E-2</v>
      </c>
      <c r="V57" s="11">
        <v>2.2200000000000001E-2</v>
      </c>
      <c r="W57" s="11">
        <v>2.3699999999999999E-2</v>
      </c>
      <c r="X57" s="11">
        <v>2.4799999999999999E-2</v>
      </c>
      <c r="Y57" s="11">
        <v>2.5100000000000001E-2</v>
      </c>
      <c r="Z57" s="11">
        <v>2.4299999999999999E-2</v>
      </c>
      <c r="AA57" s="11">
        <v>2.24E-2</v>
      </c>
      <c r="AB57" s="11">
        <v>1.9699999999999999E-2</v>
      </c>
      <c r="AC57" s="11">
        <v>1.6299999999999999E-2</v>
      </c>
      <c r="AD57" s="11">
        <v>1.26E-2</v>
      </c>
      <c r="AE57" s="11">
        <v>9.1999999999999998E-3</v>
      </c>
      <c r="AF57" s="11">
        <v>6.3E-3</v>
      </c>
      <c r="AG57" s="11">
        <v>4.1999999999999997E-3</v>
      </c>
      <c r="AH57" s="11">
        <v>3.0000000000000001E-3</v>
      </c>
      <c r="AI57" s="11">
        <v>2.7000000000000001E-3</v>
      </c>
      <c r="AJ57" s="11">
        <v>3.3E-3</v>
      </c>
      <c r="AK57" s="11">
        <v>4.4999999999999997E-3</v>
      </c>
      <c r="AL57" s="11">
        <v>5.8999999999999999E-3</v>
      </c>
      <c r="AM57" s="11">
        <v>7.1000000000000004E-3</v>
      </c>
      <c r="AN57" s="11">
        <v>7.7000000000000002E-3</v>
      </c>
      <c r="AO57" s="11">
        <v>7.7000000000000002E-3</v>
      </c>
      <c r="AP57" s="11">
        <v>6.8999999999999999E-3</v>
      </c>
      <c r="AQ57" s="11">
        <v>5.4999999999999997E-3</v>
      </c>
      <c r="AR57" s="11">
        <v>4.0000000000000001E-3</v>
      </c>
      <c r="AS57" s="11">
        <v>2.7000000000000001E-3</v>
      </c>
      <c r="AT57" s="11">
        <v>1.6999999999999999E-3</v>
      </c>
      <c r="AU57" s="11">
        <v>1.1999999999999999E-3</v>
      </c>
      <c r="AV57" s="11">
        <v>1.2999999999999999E-3</v>
      </c>
      <c r="AW57" s="11">
        <v>2E-3</v>
      </c>
      <c r="AX57" s="11">
        <v>3.5000000000000001E-3</v>
      </c>
      <c r="AY57" s="11">
        <v>5.5999999999999999E-3</v>
      </c>
      <c r="AZ57" s="11">
        <v>8.2000000000000007E-3</v>
      </c>
      <c r="BA57" s="11">
        <v>1.0999999999999999E-2</v>
      </c>
      <c r="BB57" s="11">
        <v>1.3599999999999999E-2</v>
      </c>
      <c r="BC57" s="11">
        <v>1.5800000000000002E-2</v>
      </c>
      <c r="BD57" s="11">
        <v>1.7399999999999999E-2</v>
      </c>
      <c r="BE57" s="11">
        <v>1.8200000000000001E-2</v>
      </c>
      <c r="BF57" s="11">
        <v>1.83E-2</v>
      </c>
      <c r="BG57" s="11">
        <v>1.78E-2</v>
      </c>
      <c r="BH57" s="11">
        <v>1.67E-2</v>
      </c>
      <c r="BI57" s="11">
        <v>1.5100000000000001E-2</v>
      </c>
      <c r="BJ57" s="11">
        <v>1.3299999999999999E-2</v>
      </c>
      <c r="BK57" s="11">
        <v>1.15E-2</v>
      </c>
      <c r="BL57" s="11">
        <v>9.7999999999999997E-3</v>
      </c>
      <c r="BM57" s="11">
        <v>8.2000000000000007E-3</v>
      </c>
      <c r="BN57" s="11">
        <v>6.7999999999999996E-3</v>
      </c>
      <c r="BO57" s="12">
        <v>7.1999999999999998E-3</v>
      </c>
      <c r="BP57" s="12">
        <v>7.6E-3</v>
      </c>
      <c r="BQ57" s="12">
        <v>8.0999999999999996E-3</v>
      </c>
      <c r="BR57" s="12">
        <v>8.3999999999999995E-3</v>
      </c>
      <c r="BS57" s="12">
        <v>8.6999999999999994E-3</v>
      </c>
      <c r="BT57" s="12">
        <v>8.8000000000000005E-3</v>
      </c>
      <c r="BU57" s="12">
        <v>8.6999999999999994E-3</v>
      </c>
      <c r="BV57" s="12">
        <v>8.5000000000000006E-3</v>
      </c>
      <c r="BW57" s="12">
        <v>8.0999999999999996E-3</v>
      </c>
      <c r="BX57" s="12">
        <v>7.7999999999999996E-3</v>
      </c>
      <c r="BY57" s="12">
        <v>7.4999999999999997E-3</v>
      </c>
      <c r="BZ57" s="12">
        <v>7.4000000000000003E-3</v>
      </c>
      <c r="CA57" s="12">
        <v>7.4999999999999997E-3</v>
      </c>
      <c r="CB57" s="12">
        <v>7.7999999999999996E-3</v>
      </c>
      <c r="CC57" s="12">
        <v>8.3000000000000001E-3</v>
      </c>
      <c r="CD57" s="12">
        <v>8.8000000000000005E-3</v>
      </c>
      <c r="CE57" s="12">
        <v>9.2999999999999992E-3</v>
      </c>
      <c r="CF57" s="12">
        <v>9.7000000000000003E-3</v>
      </c>
      <c r="CG57" s="12">
        <v>9.9000000000000008E-3</v>
      </c>
      <c r="CH57" s="12">
        <v>0.01</v>
      </c>
    </row>
    <row r="58" spans="1:86" x14ac:dyDescent="0.2">
      <c r="A58" s="6">
        <v>76</v>
      </c>
      <c r="B58" s="11">
        <v>1.9099999999999999E-2</v>
      </c>
      <c r="C58" s="11">
        <v>1.78E-2</v>
      </c>
      <c r="D58" s="11">
        <v>1.66E-2</v>
      </c>
      <c r="E58" s="11">
        <v>1.54E-2</v>
      </c>
      <c r="F58" s="11">
        <v>1.43E-2</v>
      </c>
      <c r="G58" s="11">
        <v>1.3299999999999999E-2</v>
      </c>
      <c r="H58" s="11">
        <v>1.2500000000000001E-2</v>
      </c>
      <c r="I58" s="11">
        <v>1.1900000000000001E-2</v>
      </c>
      <c r="J58" s="11">
        <v>1.1599999999999999E-2</v>
      </c>
      <c r="K58" s="11">
        <v>1.1299999999999999E-2</v>
      </c>
      <c r="L58" s="11">
        <v>1.12E-2</v>
      </c>
      <c r="M58" s="11">
        <v>1.1299999999999999E-2</v>
      </c>
      <c r="N58" s="11">
        <v>1.15E-2</v>
      </c>
      <c r="O58" s="11">
        <v>1.2E-2</v>
      </c>
      <c r="P58" s="11">
        <v>1.2800000000000001E-2</v>
      </c>
      <c r="Q58" s="11">
        <v>1.38E-2</v>
      </c>
      <c r="R58" s="11">
        <v>1.52E-2</v>
      </c>
      <c r="S58" s="11">
        <v>1.6799999999999999E-2</v>
      </c>
      <c r="T58" s="11">
        <v>1.8599999999999998E-2</v>
      </c>
      <c r="U58" s="11">
        <v>2.0500000000000001E-2</v>
      </c>
      <c r="V58" s="11">
        <v>2.23E-2</v>
      </c>
      <c r="W58" s="11">
        <v>2.4E-2</v>
      </c>
      <c r="X58" s="11">
        <v>2.52E-2</v>
      </c>
      <c r="Y58" s="11">
        <v>2.5600000000000001E-2</v>
      </c>
      <c r="Z58" s="11">
        <v>2.5000000000000001E-2</v>
      </c>
      <c r="AA58" s="11">
        <v>2.3300000000000001E-2</v>
      </c>
      <c r="AB58" s="11">
        <v>2.07E-2</v>
      </c>
      <c r="AC58" s="11">
        <v>1.7399999999999999E-2</v>
      </c>
      <c r="AD58" s="11">
        <v>1.3899999999999999E-2</v>
      </c>
      <c r="AE58" s="11">
        <v>1.04E-2</v>
      </c>
      <c r="AF58" s="11">
        <v>7.4999999999999997E-3</v>
      </c>
      <c r="AG58" s="11">
        <v>5.1999999999999998E-3</v>
      </c>
      <c r="AH58" s="11">
        <v>3.8E-3</v>
      </c>
      <c r="AI58" s="11">
        <v>3.3999999999999998E-3</v>
      </c>
      <c r="AJ58" s="11">
        <v>3.8E-3</v>
      </c>
      <c r="AK58" s="11">
        <v>4.7999999999999996E-3</v>
      </c>
      <c r="AL58" s="11">
        <v>6.0000000000000001E-3</v>
      </c>
      <c r="AM58" s="11">
        <v>7.1000000000000004E-3</v>
      </c>
      <c r="AN58" s="11">
        <v>7.7000000000000002E-3</v>
      </c>
      <c r="AO58" s="11">
        <v>7.4999999999999997E-3</v>
      </c>
      <c r="AP58" s="11">
        <v>6.7000000000000002E-3</v>
      </c>
      <c r="AQ58" s="11">
        <v>5.4000000000000003E-3</v>
      </c>
      <c r="AR58" s="11">
        <v>3.8E-3</v>
      </c>
      <c r="AS58" s="11">
        <v>2.3999999999999998E-3</v>
      </c>
      <c r="AT58" s="11">
        <v>1.4E-3</v>
      </c>
      <c r="AU58" s="11">
        <v>8.0000000000000004E-4</v>
      </c>
      <c r="AV58" s="11">
        <v>8.9999999999999998E-4</v>
      </c>
      <c r="AW58" s="11">
        <v>1.6000000000000001E-3</v>
      </c>
      <c r="AX58" s="11">
        <v>3.0000000000000001E-3</v>
      </c>
      <c r="AY58" s="11">
        <v>5.1000000000000004E-3</v>
      </c>
      <c r="AZ58" s="11">
        <v>7.7000000000000002E-3</v>
      </c>
      <c r="BA58" s="11">
        <v>1.0500000000000001E-2</v>
      </c>
      <c r="BB58" s="11">
        <v>1.32E-2</v>
      </c>
      <c r="BC58" s="11">
        <v>1.54E-2</v>
      </c>
      <c r="BD58" s="11">
        <v>1.6899999999999998E-2</v>
      </c>
      <c r="BE58" s="11">
        <v>1.77E-2</v>
      </c>
      <c r="BF58" s="11">
        <v>1.78E-2</v>
      </c>
      <c r="BG58" s="11">
        <v>1.72E-2</v>
      </c>
      <c r="BH58" s="11">
        <v>1.6E-2</v>
      </c>
      <c r="BI58" s="11">
        <v>1.44E-2</v>
      </c>
      <c r="BJ58" s="11">
        <v>1.2699999999999999E-2</v>
      </c>
      <c r="BK58" s="11">
        <v>1.0800000000000001E-2</v>
      </c>
      <c r="BL58" s="11">
        <v>9.1000000000000004E-3</v>
      </c>
      <c r="BM58" s="11">
        <v>7.4999999999999997E-3</v>
      </c>
      <c r="BN58" s="11">
        <v>6.1000000000000004E-3</v>
      </c>
      <c r="BO58" s="12">
        <v>6.4999999999999997E-3</v>
      </c>
      <c r="BP58" s="12">
        <v>7.0000000000000001E-3</v>
      </c>
      <c r="BQ58" s="12">
        <v>7.4999999999999997E-3</v>
      </c>
      <c r="BR58" s="12">
        <v>8.0000000000000002E-3</v>
      </c>
      <c r="BS58" s="12">
        <v>8.5000000000000006E-3</v>
      </c>
      <c r="BT58" s="12">
        <v>8.8000000000000005E-3</v>
      </c>
      <c r="BU58" s="12">
        <v>8.8999999999999999E-3</v>
      </c>
      <c r="BV58" s="12">
        <v>8.8999999999999999E-3</v>
      </c>
      <c r="BW58" s="12">
        <v>8.6999999999999994E-3</v>
      </c>
      <c r="BX58" s="12">
        <v>8.3999999999999995E-3</v>
      </c>
      <c r="BY58" s="12">
        <v>8.0999999999999996E-3</v>
      </c>
      <c r="BZ58" s="12">
        <v>7.9000000000000008E-3</v>
      </c>
      <c r="CA58" s="12">
        <v>7.9000000000000008E-3</v>
      </c>
      <c r="CB58" s="12">
        <v>8.0999999999999996E-3</v>
      </c>
      <c r="CC58" s="12">
        <v>8.3999999999999995E-3</v>
      </c>
      <c r="CD58" s="12">
        <v>8.8999999999999999E-3</v>
      </c>
      <c r="CE58" s="12">
        <v>9.2999999999999992E-3</v>
      </c>
      <c r="CF58" s="12">
        <v>9.7000000000000003E-3</v>
      </c>
      <c r="CG58" s="12">
        <v>9.9000000000000008E-3</v>
      </c>
      <c r="CH58" s="12">
        <v>0.01</v>
      </c>
    </row>
    <row r="59" spans="1:86" x14ac:dyDescent="0.2">
      <c r="A59" s="6">
        <v>77</v>
      </c>
      <c r="B59" s="11">
        <v>1.7999999999999999E-2</v>
      </c>
      <c r="C59" s="11">
        <v>1.6799999999999999E-2</v>
      </c>
      <c r="D59" s="11">
        <v>1.5599999999999999E-2</v>
      </c>
      <c r="E59" s="11">
        <v>1.44E-2</v>
      </c>
      <c r="F59" s="11">
        <v>1.3299999999999999E-2</v>
      </c>
      <c r="G59" s="11">
        <v>1.24E-2</v>
      </c>
      <c r="H59" s="11">
        <v>1.17E-2</v>
      </c>
      <c r="I59" s="11">
        <v>1.12E-2</v>
      </c>
      <c r="J59" s="11">
        <v>1.09E-2</v>
      </c>
      <c r="K59" s="11">
        <v>1.0699999999999999E-2</v>
      </c>
      <c r="L59" s="11">
        <v>1.0699999999999999E-2</v>
      </c>
      <c r="M59" s="11">
        <v>1.0800000000000001E-2</v>
      </c>
      <c r="N59" s="11">
        <v>1.12E-2</v>
      </c>
      <c r="O59" s="11">
        <v>1.18E-2</v>
      </c>
      <c r="P59" s="11">
        <v>1.2699999999999999E-2</v>
      </c>
      <c r="Q59" s="11">
        <v>1.38E-2</v>
      </c>
      <c r="R59" s="11">
        <v>1.52E-2</v>
      </c>
      <c r="S59" s="11">
        <v>1.6899999999999998E-2</v>
      </c>
      <c r="T59" s="11">
        <v>1.8700000000000001E-2</v>
      </c>
      <c r="U59" s="11">
        <v>2.07E-2</v>
      </c>
      <c r="V59" s="11">
        <v>2.2499999999999999E-2</v>
      </c>
      <c r="W59" s="11">
        <v>2.4199999999999999E-2</v>
      </c>
      <c r="X59" s="11">
        <v>2.5499999999999998E-2</v>
      </c>
      <c r="Y59" s="11">
        <v>2.5999999999999999E-2</v>
      </c>
      <c r="Z59" s="11">
        <v>2.5499999999999998E-2</v>
      </c>
      <c r="AA59" s="11">
        <v>2.4E-2</v>
      </c>
      <c r="AB59" s="11">
        <v>2.1600000000000001E-2</v>
      </c>
      <c r="AC59" s="11">
        <v>1.8499999999999999E-2</v>
      </c>
      <c r="AD59" s="11">
        <v>1.4999999999999999E-2</v>
      </c>
      <c r="AE59" s="11">
        <v>1.1599999999999999E-2</v>
      </c>
      <c r="AF59" s="11">
        <v>8.6E-3</v>
      </c>
      <c r="AG59" s="11">
        <v>6.3E-3</v>
      </c>
      <c r="AH59" s="11">
        <v>4.7000000000000002E-3</v>
      </c>
      <c r="AI59" s="11">
        <v>4.1000000000000003E-3</v>
      </c>
      <c r="AJ59" s="11">
        <v>4.3E-3</v>
      </c>
      <c r="AK59" s="11">
        <v>5.1000000000000004E-3</v>
      </c>
      <c r="AL59" s="11">
        <v>6.1000000000000004E-3</v>
      </c>
      <c r="AM59" s="11">
        <v>7.1000000000000004E-3</v>
      </c>
      <c r="AN59" s="11">
        <v>7.6E-3</v>
      </c>
      <c r="AO59" s="11">
        <v>7.4000000000000003E-3</v>
      </c>
      <c r="AP59" s="11">
        <v>6.4999999999999997E-3</v>
      </c>
      <c r="AQ59" s="11">
        <v>5.1000000000000004E-3</v>
      </c>
      <c r="AR59" s="11">
        <v>3.5999999999999999E-3</v>
      </c>
      <c r="AS59" s="11">
        <v>2.0999999999999999E-3</v>
      </c>
      <c r="AT59" s="11">
        <v>1E-3</v>
      </c>
      <c r="AU59" s="11">
        <v>4.0000000000000002E-4</v>
      </c>
      <c r="AV59" s="11">
        <v>4.0000000000000002E-4</v>
      </c>
      <c r="AW59" s="11">
        <v>1.1000000000000001E-3</v>
      </c>
      <c r="AX59" s="11">
        <v>2.5000000000000001E-3</v>
      </c>
      <c r="AY59" s="11">
        <v>4.5999999999999999E-3</v>
      </c>
      <c r="AZ59" s="11">
        <v>7.3000000000000001E-3</v>
      </c>
      <c r="BA59" s="11">
        <v>1.01E-2</v>
      </c>
      <c r="BB59" s="11">
        <v>1.2800000000000001E-2</v>
      </c>
      <c r="BC59" s="11">
        <v>1.4999999999999999E-2</v>
      </c>
      <c r="BD59" s="11">
        <v>1.66E-2</v>
      </c>
      <c r="BE59" s="11">
        <v>1.7299999999999999E-2</v>
      </c>
      <c r="BF59" s="11">
        <v>1.7299999999999999E-2</v>
      </c>
      <c r="BG59" s="11">
        <v>1.66E-2</v>
      </c>
      <c r="BH59" s="11">
        <v>1.54E-2</v>
      </c>
      <c r="BI59" s="11">
        <v>1.38E-2</v>
      </c>
      <c r="BJ59" s="11">
        <v>1.2E-2</v>
      </c>
      <c r="BK59" s="11">
        <v>1.0200000000000001E-2</v>
      </c>
      <c r="BL59" s="11">
        <v>8.3999999999999995E-3</v>
      </c>
      <c r="BM59" s="11">
        <v>6.7999999999999996E-3</v>
      </c>
      <c r="BN59" s="11">
        <v>5.3E-3</v>
      </c>
      <c r="BO59" s="12">
        <v>5.7999999999999996E-3</v>
      </c>
      <c r="BP59" s="12">
        <v>6.3E-3</v>
      </c>
      <c r="BQ59" s="12">
        <v>6.8999999999999999E-3</v>
      </c>
      <c r="BR59" s="12">
        <v>7.6E-3</v>
      </c>
      <c r="BS59" s="12">
        <v>8.2000000000000007E-3</v>
      </c>
      <c r="BT59" s="12">
        <v>8.6E-3</v>
      </c>
      <c r="BU59" s="12">
        <v>8.9999999999999993E-3</v>
      </c>
      <c r="BV59" s="12">
        <v>9.1000000000000004E-3</v>
      </c>
      <c r="BW59" s="12">
        <v>9.1000000000000004E-3</v>
      </c>
      <c r="BX59" s="12">
        <v>8.8999999999999999E-3</v>
      </c>
      <c r="BY59" s="12">
        <v>8.6E-3</v>
      </c>
      <c r="BZ59" s="12">
        <v>8.3999999999999995E-3</v>
      </c>
      <c r="CA59" s="12">
        <v>8.3000000000000001E-3</v>
      </c>
      <c r="CB59" s="12">
        <v>8.3999999999999995E-3</v>
      </c>
      <c r="CC59" s="12">
        <v>8.6E-3</v>
      </c>
      <c r="CD59" s="12">
        <v>8.8999999999999999E-3</v>
      </c>
      <c r="CE59" s="12">
        <v>9.2999999999999992E-3</v>
      </c>
      <c r="CF59" s="12">
        <v>9.7000000000000003E-3</v>
      </c>
      <c r="CG59" s="12">
        <v>9.9000000000000008E-3</v>
      </c>
      <c r="CH59" s="12">
        <v>0.01</v>
      </c>
    </row>
    <row r="60" spans="1:86" x14ac:dyDescent="0.2">
      <c r="A60" s="6">
        <v>78</v>
      </c>
      <c r="B60" s="11">
        <v>1.67E-2</v>
      </c>
      <c r="C60" s="11">
        <v>1.55E-2</v>
      </c>
      <c r="D60" s="11">
        <v>1.43E-2</v>
      </c>
      <c r="E60" s="11">
        <v>1.32E-2</v>
      </c>
      <c r="F60" s="11">
        <v>1.2200000000000001E-2</v>
      </c>
      <c r="G60" s="11">
        <v>1.1299999999999999E-2</v>
      </c>
      <c r="H60" s="11">
        <v>1.06E-2</v>
      </c>
      <c r="I60" s="11">
        <v>1.0200000000000001E-2</v>
      </c>
      <c r="J60" s="11">
        <v>0.01</v>
      </c>
      <c r="K60" s="11">
        <v>9.9000000000000008E-3</v>
      </c>
      <c r="L60" s="11">
        <v>1.01E-2</v>
      </c>
      <c r="M60" s="11">
        <v>1.04E-2</v>
      </c>
      <c r="N60" s="11">
        <v>1.09E-2</v>
      </c>
      <c r="O60" s="11">
        <v>1.17E-2</v>
      </c>
      <c r="P60" s="11">
        <v>1.26E-2</v>
      </c>
      <c r="Q60" s="11">
        <v>1.3899999999999999E-2</v>
      </c>
      <c r="R60" s="11">
        <v>1.5299999999999999E-2</v>
      </c>
      <c r="S60" s="11">
        <v>1.7000000000000001E-2</v>
      </c>
      <c r="T60" s="11">
        <v>1.89E-2</v>
      </c>
      <c r="U60" s="11">
        <v>2.0799999999999999E-2</v>
      </c>
      <c r="V60" s="11">
        <v>2.2700000000000001E-2</v>
      </c>
      <c r="W60" s="11">
        <v>2.4400000000000002E-2</v>
      </c>
      <c r="X60" s="11">
        <v>2.5700000000000001E-2</v>
      </c>
      <c r="Y60" s="11">
        <v>2.6200000000000001E-2</v>
      </c>
      <c r="Z60" s="11">
        <v>2.5899999999999999E-2</v>
      </c>
      <c r="AA60" s="11">
        <v>2.4500000000000001E-2</v>
      </c>
      <c r="AB60" s="11">
        <v>2.23E-2</v>
      </c>
      <c r="AC60" s="11">
        <v>1.9300000000000001E-2</v>
      </c>
      <c r="AD60" s="11">
        <v>1.6E-2</v>
      </c>
      <c r="AE60" s="11">
        <v>1.26E-2</v>
      </c>
      <c r="AF60" s="11">
        <v>9.7000000000000003E-3</v>
      </c>
      <c r="AG60" s="11">
        <v>7.3000000000000001E-3</v>
      </c>
      <c r="AH60" s="11">
        <v>5.5999999999999999E-3</v>
      </c>
      <c r="AI60" s="11">
        <v>4.7999999999999996E-3</v>
      </c>
      <c r="AJ60" s="11">
        <v>4.7999999999999996E-3</v>
      </c>
      <c r="AK60" s="11">
        <v>5.4000000000000003E-3</v>
      </c>
      <c r="AL60" s="11">
        <v>6.3E-3</v>
      </c>
      <c r="AM60" s="11">
        <v>7.1000000000000004E-3</v>
      </c>
      <c r="AN60" s="11">
        <v>7.4999999999999997E-3</v>
      </c>
      <c r="AO60" s="11">
        <v>7.1999999999999998E-3</v>
      </c>
      <c r="AP60" s="11">
        <v>6.3E-3</v>
      </c>
      <c r="AQ60" s="11">
        <v>4.8999999999999998E-3</v>
      </c>
      <c r="AR60" s="11">
        <v>3.2000000000000002E-3</v>
      </c>
      <c r="AS60" s="11">
        <v>1.6999999999999999E-3</v>
      </c>
      <c r="AT60" s="11">
        <v>5.0000000000000001E-4</v>
      </c>
      <c r="AU60" s="11">
        <v>-1E-4</v>
      </c>
      <c r="AV60" s="11">
        <v>-1E-4</v>
      </c>
      <c r="AW60" s="11">
        <v>5.9999999999999995E-4</v>
      </c>
      <c r="AX60" s="11">
        <v>2E-3</v>
      </c>
      <c r="AY60" s="11">
        <v>4.1999999999999997E-3</v>
      </c>
      <c r="AZ60" s="11">
        <v>6.8999999999999999E-3</v>
      </c>
      <c r="BA60" s="11">
        <v>9.7999999999999997E-3</v>
      </c>
      <c r="BB60" s="11">
        <v>1.2500000000000001E-2</v>
      </c>
      <c r="BC60" s="11">
        <v>1.4800000000000001E-2</v>
      </c>
      <c r="BD60" s="11">
        <v>1.6299999999999999E-2</v>
      </c>
      <c r="BE60" s="11">
        <v>1.7000000000000001E-2</v>
      </c>
      <c r="BF60" s="11">
        <v>1.6899999999999998E-2</v>
      </c>
      <c r="BG60" s="11">
        <v>1.6199999999999999E-2</v>
      </c>
      <c r="BH60" s="11">
        <v>1.49E-2</v>
      </c>
      <c r="BI60" s="11">
        <v>1.32E-2</v>
      </c>
      <c r="BJ60" s="11">
        <v>1.14E-2</v>
      </c>
      <c r="BK60" s="11">
        <v>9.4999999999999998E-3</v>
      </c>
      <c r="BL60" s="11">
        <v>7.7999999999999996E-3</v>
      </c>
      <c r="BM60" s="11">
        <v>6.1000000000000004E-3</v>
      </c>
      <c r="BN60" s="11">
        <v>4.5999999999999999E-3</v>
      </c>
      <c r="BO60" s="12">
        <v>5.0000000000000001E-3</v>
      </c>
      <c r="BP60" s="12">
        <v>5.5999999999999999E-3</v>
      </c>
      <c r="BQ60" s="12">
        <v>6.3E-3</v>
      </c>
      <c r="BR60" s="12">
        <v>7.1000000000000004E-3</v>
      </c>
      <c r="BS60" s="12">
        <v>7.7999999999999996E-3</v>
      </c>
      <c r="BT60" s="12">
        <v>8.3999999999999995E-3</v>
      </c>
      <c r="BU60" s="12">
        <v>8.8999999999999999E-3</v>
      </c>
      <c r="BV60" s="12">
        <v>9.1999999999999998E-3</v>
      </c>
      <c r="BW60" s="12">
        <v>9.2999999999999992E-3</v>
      </c>
      <c r="BX60" s="12">
        <v>9.2999999999999992E-3</v>
      </c>
      <c r="BY60" s="12">
        <v>8.9999999999999993E-3</v>
      </c>
      <c r="BZ60" s="12">
        <v>8.8999999999999999E-3</v>
      </c>
      <c r="CA60" s="12">
        <v>8.6999999999999994E-3</v>
      </c>
      <c r="CB60" s="12">
        <v>8.6999999999999994E-3</v>
      </c>
      <c r="CC60" s="12">
        <v>8.8000000000000005E-3</v>
      </c>
      <c r="CD60" s="12">
        <v>9.1000000000000004E-3</v>
      </c>
      <c r="CE60" s="12">
        <v>9.4000000000000004E-3</v>
      </c>
      <c r="CF60" s="12">
        <v>9.7000000000000003E-3</v>
      </c>
      <c r="CG60" s="12">
        <v>9.9000000000000008E-3</v>
      </c>
      <c r="CH60" s="12">
        <v>0.01</v>
      </c>
    </row>
    <row r="61" spans="1:86" x14ac:dyDescent="0.2">
      <c r="A61" s="6">
        <v>79</v>
      </c>
      <c r="B61" s="11">
        <v>1.5100000000000001E-2</v>
      </c>
      <c r="C61" s="11">
        <v>1.4E-2</v>
      </c>
      <c r="D61" s="11">
        <v>1.29E-2</v>
      </c>
      <c r="E61" s="11">
        <v>1.18E-2</v>
      </c>
      <c r="F61" s="11">
        <v>1.0800000000000001E-2</v>
      </c>
      <c r="G61" s="11">
        <v>0.01</v>
      </c>
      <c r="H61" s="11">
        <v>9.4000000000000004E-3</v>
      </c>
      <c r="I61" s="11">
        <v>8.9999999999999993E-3</v>
      </c>
      <c r="J61" s="11">
        <v>8.9999999999999993E-3</v>
      </c>
      <c r="K61" s="11">
        <v>9.1000000000000004E-3</v>
      </c>
      <c r="L61" s="11">
        <v>9.4000000000000004E-3</v>
      </c>
      <c r="M61" s="11">
        <v>9.9000000000000008E-3</v>
      </c>
      <c r="N61" s="11">
        <v>1.06E-2</v>
      </c>
      <c r="O61" s="11">
        <v>1.15E-2</v>
      </c>
      <c r="P61" s="11">
        <v>1.26E-2</v>
      </c>
      <c r="Q61" s="11">
        <v>1.3899999999999999E-2</v>
      </c>
      <c r="R61" s="11">
        <v>1.55E-2</v>
      </c>
      <c r="S61" s="11">
        <v>1.72E-2</v>
      </c>
      <c r="T61" s="11">
        <v>1.9099999999999999E-2</v>
      </c>
      <c r="U61" s="11">
        <v>2.1000000000000001E-2</v>
      </c>
      <c r="V61" s="11">
        <v>2.29E-2</v>
      </c>
      <c r="W61" s="11">
        <v>2.4500000000000001E-2</v>
      </c>
      <c r="X61" s="11">
        <v>2.58E-2</v>
      </c>
      <c r="Y61" s="11">
        <v>2.64E-2</v>
      </c>
      <c r="Z61" s="11">
        <v>2.6100000000000002E-2</v>
      </c>
      <c r="AA61" s="11">
        <v>2.4799999999999999E-2</v>
      </c>
      <c r="AB61" s="11">
        <v>2.2700000000000001E-2</v>
      </c>
      <c r="AC61" s="11">
        <v>1.9900000000000001E-2</v>
      </c>
      <c r="AD61" s="11">
        <v>1.67E-2</v>
      </c>
      <c r="AE61" s="11">
        <v>1.35E-2</v>
      </c>
      <c r="AF61" s="11">
        <v>1.06E-2</v>
      </c>
      <c r="AG61" s="11">
        <v>8.2000000000000007E-3</v>
      </c>
      <c r="AH61" s="11">
        <v>6.4999999999999997E-3</v>
      </c>
      <c r="AI61" s="11">
        <v>5.4999999999999997E-3</v>
      </c>
      <c r="AJ61" s="11">
        <v>5.4000000000000003E-3</v>
      </c>
      <c r="AK61" s="11">
        <v>5.7999999999999996E-3</v>
      </c>
      <c r="AL61" s="11">
        <v>6.4000000000000003E-3</v>
      </c>
      <c r="AM61" s="11">
        <v>7.1000000000000004E-3</v>
      </c>
      <c r="AN61" s="11">
        <v>7.3000000000000001E-3</v>
      </c>
      <c r="AO61" s="11">
        <v>7.0000000000000001E-3</v>
      </c>
      <c r="AP61" s="11">
        <v>6.0000000000000001E-3</v>
      </c>
      <c r="AQ61" s="11">
        <v>4.4999999999999997E-3</v>
      </c>
      <c r="AR61" s="11">
        <v>2.8E-3</v>
      </c>
      <c r="AS61" s="11">
        <v>1.1999999999999999E-3</v>
      </c>
      <c r="AT61" s="11">
        <v>0</v>
      </c>
      <c r="AU61" s="11">
        <v>-6.9999999999999999E-4</v>
      </c>
      <c r="AV61" s="11">
        <v>-6.9999999999999999E-4</v>
      </c>
      <c r="AW61" s="11">
        <v>0</v>
      </c>
      <c r="AX61" s="11">
        <v>1.5E-3</v>
      </c>
      <c r="AY61" s="11">
        <v>3.8E-3</v>
      </c>
      <c r="AZ61" s="11">
        <v>6.4999999999999997E-3</v>
      </c>
      <c r="BA61" s="11">
        <v>9.4000000000000004E-3</v>
      </c>
      <c r="BB61" s="11">
        <v>1.2200000000000001E-2</v>
      </c>
      <c r="BC61" s="11">
        <v>1.4500000000000001E-2</v>
      </c>
      <c r="BD61" s="11">
        <v>1.6E-2</v>
      </c>
      <c r="BE61" s="11">
        <v>1.67E-2</v>
      </c>
      <c r="BF61" s="11">
        <v>1.66E-2</v>
      </c>
      <c r="BG61" s="11">
        <v>1.5800000000000002E-2</v>
      </c>
      <c r="BH61" s="11">
        <v>1.44E-2</v>
      </c>
      <c r="BI61" s="11">
        <v>1.2699999999999999E-2</v>
      </c>
      <c r="BJ61" s="11">
        <v>1.0800000000000001E-2</v>
      </c>
      <c r="BK61" s="11">
        <v>8.8999999999999999E-3</v>
      </c>
      <c r="BL61" s="11">
        <v>7.1000000000000004E-3</v>
      </c>
      <c r="BM61" s="11">
        <v>5.4999999999999997E-3</v>
      </c>
      <c r="BN61" s="11">
        <v>3.8999999999999998E-3</v>
      </c>
      <c r="BO61" s="12">
        <v>4.3E-3</v>
      </c>
      <c r="BP61" s="12">
        <v>5.0000000000000001E-3</v>
      </c>
      <c r="BQ61" s="12">
        <v>5.7000000000000002E-3</v>
      </c>
      <c r="BR61" s="12">
        <v>6.4999999999999997E-3</v>
      </c>
      <c r="BS61" s="12">
        <v>7.3000000000000001E-3</v>
      </c>
      <c r="BT61" s="12">
        <v>8.0999999999999996E-3</v>
      </c>
      <c r="BU61" s="12">
        <v>8.6999999999999994E-3</v>
      </c>
      <c r="BV61" s="12">
        <v>9.1999999999999998E-3</v>
      </c>
      <c r="BW61" s="12">
        <v>9.4000000000000004E-3</v>
      </c>
      <c r="BX61" s="12">
        <v>9.4999999999999998E-3</v>
      </c>
      <c r="BY61" s="12">
        <v>9.2999999999999992E-3</v>
      </c>
      <c r="BZ61" s="12">
        <v>9.1999999999999998E-3</v>
      </c>
      <c r="CA61" s="12">
        <v>9.1000000000000004E-3</v>
      </c>
      <c r="CB61" s="12">
        <v>8.9999999999999993E-3</v>
      </c>
      <c r="CC61" s="12">
        <v>9.1000000000000004E-3</v>
      </c>
      <c r="CD61" s="12">
        <v>9.1999999999999998E-3</v>
      </c>
      <c r="CE61" s="12">
        <v>9.4999999999999998E-3</v>
      </c>
      <c r="CF61" s="12">
        <v>9.7000000000000003E-3</v>
      </c>
      <c r="CG61" s="12">
        <v>9.9000000000000008E-3</v>
      </c>
      <c r="CH61" s="12">
        <v>0.01</v>
      </c>
    </row>
    <row r="62" spans="1:86" x14ac:dyDescent="0.2">
      <c r="A62" s="6">
        <v>80</v>
      </c>
      <c r="B62" s="11">
        <v>1.3299999999999999E-2</v>
      </c>
      <c r="C62" s="11">
        <v>1.23E-2</v>
      </c>
      <c r="D62" s="11">
        <v>1.12E-2</v>
      </c>
      <c r="E62" s="11">
        <v>1.0200000000000001E-2</v>
      </c>
      <c r="F62" s="11">
        <v>9.2999999999999992E-3</v>
      </c>
      <c r="G62" s="11">
        <v>8.6E-3</v>
      </c>
      <c r="H62" s="11">
        <v>8.0000000000000002E-3</v>
      </c>
      <c r="I62" s="11">
        <v>7.7999999999999996E-3</v>
      </c>
      <c r="J62" s="11">
        <v>7.7999999999999996E-3</v>
      </c>
      <c r="K62" s="11">
        <v>8.0999999999999996E-3</v>
      </c>
      <c r="L62" s="11">
        <v>8.6999999999999994E-3</v>
      </c>
      <c r="M62" s="11">
        <v>9.4000000000000004E-3</v>
      </c>
      <c r="N62" s="11">
        <v>1.03E-2</v>
      </c>
      <c r="O62" s="11">
        <v>1.1299999999999999E-2</v>
      </c>
      <c r="P62" s="11">
        <v>1.26E-2</v>
      </c>
      <c r="Q62" s="11">
        <v>1.4E-2</v>
      </c>
      <c r="R62" s="11">
        <v>1.5599999999999999E-2</v>
      </c>
      <c r="S62" s="11">
        <v>1.7399999999999999E-2</v>
      </c>
      <c r="T62" s="11">
        <v>1.9300000000000001E-2</v>
      </c>
      <c r="U62" s="11">
        <v>2.12E-2</v>
      </c>
      <c r="V62" s="11">
        <v>2.3E-2</v>
      </c>
      <c r="W62" s="11">
        <v>2.46E-2</v>
      </c>
      <c r="X62" s="11">
        <v>2.58E-2</v>
      </c>
      <c r="Y62" s="11">
        <v>2.64E-2</v>
      </c>
      <c r="Z62" s="11">
        <v>2.6100000000000002E-2</v>
      </c>
      <c r="AA62" s="11">
        <v>2.5000000000000001E-2</v>
      </c>
      <c r="AB62" s="11">
        <v>2.3E-2</v>
      </c>
      <c r="AC62" s="11">
        <v>2.0299999999999999E-2</v>
      </c>
      <c r="AD62" s="11">
        <v>1.7299999999999999E-2</v>
      </c>
      <c r="AE62" s="11">
        <v>1.4200000000000001E-2</v>
      </c>
      <c r="AF62" s="11">
        <v>1.14E-2</v>
      </c>
      <c r="AG62" s="11">
        <v>8.9999999999999993E-3</v>
      </c>
      <c r="AH62" s="11">
        <v>7.3000000000000001E-3</v>
      </c>
      <c r="AI62" s="11">
        <v>6.1999999999999998E-3</v>
      </c>
      <c r="AJ62" s="11">
        <v>5.8999999999999999E-3</v>
      </c>
      <c r="AK62" s="11">
        <v>6.1000000000000004E-3</v>
      </c>
      <c r="AL62" s="11">
        <v>6.6E-3</v>
      </c>
      <c r="AM62" s="11">
        <v>7.0000000000000001E-3</v>
      </c>
      <c r="AN62" s="11">
        <v>7.1000000000000004E-3</v>
      </c>
      <c r="AO62" s="11">
        <v>6.7000000000000002E-3</v>
      </c>
      <c r="AP62" s="11">
        <v>5.5999999999999999E-3</v>
      </c>
      <c r="AQ62" s="11">
        <v>4.1000000000000003E-3</v>
      </c>
      <c r="AR62" s="11">
        <v>2.3E-3</v>
      </c>
      <c r="AS62" s="11">
        <v>6.9999999999999999E-4</v>
      </c>
      <c r="AT62" s="11">
        <v>-5.0000000000000001E-4</v>
      </c>
      <c r="AU62" s="11">
        <v>-1.2999999999999999E-3</v>
      </c>
      <c r="AV62" s="11">
        <v>-1.2999999999999999E-3</v>
      </c>
      <c r="AW62" s="11">
        <v>-5.9999999999999995E-4</v>
      </c>
      <c r="AX62" s="11">
        <v>1E-3</v>
      </c>
      <c r="AY62" s="11">
        <v>3.3E-3</v>
      </c>
      <c r="AZ62" s="11">
        <v>6.1000000000000004E-3</v>
      </c>
      <c r="BA62" s="11">
        <v>9.1000000000000004E-3</v>
      </c>
      <c r="BB62" s="11">
        <v>1.1900000000000001E-2</v>
      </c>
      <c r="BC62" s="11">
        <v>1.4200000000000001E-2</v>
      </c>
      <c r="BD62" s="11">
        <v>1.5699999999999999E-2</v>
      </c>
      <c r="BE62" s="11">
        <v>1.6400000000000001E-2</v>
      </c>
      <c r="BF62" s="11">
        <v>1.6299999999999999E-2</v>
      </c>
      <c r="BG62" s="11">
        <v>1.54E-2</v>
      </c>
      <c r="BH62" s="11">
        <v>1.4E-2</v>
      </c>
      <c r="BI62" s="11">
        <v>1.2200000000000001E-2</v>
      </c>
      <c r="BJ62" s="11">
        <v>1.03E-2</v>
      </c>
      <c r="BK62" s="11">
        <v>8.3000000000000001E-3</v>
      </c>
      <c r="BL62" s="11">
        <v>6.4999999999999997E-3</v>
      </c>
      <c r="BM62" s="11">
        <v>4.8999999999999998E-3</v>
      </c>
      <c r="BN62" s="11">
        <v>3.3E-3</v>
      </c>
      <c r="BO62" s="12">
        <v>3.7000000000000002E-3</v>
      </c>
      <c r="BP62" s="12">
        <v>4.3E-3</v>
      </c>
      <c r="BQ62" s="12">
        <v>5.1000000000000004E-3</v>
      </c>
      <c r="BR62" s="12">
        <v>6.0000000000000001E-3</v>
      </c>
      <c r="BS62" s="12">
        <v>6.8999999999999999E-3</v>
      </c>
      <c r="BT62" s="12">
        <v>7.7000000000000002E-3</v>
      </c>
      <c r="BU62" s="12">
        <v>8.3999999999999995E-3</v>
      </c>
      <c r="BV62" s="12">
        <v>8.9999999999999993E-3</v>
      </c>
      <c r="BW62" s="12">
        <v>9.4000000000000004E-3</v>
      </c>
      <c r="BX62" s="12">
        <v>9.4999999999999998E-3</v>
      </c>
      <c r="BY62" s="12">
        <v>9.4999999999999998E-3</v>
      </c>
      <c r="BZ62" s="12">
        <v>9.4000000000000004E-3</v>
      </c>
      <c r="CA62" s="12">
        <v>9.2999999999999992E-3</v>
      </c>
      <c r="CB62" s="12">
        <v>9.2999999999999992E-3</v>
      </c>
      <c r="CC62" s="12">
        <v>9.2999999999999992E-3</v>
      </c>
      <c r="CD62" s="12">
        <v>9.4000000000000004E-3</v>
      </c>
      <c r="CE62" s="12">
        <v>9.4999999999999998E-3</v>
      </c>
      <c r="CF62" s="12">
        <v>9.7999999999999997E-3</v>
      </c>
      <c r="CG62" s="12">
        <v>9.9000000000000008E-3</v>
      </c>
      <c r="CH62" s="12">
        <v>0.01</v>
      </c>
    </row>
    <row r="63" spans="1:86" x14ac:dyDescent="0.2">
      <c r="A63" s="6">
        <v>81</v>
      </c>
      <c r="B63" s="11">
        <v>1.14E-2</v>
      </c>
      <c r="C63" s="11">
        <v>1.04E-2</v>
      </c>
      <c r="D63" s="11">
        <v>9.4999999999999998E-3</v>
      </c>
      <c r="E63" s="11">
        <v>8.6E-3</v>
      </c>
      <c r="F63" s="11">
        <v>7.7000000000000002E-3</v>
      </c>
      <c r="G63" s="11">
        <v>7.0000000000000001E-3</v>
      </c>
      <c r="H63" s="11">
        <v>6.6E-3</v>
      </c>
      <c r="I63" s="11">
        <v>6.4999999999999997E-3</v>
      </c>
      <c r="J63" s="11">
        <v>6.7000000000000002E-3</v>
      </c>
      <c r="K63" s="11">
        <v>7.1000000000000004E-3</v>
      </c>
      <c r="L63" s="11">
        <v>7.9000000000000008E-3</v>
      </c>
      <c r="M63" s="11">
        <v>8.8000000000000005E-3</v>
      </c>
      <c r="N63" s="11">
        <v>9.9000000000000008E-3</v>
      </c>
      <c r="O63" s="11">
        <v>1.12E-2</v>
      </c>
      <c r="P63" s="11">
        <v>1.26E-2</v>
      </c>
      <c r="Q63" s="11">
        <v>1.41E-2</v>
      </c>
      <c r="R63" s="11">
        <v>1.5800000000000002E-2</v>
      </c>
      <c r="S63" s="11">
        <v>1.7600000000000001E-2</v>
      </c>
      <c r="T63" s="11">
        <v>1.95E-2</v>
      </c>
      <c r="U63" s="11">
        <v>2.1399999999999999E-2</v>
      </c>
      <c r="V63" s="11">
        <v>2.3099999999999999E-2</v>
      </c>
      <c r="W63" s="11">
        <v>2.47E-2</v>
      </c>
      <c r="X63" s="11">
        <v>2.58E-2</v>
      </c>
      <c r="Y63" s="11">
        <v>2.63E-2</v>
      </c>
      <c r="Z63" s="11">
        <v>2.5999999999999999E-2</v>
      </c>
      <c r="AA63" s="11">
        <v>2.4899999999999999E-2</v>
      </c>
      <c r="AB63" s="11">
        <v>2.3099999999999999E-2</v>
      </c>
      <c r="AC63" s="11">
        <v>2.06E-2</v>
      </c>
      <c r="AD63" s="11">
        <v>1.77E-2</v>
      </c>
      <c r="AE63" s="11">
        <v>1.4800000000000001E-2</v>
      </c>
      <c r="AF63" s="11">
        <v>1.21E-2</v>
      </c>
      <c r="AG63" s="11">
        <v>9.7000000000000003E-3</v>
      </c>
      <c r="AH63" s="11">
        <v>7.9000000000000008E-3</v>
      </c>
      <c r="AI63" s="11">
        <v>6.7999999999999996E-3</v>
      </c>
      <c r="AJ63" s="11">
        <v>6.4000000000000003E-3</v>
      </c>
      <c r="AK63" s="11">
        <v>6.4000000000000003E-3</v>
      </c>
      <c r="AL63" s="11">
        <v>6.7000000000000002E-3</v>
      </c>
      <c r="AM63" s="11">
        <v>7.0000000000000001E-3</v>
      </c>
      <c r="AN63" s="11">
        <v>7.0000000000000001E-3</v>
      </c>
      <c r="AO63" s="11">
        <v>6.4000000000000003E-3</v>
      </c>
      <c r="AP63" s="11">
        <v>5.1999999999999998E-3</v>
      </c>
      <c r="AQ63" s="11">
        <v>3.5999999999999999E-3</v>
      </c>
      <c r="AR63" s="11">
        <v>1.8E-3</v>
      </c>
      <c r="AS63" s="11">
        <v>1E-4</v>
      </c>
      <c r="AT63" s="11">
        <v>-1.1999999999999999E-3</v>
      </c>
      <c r="AU63" s="11">
        <v>-1.9E-3</v>
      </c>
      <c r="AV63" s="11">
        <v>-2E-3</v>
      </c>
      <c r="AW63" s="11">
        <v>-1.1999999999999999E-3</v>
      </c>
      <c r="AX63" s="11">
        <v>4.0000000000000002E-4</v>
      </c>
      <c r="AY63" s="11">
        <v>2.8E-3</v>
      </c>
      <c r="AZ63" s="11">
        <v>5.5999999999999999E-3</v>
      </c>
      <c r="BA63" s="11">
        <v>8.6999999999999994E-3</v>
      </c>
      <c r="BB63" s="11">
        <v>1.15E-2</v>
      </c>
      <c r="BC63" s="11">
        <v>1.38E-2</v>
      </c>
      <c r="BD63" s="11">
        <v>1.54E-2</v>
      </c>
      <c r="BE63" s="11">
        <v>1.61E-2</v>
      </c>
      <c r="BF63" s="11">
        <v>1.6E-2</v>
      </c>
      <c r="BG63" s="11">
        <v>1.5100000000000001E-2</v>
      </c>
      <c r="BH63" s="11">
        <v>1.3599999999999999E-2</v>
      </c>
      <c r="BI63" s="11">
        <v>1.18E-2</v>
      </c>
      <c r="BJ63" s="11">
        <v>9.7999999999999997E-3</v>
      </c>
      <c r="BK63" s="11">
        <v>7.9000000000000008E-3</v>
      </c>
      <c r="BL63" s="11">
        <v>6.0000000000000001E-3</v>
      </c>
      <c r="BM63" s="11">
        <v>4.4000000000000003E-3</v>
      </c>
      <c r="BN63" s="11">
        <v>2.8E-3</v>
      </c>
      <c r="BO63" s="12">
        <v>3.2000000000000002E-3</v>
      </c>
      <c r="BP63" s="12">
        <v>3.8E-3</v>
      </c>
      <c r="BQ63" s="12">
        <v>4.4999999999999997E-3</v>
      </c>
      <c r="BR63" s="12">
        <v>5.4000000000000003E-3</v>
      </c>
      <c r="BS63" s="12">
        <v>6.4000000000000003E-3</v>
      </c>
      <c r="BT63" s="12">
        <v>7.3000000000000001E-3</v>
      </c>
      <c r="BU63" s="12">
        <v>8.0999999999999996E-3</v>
      </c>
      <c r="BV63" s="12">
        <v>8.8000000000000005E-3</v>
      </c>
      <c r="BW63" s="12">
        <v>9.2999999999999992E-3</v>
      </c>
      <c r="BX63" s="12">
        <v>9.4999999999999998E-3</v>
      </c>
      <c r="BY63" s="12">
        <v>9.4999999999999998E-3</v>
      </c>
      <c r="BZ63" s="12">
        <v>9.4999999999999998E-3</v>
      </c>
      <c r="CA63" s="12">
        <v>9.4999999999999998E-3</v>
      </c>
      <c r="CB63" s="12">
        <v>9.4000000000000004E-3</v>
      </c>
      <c r="CC63" s="12">
        <v>9.4999999999999998E-3</v>
      </c>
      <c r="CD63" s="12">
        <v>9.4999999999999998E-3</v>
      </c>
      <c r="CE63" s="12">
        <v>9.5999999999999992E-3</v>
      </c>
      <c r="CF63" s="12">
        <v>9.7999999999999997E-3</v>
      </c>
      <c r="CG63" s="12">
        <v>9.9000000000000008E-3</v>
      </c>
      <c r="CH63" s="12">
        <v>0.01</v>
      </c>
    </row>
    <row r="64" spans="1:86" x14ac:dyDescent="0.2">
      <c r="A64" s="6">
        <v>82</v>
      </c>
      <c r="B64" s="11">
        <v>9.2999999999999992E-3</v>
      </c>
      <c r="C64" s="11">
        <v>8.5000000000000006E-3</v>
      </c>
      <c r="D64" s="11">
        <v>7.6E-3</v>
      </c>
      <c r="E64" s="11">
        <v>6.7999999999999996E-3</v>
      </c>
      <c r="F64" s="11">
        <v>6.1000000000000004E-3</v>
      </c>
      <c r="G64" s="11">
        <v>5.4999999999999997E-3</v>
      </c>
      <c r="H64" s="11">
        <v>5.1999999999999998E-3</v>
      </c>
      <c r="I64" s="11">
        <v>5.1999999999999998E-3</v>
      </c>
      <c r="J64" s="11">
        <v>5.4999999999999997E-3</v>
      </c>
      <c r="K64" s="11">
        <v>6.1000000000000004E-3</v>
      </c>
      <c r="L64" s="11">
        <v>7.0000000000000001E-3</v>
      </c>
      <c r="M64" s="11">
        <v>8.2000000000000007E-3</v>
      </c>
      <c r="N64" s="11">
        <v>9.4999999999999998E-3</v>
      </c>
      <c r="O64" s="11">
        <v>1.09E-2</v>
      </c>
      <c r="P64" s="11">
        <v>1.2500000000000001E-2</v>
      </c>
      <c r="Q64" s="11">
        <v>1.4200000000000001E-2</v>
      </c>
      <c r="R64" s="11">
        <v>1.6E-2</v>
      </c>
      <c r="S64" s="11">
        <v>1.78E-2</v>
      </c>
      <c r="T64" s="11">
        <v>1.9699999999999999E-2</v>
      </c>
      <c r="U64" s="11">
        <v>2.1600000000000001E-2</v>
      </c>
      <c r="V64" s="11">
        <v>2.3199999999999998E-2</v>
      </c>
      <c r="W64" s="11">
        <v>2.46E-2</v>
      </c>
      <c r="X64" s="11">
        <v>2.5600000000000001E-2</v>
      </c>
      <c r="Y64" s="11">
        <v>2.6100000000000002E-2</v>
      </c>
      <c r="Z64" s="11">
        <v>2.58E-2</v>
      </c>
      <c r="AA64" s="11">
        <v>2.47E-2</v>
      </c>
      <c r="AB64" s="11">
        <v>2.29E-2</v>
      </c>
      <c r="AC64" s="11">
        <v>2.06E-2</v>
      </c>
      <c r="AD64" s="11">
        <v>1.7899999999999999E-2</v>
      </c>
      <c r="AE64" s="11">
        <v>1.5100000000000001E-2</v>
      </c>
      <c r="AF64" s="11">
        <v>1.2500000000000001E-2</v>
      </c>
      <c r="AG64" s="11">
        <v>1.03E-2</v>
      </c>
      <c r="AH64" s="11">
        <v>8.5000000000000006E-3</v>
      </c>
      <c r="AI64" s="11">
        <v>7.3000000000000001E-3</v>
      </c>
      <c r="AJ64" s="11">
        <v>6.7999999999999996E-3</v>
      </c>
      <c r="AK64" s="11">
        <v>6.7000000000000002E-3</v>
      </c>
      <c r="AL64" s="11">
        <v>6.7999999999999996E-3</v>
      </c>
      <c r="AM64" s="11">
        <v>6.8999999999999999E-3</v>
      </c>
      <c r="AN64" s="11">
        <v>6.7000000000000002E-3</v>
      </c>
      <c r="AO64" s="11">
        <v>6.0000000000000001E-3</v>
      </c>
      <c r="AP64" s="11">
        <v>4.7999999999999996E-3</v>
      </c>
      <c r="AQ64" s="11">
        <v>3.0999999999999999E-3</v>
      </c>
      <c r="AR64" s="11">
        <v>1.1999999999999999E-3</v>
      </c>
      <c r="AS64" s="11">
        <v>-5.0000000000000001E-4</v>
      </c>
      <c r="AT64" s="11">
        <v>-1.8E-3</v>
      </c>
      <c r="AU64" s="11">
        <v>-2.5999999999999999E-3</v>
      </c>
      <c r="AV64" s="11">
        <v>-2.5999999999999999E-3</v>
      </c>
      <c r="AW64" s="11">
        <v>-1.8E-3</v>
      </c>
      <c r="AX64" s="11">
        <v>-2.0000000000000001E-4</v>
      </c>
      <c r="AY64" s="11">
        <v>2.2000000000000001E-3</v>
      </c>
      <c r="AZ64" s="11">
        <v>5.1000000000000004E-3</v>
      </c>
      <c r="BA64" s="11">
        <v>8.2000000000000007E-3</v>
      </c>
      <c r="BB64" s="11">
        <v>1.11E-2</v>
      </c>
      <c r="BC64" s="11">
        <v>1.35E-2</v>
      </c>
      <c r="BD64" s="11">
        <v>1.4999999999999999E-2</v>
      </c>
      <c r="BE64" s="11">
        <v>1.5800000000000002E-2</v>
      </c>
      <c r="BF64" s="11">
        <v>1.5699999999999999E-2</v>
      </c>
      <c r="BG64" s="11">
        <v>1.4800000000000001E-2</v>
      </c>
      <c r="BH64" s="11">
        <v>1.3299999999999999E-2</v>
      </c>
      <c r="BI64" s="11">
        <v>1.15E-2</v>
      </c>
      <c r="BJ64" s="11">
        <v>9.4999999999999998E-3</v>
      </c>
      <c r="BK64" s="11">
        <v>7.4999999999999997E-3</v>
      </c>
      <c r="BL64" s="11">
        <v>5.7000000000000002E-3</v>
      </c>
      <c r="BM64" s="11">
        <v>4.0000000000000001E-3</v>
      </c>
      <c r="BN64" s="11">
        <v>2.3999999999999998E-3</v>
      </c>
      <c r="BO64" s="12">
        <v>2.7000000000000001E-3</v>
      </c>
      <c r="BP64" s="12">
        <v>3.3E-3</v>
      </c>
      <c r="BQ64" s="12">
        <v>4.1000000000000003E-3</v>
      </c>
      <c r="BR64" s="12">
        <v>5.0000000000000001E-3</v>
      </c>
      <c r="BS64" s="12">
        <v>5.8999999999999999E-3</v>
      </c>
      <c r="BT64" s="12">
        <v>6.8999999999999999E-3</v>
      </c>
      <c r="BU64" s="12">
        <v>7.7999999999999996E-3</v>
      </c>
      <c r="BV64" s="12">
        <v>8.6E-3</v>
      </c>
      <c r="BW64" s="12">
        <v>9.1000000000000004E-3</v>
      </c>
      <c r="BX64" s="12">
        <v>9.4000000000000004E-3</v>
      </c>
      <c r="BY64" s="12">
        <v>9.4999999999999998E-3</v>
      </c>
      <c r="BZ64" s="12">
        <v>9.5999999999999992E-3</v>
      </c>
      <c r="CA64" s="12">
        <v>9.5999999999999992E-3</v>
      </c>
      <c r="CB64" s="12">
        <v>9.4999999999999998E-3</v>
      </c>
      <c r="CC64" s="12">
        <v>9.5999999999999992E-3</v>
      </c>
      <c r="CD64" s="12">
        <v>9.5999999999999992E-3</v>
      </c>
      <c r="CE64" s="12">
        <v>9.7000000000000003E-3</v>
      </c>
      <c r="CF64" s="12">
        <v>9.7999999999999997E-3</v>
      </c>
      <c r="CG64" s="12">
        <v>9.9000000000000008E-3</v>
      </c>
      <c r="CH64" s="12">
        <v>0.01</v>
      </c>
    </row>
    <row r="65" spans="1:86" x14ac:dyDescent="0.2">
      <c r="A65" s="6">
        <v>83</v>
      </c>
      <c r="B65" s="11">
        <v>7.1999999999999998E-3</v>
      </c>
      <c r="C65" s="11">
        <v>6.4999999999999997E-3</v>
      </c>
      <c r="D65" s="11">
        <v>5.7999999999999996E-3</v>
      </c>
      <c r="E65" s="11">
        <v>5.0000000000000001E-3</v>
      </c>
      <c r="F65" s="11">
        <v>4.4000000000000003E-3</v>
      </c>
      <c r="G65" s="11">
        <v>4.0000000000000001E-3</v>
      </c>
      <c r="H65" s="11">
        <v>3.8E-3</v>
      </c>
      <c r="I65" s="11">
        <v>3.8999999999999998E-3</v>
      </c>
      <c r="J65" s="11">
        <v>4.3E-3</v>
      </c>
      <c r="K65" s="11">
        <v>5.1000000000000004E-3</v>
      </c>
      <c r="L65" s="11">
        <v>6.1999999999999998E-3</v>
      </c>
      <c r="M65" s="11">
        <v>7.4999999999999997E-3</v>
      </c>
      <c r="N65" s="11">
        <v>8.9999999999999993E-3</v>
      </c>
      <c r="O65" s="11">
        <v>1.0699999999999999E-2</v>
      </c>
      <c r="P65" s="11">
        <v>1.2500000000000001E-2</v>
      </c>
      <c r="Q65" s="11">
        <v>1.43E-2</v>
      </c>
      <c r="R65" s="11">
        <v>1.6199999999999999E-2</v>
      </c>
      <c r="S65" s="11">
        <v>1.8100000000000002E-2</v>
      </c>
      <c r="T65" s="11">
        <v>1.9900000000000001E-2</v>
      </c>
      <c r="U65" s="11">
        <v>2.1700000000000001E-2</v>
      </c>
      <c r="V65" s="11">
        <v>2.3199999999999998E-2</v>
      </c>
      <c r="W65" s="11">
        <v>2.4500000000000001E-2</v>
      </c>
      <c r="X65" s="11">
        <v>2.5399999999999999E-2</v>
      </c>
      <c r="Y65" s="11">
        <v>2.5700000000000001E-2</v>
      </c>
      <c r="Z65" s="11">
        <v>2.5399999999999999E-2</v>
      </c>
      <c r="AA65" s="11">
        <v>2.4400000000000002E-2</v>
      </c>
      <c r="AB65" s="11">
        <v>2.2700000000000001E-2</v>
      </c>
      <c r="AC65" s="11">
        <v>2.0500000000000001E-2</v>
      </c>
      <c r="AD65" s="11">
        <v>1.7899999999999999E-2</v>
      </c>
      <c r="AE65" s="11">
        <v>1.5299999999999999E-2</v>
      </c>
      <c r="AF65" s="11">
        <v>1.29E-2</v>
      </c>
      <c r="AG65" s="11">
        <v>1.0699999999999999E-2</v>
      </c>
      <c r="AH65" s="11">
        <v>8.8999999999999999E-3</v>
      </c>
      <c r="AI65" s="11">
        <v>7.7999999999999996E-3</v>
      </c>
      <c r="AJ65" s="11">
        <v>7.1000000000000004E-3</v>
      </c>
      <c r="AK65" s="11">
        <v>6.7999999999999996E-3</v>
      </c>
      <c r="AL65" s="11">
        <v>6.7999999999999996E-3</v>
      </c>
      <c r="AM65" s="11">
        <v>6.7999999999999996E-3</v>
      </c>
      <c r="AN65" s="11">
        <v>6.4999999999999997E-3</v>
      </c>
      <c r="AO65" s="11">
        <v>5.7000000000000002E-3</v>
      </c>
      <c r="AP65" s="11">
        <v>4.3E-3</v>
      </c>
      <c r="AQ65" s="11">
        <v>2.5999999999999999E-3</v>
      </c>
      <c r="AR65" s="11">
        <v>5.9999999999999995E-4</v>
      </c>
      <c r="AS65" s="11">
        <v>-1.1000000000000001E-3</v>
      </c>
      <c r="AT65" s="11">
        <v>-2.5000000000000001E-3</v>
      </c>
      <c r="AU65" s="11">
        <v>-3.3E-3</v>
      </c>
      <c r="AV65" s="11">
        <v>-3.3E-3</v>
      </c>
      <c r="AW65" s="11">
        <v>-2.5000000000000001E-3</v>
      </c>
      <c r="AX65" s="11">
        <v>-8.0000000000000004E-4</v>
      </c>
      <c r="AY65" s="11">
        <v>1.6000000000000001E-3</v>
      </c>
      <c r="AZ65" s="11">
        <v>4.4999999999999997E-3</v>
      </c>
      <c r="BA65" s="11">
        <v>7.6E-3</v>
      </c>
      <c r="BB65" s="11">
        <v>1.06E-2</v>
      </c>
      <c r="BC65" s="11">
        <v>1.2999999999999999E-2</v>
      </c>
      <c r="BD65" s="11">
        <v>1.46E-2</v>
      </c>
      <c r="BE65" s="11">
        <v>1.54E-2</v>
      </c>
      <c r="BF65" s="11">
        <v>1.5299999999999999E-2</v>
      </c>
      <c r="BG65" s="11">
        <v>1.4500000000000001E-2</v>
      </c>
      <c r="BH65" s="11">
        <v>1.3100000000000001E-2</v>
      </c>
      <c r="BI65" s="11">
        <v>1.12E-2</v>
      </c>
      <c r="BJ65" s="11">
        <v>9.1999999999999998E-3</v>
      </c>
      <c r="BK65" s="11">
        <v>7.3000000000000001E-3</v>
      </c>
      <c r="BL65" s="11">
        <v>5.4000000000000003E-3</v>
      </c>
      <c r="BM65" s="11">
        <v>3.7000000000000002E-3</v>
      </c>
      <c r="BN65" s="11">
        <v>2.0999999999999999E-3</v>
      </c>
      <c r="BO65" s="12">
        <v>2.3999999999999998E-3</v>
      </c>
      <c r="BP65" s="12">
        <v>2.8999999999999998E-3</v>
      </c>
      <c r="BQ65" s="12">
        <v>3.5999999999999999E-3</v>
      </c>
      <c r="BR65" s="12">
        <v>4.4999999999999997E-3</v>
      </c>
      <c r="BS65" s="12">
        <v>5.4999999999999997E-3</v>
      </c>
      <c r="BT65" s="12">
        <v>6.4999999999999997E-3</v>
      </c>
      <c r="BU65" s="12">
        <v>7.4999999999999997E-3</v>
      </c>
      <c r="BV65" s="12">
        <v>8.3000000000000001E-3</v>
      </c>
      <c r="BW65" s="12">
        <v>8.8999999999999999E-3</v>
      </c>
      <c r="BX65" s="12">
        <v>9.1999999999999998E-3</v>
      </c>
      <c r="BY65" s="12">
        <v>9.4000000000000004E-3</v>
      </c>
      <c r="BZ65" s="12">
        <v>9.4999999999999998E-3</v>
      </c>
      <c r="CA65" s="12">
        <v>9.5999999999999992E-3</v>
      </c>
      <c r="CB65" s="12">
        <v>9.5999999999999992E-3</v>
      </c>
      <c r="CC65" s="12">
        <v>9.5999999999999992E-3</v>
      </c>
      <c r="CD65" s="12">
        <v>9.7000000000000003E-3</v>
      </c>
      <c r="CE65" s="12">
        <v>9.7000000000000003E-3</v>
      </c>
      <c r="CF65" s="12">
        <v>9.9000000000000008E-3</v>
      </c>
      <c r="CG65" s="12">
        <v>0.01</v>
      </c>
      <c r="CH65" s="12">
        <v>0.01</v>
      </c>
    </row>
    <row r="66" spans="1:86" x14ac:dyDescent="0.2">
      <c r="A66" s="6">
        <v>84</v>
      </c>
      <c r="B66" s="11">
        <v>5.1000000000000004E-3</v>
      </c>
      <c r="C66" s="11">
        <v>4.4999999999999997E-3</v>
      </c>
      <c r="D66" s="11">
        <v>3.8E-3</v>
      </c>
      <c r="E66" s="11">
        <v>3.3E-3</v>
      </c>
      <c r="F66" s="11">
        <v>2.8E-3</v>
      </c>
      <c r="G66" s="11">
        <v>2.5000000000000001E-3</v>
      </c>
      <c r="H66" s="11">
        <v>2.3999999999999998E-3</v>
      </c>
      <c r="I66" s="11">
        <v>2.7000000000000001E-3</v>
      </c>
      <c r="J66" s="11">
        <v>3.2000000000000002E-3</v>
      </c>
      <c r="K66" s="11">
        <v>4.1999999999999997E-3</v>
      </c>
      <c r="L66" s="11">
        <v>5.4000000000000003E-3</v>
      </c>
      <c r="M66" s="11">
        <v>6.8999999999999999E-3</v>
      </c>
      <c r="N66" s="11">
        <v>8.6E-3</v>
      </c>
      <c r="O66" s="11">
        <v>1.04E-2</v>
      </c>
      <c r="P66" s="11">
        <v>1.24E-2</v>
      </c>
      <c r="Q66" s="11">
        <v>1.44E-2</v>
      </c>
      <c r="R66" s="11">
        <v>1.6400000000000001E-2</v>
      </c>
      <c r="S66" s="11">
        <v>1.83E-2</v>
      </c>
      <c r="T66" s="11">
        <v>2.01E-2</v>
      </c>
      <c r="U66" s="11">
        <v>2.18E-2</v>
      </c>
      <c r="V66" s="11">
        <v>2.3199999999999998E-2</v>
      </c>
      <c r="W66" s="11">
        <v>2.4400000000000002E-2</v>
      </c>
      <c r="X66" s="11">
        <v>2.5100000000000001E-2</v>
      </c>
      <c r="Y66" s="11">
        <v>2.53E-2</v>
      </c>
      <c r="Z66" s="11">
        <v>2.5000000000000001E-2</v>
      </c>
      <c r="AA66" s="11">
        <v>2.3900000000000001E-2</v>
      </c>
      <c r="AB66" s="11">
        <v>2.23E-2</v>
      </c>
      <c r="AC66" s="11">
        <v>2.0199999999999999E-2</v>
      </c>
      <c r="AD66" s="11">
        <v>1.78E-2</v>
      </c>
      <c r="AE66" s="11">
        <v>1.5299999999999999E-2</v>
      </c>
      <c r="AF66" s="11">
        <v>1.2999999999999999E-2</v>
      </c>
      <c r="AG66" s="11">
        <v>1.09E-2</v>
      </c>
      <c r="AH66" s="11">
        <v>9.1999999999999998E-3</v>
      </c>
      <c r="AI66" s="11">
        <v>8.0000000000000002E-3</v>
      </c>
      <c r="AJ66" s="11">
        <v>7.3000000000000001E-3</v>
      </c>
      <c r="AK66" s="11">
        <v>6.8999999999999999E-3</v>
      </c>
      <c r="AL66" s="11">
        <v>6.7999999999999996E-3</v>
      </c>
      <c r="AM66" s="11">
        <v>6.6E-3</v>
      </c>
      <c r="AN66" s="11">
        <v>6.1000000000000004E-3</v>
      </c>
      <c r="AO66" s="11">
        <v>5.1999999999999998E-3</v>
      </c>
      <c r="AP66" s="11">
        <v>3.8E-3</v>
      </c>
      <c r="AQ66" s="11">
        <v>2E-3</v>
      </c>
      <c r="AR66" s="11">
        <v>0</v>
      </c>
      <c r="AS66" s="11">
        <v>-1.8E-3</v>
      </c>
      <c r="AT66" s="11">
        <v>-3.0999999999999999E-3</v>
      </c>
      <c r="AU66" s="11">
        <v>-3.8999999999999998E-3</v>
      </c>
      <c r="AV66" s="11">
        <v>-4.0000000000000001E-3</v>
      </c>
      <c r="AW66" s="11">
        <v>-3.2000000000000002E-3</v>
      </c>
      <c r="AX66" s="11">
        <v>-1.5E-3</v>
      </c>
      <c r="AY66" s="11">
        <v>1E-3</v>
      </c>
      <c r="AZ66" s="11">
        <v>3.8999999999999998E-3</v>
      </c>
      <c r="BA66" s="11">
        <v>7.0000000000000001E-3</v>
      </c>
      <c r="BB66" s="11">
        <v>0.01</v>
      </c>
      <c r="BC66" s="11">
        <v>1.24E-2</v>
      </c>
      <c r="BD66" s="11">
        <v>1.41E-2</v>
      </c>
      <c r="BE66" s="11">
        <v>1.4999999999999999E-2</v>
      </c>
      <c r="BF66" s="11">
        <v>1.4999999999999999E-2</v>
      </c>
      <c r="BG66" s="11">
        <v>1.4200000000000001E-2</v>
      </c>
      <c r="BH66" s="11">
        <v>1.2800000000000001E-2</v>
      </c>
      <c r="BI66" s="11">
        <v>1.0999999999999999E-2</v>
      </c>
      <c r="BJ66" s="11">
        <v>9.1000000000000004E-3</v>
      </c>
      <c r="BK66" s="11">
        <v>7.1000000000000004E-3</v>
      </c>
      <c r="BL66" s="11">
        <v>5.1999999999999998E-3</v>
      </c>
      <c r="BM66" s="11">
        <v>3.5000000000000001E-3</v>
      </c>
      <c r="BN66" s="11">
        <v>1.9E-3</v>
      </c>
      <c r="BO66" s="12">
        <v>2.0999999999999999E-3</v>
      </c>
      <c r="BP66" s="12">
        <v>2.5999999999999999E-3</v>
      </c>
      <c r="BQ66" s="12">
        <v>3.3E-3</v>
      </c>
      <c r="BR66" s="12">
        <v>4.1999999999999997E-3</v>
      </c>
      <c r="BS66" s="12">
        <v>5.1999999999999998E-3</v>
      </c>
      <c r="BT66" s="12">
        <v>6.1000000000000004E-3</v>
      </c>
      <c r="BU66" s="12">
        <v>7.1000000000000004E-3</v>
      </c>
      <c r="BV66" s="12">
        <v>8.0000000000000002E-3</v>
      </c>
      <c r="BW66" s="12">
        <v>8.6E-3</v>
      </c>
      <c r="BX66" s="12">
        <v>8.9999999999999993E-3</v>
      </c>
      <c r="BY66" s="12">
        <v>9.2999999999999992E-3</v>
      </c>
      <c r="BZ66" s="12">
        <v>9.4000000000000004E-3</v>
      </c>
      <c r="CA66" s="12">
        <v>9.4999999999999998E-3</v>
      </c>
      <c r="CB66" s="12">
        <v>9.5999999999999992E-3</v>
      </c>
      <c r="CC66" s="12">
        <v>9.5999999999999992E-3</v>
      </c>
      <c r="CD66" s="12">
        <v>9.7000000000000003E-3</v>
      </c>
      <c r="CE66" s="12">
        <v>9.7000000000000003E-3</v>
      </c>
      <c r="CF66" s="12">
        <v>9.7999999999999997E-3</v>
      </c>
      <c r="CG66" s="12">
        <v>0.01</v>
      </c>
      <c r="CH66" s="12">
        <v>0.01</v>
      </c>
    </row>
    <row r="67" spans="1:86" x14ac:dyDescent="0.2">
      <c r="A67" s="6">
        <v>85</v>
      </c>
      <c r="B67" s="11">
        <v>2.8999999999999998E-3</v>
      </c>
      <c r="C67" s="11">
        <v>2.3999999999999998E-3</v>
      </c>
      <c r="D67" s="11">
        <v>2E-3</v>
      </c>
      <c r="E67" s="11">
        <v>1.5E-3</v>
      </c>
      <c r="F67" s="11">
        <v>1.1999999999999999E-3</v>
      </c>
      <c r="G67" s="11">
        <v>1E-3</v>
      </c>
      <c r="H67" s="11">
        <v>1.1000000000000001E-3</v>
      </c>
      <c r="I67" s="11">
        <v>1.5E-3</v>
      </c>
      <c r="J67" s="11">
        <v>2.2000000000000001E-3</v>
      </c>
      <c r="K67" s="11">
        <v>3.3E-3</v>
      </c>
      <c r="L67" s="11">
        <v>4.5999999999999999E-3</v>
      </c>
      <c r="M67" s="11">
        <v>6.3E-3</v>
      </c>
      <c r="N67" s="11">
        <v>8.0999999999999996E-3</v>
      </c>
      <c r="O67" s="11">
        <v>1.0200000000000001E-2</v>
      </c>
      <c r="P67" s="11">
        <v>1.23E-2</v>
      </c>
      <c r="Q67" s="11">
        <v>1.44E-2</v>
      </c>
      <c r="R67" s="11">
        <v>1.6500000000000001E-2</v>
      </c>
      <c r="S67" s="11">
        <v>1.8499999999999999E-2</v>
      </c>
      <c r="T67" s="11">
        <v>2.0299999999999999E-2</v>
      </c>
      <c r="U67" s="11">
        <v>2.18E-2</v>
      </c>
      <c r="V67" s="11">
        <v>2.3099999999999999E-2</v>
      </c>
      <c r="W67" s="11">
        <v>2.41E-2</v>
      </c>
      <c r="X67" s="11">
        <v>2.47E-2</v>
      </c>
      <c r="Y67" s="11">
        <v>2.4799999999999999E-2</v>
      </c>
      <c r="Z67" s="11">
        <v>2.4400000000000002E-2</v>
      </c>
      <c r="AA67" s="11">
        <v>2.3400000000000001E-2</v>
      </c>
      <c r="AB67" s="11">
        <v>2.18E-2</v>
      </c>
      <c r="AC67" s="11">
        <v>1.9800000000000002E-2</v>
      </c>
      <c r="AD67" s="11">
        <v>1.7500000000000002E-2</v>
      </c>
      <c r="AE67" s="11">
        <v>1.52E-2</v>
      </c>
      <c r="AF67" s="11">
        <v>1.2999999999999999E-2</v>
      </c>
      <c r="AG67" s="11">
        <v>1.0999999999999999E-2</v>
      </c>
      <c r="AH67" s="11">
        <v>9.4000000000000004E-3</v>
      </c>
      <c r="AI67" s="11">
        <v>8.2000000000000007E-3</v>
      </c>
      <c r="AJ67" s="11">
        <v>7.4000000000000003E-3</v>
      </c>
      <c r="AK67" s="11">
        <v>7.0000000000000001E-3</v>
      </c>
      <c r="AL67" s="11">
        <v>6.7000000000000002E-3</v>
      </c>
      <c r="AM67" s="11">
        <v>6.3E-3</v>
      </c>
      <c r="AN67" s="11">
        <v>5.7000000000000002E-3</v>
      </c>
      <c r="AO67" s="11">
        <v>4.7000000000000002E-3</v>
      </c>
      <c r="AP67" s="11">
        <v>3.2000000000000002E-3</v>
      </c>
      <c r="AQ67" s="11">
        <v>1.4E-3</v>
      </c>
      <c r="AR67" s="11">
        <v>-5.9999999999999995E-4</v>
      </c>
      <c r="AS67" s="11">
        <v>-2.3999999999999998E-3</v>
      </c>
      <c r="AT67" s="11">
        <v>-3.8E-3</v>
      </c>
      <c r="AU67" s="11">
        <v>-4.5999999999999999E-3</v>
      </c>
      <c r="AV67" s="11">
        <v>-4.5999999999999999E-3</v>
      </c>
      <c r="AW67" s="11">
        <v>-3.8E-3</v>
      </c>
      <c r="AX67" s="11">
        <v>-2.0999999999999999E-3</v>
      </c>
      <c r="AY67" s="11">
        <v>2.9999999999999997E-4</v>
      </c>
      <c r="AZ67" s="11">
        <v>3.2000000000000002E-3</v>
      </c>
      <c r="BA67" s="11">
        <v>6.3E-3</v>
      </c>
      <c r="BB67" s="11">
        <v>9.2999999999999992E-3</v>
      </c>
      <c r="BC67" s="11">
        <v>1.17E-2</v>
      </c>
      <c r="BD67" s="11">
        <v>1.35E-2</v>
      </c>
      <c r="BE67" s="11">
        <v>1.44E-2</v>
      </c>
      <c r="BF67" s="11">
        <v>1.4500000000000001E-2</v>
      </c>
      <c r="BG67" s="11">
        <v>1.3899999999999999E-2</v>
      </c>
      <c r="BH67" s="11">
        <v>1.26E-2</v>
      </c>
      <c r="BI67" s="11">
        <v>1.0800000000000001E-2</v>
      </c>
      <c r="BJ67" s="11">
        <v>8.8999999999999999E-3</v>
      </c>
      <c r="BK67" s="11">
        <v>7.0000000000000001E-3</v>
      </c>
      <c r="BL67" s="11">
        <v>5.1999999999999998E-3</v>
      </c>
      <c r="BM67" s="11">
        <v>3.3999999999999998E-3</v>
      </c>
      <c r="BN67" s="11">
        <v>1.8E-3</v>
      </c>
      <c r="BO67" s="12">
        <v>1.9E-3</v>
      </c>
      <c r="BP67" s="12">
        <v>2.3999999999999998E-3</v>
      </c>
      <c r="BQ67" s="12">
        <v>3.0999999999999999E-3</v>
      </c>
      <c r="BR67" s="12">
        <v>3.8999999999999998E-3</v>
      </c>
      <c r="BS67" s="12">
        <v>4.7999999999999996E-3</v>
      </c>
      <c r="BT67" s="12">
        <v>5.7999999999999996E-3</v>
      </c>
      <c r="BU67" s="12">
        <v>6.7999999999999996E-3</v>
      </c>
      <c r="BV67" s="12">
        <v>7.6E-3</v>
      </c>
      <c r="BW67" s="12">
        <v>8.3000000000000001E-3</v>
      </c>
      <c r="BX67" s="12">
        <v>8.8000000000000005E-3</v>
      </c>
      <c r="BY67" s="12">
        <v>9.1000000000000004E-3</v>
      </c>
      <c r="BZ67" s="12">
        <v>9.2999999999999992E-3</v>
      </c>
      <c r="CA67" s="12">
        <v>9.4000000000000004E-3</v>
      </c>
      <c r="CB67" s="12">
        <v>9.4999999999999998E-3</v>
      </c>
      <c r="CC67" s="12">
        <v>9.5999999999999992E-3</v>
      </c>
      <c r="CD67" s="12">
        <v>9.5999999999999992E-3</v>
      </c>
      <c r="CE67" s="12">
        <v>9.7000000000000003E-3</v>
      </c>
      <c r="CF67" s="12">
        <v>9.7999999999999997E-3</v>
      </c>
      <c r="CG67" s="12">
        <v>9.9000000000000008E-3</v>
      </c>
      <c r="CH67" s="12">
        <v>0.01</v>
      </c>
    </row>
    <row r="68" spans="1:86" x14ac:dyDescent="0.2">
      <c r="A68" s="6">
        <v>86</v>
      </c>
      <c r="B68" s="11">
        <v>6.9999999999999999E-4</v>
      </c>
      <c r="C68" s="11">
        <v>4.0000000000000002E-4</v>
      </c>
      <c r="D68" s="11">
        <v>1E-4</v>
      </c>
      <c r="E68" s="11">
        <v>-2.0000000000000001E-4</v>
      </c>
      <c r="F68" s="11">
        <v>-2.9999999999999997E-4</v>
      </c>
      <c r="G68" s="11">
        <v>-2.9999999999999997E-4</v>
      </c>
      <c r="H68" s="11">
        <v>-1E-4</v>
      </c>
      <c r="I68" s="11">
        <v>5.0000000000000001E-4</v>
      </c>
      <c r="J68" s="11">
        <v>1.2999999999999999E-3</v>
      </c>
      <c r="K68" s="11">
        <v>2.5000000000000001E-3</v>
      </c>
      <c r="L68" s="11">
        <v>4.0000000000000001E-3</v>
      </c>
      <c r="M68" s="11">
        <v>5.7000000000000002E-3</v>
      </c>
      <c r="N68" s="11">
        <v>7.7000000000000002E-3</v>
      </c>
      <c r="O68" s="11">
        <v>9.9000000000000008E-3</v>
      </c>
      <c r="P68" s="11">
        <v>1.2200000000000001E-2</v>
      </c>
      <c r="Q68" s="11">
        <v>1.44E-2</v>
      </c>
      <c r="R68" s="11">
        <v>1.66E-2</v>
      </c>
      <c r="S68" s="11">
        <v>1.8599999999999998E-2</v>
      </c>
      <c r="T68" s="11">
        <v>2.0299999999999999E-2</v>
      </c>
      <c r="U68" s="11">
        <v>2.18E-2</v>
      </c>
      <c r="V68" s="11">
        <v>2.3E-2</v>
      </c>
      <c r="W68" s="11">
        <v>2.3800000000000002E-2</v>
      </c>
      <c r="X68" s="11">
        <v>2.4299999999999999E-2</v>
      </c>
      <c r="Y68" s="11">
        <v>2.4299999999999999E-2</v>
      </c>
      <c r="Z68" s="11">
        <v>2.3699999999999999E-2</v>
      </c>
      <c r="AA68" s="11">
        <v>2.2700000000000001E-2</v>
      </c>
      <c r="AB68" s="11">
        <v>2.12E-2</v>
      </c>
      <c r="AC68" s="11">
        <v>1.9300000000000001E-2</v>
      </c>
      <c r="AD68" s="11">
        <v>1.7100000000000001E-2</v>
      </c>
      <c r="AE68" s="11">
        <v>1.4999999999999999E-2</v>
      </c>
      <c r="AF68" s="11">
        <v>1.29E-2</v>
      </c>
      <c r="AG68" s="11">
        <v>1.0999999999999999E-2</v>
      </c>
      <c r="AH68" s="11">
        <v>9.4000000000000004E-3</v>
      </c>
      <c r="AI68" s="11">
        <v>8.2000000000000007E-3</v>
      </c>
      <c r="AJ68" s="11">
        <v>7.4000000000000003E-3</v>
      </c>
      <c r="AK68" s="11">
        <v>6.7999999999999996E-3</v>
      </c>
      <c r="AL68" s="11">
        <v>6.4000000000000003E-3</v>
      </c>
      <c r="AM68" s="11">
        <v>6.0000000000000001E-3</v>
      </c>
      <c r="AN68" s="11">
        <v>5.3E-3</v>
      </c>
      <c r="AO68" s="11">
        <v>4.1000000000000003E-3</v>
      </c>
      <c r="AP68" s="11">
        <v>2.5999999999999999E-3</v>
      </c>
      <c r="AQ68" s="11">
        <v>6.9999999999999999E-4</v>
      </c>
      <c r="AR68" s="11">
        <v>-1.1999999999999999E-3</v>
      </c>
      <c r="AS68" s="11">
        <v>-3.0000000000000001E-3</v>
      </c>
      <c r="AT68" s="11">
        <v>-4.4000000000000003E-3</v>
      </c>
      <c r="AU68" s="11">
        <v>-5.1999999999999998E-3</v>
      </c>
      <c r="AV68" s="11">
        <v>-5.1999999999999998E-3</v>
      </c>
      <c r="AW68" s="11">
        <v>-4.4000000000000003E-3</v>
      </c>
      <c r="AX68" s="11">
        <v>-2.8E-3</v>
      </c>
      <c r="AY68" s="11">
        <v>-4.0000000000000002E-4</v>
      </c>
      <c r="AZ68" s="11">
        <v>2.5000000000000001E-3</v>
      </c>
      <c r="BA68" s="11">
        <v>5.5999999999999999E-3</v>
      </c>
      <c r="BB68" s="11">
        <v>8.5000000000000006E-3</v>
      </c>
      <c r="BC68" s="11">
        <v>1.0999999999999999E-2</v>
      </c>
      <c r="BD68" s="11">
        <v>1.2800000000000001E-2</v>
      </c>
      <c r="BE68" s="11">
        <v>1.38E-2</v>
      </c>
      <c r="BF68" s="11">
        <v>1.4E-2</v>
      </c>
      <c r="BG68" s="11">
        <v>1.35E-2</v>
      </c>
      <c r="BH68" s="11">
        <v>1.23E-2</v>
      </c>
      <c r="BI68" s="11">
        <v>1.0699999999999999E-2</v>
      </c>
      <c r="BJ68" s="11">
        <v>8.8000000000000005E-3</v>
      </c>
      <c r="BK68" s="11">
        <v>7.0000000000000001E-3</v>
      </c>
      <c r="BL68" s="11">
        <v>5.1999999999999998E-3</v>
      </c>
      <c r="BM68" s="11">
        <v>3.3999999999999998E-3</v>
      </c>
      <c r="BN68" s="11">
        <v>1.6999999999999999E-3</v>
      </c>
      <c r="BO68" s="12">
        <v>1.9E-3</v>
      </c>
      <c r="BP68" s="12">
        <v>2.3E-3</v>
      </c>
      <c r="BQ68" s="12">
        <v>2.8999999999999998E-3</v>
      </c>
      <c r="BR68" s="12">
        <v>3.5999999999999999E-3</v>
      </c>
      <c r="BS68" s="12">
        <v>4.4999999999999997E-3</v>
      </c>
      <c r="BT68" s="12">
        <v>5.4999999999999997E-3</v>
      </c>
      <c r="BU68" s="12">
        <v>6.4000000000000003E-3</v>
      </c>
      <c r="BV68" s="12">
        <v>7.3000000000000001E-3</v>
      </c>
      <c r="BW68" s="12">
        <v>8.0000000000000002E-3</v>
      </c>
      <c r="BX68" s="12">
        <v>8.5000000000000006E-3</v>
      </c>
      <c r="BY68" s="12">
        <v>8.8000000000000005E-3</v>
      </c>
      <c r="BZ68" s="12">
        <v>8.9999999999999993E-3</v>
      </c>
      <c r="CA68" s="12">
        <v>9.1999999999999998E-3</v>
      </c>
      <c r="CB68" s="12">
        <v>9.4000000000000004E-3</v>
      </c>
      <c r="CC68" s="12">
        <v>9.4999999999999998E-3</v>
      </c>
      <c r="CD68" s="12">
        <v>9.4999999999999998E-3</v>
      </c>
      <c r="CE68" s="12">
        <v>9.5999999999999992E-3</v>
      </c>
      <c r="CF68" s="12">
        <v>9.7000000000000003E-3</v>
      </c>
      <c r="CG68" s="12">
        <v>9.7999999999999997E-3</v>
      </c>
      <c r="CH68" s="12">
        <v>9.9000000000000008E-3</v>
      </c>
    </row>
    <row r="69" spans="1:86" x14ac:dyDescent="0.2">
      <c r="A69" s="6">
        <v>87</v>
      </c>
      <c r="B69" s="11">
        <v>-1.4E-3</v>
      </c>
      <c r="C69" s="11">
        <v>-1.5E-3</v>
      </c>
      <c r="D69" s="11">
        <v>-1.6999999999999999E-3</v>
      </c>
      <c r="E69" s="11">
        <v>-1.6999999999999999E-3</v>
      </c>
      <c r="F69" s="11">
        <v>-1.6999999999999999E-3</v>
      </c>
      <c r="G69" s="11">
        <v>-1.5E-3</v>
      </c>
      <c r="H69" s="11">
        <v>-1.1000000000000001E-3</v>
      </c>
      <c r="I69" s="11">
        <v>-4.0000000000000002E-4</v>
      </c>
      <c r="J69" s="11">
        <v>5.9999999999999995E-4</v>
      </c>
      <c r="K69" s="11">
        <v>1.8E-3</v>
      </c>
      <c r="L69" s="11">
        <v>3.3999999999999998E-3</v>
      </c>
      <c r="M69" s="11">
        <v>5.3E-3</v>
      </c>
      <c r="N69" s="11">
        <v>7.4000000000000003E-3</v>
      </c>
      <c r="O69" s="11">
        <v>9.7000000000000003E-3</v>
      </c>
      <c r="P69" s="11">
        <v>1.21E-2</v>
      </c>
      <c r="Q69" s="11">
        <v>1.44E-2</v>
      </c>
      <c r="R69" s="11">
        <v>1.66E-2</v>
      </c>
      <c r="S69" s="11">
        <v>1.8599999999999998E-2</v>
      </c>
      <c r="T69" s="11">
        <v>2.0299999999999999E-2</v>
      </c>
      <c r="U69" s="11">
        <v>2.1700000000000001E-2</v>
      </c>
      <c r="V69" s="11">
        <v>2.2700000000000001E-2</v>
      </c>
      <c r="W69" s="11">
        <v>2.3400000000000001E-2</v>
      </c>
      <c r="X69" s="11">
        <v>2.3699999999999999E-2</v>
      </c>
      <c r="Y69" s="11">
        <v>2.3599999999999999E-2</v>
      </c>
      <c r="Z69" s="11">
        <v>2.3E-2</v>
      </c>
      <c r="AA69" s="11">
        <v>2.1899999999999999E-2</v>
      </c>
      <c r="AB69" s="11">
        <v>2.0400000000000001E-2</v>
      </c>
      <c r="AC69" s="11">
        <v>1.8599999999999998E-2</v>
      </c>
      <c r="AD69" s="11">
        <v>1.66E-2</v>
      </c>
      <c r="AE69" s="11">
        <v>1.46E-2</v>
      </c>
      <c r="AF69" s="11">
        <v>1.26E-2</v>
      </c>
      <c r="AG69" s="11">
        <v>1.0800000000000001E-2</v>
      </c>
      <c r="AH69" s="11">
        <v>9.2999999999999992E-3</v>
      </c>
      <c r="AI69" s="11">
        <v>8.0999999999999996E-3</v>
      </c>
      <c r="AJ69" s="11">
        <v>7.3000000000000001E-3</v>
      </c>
      <c r="AK69" s="11">
        <v>6.6E-3</v>
      </c>
      <c r="AL69" s="11">
        <v>6.1000000000000004E-3</v>
      </c>
      <c r="AM69" s="11">
        <v>5.4999999999999997E-3</v>
      </c>
      <c r="AN69" s="11">
        <v>4.7000000000000002E-3</v>
      </c>
      <c r="AO69" s="11">
        <v>3.5000000000000001E-3</v>
      </c>
      <c r="AP69" s="11">
        <v>2E-3</v>
      </c>
      <c r="AQ69" s="11">
        <v>1E-4</v>
      </c>
      <c r="AR69" s="11">
        <v>-1.9E-3</v>
      </c>
      <c r="AS69" s="11">
        <v>-3.5999999999999999E-3</v>
      </c>
      <c r="AT69" s="11">
        <v>-5.0000000000000001E-3</v>
      </c>
      <c r="AU69" s="11">
        <v>-5.7000000000000002E-3</v>
      </c>
      <c r="AV69" s="11">
        <v>-5.7000000000000002E-3</v>
      </c>
      <c r="AW69" s="11">
        <v>-5.0000000000000001E-3</v>
      </c>
      <c r="AX69" s="11">
        <v>-3.3999999999999998E-3</v>
      </c>
      <c r="AY69" s="11">
        <v>-1.1000000000000001E-3</v>
      </c>
      <c r="AZ69" s="11">
        <v>1.6999999999999999E-3</v>
      </c>
      <c r="BA69" s="11">
        <v>4.7999999999999996E-3</v>
      </c>
      <c r="BB69" s="11">
        <v>7.7000000000000002E-3</v>
      </c>
      <c r="BC69" s="11">
        <v>1.0200000000000001E-2</v>
      </c>
      <c r="BD69" s="11">
        <v>1.2E-2</v>
      </c>
      <c r="BE69" s="11">
        <v>1.3100000000000001E-2</v>
      </c>
      <c r="BF69" s="11">
        <v>1.34E-2</v>
      </c>
      <c r="BG69" s="11">
        <v>1.2999999999999999E-2</v>
      </c>
      <c r="BH69" s="11">
        <v>1.2E-2</v>
      </c>
      <c r="BI69" s="11">
        <v>1.0500000000000001E-2</v>
      </c>
      <c r="BJ69" s="11">
        <v>8.8000000000000005E-3</v>
      </c>
      <c r="BK69" s="11">
        <v>7.0000000000000001E-3</v>
      </c>
      <c r="BL69" s="11">
        <v>5.1999999999999998E-3</v>
      </c>
      <c r="BM69" s="11">
        <v>3.3999999999999998E-3</v>
      </c>
      <c r="BN69" s="11">
        <v>1.6999999999999999E-3</v>
      </c>
      <c r="BO69" s="12">
        <v>1.8E-3</v>
      </c>
      <c r="BP69" s="12">
        <v>2.2000000000000001E-3</v>
      </c>
      <c r="BQ69" s="12">
        <v>2.8E-3</v>
      </c>
      <c r="BR69" s="12">
        <v>3.5000000000000001E-3</v>
      </c>
      <c r="BS69" s="12">
        <v>4.3E-3</v>
      </c>
      <c r="BT69" s="12">
        <v>5.1999999999999998E-3</v>
      </c>
      <c r="BU69" s="12">
        <v>6.1000000000000004E-3</v>
      </c>
      <c r="BV69" s="12">
        <v>6.8999999999999999E-3</v>
      </c>
      <c r="BW69" s="12">
        <v>7.6E-3</v>
      </c>
      <c r="BX69" s="12">
        <v>8.0999999999999996E-3</v>
      </c>
      <c r="BY69" s="12">
        <v>8.5000000000000006E-3</v>
      </c>
      <c r="BZ69" s="12">
        <v>8.8000000000000005E-3</v>
      </c>
      <c r="CA69" s="12">
        <v>8.9999999999999993E-3</v>
      </c>
      <c r="CB69" s="12">
        <v>9.1999999999999998E-3</v>
      </c>
      <c r="CC69" s="12">
        <v>9.2999999999999992E-3</v>
      </c>
      <c r="CD69" s="12">
        <v>9.4000000000000004E-3</v>
      </c>
      <c r="CE69" s="12">
        <v>9.4999999999999998E-3</v>
      </c>
      <c r="CF69" s="12">
        <v>9.4999999999999998E-3</v>
      </c>
      <c r="CG69" s="12">
        <v>9.5999999999999992E-3</v>
      </c>
      <c r="CH69" s="12">
        <v>9.7000000000000003E-3</v>
      </c>
    </row>
    <row r="70" spans="1:86" x14ac:dyDescent="0.2">
      <c r="A70" s="6">
        <v>88</v>
      </c>
      <c r="B70" s="11">
        <v>-3.5000000000000001E-3</v>
      </c>
      <c r="C70" s="11">
        <v>-3.5000000000000001E-3</v>
      </c>
      <c r="D70" s="11">
        <v>-3.3999999999999998E-3</v>
      </c>
      <c r="E70" s="11">
        <v>-3.2000000000000002E-3</v>
      </c>
      <c r="F70" s="11">
        <v>-3.0000000000000001E-3</v>
      </c>
      <c r="G70" s="11">
        <v>-2.5999999999999999E-3</v>
      </c>
      <c r="H70" s="11">
        <v>-2E-3</v>
      </c>
      <c r="I70" s="11">
        <v>-1.1999999999999999E-3</v>
      </c>
      <c r="J70" s="11">
        <v>-1E-4</v>
      </c>
      <c r="K70" s="11">
        <v>1.2999999999999999E-3</v>
      </c>
      <c r="L70" s="11">
        <v>3.0000000000000001E-3</v>
      </c>
      <c r="M70" s="11">
        <v>5.0000000000000001E-3</v>
      </c>
      <c r="N70" s="11">
        <v>7.1999999999999998E-3</v>
      </c>
      <c r="O70" s="11">
        <v>9.4999999999999998E-3</v>
      </c>
      <c r="P70" s="11">
        <v>1.2E-2</v>
      </c>
      <c r="Q70" s="11">
        <v>1.43E-2</v>
      </c>
      <c r="R70" s="11">
        <v>1.66E-2</v>
      </c>
      <c r="S70" s="11">
        <v>1.8499999999999999E-2</v>
      </c>
      <c r="T70" s="11">
        <v>2.0199999999999999E-2</v>
      </c>
      <c r="U70" s="11">
        <v>2.1499999999999998E-2</v>
      </c>
      <c r="V70" s="11">
        <v>2.24E-2</v>
      </c>
      <c r="W70" s="11">
        <v>2.3E-2</v>
      </c>
      <c r="X70" s="11">
        <v>2.3099999999999999E-2</v>
      </c>
      <c r="Y70" s="11">
        <v>2.29E-2</v>
      </c>
      <c r="Z70" s="11">
        <v>2.2200000000000001E-2</v>
      </c>
      <c r="AA70" s="11">
        <v>2.1100000000000001E-2</v>
      </c>
      <c r="AB70" s="11">
        <v>1.9699999999999999E-2</v>
      </c>
      <c r="AC70" s="11">
        <v>1.7899999999999999E-2</v>
      </c>
      <c r="AD70" s="11">
        <v>1.6E-2</v>
      </c>
      <c r="AE70" s="11">
        <v>1.41E-2</v>
      </c>
      <c r="AF70" s="11">
        <v>1.23E-2</v>
      </c>
      <c r="AG70" s="11">
        <v>1.06E-2</v>
      </c>
      <c r="AH70" s="11">
        <v>9.1000000000000004E-3</v>
      </c>
      <c r="AI70" s="11">
        <v>7.9000000000000008E-3</v>
      </c>
      <c r="AJ70" s="11">
        <v>7.0000000000000001E-3</v>
      </c>
      <c r="AK70" s="11">
        <v>6.3E-3</v>
      </c>
      <c r="AL70" s="11">
        <v>5.7000000000000002E-3</v>
      </c>
      <c r="AM70" s="11">
        <v>5.0000000000000001E-3</v>
      </c>
      <c r="AN70" s="11">
        <v>4.1000000000000003E-3</v>
      </c>
      <c r="AO70" s="11">
        <v>2.8999999999999998E-3</v>
      </c>
      <c r="AP70" s="11">
        <v>1.2999999999999999E-3</v>
      </c>
      <c r="AQ70" s="11">
        <v>-5.9999999999999995E-4</v>
      </c>
      <c r="AR70" s="11">
        <v>-2.5000000000000001E-3</v>
      </c>
      <c r="AS70" s="11">
        <v>-4.1999999999999997E-3</v>
      </c>
      <c r="AT70" s="11">
        <v>-5.4999999999999997E-3</v>
      </c>
      <c r="AU70" s="11">
        <v>-6.1999999999999998E-3</v>
      </c>
      <c r="AV70" s="11">
        <v>-6.1999999999999998E-3</v>
      </c>
      <c r="AW70" s="11">
        <v>-5.4999999999999997E-3</v>
      </c>
      <c r="AX70" s="11">
        <v>-4.0000000000000001E-3</v>
      </c>
      <c r="AY70" s="11">
        <v>-1.6999999999999999E-3</v>
      </c>
      <c r="AZ70" s="11">
        <v>1E-3</v>
      </c>
      <c r="BA70" s="11">
        <v>3.8999999999999998E-3</v>
      </c>
      <c r="BB70" s="11">
        <v>6.7999999999999996E-3</v>
      </c>
      <c r="BC70" s="11">
        <v>9.2999999999999992E-3</v>
      </c>
      <c r="BD70" s="11">
        <v>1.12E-2</v>
      </c>
      <c r="BE70" s="11">
        <v>1.23E-2</v>
      </c>
      <c r="BF70" s="11">
        <v>1.2800000000000001E-2</v>
      </c>
      <c r="BG70" s="11">
        <v>1.2500000000000001E-2</v>
      </c>
      <c r="BH70" s="11">
        <v>1.1599999999999999E-2</v>
      </c>
      <c r="BI70" s="11">
        <v>1.03E-2</v>
      </c>
      <c r="BJ70" s="11">
        <v>8.6999999999999994E-3</v>
      </c>
      <c r="BK70" s="11">
        <v>6.8999999999999999E-3</v>
      </c>
      <c r="BL70" s="11">
        <v>5.1999999999999998E-3</v>
      </c>
      <c r="BM70" s="11">
        <v>3.5000000000000001E-3</v>
      </c>
      <c r="BN70" s="11">
        <v>1.8E-3</v>
      </c>
      <c r="BO70" s="12">
        <v>1.9E-3</v>
      </c>
      <c r="BP70" s="12">
        <v>2.2000000000000001E-3</v>
      </c>
      <c r="BQ70" s="12">
        <v>2.7000000000000001E-3</v>
      </c>
      <c r="BR70" s="12">
        <v>3.3E-3</v>
      </c>
      <c r="BS70" s="12">
        <v>4.1000000000000003E-3</v>
      </c>
      <c r="BT70" s="12">
        <v>4.8999999999999998E-3</v>
      </c>
      <c r="BU70" s="12">
        <v>5.7999999999999996E-3</v>
      </c>
      <c r="BV70" s="12">
        <v>6.6E-3</v>
      </c>
      <c r="BW70" s="12">
        <v>7.1999999999999998E-3</v>
      </c>
      <c r="BX70" s="12">
        <v>7.7000000000000002E-3</v>
      </c>
      <c r="BY70" s="12">
        <v>8.0999999999999996E-3</v>
      </c>
      <c r="BZ70" s="12">
        <v>8.5000000000000006E-3</v>
      </c>
      <c r="CA70" s="12">
        <v>8.8000000000000005E-3</v>
      </c>
      <c r="CB70" s="12">
        <v>8.9999999999999993E-3</v>
      </c>
      <c r="CC70" s="12">
        <v>9.1000000000000004E-3</v>
      </c>
      <c r="CD70" s="12">
        <v>9.1999999999999998E-3</v>
      </c>
      <c r="CE70" s="12">
        <v>9.2999999999999992E-3</v>
      </c>
      <c r="CF70" s="12">
        <v>9.4000000000000004E-3</v>
      </c>
      <c r="CG70" s="12">
        <v>9.4999999999999998E-3</v>
      </c>
      <c r="CH70" s="12">
        <v>9.5999999999999992E-3</v>
      </c>
    </row>
    <row r="71" spans="1:86" x14ac:dyDescent="0.2">
      <c r="A71" s="6">
        <v>89</v>
      </c>
      <c r="B71" s="11">
        <v>-5.5999999999999999E-3</v>
      </c>
      <c r="C71" s="11">
        <v>-5.3E-3</v>
      </c>
      <c r="D71" s="11">
        <v>-5.0000000000000001E-3</v>
      </c>
      <c r="E71" s="11">
        <v>-4.5999999999999999E-3</v>
      </c>
      <c r="F71" s="11">
        <v>-4.1000000000000003E-3</v>
      </c>
      <c r="G71" s="11">
        <v>-3.5000000000000001E-3</v>
      </c>
      <c r="H71" s="11">
        <v>-2.8E-3</v>
      </c>
      <c r="I71" s="11">
        <v>-1.8E-3</v>
      </c>
      <c r="J71" s="11">
        <v>-5.0000000000000001E-4</v>
      </c>
      <c r="K71" s="11">
        <v>1E-3</v>
      </c>
      <c r="L71" s="11">
        <v>2.8E-3</v>
      </c>
      <c r="M71" s="11">
        <v>4.7999999999999996E-3</v>
      </c>
      <c r="N71" s="11">
        <v>7.0000000000000001E-3</v>
      </c>
      <c r="O71" s="11">
        <v>9.4000000000000004E-3</v>
      </c>
      <c r="P71" s="11">
        <v>1.1900000000000001E-2</v>
      </c>
      <c r="Q71" s="11">
        <v>1.43E-2</v>
      </c>
      <c r="R71" s="11">
        <v>1.6500000000000001E-2</v>
      </c>
      <c r="S71" s="11">
        <v>1.84E-2</v>
      </c>
      <c r="T71" s="11">
        <v>0.02</v>
      </c>
      <c r="U71" s="11">
        <v>2.12E-2</v>
      </c>
      <c r="V71" s="11">
        <v>2.1999999999999999E-2</v>
      </c>
      <c r="W71" s="11">
        <v>2.24E-2</v>
      </c>
      <c r="X71" s="11">
        <v>2.24E-2</v>
      </c>
      <c r="Y71" s="11">
        <v>2.2100000000000002E-2</v>
      </c>
      <c r="Z71" s="11">
        <v>2.1299999999999999E-2</v>
      </c>
      <c r="AA71" s="11">
        <v>2.0199999999999999E-2</v>
      </c>
      <c r="AB71" s="11">
        <v>1.8800000000000001E-2</v>
      </c>
      <c r="AC71" s="11">
        <v>1.72E-2</v>
      </c>
      <c r="AD71" s="11">
        <v>1.54E-2</v>
      </c>
      <c r="AE71" s="11">
        <v>1.3599999999999999E-2</v>
      </c>
      <c r="AF71" s="11">
        <v>1.18E-2</v>
      </c>
      <c r="AG71" s="11">
        <v>1.0200000000000001E-2</v>
      </c>
      <c r="AH71" s="11">
        <v>8.8000000000000005E-3</v>
      </c>
      <c r="AI71" s="11">
        <v>7.6E-3</v>
      </c>
      <c r="AJ71" s="11">
        <v>6.6E-3</v>
      </c>
      <c r="AK71" s="11">
        <v>5.7999999999999996E-3</v>
      </c>
      <c r="AL71" s="11">
        <v>5.1000000000000004E-3</v>
      </c>
      <c r="AM71" s="11">
        <v>4.4000000000000003E-3</v>
      </c>
      <c r="AN71" s="11">
        <v>3.3999999999999998E-3</v>
      </c>
      <c r="AO71" s="11">
        <v>2.2000000000000001E-3</v>
      </c>
      <c r="AP71" s="11">
        <v>5.9999999999999995E-4</v>
      </c>
      <c r="AQ71" s="11">
        <v>-1.1999999999999999E-3</v>
      </c>
      <c r="AR71" s="11">
        <v>-3.0999999999999999E-3</v>
      </c>
      <c r="AS71" s="11">
        <v>-4.7000000000000002E-3</v>
      </c>
      <c r="AT71" s="11">
        <v>-5.8999999999999999E-3</v>
      </c>
      <c r="AU71" s="11">
        <v>-6.6E-3</v>
      </c>
      <c r="AV71" s="11">
        <v>-6.7000000000000002E-3</v>
      </c>
      <c r="AW71" s="11">
        <v>-6.0000000000000001E-3</v>
      </c>
      <c r="AX71" s="11">
        <v>-4.4999999999999997E-3</v>
      </c>
      <c r="AY71" s="11">
        <v>-2.3E-3</v>
      </c>
      <c r="AZ71" s="11">
        <v>2.9999999999999997E-4</v>
      </c>
      <c r="BA71" s="11">
        <v>3.0999999999999999E-3</v>
      </c>
      <c r="BB71" s="11">
        <v>5.8999999999999999E-3</v>
      </c>
      <c r="BC71" s="11">
        <v>8.3000000000000001E-3</v>
      </c>
      <c r="BD71" s="11">
        <v>1.0200000000000001E-2</v>
      </c>
      <c r="BE71" s="11">
        <v>1.15E-2</v>
      </c>
      <c r="BF71" s="11">
        <v>1.2E-2</v>
      </c>
      <c r="BG71" s="11">
        <v>1.1900000000000001E-2</v>
      </c>
      <c r="BH71" s="11">
        <v>1.12E-2</v>
      </c>
      <c r="BI71" s="11">
        <v>0.01</v>
      </c>
      <c r="BJ71" s="11">
        <v>8.5000000000000006E-3</v>
      </c>
      <c r="BK71" s="11">
        <v>6.8999999999999999E-3</v>
      </c>
      <c r="BL71" s="11">
        <v>5.3E-3</v>
      </c>
      <c r="BM71" s="11">
        <v>3.5999999999999999E-3</v>
      </c>
      <c r="BN71" s="11">
        <v>1.9E-3</v>
      </c>
      <c r="BO71" s="12">
        <v>2E-3</v>
      </c>
      <c r="BP71" s="12">
        <v>2.2000000000000001E-3</v>
      </c>
      <c r="BQ71" s="12">
        <v>2.7000000000000001E-3</v>
      </c>
      <c r="BR71" s="12">
        <v>3.3E-3</v>
      </c>
      <c r="BS71" s="12">
        <v>4.0000000000000001E-3</v>
      </c>
      <c r="BT71" s="12">
        <v>4.7000000000000002E-3</v>
      </c>
      <c r="BU71" s="12">
        <v>5.4999999999999997E-3</v>
      </c>
      <c r="BV71" s="12">
        <v>6.3E-3</v>
      </c>
      <c r="BW71" s="12">
        <v>6.8999999999999999E-3</v>
      </c>
      <c r="BX71" s="12">
        <v>7.4000000000000003E-3</v>
      </c>
      <c r="BY71" s="12">
        <v>7.7999999999999996E-3</v>
      </c>
      <c r="BZ71" s="12">
        <v>8.0999999999999996E-3</v>
      </c>
      <c r="CA71" s="12">
        <v>8.5000000000000006E-3</v>
      </c>
      <c r="CB71" s="12">
        <v>8.8000000000000005E-3</v>
      </c>
      <c r="CC71" s="12">
        <v>8.8999999999999999E-3</v>
      </c>
      <c r="CD71" s="12">
        <v>9.1000000000000004E-3</v>
      </c>
      <c r="CE71" s="12">
        <v>9.1999999999999998E-3</v>
      </c>
      <c r="CF71" s="12">
        <v>9.1999999999999998E-3</v>
      </c>
      <c r="CG71" s="12">
        <v>9.2999999999999992E-3</v>
      </c>
      <c r="CH71" s="12">
        <v>9.4000000000000004E-3</v>
      </c>
    </row>
    <row r="72" spans="1:86" x14ac:dyDescent="0.2">
      <c r="A72" s="6">
        <v>90</v>
      </c>
      <c r="B72" s="11">
        <v>-7.6E-3</v>
      </c>
      <c r="C72" s="11">
        <v>-7.0000000000000001E-3</v>
      </c>
      <c r="D72" s="11">
        <v>-6.4000000000000003E-3</v>
      </c>
      <c r="E72" s="11">
        <v>-5.7999999999999996E-3</v>
      </c>
      <c r="F72" s="11">
        <v>-5.1000000000000004E-3</v>
      </c>
      <c r="G72" s="11">
        <v>-4.3E-3</v>
      </c>
      <c r="H72" s="11">
        <v>-3.3999999999999998E-3</v>
      </c>
      <c r="I72" s="11">
        <v>-2.2000000000000001E-3</v>
      </c>
      <c r="J72" s="11">
        <v>-8.0000000000000004E-4</v>
      </c>
      <c r="K72" s="11">
        <v>8.0000000000000004E-4</v>
      </c>
      <c r="L72" s="11">
        <v>2.7000000000000001E-3</v>
      </c>
      <c r="M72" s="11">
        <v>4.7999999999999996E-3</v>
      </c>
      <c r="N72" s="11">
        <v>7.0000000000000001E-3</v>
      </c>
      <c r="O72" s="11">
        <v>9.4000000000000004E-3</v>
      </c>
      <c r="P72" s="11">
        <v>1.18E-2</v>
      </c>
      <c r="Q72" s="11">
        <v>1.4200000000000001E-2</v>
      </c>
      <c r="R72" s="11">
        <v>1.6299999999999999E-2</v>
      </c>
      <c r="S72" s="11">
        <v>1.8100000000000002E-2</v>
      </c>
      <c r="T72" s="11">
        <v>1.9599999999999999E-2</v>
      </c>
      <c r="U72" s="11">
        <v>2.07E-2</v>
      </c>
      <c r="V72" s="11">
        <v>2.1399999999999999E-2</v>
      </c>
      <c r="W72" s="11">
        <v>2.1700000000000001E-2</v>
      </c>
      <c r="X72" s="11">
        <v>2.1700000000000001E-2</v>
      </c>
      <c r="Y72" s="11">
        <v>2.12E-2</v>
      </c>
      <c r="Z72" s="11">
        <v>2.0400000000000001E-2</v>
      </c>
      <c r="AA72" s="11">
        <v>1.9300000000000001E-2</v>
      </c>
      <c r="AB72" s="11">
        <v>1.7899999999999999E-2</v>
      </c>
      <c r="AC72" s="11">
        <v>1.6299999999999999E-2</v>
      </c>
      <c r="AD72" s="11">
        <v>1.46E-2</v>
      </c>
      <c r="AE72" s="11">
        <v>1.29E-2</v>
      </c>
      <c r="AF72" s="11">
        <v>1.1299999999999999E-2</v>
      </c>
      <c r="AG72" s="11">
        <v>9.7000000000000003E-3</v>
      </c>
      <c r="AH72" s="11">
        <v>8.3000000000000001E-3</v>
      </c>
      <c r="AI72" s="11">
        <v>7.1000000000000004E-3</v>
      </c>
      <c r="AJ72" s="11">
        <v>6.1000000000000004E-3</v>
      </c>
      <c r="AK72" s="11">
        <v>5.3E-3</v>
      </c>
      <c r="AL72" s="11">
        <v>4.4999999999999997E-3</v>
      </c>
      <c r="AM72" s="11">
        <v>3.7000000000000002E-3</v>
      </c>
      <c r="AN72" s="11">
        <v>2.7000000000000001E-3</v>
      </c>
      <c r="AO72" s="11">
        <v>1.4E-3</v>
      </c>
      <c r="AP72" s="11">
        <v>-1E-4</v>
      </c>
      <c r="AQ72" s="11">
        <v>-1.9E-3</v>
      </c>
      <c r="AR72" s="11">
        <v>-3.5999999999999999E-3</v>
      </c>
      <c r="AS72" s="11">
        <v>-5.1999999999999998E-3</v>
      </c>
      <c r="AT72" s="11">
        <v>-6.4000000000000003E-3</v>
      </c>
      <c r="AU72" s="11">
        <v>-7.0000000000000001E-3</v>
      </c>
      <c r="AV72" s="11">
        <v>-7.0000000000000001E-3</v>
      </c>
      <c r="AW72" s="11">
        <v>-6.4000000000000003E-3</v>
      </c>
      <c r="AX72" s="11">
        <v>-5.0000000000000001E-3</v>
      </c>
      <c r="AY72" s="11">
        <v>-2.8999999999999998E-3</v>
      </c>
      <c r="AZ72" s="11">
        <v>-4.0000000000000002E-4</v>
      </c>
      <c r="BA72" s="11">
        <v>2.3E-3</v>
      </c>
      <c r="BB72" s="11">
        <v>5.0000000000000001E-3</v>
      </c>
      <c r="BC72" s="11">
        <v>7.4000000000000003E-3</v>
      </c>
      <c r="BD72" s="11">
        <v>9.2999999999999992E-3</v>
      </c>
      <c r="BE72" s="11">
        <v>1.06E-2</v>
      </c>
      <c r="BF72" s="11">
        <v>1.12E-2</v>
      </c>
      <c r="BG72" s="11">
        <v>1.12E-2</v>
      </c>
      <c r="BH72" s="11">
        <v>1.0699999999999999E-2</v>
      </c>
      <c r="BI72" s="11">
        <v>9.7000000000000003E-3</v>
      </c>
      <c r="BJ72" s="11">
        <v>8.3999999999999995E-3</v>
      </c>
      <c r="BK72" s="11">
        <v>6.8999999999999999E-3</v>
      </c>
      <c r="BL72" s="11">
        <v>5.3E-3</v>
      </c>
      <c r="BM72" s="11">
        <v>3.7000000000000002E-3</v>
      </c>
      <c r="BN72" s="11">
        <v>2E-3</v>
      </c>
      <c r="BO72" s="12">
        <v>2.0999999999999999E-3</v>
      </c>
      <c r="BP72" s="12">
        <v>2.3E-3</v>
      </c>
      <c r="BQ72" s="12">
        <v>2.7000000000000001E-3</v>
      </c>
      <c r="BR72" s="12">
        <v>3.3E-3</v>
      </c>
      <c r="BS72" s="12">
        <v>3.8999999999999998E-3</v>
      </c>
      <c r="BT72" s="12">
        <v>4.5999999999999999E-3</v>
      </c>
      <c r="BU72" s="12">
        <v>5.3E-3</v>
      </c>
      <c r="BV72" s="12">
        <v>6.0000000000000001E-3</v>
      </c>
      <c r="BW72" s="12">
        <v>6.6E-3</v>
      </c>
      <c r="BX72" s="12">
        <v>7.0000000000000001E-3</v>
      </c>
      <c r="BY72" s="12">
        <v>7.4000000000000003E-3</v>
      </c>
      <c r="BZ72" s="12">
        <v>7.7999999999999996E-3</v>
      </c>
      <c r="CA72" s="12">
        <v>8.0999999999999996E-3</v>
      </c>
      <c r="CB72" s="12">
        <v>8.3999999999999995E-3</v>
      </c>
      <c r="CC72" s="12">
        <v>8.6999999999999994E-3</v>
      </c>
      <c r="CD72" s="12">
        <v>8.8999999999999999E-3</v>
      </c>
      <c r="CE72" s="12">
        <v>8.9999999999999993E-3</v>
      </c>
      <c r="CF72" s="12">
        <v>9.1000000000000004E-3</v>
      </c>
      <c r="CG72" s="12">
        <v>9.1999999999999998E-3</v>
      </c>
      <c r="CH72" s="12">
        <v>9.2999999999999992E-3</v>
      </c>
    </row>
    <row r="73" spans="1:86" x14ac:dyDescent="0.2">
      <c r="A73" s="6">
        <v>91</v>
      </c>
      <c r="B73" s="11">
        <v>-9.4999999999999998E-3</v>
      </c>
      <c r="C73" s="11">
        <v>-8.6E-3</v>
      </c>
      <c r="D73" s="11">
        <v>-7.7999999999999996E-3</v>
      </c>
      <c r="E73" s="11">
        <v>-6.8999999999999999E-3</v>
      </c>
      <c r="F73" s="11">
        <v>-6.0000000000000001E-3</v>
      </c>
      <c r="G73" s="11">
        <v>-4.8999999999999998E-3</v>
      </c>
      <c r="H73" s="11">
        <v>-3.8E-3</v>
      </c>
      <c r="I73" s="11">
        <v>-2.3999999999999998E-3</v>
      </c>
      <c r="J73" s="11">
        <v>-8.9999999999999998E-4</v>
      </c>
      <c r="K73" s="11">
        <v>8.0000000000000004E-4</v>
      </c>
      <c r="L73" s="11">
        <v>2.7000000000000001E-3</v>
      </c>
      <c r="M73" s="11">
        <v>4.7999999999999996E-3</v>
      </c>
      <c r="N73" s="11">
        <v>7.1000000000000004E-3</v>
      </c>
      <c r="O73" s="11">
        <v>9.4999999999999998E-3</v>
      </c>
      <c r="P73" s="11">
        <v>1.18E-2</v>
      </c>
      <c r="Q73" s="11">
        <v>1.4E-2</v>
      </c>
      <c r="R73" s="11">
        <v>1.61E-2</v>
      </c>
      <c r="S73" s="11">
        <v>1.78E-2</v>
      </c>
      <c r="T73" s="11">
        <v>1.9199999999999998E-2</v>
      </c>
      <c r="U73" s="11">
        <v>2.0199999999999999E-2</v>
      </c>
      <c r="V73" s="11">
        <v>2.0799999999999999E-2</v>
      </c>
      <c r="W73" s="11">
        <v>2.1000000000000001E-2</v>
      </c>
      <c r="X73" s="11">
        <v>2.0799999999999999E-2</v>
      </c>
      <c r="Y73" s="11">
        <v>2.0299999999999999E-2</v>
      </c>
      <c r="Z73" s="11">
        <v>1.9400000000000001E-2</v>
      </c>
      <c r="AA73" s="11">
        <v>1.83E-2</v>
      </c>
      <c r="AB73" s="11">
        <v>1.6899999999999998E-2</v>
      </c>
      <c r="AC73" s="11">
        <v>1.54E-2</v>
      </c>
      <c r="AD73" s="11">
        <v>1.38E-2</v>
      </c>
      <c r="AE73" s="11">
        <v>1.2200000000000001E-2</v>
      </c>
      <c r="AF73" s="11">
        <v>1.06E-2</v>
      </c>
      <c r="AG73" s="11">
        <v>9.1000000000000004E-3</v>
      </c>
      <c r="AH73" s="11">
        <v>7.7999999999999996E-3</v>
      </c>
      <c r="AI73" s="11">
        <v>6.6E-3</v>
      </c>
      <c r="AJ73" s="11">
        <v>5.4999999999999997E-3</v>
      </c>
      <c r="AK73" s="11">
        <v>4.5999999999999999E-3</v>
      </c>
      <c r="AL73" s="11">
        <v>3.8E-3</v>
      </c>
      <c r="AM73" s="11">
        <v>2.8999999999999998E-3</v>
      </c>
      <c r="AN73" s="11">
        <v>1.8E-3</v>
      </c>
      <c r="AO73" s="11">
        <v>5.9999999999999995E-4</v>
      </c>
      <c r="AP73" s="11">
        <v>-8.9999999999999998E-4</v>
      </c>
      <c r="AQ73" s="11">
        <v>-2.5000000000000001E-3</v>
      </c>
      <c r="AR73" s="11">
        <v>-4.1999999999999997E-3</v>
      </c>
      <c r="AS73" s="11">
        <v>-5.5999999999999999E-3</v>
      </c>
      <c r="AT73" s="11">
        <v>-6.7000000000000002E-3</v>
      </c>
      <c r="AU73" s="11">
        <v>-7.3000000000000001E-3</v>
      </c>
      <c r="AV73" s="11">
        <v>-7.3000000000000001E-3</v>
      </c>
      <c r="AW73" s="11">
        <v>-6.7000000000000002E-3</v>
      </c>
      <c r="AX73" s="11">
        <v>-5.4000000000000003E-3</v>
      </c>
      <c r="AY73" s="11">
        <v>-3.3999999999999998E-3</v>
      </c>
      <c r="AZ73" s="11">
        <v>-1.1000000000000001E-3</v>
      </c>
      <c r="BA73" s="11">
        <v>1.5E-3</v>
      </c>
      <c r="BB73" s="11">
        <v>4.0000000000000001E-3</v>
      </c>
      <c r="BC73" s="11">
        <v>6.4000000000000003E-3</v>
      </c>
      <c r="BD73" s="11">
        <v>8.2000000000000007E-3</v>
      </c>
      <c r="BE73" s="11">
        <v>9.5999999999999992E-3</v>
      </c>
      <c r="BF73" s="11">
        <v>1.04E-2</v>
      </c>
      <c r="BG73" s="11">
        <v>1.0500000000000001E-2</v>
      </c>
      <c r="BH73" s="11">
        <v>1.01E-2</v>
      </c>
      <c r="BI73" s="11">
        <v>9.2999999999999992E-3</v>
      </c>
      <c r="BJ73" s="11">
        <v>8.0999999999999996E-3</v>
      </c>
      <c r="BK73" s="11">
        <v>6.7999999999999996E-3</v>
      </c>
      <c r="BL73" s="11">
        <v>5.3E-3</v>
      </c>
      <c r="BM73" s="11">
        <v>3.8E-3</v>
      </c>
      <c r="BN73" s="11">
        <v>2.2000000000000001E-3</v>
      </c>
      <c r="BO73" s="12">
        <v>2.2000000000000001E-3</v>
      </c>
      <c r="BP73" s="12">
        <v>2.3999999999999998E-3</v>
      </c>
      <c r="BQ73" s="12">
        <v>2.8E-3</v>
      </c>
      <c r="BR73" s="12">
        <v>3.3E-3</v>
      </c>
      <c r="BS73" s="12">
        <v>3.8999999999999998E-3</v>
      </c>
      <c r="BT73" s="12">
        <v>4.4999999999999997E-3</v>
      </c>
      <c r="BU73" s="12">
        <v>5.1000000000000004E-3</v>
      </c>
      <c r="BV73" s="12">
        <v>5.7999999999999996E-3</v>
      </c>
      <c r="BW73" s="12">
        <v>6.3E-3</v>
      </c>
      <c r="BX73" s="12">
        <v>6.7000000000000002E-3</v>
      </c>
      <c r="BY73" s="12">
        <v>7.1000000000000004E-3</v>
      </c>
      <c r="BZ73" s="12">
        <v>7.4000000000000003E-3</v>
      </c>
      <c r="CA73" s="12">
        <v>7.7999999999999996E-3</v>
      </c>
      <c r="CB73" s="12">
        <v>8.0999999999999996E-3</v>
      </c>
      <c r="CC73" s="12">
        <v>8.3999999999999995E-3</v>
      </c>
      <c r="CD73" s="12">
        <v>8.6999999999999994E-3</v>
      </c>
      <c r="CE73" s="12">
        <v>8.8000000000000005E-3</v>
      </c>
      <c r="CF73" s="12">
        <v>8.8999999999999999E-3</v>
      </c>
      <c r="CG73" s="12">
        <v>8.9999999999999993E-3</v>
      </c>
      <c r="CH73" s="12">
        <v>9.1000000000000004E-3</v>
      </c>
    </row>
    <row r="74" spans="1:86" x14ac:dyDescent="0.2">
      <c r="A74" s="6">
        <v>92</v>
      </c>
      <c r="B74" s="11">
        <v>-1.1299999999999999E-2</v>
      </c>
      <c r="C74" s="11">
        <v>-1.0200000000000001E-2</v>
      </c>
      <c r="D74" s="11">
        <v>-8.9999999999999993E-3</v>
      </c>
      <c r="E74" s="11">
        <v>-7.9000000000000008E-3</v>
      </c>
      <c r="F74" s="11">
        <v>-6.7000000000000002E-3</v>
      </c>
      <c r="G74" s="11">
        <v>-5.4000000000000003E-3</v>
      </c>
      <c r="H74" s="11">
        <v>-4.0000000000000001E-3</v>
      </c>
      <c r="I74" s="11">
        <v>-2.5000000000000001E-3</v>
      </c>
      <c r="J74" s="11">
        <v>-8.0000000000000004E-4</v>
      </c>
      <c r="K74" s="11">
        <v>1E-3</v>
      </c>
      <c r="L74" s="11">
        <v>3.0000000000000001E-3</v>
      </c>
      <c r="M74" s="11">
        <v>5.1000000000000004E-3</v>
      </c>
      <c r="N74" s="11">
        <v>7.3000000000000001E-3</v>
      </c>
      <c r="O74" s="11">
        <v>9.5999999999999992E-3</v>
      </c>
      <c r="P74" s="11">
        <v>1.18E-2</v>
      </c>
      <c r="Q74" s="11">
        <v>1.3899999999999999E-2</v>
      </c>
      <c r="R74" s="11">
        <v>1.5800000000000002E-2</v>
      </c>
      <c r="S74" s="11">
        <v>1.7399999999999999E-2</v>
      </c>
      <c r="T74" s="11">
        <v>1.8700000000000001E-2</v>
      </c>
      <c r="U74" s="11">
        <v>1.95E-2</v>
      </c>
      <c r="V74" s="11">
        <v>0.02</v>
      </c>
      <c r="W74" s="11">
        <v>2.01E-2</v>
      </c>
      <c r="X74" s="11">
        <v>1.9900000000000001E-2</v>
      </c>
      <c r="Y74" s="11">
        <v>1.9300000000000001E-2</v>
      </c>
      <c r="Z74" s="11">
        <v>1.84E-2</v>
      </c>
      <c r="AA74" s="11">
        <v>1.7299999999999999E-2</v>
      </c>
      <c r="AB74" s="11">
        <v>1.5900000000000001E-2</v>
      </c>
      <c r="AC74" s="11">
        <v>1.4500000000000001E-2</v>
      </c>
      <c r="AD74" s="11">
        <v>1.2999999999999999E-2</v>
      </c>
      <c r="AE74" s="11">
        <v>1.14E-2</v>
      </c>
      <c r="AF74" s="11">
        <v>9.9000000000000008E-3</v>
      </c>
      <c r="AG74" s="11">
        <v>8.3999999999999995E-3</v>
      </c>
      <c r="AH74" s="11">
        <v>7.1000000000000004E-3</v>
      </c>
      <c r="AI74" s="11">
        <v>5.8999999999999999E-3</v>
      </c>
      <c r="AJ74" s="11">
        <v>4.7999999999999996E-3</v>
      </c>
      <c r="AK74" s="11">
        <v>3.8999999999999998E-3</v>
      </c>
      <c r="AL74" s="11">
        <v>3.0000000000000001E-3</v>
      </c>
      <c r="AM74" s="11">
        <v>2E-3</v>
      </c>
      <c r="AN74" s="11">
        <v>1E-3</v>
      </c>
      <c r="AO74" s="11">
        <v>-2.0000000000000001E-4</v>
      </c>
      <c r="AP74" s="11">
        <v>-1.6999999999999999E-3</v>
      </c>
      <c r="AQ74" s="11">
        <v>-3.2000000000000002E-3</v>
      </c>
      <c r="AR74" s="11">
        <v>-4.7000000000000002E-3</v>
      </c>
      <c r="AS74" s="11">
        <v>-6.0000000000000001E-3</v>
      </c>
      <c r="AT74" s="11">
        <v>-7.0000000000000001E-3</v>
      </c>
      <c r="AU74" s="11">
        <v>-7.6E-3</v>
      </c>
      <c r="AV74" s="11">
        <v>-7.6E-3</v>
      </c>
      <c r="AW74" s="11">
        <v>-6.8999999999999999E-3</v>
      </c>
      <c r="AX74" s="11">
        <v>-5.7000000000000002E-3</v>
      </c>
      <c r="AY74" s="11">
        <v>-3.8999999999999998E-3</v>
      </c>
      <c r="AZ74" s="11">
        <v>-1.6999999999999999E-3</v>
      </c>
      <c r="BA74" s="11">
        <v>6.9999999999999999E-4</v>
      </c>
      <c r="BB74" s="11">
        <v>3.0999999999999999E-3</v>
      </c>
      <c r="BC74" s="11">
        <v>5.3E-3</v>
      </c>
      <c r="BD74" s="11">
        <v>7.1999999999999998E-3</v>
      </c>
      <c r="BE74" s="11">
        <v>8.6E-3</v>
      </c>
      <c r="BF74" s="11">
        <v>9.4000000000000004E-3</v>
      </c>
      <c r="BG74" s="11">
        <v>9.7000000000000003E-3</v>
      </c>
      <c r="BH74" s="11">
        <v>9.4999999999999998E-3</v>
      </c>
      <c r="BI74" s="11">
        <v>8.8000000000000005E-3</v>
      </c>
      <c r="BJ74" s="11">
        <v>7.9000000000000008E-3</v>
      </c>
      <c r="BK74" s="11">
        <v>6.7000000000000002E-3</v>
      </c>
      <c r="BL74" s="11">
        <v>5.3E-3</v>
      </c>
      <c r="BM74" s="11">
        <v>3.8999999999999998E-3</v>
      </c>
      <c r="BN74" s="11">
        <v>2.5000000000000001E-3</v>
      </c>
      <c r="BO74" s="12">
        <v>2.3999999999999998E-3</v>
      </c>
      <c r="BP74" s="12">
        <v>2.5999999999999999E-3</v>
      </c>
      <c r="BQ74" s="12">
        <v>2.8999999999999998E-3</v>
      </c>
      <c r="BR74" s="12">
        <v>3.3E-3</v>
      </c>
      <c r="BS74" s="12">
        <v>3.8999999999999998E-3</v>
      </c>
      <c r="BT74" s="12">
        <v>4.4000000000000003E-3</v>
      </c>
      <c r="BU74" s="12">
        <v>5.0000000000000001E-3</v>
      </c>
      <c r="BV74" s="12">
        <v>5.5999999999999999E-3</v>
      </c>
      <c r="BW74" s="12">
        <v>6.1000000000000004E-3</v>
      </c>
      <c r="BX74" s="12">
        <v>6.4999999999999997E-3</v>
      </c>
      <c r="BY74" s="12">
        <v>6.7999999999999996E-3</v>
      </c>
      <c r="BZ74" s="12">
        <v>7.1000000000000004E-3</v>
      </c>
      <c r="CA74" s="12">
        <v>7.4999999999999997E-3</v>
      </c>
      <c r="CB74" s="12">
        <v>7.7999999999999996E-3</v>
      </c>
      <c r="CC74" s="12">
        <v>8.0999999999999996E-3</v>
      </c>
      <c r="CD74" s="12">
        <v>8.3999999999999995E-3</v>
      </c>
      <c r="CE74" s="12">
        <v>8.6999999999999994E-3</v>
      </c>
      <c r="CF74" s="12">
        <v>8.8000000000000005E-3</v>
      </c>
      <c r="CG74" s="12">
        <v>8.8999999999999999E-3</v>
      </c>
      <c r="CH74" s="12">
        <v>8.9999999999999993E-3</v>
      </c>
    </row>
    <row r="75" spans="1:86" x14ac:dyDescent="0.2">
      <c r="A75" s="6">
        <v>93</v>
      </c>
      <c r="B75" s="11">
        <v>-1.2999999999999999E-2</v>
      </c>
      <c r="C75" s="11">
        <v>-1.15E-2</v>
      </c>
      <c r="D75" s="11">
        <v>-1.01E-2</v>
      </c>
      <c r="E75" s="11">
        <v>-8.6999999999999994E-3</v>
      </c>
      <c r="F75" s="11">
        <v>-7.1999999999999998E-3</v>
      </c>
      <c r="G75" s="11">
        <v>-5.7000000000000002E-3</v>
      </c>
      <c r="H75" s="11">
        <v>-4.1000000000000003E-3</v>
      </c>
      <c r="I75" s="11">
        <v>-2.3999999999999998E-3</v>
      </c>
      <c r="J75" s="11">
        <v>-5.9999999999999995E-4</v>
      </c>
      <c r="K75" s="11">
        <v>1.2999999999999999E-3</v>
      </c>
      <c r="L75" s="11">
        <v>3.3E-3</v>
      </c>
      <c r="M75" s="11">
        <v>5.4000000000000003E-3</v>
      </c>
      <c r="N75" s="11">
        <v>7.6E-3</v>
      </c>
      <c r="O75" s="11">
        <v>9.7000000000000003E-3</v>
      </c>
      <c r="P75" s="11">
        <v>1.18E-2</v>
      </c>
      <c r="Q75" s="11">
        <v>1.38E-2</v>
      </c>
      <c r="R75" s="11">
        <v>1.55E-2</v>
      </c>
      <c r="S75" s="11">
        <v>1.6899999999999998E-2</v>
      </c>
      <c r="T75" s="11">
        <v>1.7999999999999999E-2</v>
      </c>
      <c r="U75" s="11">
        <v>1.8800000000000001E-2</v>
      </c>
      <c r="V75" s="11">
        <v>1.9099999999999999E-2</v>
      </c>
      <c r="W75" s="11">
        <v>1.9099999999999999E-2</v>
      </c>
      <c r="X75" s="11">
        <v>1.8800000000000001E-2</v>
      </c>
      <c r="Y75" s="11">
        <v>1.8200000000000001E-2</v>
      </c>
      <c r="Z75" s="11">
        <v>1.7299999999999999E-2</v>
      </c>
      <c r="AA75" s="11">
        <v>1.6199999999999999E-2</v>
      </c>
      <c r="AB75" s="11">
        <v>1.49E-2</v>
      </c>
      <c r="AC75" s="11">
        <v>1.35E-2</v>
      </c>
      <c r="AD75" s="11">
        <v>1.2E-2</v>
      </c>
      <c r="AE75" s="11">
        <v>1.06E-2</v>
      </c>
      <c r="AF75" s="11">
        <v>9.1000000000000004E-3</v>
      </c>
      <c r="AG75" s="11">
        <v>7.7000000000000002E-3</v>
      </c>
      <c r="AH75" s="11">
        <v>6.3E-3</v>
      </c>
      <c r="AI75" s="11">
        <v>5.1000000000000004E-3</v>
      </c>
      <c r="AJ75" s="11">
        <v>4.0000000000000001E-3</v>
      </c>
      <c r="AK75" s="11">
        <v>3.0000000000000001E-3</v>
      </c>
      <c r="AL75" s="11">
        <v>2.0999999999999999E-3</v>
      </c>
      <c r="AM75" s="11">
        <v>1.1000000000000001E-3</v>
      </c>
      <c r="AN75" s="11">
        <v>1E-4</v>
      </c>
      <c r="AO75" s="11">
        <v>-1.1000000000000001E-3</v>
      </c>
      <c r="AP75" s="11">
        <v>-2.3999999999999998E-3</v>
      </c>
      <c r="AQ75" s="11">
        <v>-3.8E-3</v>
      </c>
      <c r="AR75" s="11">
        <v>-5.1999999999999998E-3</v>
      </c>
      <c r="AS75" s="11">
        <v>-6.4000000000000003E-3</v>
      </c>
      <c r="AT75" s="11">
        <v>-7.3000000000000001E-3</v>
      </c>
      <c r="AU75" s="11">
        <v>-7.7000000000000002E-3</v>
      </c>
      <c r="AV75" s="11">
        <v>-7.7000000000000002E-3</v>
      </c>
      <c r="AW75" s="11">
        <v>-7.1000000000000004E-3</v>
      </c>
      <c r="AX75" s="11">
        <v>-5.8999999999999999E-3</v>
      </c>
      <c r="AY75" s="11">
        <v>-4.3E-3</v>
      </c>
      <c r="AZ75" s="11">
        <v>-2.3E-3</v>
      </c>
      <c r="BA75" s="11">
        <v>0</v>
      </c>
      <c r="BB75" s="11">
        <v>2.2000000000000001E-3</v>
      </c>
      <c r="BC75" s="11">
        <v>4.3E-3</v>
      </c>
      <c r="BD75" s="11">
        <v>6.1000000000000004E-3</v>
      </c>
      <c r="BE75" s="11">
        <v>7.4999999999999997E-3</v>
      </c>
      <c r="BF75" s="11">
        <v>8.3999999999999995E-3</v>
      </c>
      <c r="BG75" s="11">
        <v>8.8999999999999999E-3</v>
      </c>
      <c r="BH75" s="11">
        <v>8.8000000000000005E-3</v>
      </c>
      <c r="BI75" s="11">
        <v>8.3000000000000001E-3</v>
      </c>
      <c r="BJ75" s="11">
        <v>7.4999999999999997E-3</v>
      </c>
      <c r="BK75" s="11">
        <v>6.4999999999999997E-3</v>
      </c>
      <c r="BL75" s="11">
        <v>5.3E-3</v>
      </c>
      <c r="BM75" s="11">
        <v>4.1000000000000003E-3</v>
      </c>
      <c r="BN75" s="11">
        <v>2.8E-3</v>
      </c>
      <c r="BO75" s="12">
        <v>2.7000000000000001E-3</v>
      </c>
      <c r="BP75" s="12">
        <v>2.8E-3</v>
      </c>
      <c r="BQ75" s="12">
        <v>3.0999999999999999E-3</v>
      </c>
      <c r="BR75" s="12">
        <v>3.3999999999999998E-3</v>
      </c>
      <c r="BS75" s="12">
        <v>3.8999999999999998E-3</v>
      </c>
      <c r="BT75" s="12">
        <v>4.4000000000000003E-3</v>
      </c>
      <c r="BU75" s="12">
        <v>4.8999999999999998E-3</v>
      </c>
      <c r="BV75" s="12">
        <v>5.4000000000000003E-3</v>
      </c>
      <c r="BW75" s="12">
        <v>5.8999999999999999E-3</v>
      </c>
      <c r="BX75" s="12">
        <v>6.1999999999999998E-3</v>
      </c>
      <c r="BY75" s="12">
        <v>6.4999999999999997E-3</v>
      </c>
      <c r="BZ75" s="12">
        <v>6.7999999999999996E-3</v>
      </c>
      <c r="CA75" s="12">
        <v>7.1999999999999998E-3</v>
      </c>
      <c r="CB75" s="12">
        <v>7.4999999999999997E-3</v>
      </c>
      <c r="CC75" s="12">
        <v>7.7999999999999996E-3</v>
      </c>
      <c r="CD75" s="12">
        <v>8.0999999999999996E-3</v>
      </c>
      <c r="CE75" s="12">
        <v>8.3999999999999995E-3</v>
      </c>
      <c r="CF75" s="12">
        <v>8.6E-3</v>
      </c>
      <c r="CG75" s="12">
        <v>8.6999999999999994E-3</v>
      </c>
      <c r="CH75" s="12">
        <v>8.8000000000000005E-3</v>
      </c>
    </row>
    <row r="76" spans="1:86" x14ac:dyDescent="0.2">
      <c r="A76" s="6">
        <v>94</v>
      </c>
      <c r="B76" s="11">
        <v>-1.4500000000000001E-2</v>
      </c>
      <c r="C76" s="11">
        <v>-1.2800000000000001E-2</v>
      </c>
      <c r="D76" s="11">
        <v>-1.11E-2</v>
      </c>
      <c r="E76" s="11">
        <v>-9.2999999999999992E-3</v>
      </c>
      <c r="F76" s="11">
        <v>-7.6E-3</v>
      </c>
      <c r="G76" s="11">
        <v>-5.7999999999999996E-3</v>
      </c>
      <c r="H76" s="11">
        <v>-4.0000000000000001E-3</v>
      </c>
      <c r="I76" s="11">
        <v>-2.0999999999999999E-3</v>
      </c>
      <c r="J76" s="11">
        <v>-1E-4</v>
      </c>
      <c r="K76" s="11">
        <v>1.8E-3</v>
      </c>
      <c r="L76" s="11">
        <v>3.8999999999999998E-3</v>
      </c>
      <c r="M76" s="11">
        <v>5.8999999999999999E-3</v>
      </c>
      <c r="N76" s="11">
        <v>8.0000000000000002E-3</v>
      </c>
      <c r="O76" s="11">
        <v>0.01</v>
      </c>
      <c r="P76" s="11">
        <v>1.1900000000000001E-2</v>
      </c>
      <c r="Q76" s="11">
        <v>1.3599999999999999E-2</v>
      </c>
      <c r="R76" s="11">
        <v>1.5100000000000001E-2</v>
      </c>
      <c r="S76" s="11">
        <v>1.6400000000000001E-2</v>
      </c>
      <c r="T76" s="11">
        <v>1.7299999999999999E-2</v>
      </c>
      <c r="U76" s="11">
        <v>1.7899999999999999E-2</v>
      </c>
      <c r="V76" s="11">
        <v>1.8100000000000002E-2</v>
      </c>
      <c r="W76" s="11">
        <v>1.8100000000000002E-2</v>
      </c>
      <c r="X76" s="11">
        <v>1.77E-2</v>
      </c>
      <c r="Y76" s="11">
        <v>1.7000000000000001E-2</v>
      </c>
      <c r="Z76" s="11">
        <v>1.61E-2</v>
      </c>
      <c r="AA76" s="11">
        <v>1.4999999999999999E-2</v>
      </c>
      <c r="AB76" s="11">
        <v>1.38E-2</v>
      </c>
      <c r="AC76" s="11">
        <v>1.2500000000000001E-2</v>
      </c>
      <c r="AD76" s="11">
        <v>1.11E-2</v>
      </c>
      <c r="AE76" s="11">
        <v>9.5999999999999992E-3</v>
      </c>
      <c r="AF76" s="11">
        <v>8.2000000000000007E-3</v>
      </c>
      <c r="AG76" s="11">
        <v>6.7999999999999996E-3</v>
      </c>
      <c r="AH76" s="11">
        <v>5.4999999999999997E-3</v>
      </c>
      <c r="AI76" s="11">
        <v>4.3E-3</v>
      </c>
      <c r="AJ76" s="11">
        <v>3.0999999999999999E-3</v>
      </c>
      <c r="AK76" s="11">
        <v>2.0999999999999999E-3</v>
      </c>
      <c r="AL76" s="11">
        <v>1.1000000000000001E-3</v>
      </c>
      <c r="AM76" s="11">
        <v>1E-4</v>
      </c>
      <c r="AN76" s="11">
        <v>-8.9999999999999998E-4</v>
      </c>
      <c r="AO76" s="11">
        <v>-2E-3</v>
      </c>
      <c r="AP76" s="11">
        <v>-3.2000000000000002E-3</v>
      </c>
      <c r="AQ76" s="11">
        <v>-4.4999999999999997E-3</v>
      </c>
      <c r="AR76" s="11">
        <v>-5.7000000000000002E-3</v>
      </c>
      <c r="AS76" s="11">
        <v>-6.7000000000000002E-3</v>
      </c>
      <c r="AT76" s="11">
        <v>-7.4000000000000003E-3</v>
      </c>
      <c r="AU76" s="11">
        <v>-7.7999999999999996E-3</v>
      </c>
      <c r="AV76" s="11">
        <v>-7.7999999999999996E-3</v>
      </c>
      <c r="AW76" s="11">
        <v>-7.1999999999999998E-3</v>
      </c>
      <c r="AX76" s="11">
        <v>-6.1000000000000004E-3</v>
      </c>
      <c r="AY76" s="11">
        <v>-4.5999999999999999E-3</v>
      </c>
      <c r="AZ76" s="11">
        <v>-2.8E-3</v>
      </c>
      <c r="BA76" s="11">
        <v>-6.9999999999999999E-4</v>
      </c>
      <c r="BB76" s="11">
        <v>1.4E-3</v>
      </c>
      <c r="BC76" s="11">
        <v>3.3E-3</v>
      </c>
      <c r="BD76" s="11">
        <v>5.0000000000000001E-3</v>
      </c>
      <c r="BE76" s="11">
        <v>6.4000000000000003E-3</v>
      </c>
      <c r="BF76" s="11">
        <v>7.4000000000000003E-3</v>
      </c>
      <c r="BG76" s="11">
        <v>7.9000000000000008E-3</v>
      </c>
      <c r="BH76" s="11">
        <v>8.0000000000000002E-3</v>
      </c>
      <c r="BI76" s="11">
        <v>7.7000000000000002E-3</v>
      </c>
      <c r="BJ76" s="11">
        <v>7.1000000000000004E-3</v>
      </c>
      <c r="BK76" s="11">
        <v>6.3E-3</v>
      </c>
      <c r="BL76" s="11">
        <v>5.3E-3</v>
      </c>
      <c r="BM76" s="11">
        <v>4.3E-3</v>
      </c>
      <c r="BN76" s="11">
        <v>3.2000000000000002E-3</v>
      </c>
      <c r="BO76" s="12">
        <v>3.0000000000000001E-3</v>
      </c>
      <c r="BP76" s="12">
        <v>3.0999999999999999E-3</v>
      </c>
      <c r="BQ76" s="12">
        <v>3.3E-3</v>
      </c>
      <c r="BR76" s="12">
        <v>3.5999999999999999E-3</v>
      </c>
      <c r="BS76" s="12">
        <v>3.8999999999999998E-3</v>
      </c>
      <c r="BT76" s="12">
        <v>4.4000000000000003E-3</v>
      </c>
      <c r="BU76" s="12">
        <v>4.7999999999999996E-3</v>
      </c>
      <c r="BV76" s="12">
        <v>5.3E-3</v>
      </c>
      <c r="BW76" s="12">
        <v>5.7000000000000002E-3</v>
      </c>
      <c r="BX76" s="12">
        <v>6.0000000000000001E-3</v>
      </c>
      <c r="BY76" s="12">
        <v>6.1999999999999998E-3</v>
      </c>
      <c r="BZ76" s="12">
        <v>6.4999999999999997E-3</v>
      </c>
      <c r="CA76" s="12">
        <v>6.8999999999999999E-3</v>
      </c>
      <c r="CB76" s="12">
        <v>7.1999999999999998E-3</v>
      </c>
      <c r="CC76" s="12">
        <v>7.4999999999999997E-3</v>
      </c>
      <c r="CD76" s="12">
        <v>7.7999999999999996E-3</v>
      </c>
      <c r="CE76" s="12">
        <v>8.0999999999999996E-3</v>
      </c>
      <c r="CF76" s="12">
        <v>8.3000000000000001E-3</v>
      </c>
      <c r="CG76" s="12">
        <v>8.6E-3</v>
      </c>
      <c r="CH76" s="12">
        <v>8.6999999999999994E-3</v>
      </c>
    </row>
    <row r="77" spans="1:86" x14ac:dyDescent="0.2">
      <c r="A77" s="6">
        <v>95</v>
      </c>
      <c r="B77" s="11">
        <v>-1.6E-2</v>
      </c>
      <c r="C77" s="11">
        <v>-1.3899999999999999E-2</v>
      </c>
      <c r="D77" s="11">
        <v>-1.1900000000000001E-2</v>
      </c>
      <c r="E77" s="11">
        <v>-9.7999999999999997E-3</v>
      </c>
      <c r="F77" s="11">
        <v>-7.7999999999999996E-3</v>
      </c>
      <c r="G77" s="11">
        <v>-5.7000000000000002E-3</v>
      </c>
      <c r="H77" s="11">
        <v>-3.7000000000000002E-3</v>
      </c>
      <c r="I77" s="11">
        <v>-1.6000000000000001E-3</v>
      </c>
      <c r="J77" s="11">
        <v>5.0000000000000001E-4</v>
      </c>
      <c r="K77" s="11">
        <v>2.5000000000000001E-3</v>
      </c>
      <c r="L77" s="11">
        <v>4.5999999999999999E-3</v>
      </c>
      <c r="M77" s="11">
        <v>6.6E-3</v>
      </c>
      <c r="N77" s="11">
        <v>8.5000000000000006E-3</v>
      </c>
      <c r="O77" s="11">
        <v>1.03E-2</v>
      </c>
      <c r="P77" s="11">
        <v>1.2E-2</v>
      </c>
      <c r="Q77" s="11">
        <v>1.35E-2</v>
      </c>
      <c r="R77" s="11">
        <v>1.47E-2</v>
      </c>
      <c r="S77" s="11">
        <v>1.5699999999999999E-2</v>
      </c>
      <c r="T77" s="11">
        <v>1.6500000000000001E-2</v>
      </c>
      <c r="U77" s="11">
        <v>1.6899999999999998E-2</v>
      </c>
      <c r="V77" s="11">
        <v>1.7000000000000001E-2</v>
      </c>
      <c r="W77" s="11">
        <v>1.6899999999999998E-2</v>
      </c>
      <c r="X77" s="11">
        <v>1.6500000000000001E-2</v>
      </c>
      <c r="Y77" s="11">
        <v>1.5800000000000002E-2</v>
      </c>
      <c r="Z77" s="11">
        <v>1.49E-2</v>
      </c>
      <c r="AA77" s="11">
        <v>1.3899999999999999E-2</v>
      </c>
      <c r="AB77" s="11">
        <v>1.2699999999999999E-2</v>
      </c>
      <c r="AC77" s="11">
        <v>1.14E-2</v>
      </c>
      <c r="AD77" s="11">
        <v>0.01</v>
      </c>
      <c r="AE77" s="11">
        <v>8.6999999999999994E-3</v>
      </c>
      <c r="AF77" s="11">
        <v>7.3000000000000001E-3</v>
      </c>
      <c r="AG77" s="11">
        <v>5.8999999999999999E-3</v>
      </c>
      <c r="AH77" s="11">
        <v>4.5999999999999999E-3</v>
      </c>
      <c r="AI77" s="11">
        <v>3.3E-3</v>
      </c>
      <c r="AJ77" s="11">
        <v>2.2000000000000001E-3</v>
      </c>
      <c r="AK77" s="11">
        <v>1.1000000000000001E-3</v>
      </c>
      <c r="AL77" s="11">
        <v>1E-4</v>
      </c>
      <c r="AM77" s="11">
        <v>-8.9999999999999998E-4</v>
      </c>
      <c r="AN77" s="11">
        <v>-1.9E-3</v>
      </c>
      <c r="AO77" s="11">
        <v>-3.0000000000000001E-3</v>
      </c>
      <c r="AP77" s="11">
        <v>-4.0000000000000001E-3</v>
      </c>
      <c r="AQ77" s="11">
        <v>-5.1000000000000004E-3</v>
      </c>
      <c r="AR77" s="11">
        <v>-6.1000000000000004E-3</v>
      </c>
      <c r="AS77" s="11">
        <v>-7.0000000000000001E-3</v>
      </c>
      <c r="AT77" s="11">
        <v>-7.6E-3</v>
      </c>
      <c r="AU77" s="11">
        <v>-7.7999999999999996E-3</v>
      </c>
      <c r="AV77" s="11">
        <v>-7.7000000000000002E-3</v>
      </c>
      <c r="AW77" s="11">
        <v>-7.1999999999999998E-3</v>
      </c>
      <c r="AX77" s="11">
        <v>-6.1999999999999998E-3</v>
      </c>
      <c r="AY77" s="11">
        <v>-4.8999999999999998E-3</v>
      </c>
      <c r="AZ77" s="11">
        <v>-3.2000000000000002E-3</v>
      </c>
      <c r="BA77" s="11">
        <v>-1.4E-3</v>
      </c>
      <c r="BB77" s="11">
        <v>5.0000000000000001E-4</v>
      </c>
      <c r="BC77" s="11">
        <v>2.3E-3</v>
      </c>
      <c r="BD77" s="11">
        <v>3.8999999999999998E-3</v>
      </c>
      <c r="BE77" s="11">
        <v>5.3E-3</v>
      </c>
      <c r="BF77" s="11">
        <v>6.3E-3</v>
      </c>
      <c r="BG77" s="11">
        <v>6.8999999999999999E-3</v>
      </c>
      <c r="BH77" s="11">
        <v>7.1999999999999998E-3</v>
      </c>
      <c r="BI77" s="11">
        <v>7.1000000000000004E-3</v>
      </c>
      <c r="BJ77" s="11">
        <v>6.7000000000000002E-3</v>
      </c>
      <c r="BK77" s="11">
        <v>6.1000000000000004E-3</v>
      </c>
      <c r="BL77" s="11">
        <v>5.3E-3</v>
      </c>
      <c r="BM77" s="11">
        <v>4.4999999999999997E-3</v>
      </c>
      <c r="BN77" s="11">
        <v>3.5999999999999999E-3</v>
      </c>
      <c r="BO77" s="12">
        <v>3.3999999999999998E-3</v>
      </c>
      <c r="BP77" s="12">
        <v>3.3999999999999998E-3</v>
      </c>
      <c r="BQ77" s="12">
        <v>3.5000000000000001E-3</v>
      </c>
      <c r="BR77" s="12">
        <v>3.7000000000000002E-3</v>
      </c>
      <c r="BS77" s="12">
        <v>4.0000000000000001E-3</v>
      </c>
      <c r="BT77" s="12">
        <v>4.4000000000000003E-3</v>
      </c>
      <c r="BU77" s="12">
        <v>4.7999999999999996E-3</v>
      </c>
      <c r="BV77" s="12">
        <v>5.1999999999999998E-3</v>
      </c>
      <c r="BW77" s="12">
        <v>5.4999999999999997E-3</v>
      </c>
      <c r="BX77" s="12">
        <v>5.7999999999999996E-3</v>
      </c>
      <c r="BY77" s="12">
        <v>6.0000000000000001E-3</v>
      </c>
      <c r="BZ77" s="12">
        <v>6.3E-3</v>
      </c>
      <c r="CA77" s="12">
        <v>6.6E-3</v>
      </c>
      <c r="CB77" s="12">
        <v>6.8999999999999999E-3</v>
      </c>
      <c r="CC77" s="12">
        <v>7.1999999999999998E-3</v>
      </c>
      <c r="CD77" s="12">
        <v>7.4999999999999997E-3</v>
      </c>
      <c r="CE77" s="12">
        <v>7.7999999999999996E-3</v>
      </c>
      <c r="CF77" s="12">
        <v>8.0000000000000002E-3</v>
      </c>
      <c r="CG77" s="12">
        <v>8.3000000000000001E-3</v>
      </c>
      <c r="CH77" s="12">
        <v>8.5000000000000006E-3</v>
      </c>
    </row>
    <row r="78" spans="1:86" x14ac:dyDescent="0.2">
      <c r="A78" s="6">
        <v>96</v>
      </c>
      <c r="B78" s="11">
        <v>-1.52E-2</v>
      </c>
      <c r="C78" s="11">
        <v>-1.32E-2</v>
      </c>
      <c r="D78" s="11">
        <v>-1.1299999999999999E-2</v>
      </c>
      <c r="E78" s="11">
        <v>-9.2999999999999992E-3</v>
      </c>
      <c r="F78" s="11">
        <v>-7.4000000000000003E-3</v>
      </c>
      <c r="G78" s="11">
        <v>-5.4000000000000003E-3</v>
      </c>
      <c r="H78" s="11">
        <v>-3.5000000000000001E-3</v>
      </c>
      <c r="I78" s="11">
        <v>-1.5E-3</v>
      </c>
      <c r="J78" s="11">
        <v>5.0000000000000001E-4</v>
      </c>
      <c r="K78" s="11">
        <v>2.3999999999999998E-3</v>
      </c>
      <c r="L78" s="11">
        <v>4.3E-3</v>
      </c>
      <c r="M78" s="11">
        <v>6.1999999999999998E-3</v>
      </c>
      <c r="N78" s="11">
        <v>8.0999999999999996E-3</v>
      </c>
      <c r="O78" s="11">
        <v>9.7999999999999997E-3</v>
      </c>
      <c r="P78" s="11">
        <v>1.14E-2</v>
      </c>
      <c r="Q78" s="11">
        <v>1.2800000000000001E-2</v>
      </c>
      <c r="R78" s="11">
        <v>1.4E-2</v>
      </c>
      <c r="S78" s="11">
        <v>1.49E-2</v>
      </c>
      <c r="T78" s="11">
        <v>1.5599999999999999E-2</v>
      </c>
      <c r="U78" s="11">
        <v>1.61E-2</v>
      </c>
      <c r="V78" s="11">
        <v>1.6199999999999999E-2</v>
      </c>
      <c r="W78" s="11">
        <v>1.61E-2</v>
      </c>
      <c r="X78" s="11">
        <v>1.5599999999999999E-2</v>
      </c>
      <c r="Y78" s="11">
        <v>1.4999999999999999E-2</v>
      </c>
      <c r="Z78" s="11">
        <v>1.4200000000000001E-2</v>
      </c>
      <c r="AA78" s="11">
        <v>1.32E-2</v>
      </c>
      <c r="AB78" s="11">
        <v>1.2E-2</v>
      </c>
      <c r="AC78" s="11">
        <v>1.0800000000000001E-2</v>
      </c>
      <c r="AD78" s="11">
        <v>9.4999999999999998E-3</v>
      </c>
      <c r="AE78" s="11">
        <v>8.2000000000000007E-3</v>
      </c>
      <c r="AF78" s="11">
        <v>6.8999999999999999E-3</v>
      </c>
      <c r="AG78" s="11">
        <v>5.5999999999999999E-3</v>
      </c>
      <c r="AH78" s="11">
        <v>4.3E-3</v>
      </c>
      <c r="AI78" s="11">
        <v>3.2000000000000002E-3</v>
      </c>
      <c r="AJ78" s="11">
        <v>2.0999999999999999E-3</v>
      </c>
      <c r="AK78" s="11">
        <v>1E-3</v>
      </c>
      <c r="AL78" s="11">
        <v>1E-4</v>
      </c>
      <c r="AM78" s="11">
        <v>-8.9999999999999998E-4</v>
      </c>
      <c r="AN78" s="11">
        <v>-1.8E-3</v>
      </c>
      <c r="AO78" s="11">
        <v>-2.8E-3</v>
      </c>
      <c r="AP78" s="11">
        <v>-3.8E-3</v>
      </c>
      <c r="AQ78" s="11">
        <v>-4.7999999999999996E-3</v>
      </c>
      <c r="AR78" s="11">
        <v>-5.7999999999999996E-3</v>
      </c>
      <c r="AS78" s="11">
        <v>-6.6E-3</v>
      </c>
      <c r="AT78" s="11">
        <v>-7.1999999999999998E-3</v>
      </c>
      <c r="AU78" s="11">
        <v>-7.4999999999999997E-3</v>
      </c>
      <c r="AV78" s="11">
        <v>-7.3000000000000001E-3</v>
      </c>
      <c r="AW78" s="11">
        <v>-6.7999999999999996E-3</v>
      </c>
      <c r="AX78" s="11">
        <v>-5.8999999999999999E-3</v>
      </c>
      <c r="AY78" s="11">
        <v>-4.5999999999999999E-3</v>
      </c>
      <c r="AZ78" s="11">
        <v>-3.0999999999999999E-3</v>
      </c>
      <c r="BA78" s="11">
        <v>-1.2999999999999999E-3</v>
      </c>
      <c r="BB78" s="11">
        <v>5.0000000000000001E-4</v>
      </c>
      <c r="BC78" s="11">
        <v>2.2000000000000001E-3</v>
      </c>
      <c r="BD78" s="11">
        <v>3.8E-3</v>
      </c>
      <c r="BE78" s="11">
        <v>5.0000000000000001E-3</v>
      </c>
      <c r="BF78" s="11">
        <v>6.0000000000000001E-3</v>
      </c>
      <c r="BG78" s="11">
        <v>6.6E-3</v>
      </c>
      <c r="BH78" s="11">
        <v>6.7999999999999996E-3</v>
      </c>
      <c r="BI78" s="11">
        <v>6.7000000000000002E-3</v>
      </c>
      <c r="BJ78" s="11">
        <v>6.4000000000000003E-3</v>
      </c>
      <c r="BK78" s="11">
        <v>5.7999999999999996E-3</v>
      </c>
      <c r="BL78" s="11">
        <v>5.1000000000000004E-3</v>
      </c>
      <c r="BM78" s="11">
        <v>4.3E-3</v>
      </c>
      <c r="BN78" s="11">
        <v>3.3999999999999998E-3</v>
      </c>
      <c r="BO78" s="12">
        <v>3.3E-3</v>
      </c>
      <c r="BP78" s="12">
        <v>3.2000000000000002E-3</v>
      </c>
      <c r="BQ78" s="12">
        <v>3.3999999999999998E-3</v>
      </c>
      <c r="BR78" s="12">
        <v>3.5999999999999999E-3</v>
      </c>
      <c r="BS78" s="12">
        <v>3.8E-3</v>
      </c>
      <c r="BT78" s="12">
        <v>4.1999999999999997E-3</v>
      </c>
      <c r="BU78" s="12">
        <v>4.4999999999999997E-3</v>
      </c>
      <c r="BV78" s="12">
        <v>4.8999999999999998E-3</v>
      </c>
      <c r="BW78" s="12">
        <v>5.1999999999999998E-3</v>
      </c>
      <c r="BX78" s="12">
        <v>5.4999999999999997E-3</v>
      </c>
      <c r="BY78" s="12">
        <v>5.7000000000000002E-3</v>
      </c>
      <c r="BZ78" s="12">
        <v>6.0000000000000001E-3</v>
      </c>
      <c r="CA78" s="12">
        <v>6.1999999999999998E-3</v>
      </c>
      <c r="CB78" s="12">
        <v>6.4999999999999997E-3</v>
      </c>
      <c r="CC78" s="12">
        <v>6.7999999999999996E-3</v>
      </c>
      <c r="CD78" s="12">
        <v>7.1000000000000004E-3</v>
      </c>
      <c r="CE78" s="12">
        <v>7.4000000000000003E-3</v>
      </c>
      <c r="CF78" s="12">
        <v>7.6E-3</v>
      </c>
      <c r="CG78" s="12">
        <v>7.9000000000000008E-3</v>
      </c>
      <c r="CH78" s="12">
        <v>8.0999999999999996E-3</v>
      </c>
    </row>
    <row r="79" spans="1:86" x14ac:dyDescent="0.2">
      <c r="A79" s="6">
        <v>97</v>
      </c>
      <c r="B79" s="11">
        <v>-1.44E-2</v>
      </c>
      <c r="C79" s="11">
        <v>-1.2500000000000001E-2</v>
      </c>
      <c r="D79" s="11">
        <v>-1.0699999999999999E-2</v>
      </c>
      <c r="E79" s="11">
        <v>-8.8999999999999999E-3</v>
      </c>
      <c r="F79" s="11">
        <v>-7.0000000000000001E-3</v>
      </c>
      <c r="G79" s="11">
        <v>-5.1999999999999998E-3</v>
      </c>
      <c r="H79" s="11">
        <v>-3.3E-3</v>
      </c>
      <c r="I79" s="11">
        <v>-1.4E-3</v>
      </c>
      <c r="J79" s="11">
        <v>4.0000000000000002E-4</v>
      </c>
      <c r="K79" s="11">
        <v>2.3E-3</v>
      </c>
      <c r="L79" s="11">
        <v>4.1000000000000003E-3</v>
      </c>
      <c r="M79" s="11">
        <v>5.8999999999999999E-3</v>
      </c>
      <c r="N79" s="11">
        <v>7.6E-3</v>
      </c>
      <c r="O79" s="11">
        <v>9.2999999999999992E-3</v>
      </c>
      <c r="P79" s="11">
        <v>1.0800000000000001E-2</v>
      </c>
      <c r="Q79" s="11">
        <v>1.21E-2</v>
      </c>
      <c r="R79" s="11">
        <v>1.3299999999999999E-2</v>
      </c>
      <c r="S79" s="11">
        <v>1.4200000000000001E-2</v>
      </c>
      <c r="T79" s="11">
        <v>1.4800000000000001E-2</v>
      </c>
      <c r="U79" s="11">
        <v>1.52E-2</v>
      </c>
      <c r="V79" s="11">
        <v>1.5299999999999999E-2</v>
      </c>
      <c r="W79" s="11">
        <v>1.52E-2</v>
      </c>
      <c r="X79" s="11">
        <v>1.4800000000000001E-2</v>
      </c>
      <c r="Y79" s="11">
        <v>1.4200000000000001E-2</v>
      </c>
      <c r="Z79" s="11">
        <v>1.34E-2</v>
      </c>
      <c r="AA79" s="11">
        <v>1.2500000000000001E-2</v>
      </c>
      <c r="AB79" s="11">
        <v>1.14E-2</v>
      </c>
      <c r="AC79" s="11">
        <v>1.0200000000000001E-2</v>
      </c>
      <c r="AD79" s="11">
        <v>8.9999999999999993E-3</v>
      </c>
      <c r="AE79" s="11">
        <v>7.7999999999999996E-3</v>
      </c>
      <c r="AF79" s="11">
        <v>6.4999999999999997E-3</v>
      </c>
      <c r="AG79" s="11">
        <v>5.3E-3</v>
      </c>
      <c r="AH79" s="11">
        <v>4.1000000000000003E-3</v>
      </c>
      <c r="AI79" s="11">
        <v>3.0000000000000001E-3</v>
      </c>
      <c r="AJ79" s="11">
        <v>1.9E-3</v>
      </c>
      <c r="AK79" s="11">
        <v>1E-3</v>
      </c>
      <c r="AL79" s="11">
        <v>1E-4</v>
      </c>
      <c r="AM79" s="11">
        <v>-8.0000000000000004E-4</v>
      </c>
      <c r="AN79" s="11">
        <v>-1.6999999999999999E-3</v>
      </c>
      <c r="AO79" s="11">
        <v>-2.7000000000000001E-3</v>
      </c>
      <c r="AP79" s="11">
        <v>-3.5999999999999999E-3</v>
      </c>
      <c r="AQ79" s="11">
        <v>-4.5999999999999999E-3</v>
      </c>
      <c r="AR79" s="11">
        <v>-5.4999999999999997E-3</v>
      </c>
      <c r="AS79" s="11">
        <v>-6.3E-3</v>
      </c>
      <c r="AT79" s="11">
        <v>-6.7999999999999996E-3</v>
      </c>
      <c r="AU79" s="11">
        <v>-7.1000000000000004E-3</v>
      </c>
      <c r="AV79" s="11">
        <v>-7.0000000000000001E-3</v>
      </c>
      <c r="AW79" s="11">
        <v>-6.4999999999999997E-3</v>
      </c>
      <c r="AX79" s="11">
        <v>-5.5999999999999999E-3</v>
      </c>
      <c r="AY79" s="11">
        <v>-4.4000000000000003E-3</v>
      </c>
      <c r="AZ79" s="11">
        <v>-2.8999999999999998E-3</v>
      </c>
      <c r="BA79" s="11">
        <v>-1.1999999999999999E-3</v>
      </c>
      <c r="BB79" s="11">
        <v>5.0000000000000001E-4</v>
      </c>
      <c r="BC79" s="11">
        <v>2.0999999999999999E-3</v>
      </c>
      <c r="BD79" s="11">
        <v>3.5999999999999999E-3</v>
      </c>
      <c r="BE79" s="11">
        <v>4.7999999999999996E-3</v>
      </c>
      <c r="BF79" s="11">
        <v>5.7000000000000002E-3</v>
      </c>
      <c r="BG79" s="11">
        <v>6.1999999999999998E-3</v>
      </c>
      <c r="BH79" s="11">
        <v>6.4999999999999997E-3</v>
      </c>
      <c r="BI79" s="11">
        <v>6.4000000000000003E-3</v>
      </c>
      <c r="BJ79" s="11">
        <v>6.0000000000000001E-3</v>
      </c>
      <c r="BK79" s="11">
        <v>5.4999999999999997E-3</v>
      </c>
      <c r="BL79" s="11">
        <v>4.7999999999999996E-3</v>
      </c>
      <c r="BM79" s="11">
        <v>4.0000000000000001E-3</v>
      </c>
      <c r="BN79" s="11">
        <v>3.2000000000000002E-3</v>
      </c>
      <c r="BO79" s="12">
        <v>3.0999999999999999E-3</v>
      </c>
      <c r="BP79" s="12">
        <v>3.0999999999999999E-3</v>
      </c>
      <c r="BQ79" s="12">
        <v>3.2000000000000002E-3</v>
      </c>
      <c r="BR79" s="12">
        <v>3.3999999999999998E-3</v>
      </c>
      <c r="BS79" s="12">
        <v>3.5999999999999999E-3</v>
      </c>
      <c r="BT79" s="12">
        <v>4.0000000000000001E-3</v>
      </c>
      <c r="BU79" s="12">
        <v>4.3E-3</v>
      </c>
      <c r="BV79" s="12">
        <v>4.5999999999999999E-3</v>
      </c>
      <c r="BW79" s="12">
        <v>4.8999999999999998E-3</v>
      </c>
      <c r="BX79" s="12">
        <v>5.1999999999999998E-3</v>
      </c>
      <c r="BY79" s="12">
        <v>5.4000000000000003E-3</v>
      </c>
      <c r="BZ79" s="12">
        <v>5.5999999999999999E-3</v>
      </c>
      <c r="CA79" s="12">
        <v>5.8999999999999999E-3</v>
      </c>
      <c r="CB79" s="12">
        <v>6.1999999999999998E-3</v>
      </c>
      <c r="CC79" s="12">
        <v>6.4999999999999997E-3</v>
      </c>
      <c r="CD79" s="12">
        <v>6.7000000000000002E-3</v>
      </c>
      <c r="CE79" s="12">
        <v>7.0000000000000001E-3</v>
      </c>
      <c r="CF79" s="12">
        <v>7.1999999999999998E-3</v>
      </c>
      <c r="CG79" s="12">
        <v>7.4999999999999997E-3</v>
      </c>
      <c r="CH79" s="12">
        <v>7.7000000000000002E-3</v>
      </c>
    </row>
    <row r="80" spans="1:86" x14ac:dyDescent="0.2">
      <c r="A80" s="6">
        <v>98</v>
      </c>
      <c r="B80" s="11">
        <v>-1.3599999999999999E-2</v>
      </c>
      <c r="C80" s="11">
        <v>-1.18E-2</v>
      </c>
      <c r="D80" s="11">
        <v>-1.01E-2</v>
      </c>
      <c r="E80" s="11">
        <v>-8.3999999999999995E-3</v>
      </c>
      <c r="F80" s="11">
        <v>-6.6E-3</v>
      </c>
      <c r="G80" s="11">
        <v>-4.8999999999999998E-3</v>
      </c>
      <c r="H80" s="11">
        <v>-3.0999999999999999E-3</v>
      </c>
      <c r="I80" s="11">
        <v>-1.4E-3</v>
      </c>
      <c r="J80" s="11">
        <v>4.0000000000000002E-4</v>
      </c>
      <c r="K80" s="11">
        <v>2.2000000000000001E-3</v>
      </c>
      <c r="L80" s="11">
        <v>3.8999999999999998E-3</v>
      </c>
      <c r="M80" s="11">
        <v>5.5999999999999999E-3</v>
      </c>
      <c r="N80" s="11">
        <v>7.1999999999999998E-3</v>
      </c>
      <c r="O80" s="11">
        <v>8.8000000000000005E-3</v>
      </c>
      <c r="P80" s="11">
        <v>1.0200000000000001E-2</v>
      </c>
      <c r="Q80" s="11">
        <v>1.14E-2</v>
      </c>
      <c r="R80" s="11">
        <v>1.2500000000000001E-2</v>
      </c>
      <c r="S80" s="11">
        <v>1.34E-2</v>
      </c>
      <c r="T80" s="11">
        <v>1.4E-2</v>
      </c>
      <c r="U80" s="11">
        <v>1.44E-2</v>
      </c>
      <c r="V80" s="11">
        <v>1.4500000000000001E-2</v>
      </c>
      <c r="W80" s="11">
        <v>1.44E-2</v>
      </c>
      <c r="X80" s="11">
        <v>1.4E-2</v>
      </c>
      <c r="Y80" s="11">
        <v>1.34E-2</v>
      </c>
      <c r="Z80" s="11">
        <v>1.2699999999999999E-2</v>
      </c>
      <c r="AA80" s="11">
        <v>1.18E-2</v>
      </c>
      <c r="AB80" s="11">
        <v>1.0800000000000001E-2</v>
      </c>
      <c r="AC80" s="11">
        <v>9.7000000000000003E-3</v>
      </c>
      <c r="AD80" s="11">
        <v>8.5000000000000006E-3</v>
      </c>
      <c r="AE80" s="11">
        <v>7.4000000000000003E-3</v>
      </c>
      <c r="AF80" s="11">
        <v>6.1999999999999998E-3</v>
      </c>
      <c r="AG80" s="11">
        <v>5.0000000000000001E-3</v>
      </c>
      <c r="AH80" s="11">
        <v>3.8999999999999998E-3</v>
      </c>
      <c r="AI80" s="11">
        <v>2.8E-3</v>
      </c>
      <c r="AJ80" s="11">
        <v>1.8E-3</v>
      </c>
      <c r="AK80" s="11">
        <v>8.9999999999999998E-4</v>
      </c>
      <c r="AL80" s="11">
        <v>1E-4</v>
      </c>
      <c r="AM80" s="11">
        <v>-8.0000000000000004E-4</v>
      </c>
      <c r="AN80" s="11">
        <v>-1.6000000000000001E-3</v>
      </c>
      <c r="AO80" s="11">
        <v>-2.5000000000000001E-3</v>
      </c>
      <c r="AP80" s="11">
        <v>-3.3999999999999998E-3</v>
      </c>
      <c r="AQ80" s="11">
        <v>-4.3E-3</v>
      </c>
      <c r="AR80" s="11">
        <v>-5.1999999999999998E-3</v>
      </c>
      <c r="AS80" s="11">
        <v>-5.8999999999999999E-3</v>
      </c>
      <c r="AT80" s="11">
        <v>-6.4000000000000003E-3</v>
      </c>
      <c r="AU80" s="11">
        <v>-6.7000000000000002E-3</v>
      </c>
      <c r="AV80" s="11">
        <v>-6.6E-3</v>
      </c>
      <c r="AW80" s="11">
        <v>-6.1000000000000004E-3</v>
      </c>
      <c r="AX80" s="11">
        <v>-5.3E-3</v>
      </c>
      <c r="AY80" s="11">
        <v>-4.1000000000000003E-3</v>
      </c>
      <c r="AZ80" s="11">
        <v>-2.7000000000000001E-3</v>
      </c>
      <c r="BA80" s="11">
        <v>-1.1999999999999999E-3</v>
      </c>
      <c r="BB80" s="11">
        <v>4.0000000000000002E-4</v>
      </c>
      <c r="BC80" s="11">
        <v>2E-3</v>
      </c>
      <c r="BD80" s="11">
        <v>3.3999999999999998E-3</v>
      </c>
      <c r="BE80" s="11">
        <v>4.4999999999999997E-3</v>
      </c>
      <c r="BF80" s="11">
        <v>5.4000000000000003E-3</v>
      </c>
      <c r="BG80" s="11">
        <v>5.8999999999999999E-3</v>
      </c>
      <c r="BH80" s="11">
        <v>6.1000000000000004E-3</v>
      </c>
      <c r="BI80" s="11">
        <v>6.0000000000000001E-3</v>
      </c>
      <c r="BJ80" s="11">
        <v>5.7000000000000002E-3</v>
      </c>
      <c r="BK80" s="11">
        <v>5.1999999999999998E-3</v>
      </c>
      <c r="BL80" s="11">
        <v>4.4999999999999997E-3</v>
      </c>
      <c r="BM80" s="11">
        <v>3.8E-3</v>
      </c>
      <c r="BN80" s="11">
        <v>3.0000000000000001E-3</v>
      </c>
      <c r="BO80" s="12">
        <v>2.8999999999999998E-3</v>
      </c>
      <c r="BP80" s="12">
        <v>2.8999999999999998E-3</v>
      </c>
      <c r="BQ80" s="12">
        <v>3.0000000000000001E-3</v>
      </c>
      <c r="BR80" s="12">
        <v>3.2000000000000002E-3</v>
      </c>
      <c r="BS80" s="12">
        <v>3.3999999999999998E-3</v>
      </c>
      <c r="BT80" s="12">
        <v>3.7000000000000002E-3</v>
      </c>
      <c r="BU80" s="12">
        <v>4.1000000000000003E-3</v>
      </c>
      <c r="BV80" s="12">
        <v>4.4000000000000003E-3</v>
      </c>
      <c r="BW80" s="12">
        <v>4.7000000000000002E-3</v>
      </c>
      <c r="BX80" s="12">
        <v>4.8999999999999998E-3</v>
      </c>
      <c r="BY80" s="12">
        <v>5.1000000000000004E-3</v>
      </c>
      <c r="BZ80" s="12">
        <v>5.3E-3</v>
      </c>
      <c r="CA80" s="12">
        <v>5.5999999999999999E-3</v>
      </c>
      <c r="CB80" s="12">
        <v>5.8999999999999999E-3</v>
      </c>
      <c r="CC80" s="12">
        <v>6.1000000000000004E-3</v>
      </c>
      <c r="CD80" s="12">
        <v>6.4000000000000003E-3</v>
      </c>
      <c r="CE80" s="12">
        <v>6.6E-3</v>
      </c>
      <c r="CF80" s="12">
        <v>6.7999999999999996E-3</v>
      </c>
      <c r="CG80" s="12">
        <v>7.0000000000000001E-3</v>
      </c>
      <c r="CH80" s="12">
        <v>7.1999999999999998E-3</v>
      </c>
    </row>
    <row r="81" spans="1:86" x14ac:dyDescent="0.2">
      <c r="A81" s="6">
        <v>99</v>
      </c>
      <c r="B81" s="11">
        <v>-1.2800000000000001E-2</v>
      </c>
      <c r="C81" s="11">
        <v>-1.12E-2</v>
      </c>
      <c r="D81" s="11">
        <v>-9.4999999999999998E-3</v>
      </c>
      <c r="E81" s="11">
        <v>-7.9000000000000008E-3</v>
      </c>
      <c r="F81" s="11">
        <v>-6.1999999999999998E-3</v>
      </c>
      <c r="G81" s="11">
        <v>-4.5999999999999999E-3</v>
      </c>
      <c r="H81" s="11">
        <v>-2.8999999999999998E-3</v>
      </c>
      <c r="I81" s="11">
        <v>-1.2999999999999999E-3</v>
      </c>
      <c r="J81" s="11">
        <v>4.0000000000000002E-4</v>
      </c>
      <c r="K81" s="11">
        <v>2E-3</v>
      </c>
      <c r="L81" s="11">
        <v>3.7000000000000002E-3</v>
      </c>
      <c r="M81" s="11">
        <v>5.3E-3</v>
      </c>
      <c r="N81" s="11">
        <v>6.7999999999999996E-3</v>
      </c>
      <c r="O81" s="11">
        <v>8.2000000000000007E-3</v>
      </c>
      <c r="P81" s="11">
        <v>9.5999999999999992E-3</v>
      </c>
      <c r="Q81" s="11">
        <v>1.0800000000000001E-2</v>
      </c>
      <c r="R81" s="11">
        <v>1.18E-2</v>
      </c>
      <c r="S81" s="11">
        <v>1.26E-2</v>
      </c>
      <c r="T81" s="11">
        <v>1.32E-2</v>
      </c>
      <c r="U81" s="11">
        <v>1.35E-2</v>
      </c>
      <c r="V81" s="11">
        <v>1.3599999999999999E-2</v>
      </c>
      <c r="W81" s="11">
        <v>1.35E-2</v>
      </c>
      <c r="X81" s="11">
        <v>1.32E-2</v>
      </c>
      <c r="Y81" s="11">
        <v>1.26E-2</v>
      </c>
      <c r="Z81" s="11">
        <v>1.1900000000000001E-2</v>
      </c>
      <c r="AA81" s="11">
        <v>1.11E-2</v>
      </c>
      <c r="AB81" s="11">
        <v>1.01E-2</v>
      </c>
      <c r="AC81" s="11">
        <v>9.1000000000000004E-3</v>
      </c>
      <c r="AD81" s="11">
        <v>8.0000000000000002E-3</v>
      </c>
      <c r="AE81" s="11">
        <v>6.8999999999999999E-3</v>
      </c>
      <c r="AF81" s="11">
        <v>5.7999999999999996E-3</v>
      </c>
      <c r="AG81" s="11">
        <v>4.7000000000000002E-3</v>
      </c>
      <c r="AH81" s="11">
        <v>3.7000000000000002E-3</v>
      </c>
      <c r="AI81" s="11">
        <v>2.7000000000000001E-3</v>
      </c>
      <c r="AJ81" s="11">
        <v>1.6999999999999999E-3</v>
      </c>
      <c r="AK81" s="11">
        <v>8.9999999999999998E-4</v>
      </c>
      <c r="AL81" s="11">
        <v>1E-4</v>
      </c>
      <c r="AM81" s="11">
        <v>-6.9999999999999999E-4</v>
      </c>
      <c r="AN81" s="11">
        <v>-1.5E-3</v>
      </c>
      <c r="AO81" s="11">
        <v>-2.3999999999999998E-3</v>
      </c>
      <c r="AP81" s="11">
        <v>-3.2000000000000002E-3</v>
      </c>
      <c r="AQ81" s="11">
        <v>-4.1000000000000003E-3</v>
      </c>
      <c r="AR81" s="11">
        <v>-4.8999999999999998E-3</v>
      </c>
      <c r="AS81" s="11">
        <v>-5.5999999999999999E-3</v>
      </c>
      <c r="AT81" s="11">
        <v>-6.1000000000000004E-3</v>
      </c>
      <c r="AU81" s="11">
        <v>-6.3E-3</v>
      </c>
      <c r="AV81" s="11">
        <v>-6.1999999999999998E-3</v>
      </c>
      <c r="AW81" s="11">
        <v>-5.7999999999999996E-3</v>
      </c>
      <c r="AX81" s="11">
        <v>-5.0000000000000001E-3</v>
      </c>
      <c r="AY81" s="11">
        <v>-3.8999999999999998E-3</v>
      </c>
      <c r="AZ81" s="11">
        <v>-2.5999999999999999E-3</v>
      </c>
      <c r="BA81" s="11">
        <v>-1.1000000000000001E-3</v>
      </c>
      <c r="BB81" s="11">
        <v>4.0000000000000002E-4</v>
      </c>
      <c r="BC81" s="11">
        <v>1.9E-3</v>
      </c>
      <c r="BD81" s="11">
        <v>3.2000000000000002E-3</v>
      </c>
      <c r="BE81" s="11">
        <v>4.1999999999999997E-3</v>
      </c>
      <c r="BF81" s="11">
        <v>5.0000000000000001E-3</v>
      </c>
      <c r="BG81" s="11">
        <v>5.4999999999999997E-3</v>
      </c>
      <c r="BH81" s="11">
        <v>5.7000000000000002E-3</v>
      </c>
      <c r="BI81" s="11">
        <v>5.7000000000000002E-3</v>
      </c>
      <c r="BJ81" s="11">
        <v>5.4000000000000003E-3</v>
      </c>
      <c r="BK81" s="11">
        <v>4.8999999999999998E-3</v>
      </c>
      <c r="BL81" s="11">
        <v>4.3E-3</v>
      </c>
      <c r="BM81" s="11">
        <v>3.5999999999999999E-3</v>
      </c>
      <c r="BN81" s="11">
        <v>2.8999999999999998E-3</v>
      </c>
      <c r="BO81" s="12">
        <v>2.7000000000000001E-3</v>
      </c>
      <c r="BP81" s="12">
        <v>2.7000000000000001E-3</v>
      </c>
      <c r="BQ81" s="12">
        <v>2.8E-3</v>
      </c>
      <c r="BR81" s="12">
        <v>3.0000000000000001E-3</v>
      </c>
      <c r="BS81" s="12">
        <v>3.2000000000000002E-3</v>
      </c>
      <c r="BT81" s="12">
        <v>3.5000000000000001E-3</v>
      </c>
      <c r="BU81" s="12">
        <v>3.8E-3</v>
      </c>
      <c r="BV81" s="12">
        <v>4.1000000000000003E-3</v>
      </c>
      <c r="BW81" s="12">
        <v>4.4000000000000003E-3</v>
      </c>
      <c r="BX81" s="12">
        <v>4.5999999999999999E-3</v>
      </c>
      <c r="BY81" s="12">
        <v>4.7999999999999996E-3</v>
      </c>
      <c r="BZ81" s="12">
        <v>5.0000000000000001E-3</v>
      </c>
      <c r="CA81" s="12">
        <v>5.3E-3</v>
      </c>
      <c r="CB81" s="12">
        <v>5.4999999999999997E-3</v>
      </c>
      <c r="CC81" s="12">
        <v>5.7999999999999996E-3</v>
      </c>
      <c r="CD81" s="12">
        <v>6.0000000000000001E-3</v>
      </c>
      <c r="CE81" s="12">
        <v>6.1999999999999998E-3</v>
      </c>
      <c r="CF81" s="12">
        <v>6.4000000000000003E-3</v>
      </c>
      <c r="CG81" s="12">
        <v>6.6E-3</v>
      </c>
      <c r="CH81" s="12">
        <v>6.7999999999999996E-3</v>
      </c>
    </row>
    <row r="82" spans="1:86" x14ac:dyDescent="0.2">
      <c r="A82" s="6">
        <v>100</v>
      </c>
      <c r="B82" s="11">
        <v>-1.2E-2</v>
      </c>
      <c r="C82" s="11">
        <v>-1.0500000000000001E-2</v>
      </c>
      <c r="D82" s="11">
        <v>-8.8999999999999999E-3</v>
      </c>
      <c r="E82" s="11">
        <v>-7.4000000000000003E-3</v>
      </c>
      <c r="F82" s="11">
        <v>-5.7999999999999996E-3</v>
      </c>
      <c r="G82" s="11">
        <v>-4.3E-3</v>
      </c>
      <c r="H82" s="11">
        <v>-2.7000000000000001E-3</v>
      </c>
      <c r="I82" s="11">
        <v>-1.1999999999999999E-3</v>
      </c>
      <c r="J82" s="11">
        <v>4.0000000000000002E-4</v>
      </c>
      <c r="K82" s="11">
        <v>1.9E-3</v>
      </c>
      <c r="L82" s="11">
        <v>3.3999999999999998E-3</v>
      </c>
      <c r="M82" s="11">
        <v>4.8999999999999998E-3</v>
      </c>
      <c r="N82" s="11">
        <v>6.4000000000000003E-3</v>
      </c>
      <c r="O82" s="11">
        <v>7.7000000000000002E-3</v>
      </c>
      <c r="P82" s="11">
        <v>8.9999999999999993E-3</v>
      </c>
      <c r="Q82" s="11">
        <v>1.01E-2</v>
      </c>
      <c r="R82" s="11">
        <v>1.0999999999999999E-2</v>
      </c>
      <c r="S82" s="11">
        <v>1.18E-2</v>
      </c>
      <c r="T82" s="11">
        <v>1.24E-2</v>
      </c>
      <c r="U82" s="11">
        <v>1.2699999999999999E-2</v>
      </c>
      <c r="V82" s="11">
        <v>1.2800000000000001E-2</v>
      </c>
      <c r="W82" s="11">
        <v>1.2699999999999999E-2</v>
      </c>
      <c r="X82" s="11">
        <v>1.24E-2</v>
      </c>
      <c r="Y82" s="11">
        <v>1.1900000000000001E-2</v>
      </c>
      <c r="Z82" s="11">
        <v>1.12E-2</v>
      </c>
      <c r="AA82" s="11">
        <v>1.04E-2</v>
      </c>
      <c r="AB82" s="11">
        <v>9.4999999999999998E-3</v>
      </c>
      <c r="AC82" s="11">
        <v>8.5000000000000006E-3</v>
      </c>
      <c r="AD82" s="11">
        <v>7.4999999999999997E-3</v>
      </c>
      <c r="AE82" s="11">
        <v>6.4999999999999997E-3</v>
      </c>
      <c r="AF82" s="11">
        <v>5.4000000000000003E-3</v>
      </c>
      <c r="AG82" s="11">
        <v>4.4000000000000003E-3</v>
      </c>
      <c r="AH82" s="11">
        <v>3.3999999999999998E-3</v>
      </c>
      <c r="AI82" s="11">
        <v>2.5000000000000001E-3</v>
      </c>
      <c r="AJ82" s="11">
        <v>1.6000000000000001E-3</v>
      </c>
      <c r="AK82" s="11">
        <v>8.0000000000000004E-4</v>
      </c>
      <c r="AL82" s="11">
        <v>1E-4</v>
      </c>
      <c r="AM82" s="11">
        <v>-6.9999999999999999E-4</v>
      </c>
      <c r="AN82" s="11">
        <v>-1.4E-3</v>
      </c>
      <c r="AO82" s="11">
        <v>-2.2000000000000001E-3</v>
      </c>
      <c r="AP82" s="11">
        <v>-3.0000000000000001E-3</v>
      </c>
      <c r="AQ82" s="11">
        <v>-3.8E-3</v>
      </c>
      <c r="AR82" s="11">
        <v>-4.5999999999999999E-3</v>
      </c>
      <c r="AS82" s="11">
        <v>-5.1999999999999998E-3</v>
      </c>
      <c r="AT82" s="11">
        <v>-5.7000000000000002E-3</v>
      </c>
      <c r="AU82" s="11">
        <v>-5.8999999999999999E-3</v>
      </c>
      <c r="AV82" s="11">
        <v>-5.7999999999999996E-3</v>
      </c>
      <c r="AW82" s="11">
        <v>-5.4000000000000003E-3</v>
      </c>
      <c r="AX82" s="11">
        <v>-4.7000000000000002E-3</v>
      </c>
      <c r="AY82" s="11">
        <v>-3.7000000000000002E-3</v>
      </c>
      <c r="AZ82" s="11">
        <v>-2.3999999999999998E-3</v>
      </c>
      <c r="BA82" s="11">
        <v>-1E-3</v>
      </c>
      <c r="BB82" s="11">
        <v>4.0000000000000002E-4</v>
      </c>
      <c r="BC82" s="11">
        <v>1.6999999999999999E-3</v>
      </c>
      <c r="BD82" s="11">
        <v>3.0000000000000001E-3</v>
      </c>
      <c r="BE82" s="11">
        <v>4.0000000000000001E-3</v>
      </c>
      <c r="BF82" s="11">
        <v>4.7000000000000002E-3</v>
      </c>
      <c r="BG82" s="11">
        <v>5.1999999999999998E-3</v>
      </c>
      <c r="BH82" s="11">
        <v>5.4000000000000003E-3</v>
      </c>
      <c r="BI82" s="11">
        <v>5.3E-3</v>
      </c>
      <c r="BJ82" s="11">
        <v>5.0000000000000001E-3</v>
      </c>
      <c r="BK82" s="11">
        <v>4.5999999999999999E-3</v>
      </c>
      <c r="BL82" s="11">
        <v>4.0000000000000001E-3</v>
      </c>
      <c r="BM82" s="11">
        <v>3.3999999999999998E-3</v>
      </c>
      <c r="BN82" s="11">
        <v>2.7000000000000001E-3</v>
      </c>
      <c r="BO82" s="12">
        <v>2.5999999999999999E-3</v>
      </c>
      <c r="BP82" s="12">
        <v>2.5999999999999999E-3</v>
      </c>
      <c r="BQ82" s="12">
        <v>2.5999999999999999E-3</v>
      </c>
      <c r="BR82" s="12">
        <v>2.8E-3</v>
      </c>
      <c r="BS82" s="12">
        <v>3.0000000000000001E-3</v>
      </c>
      <c r="BT82" s="12">
        <v>3.3E-3</v>
      </c>
      <c r="BU82" s="12">
        <v>3.5999999999999999E-3</v>
      </c>
      <c r="BV82" s="12">
        <v>3.8999999999999998E-3</v>
      </c>
      <c r="BW82" s="12">
        <v>4.1000000000000003E-3</v>
      </c>
      <c r="BX82" s="12">
        <v>4.3E-3</v>
      </c>
      <c r="BY82" s="12">
        <v>4.4999999999999997E-3</v>
      </c>
      <c r="BZ82" s="12">
        <v>4.7000000000000002E-3</v>
      </c>
      <c r="CA82" s="12">
        <v>4.8999999999999998E-3</v>
      </c>
      <c r="CB82" s="12">
        <v>5.1999999999999998E-3</v>
      </c>
      <c r="CC82" s="12">
        <v>5.4000000000000003E-3</v>
      </c>
      <c r="CD82" s="12">
        <v>5.5999999999999999E-3</v>
      </c>
      <c r="CE82" s="12">
        <v>5.7999999999999996E-3</v>
      </c>
      <c r="CF82" s="12">
        <v>6.0000000000000001E-3</v>
      </c>
      <c r="CG82" s="12">
        <v>6.1999999999999998E-3</v>
      </c>
      <c r="CH82" s="12">
        <v>6.4000000000000003E-3</v>
      </c>
    </row>
    <row r="83" spans="1:86" x14ac:dyDescent="0.2">
      <c r="A83" s="6">
        <v>101</v>
      </c>
      <c r="B83" s="11">
        <v>-1.12E-2</v>
      </c>
      <c r="C83" s="11">
        <v>-9.7999999999999997E-3</v>
      </c>
      <c r="D83" s="11">
        <v>-8.3000000000000001E-3</v>
      </c>
      <c r="E83" s="11">
        <v>-6.8999999999999999E-3</v>
      </c>
      <c r="F83" s="11">
        <v>-5.4999999999999997E-3</v>
      </c>
      <c r="G83" s="11">
        <v>-4.0000000000000001E-3</v>
      </c>
      <c r="H83" s="11">
        <v>-2.5999999999999999E-3</v>
      </c>
      <c r="I83" s="11">
        <v>-1.1000000000000001E-3</v>
      </c>
      <c r="J83" s="11">
        <v>2.9999999999999997E-4</v>
      </c>
      <c r="K83" s="11">
        <v>1.8E-3</v>
      </c>
      <c r="L83" s="11">
        <v>3.2000000000000002E-3</v>
      </c>
      <c r="M83" s="11">
        <v>4.5999999999999999E-3</v>
      </c>
      <c r="N83" s="11">
        <v>5.8999999999999999E-3</v>
      </c>
      <c r="O83" s="11">
        <v>7.1999999999999998E-3</v>
      </c>
      <c r="P83" s="11">
        <v>8.3999999999999995E-3</v>
      </c>
      <c r="Q83" s="11">
        <v>9.4000000000000004E-3</v>
      </c>
      <c r="R83" s="11">
        <v>1.03E-2</v>
      </c>
      <c r="S83" s="11">
        <v>1.0999999999999999E-2</v>
      </c>
      <c r="T83" s="11">
        <v>1.15E-2</v>
      </c>
      <c r="U83" s="11">
        <v>1.18E-2</v>
      </c>
      <c r="V83" s="11">
        <v>1.1900000000000001E-2</v>
      </c>
      <c r="W83" s="11">
        <v>1.18E-2</v>
      </c>
      <c r="X83" s="11">
        <v>1.15E-2</v>
      </c>
      <c r="Y83" s="11">
        <v>1.11E-2</v>
      </c>
      <c r="Z83" s="11">
        <v>1.04E-2</v>
      </c>
      <c r="AA83" s="11">
        <v>9.7000000000000003E-3</v>
      </c>
      <c r="AB83" s="11">
        <v>8.8999999999999999E-3</v>
      </c>
      <c r="AC83" s="11">
        <v>8.0000000000000002E-3</v>
      </c>
      <c r="AD83" s="11">
        <v>7.0000000000000001E-3</v>
      </c>
      <c r="AE83" s="11">
        <v>6.1000000000000004E-3</v>
      </c>
      <c r="AF83" s="11">
        <v>5.1000000000000004E-3</v>
      </c>
      <c r="AG83" s="11">
        <v>4.1000000000000003E-3</v>
      </c>
      <c r="AH83" s="11">
        <v>3.2000000000000002E-3</v>
      </c>
      <c r="AI83" s="11">
        <v>2.3E-3</v>
      </c>
      <c r="AJ83" s="11">
        <v>1.5E-3</v>
      </c>
      <c r="AK83" s="11">
        <v>8.0000000000000004E-4</v>
      </c>
      <c r="AL83" s="11">
        <v>0</v>
      </c>
      <c r="AM83" s="11">
        <v>-5.9999999999999995E-4</v>
      </c>
      <c r="AN83" s="11">
        <v>-1.2999999999999999E-3</v>
      </c>
      <c r="AO83" s="11">
        <v>-2.0999999999999999E-3</v>
      </c>
      <c r="AP83" s="11">
        <v>-2.8E-3</v>
      </c>
      <c r="AQ83" s="11">
        <v>-3.5999999999999999E-3</v>
      </c>
      <c r="AR83" s="11">
        <v>-4.3E-3</v>
      </c>
      <c r="AS83" s="11">
        <v>-4.8999999999999998E-3</v>
      </c>
      <c r="AT83" s="11">
        <v>-5.3E-3</v>
      </c>
      <c r="AU83" s="11">
        <v>-5.4999999999999997E-3</v>
      </c>
      <c r="AV83" s="11">
        <v>-5.4000000000000003E-3</v>
      </c>
      <c r="AW83" s="11">
        <v>-5.0000000000000001E-3</v>
      </c>
      <c r="AX83" s="11">
        <v>-4.4000000000000003E-3</v>
      </c>
      <c r="AY83" s="11">
        <v>-3.3999999999999998E-3</v>
      </c>
      <c r="AZ83" s="11">
        <v>-2.3E-3</v>
      </c>
      <c r="BA83" s="11">
        <v>-1E-3</v>
      </c>
      <c r="BB83" s="11">
        <v>4.0000000000000002E-4</v>
      </c>
      <c r="BC83" s="11">
        <v>1.6000000000000001E-3</v>
      </c>
      <c r="BD83" s="11">
        <v>2.8E-3</v>
      </c>
      <c r="BE83" s="11">
        <v>3.7000000000000002E-3</v>
      </c>
      <c r="BF83" s="11">
        <v>4.4000000000000003E-3</v>
      </c>
      <c r="BG83" s="11">
        <v>4.8999999999999998E-3</v>
      </c>
      <c r="BH83" s="11">
        <v>5.0000000000000001E-3</v>
      </c>
      <c r="BI83" s="11">
        <v>5.0000000000000001E-3</v>
      </c>
      <c r="BJ83" s="11">
        <v>4.7000000000000002E-3</v>
      </c>
      <c r="BK83" s="11">
        <v>4.3E-3</v>
      </c>
      <c r="BL83" s="11">
        <v>3.7000000000000002E-3</v>
      </c>
      <c r="BM83" s="11">
        <v>3.0999999999999999E-3</v>
      </c>
      <c r="BN83" s="11">
        <v>2.5000000000000001E-3</v>
      </c>
      <c r="BO83" s="12">
        <v>2.3999999999999998E-3</v>
      </c>
      <c r="BP83" s="12">
        <v>2.3999999999999998E-3</v>
      </c>
      <c r="BQ83" s="12">
        <v>2.5000000000000001E-3</v>
      </c>
      <c r="BR83" s="12">
        <v>2.5999999999999999E-3</v>
      </c>
      <c r="BS83" s="12">
        <v>2.8E-3</v>
      </c>
      <c r="BT83" s="12">
        <v>3.0999999999999999E-3</v>
      </c>
      <c r="BU83" s="12">
        <v>3.3E-3</v>
      </c>
      <c r="BV83" s="12">
        <v>3.5999999999999999E-3</v>
      </c>
      <c r="BW83" s="12">
        <v>3.8E-3</v>
      </c>
      <c r="BX83" s="12">
        <v>4.0000000000000001E-3</v>
      </c>
      <c r="BY83" s="12">
        <v>4.1999999999999997E-3</v>
      </c>
      <c r="BZ83" s="12">
        <v>4.4000000000000003E-3</v>
      </c>
      <c r="CA83" s="12">
        <v>4.5999999999999999E-3</v>
      </c>
      <c r="CB83" s="12">
        <v>4.7999999999999996E-3</v>
      </c>
      <c r="CC83" s="12">
        <v>5.0000000000000001E-3</v>
      </c>
      <c r="CD83" s="12">
        <v>5.1999999999999998E-3</v>
      </c>
      <c r="CE83" s="12">
        <v>5.4000000000000003E-3</v>
      </c>
      <c r="CF83" s="12">
        <v>5.5999999999999999E-3</v>
      </c>
      <c r="CG83" s="12">
        <v>5.7999999999999996E-3</v>
      </c>
      <c r="CH83" s="12">
        <v>6.0000000000000001E-3</v>
      </c>
    </row>
    <row r="84" spans="1:86" x14ac:dyDescent="0.2">
      <c r="A84" s="6">
        <v>102</v>
      </c>
      <c r="B84" s="11">
        <v>-1.04E-2</v>
      </c>
      <c r="C84" s="11">
        <v>-9.1000000000000004E-3</v>
      </c>
      <c r="D84" s="11">
        <v>-7.7000000000000002E-3</v>
      </c>
      <c r="E84" s="11">
        <v>-6.4000000000000003E-3</v>
      </c>
      <c r="F84" s="11">
        <v>-5.1000000000000004E-3</v>
      </c>
      <c r="G84" s="11">
        <v>-3.7000000000000002E-3</v>
      </c>
      <c r="H84" s="11">
        <v>-2.3999999999999998E-3</v>
      </c>
      <c r="I84" s="11">
        <v>-1E-3</v>
      </c>
      <c r="J84" s="11">
        <v>2.9999999999999997E-4</v>
      </c>
      <c r="K84" s="11">
        <v>1.6999999999999999E-3</v>
      </c>
      <c r="L84" s="11">
        <v>3.0000000000000001E-3</v>
      </c>
      <c r="M84" s="11">
        <v>4.3E-3</v>
      </c>
      <c r="N84" s="11">
        <v>5.4999999999999997E-3</v>
      </c>
      <c r="O84" s="11">
        <v>6.7000000000000002E-3</v>
      </c>
      <c r="P84" s="11">
        <v>7.7999999999999996E-3</v>
      </c>
      <c r="Q84" s="11">
        <v>8.6999999999999994E-3</v>
      </c>
      <c r="R84" s="11">
        <v>9.5999999999999992E-3</v>
      </c>
      <c r="S84" s="11">
        <v>1.0200000000000001E-2</v>
      </c>
      <c r="T84" s="11">
        <v>1.0699999999999999E-2</v>
      </c>
      <c r="U84" s="11">
        <v>1.0999999999999999E-2</v>
      </c>
      <c r="V84" s="11">
        <v>1.11E-2</v>
      </c>
      <c r="W84" s="11">
        <v>1.0999999999999999E-2</v>
      </c>
      <c r="X84" s="11">
        <v>1.0699999999999999E-2</v>
      </c>
      <c r="Y84" s="11">
        <v>1.03E-2</v>
      </c>
      <c r="Z84" s="11">
        <v>9.7000000000000003E-3</v>
      </c>
      <c r="AA84" s="11">
        <v>8.9999999999999993E-3</v>
      </c>
      <c r="AB84" s="11">
        <v>8.2000000000000007E-3</v>
      </c>
      <c r="AC84" s="11">
        <v>7.4000000000000003E-3</v>
      </c>
      <c r="AD84" s="11">
        <v>6.4999999999999997E-3</v>
      </c>
      <c r="AE84" s="11">
        <v>5.5999999999999999E-3</v>
      </c>
      <c r="AF84" s="11">
        <v>4.7000000000000002E-3</v>
      </c>
      <c r="AG84" s="11">
        <v>3.8E-3</v>
      </c>
      <c r="AH84" s="11">
        <v>3.0000000000000001E-3</v>
      </c>
      <c r="AI84" s="11">
        <v>2.2000000000000001E-3</v>
      </c>
      <c r="AJ84" s="11">
        <v>1.4E-3</v>
      </c>
      <c r="AK84" s="11">
        <v>6.9999999999999999E-4</v>
      </c>
      <c r="AL84" s="11">
        <v>0</v>
      </c>
      <c r="AM84" s="11">
        <v>-5.9999999999999995E-4</v>
      </c>
      <c r="AN84" s="11">
        <v>-1.1999999999999999E-3</v>
      </c>
      <c r="AO84" s="11">
        <v>-1.9E-3</v>
      </c>
      <c r="AP84" s="11">
        <v>-2.5999999999999999E-3</v>
      </c>
      <c r="AQ84" s="11">
        <v>-3.3E-3</v>
      </c>
      <c r="AR84" s="11">
        <v>-4.0000000000000001E-3</v>
      </c>
      <c r="AS84" s="11">
        <v>-4.4999999999999997E-3</v>
      </c>
      <c r="AT84" s="11">
        <v>-4.8999999999999998E-3</v>
      </c>
      <c r="AU84" s="11">
        <v>-5.1000000000000004E-3</v>
      </c>
      <c r="AV84" s="11">
        <v>-5.0000000000000001E-3</v>
      </c>
      <c r="AW84" s="11">
        <v>-4.7000000000000002E-3</v>
      </c>
      <c r="AX84" s="11">
        <v>-4.0000000000000001E-3</v>
      </c>
      <c r="AY84" s="11">
        <v>-3.2000000000000002E-3</v>
      </c>
      <c r="AZ84" s="11">
        <v>-2.0999999999999999E-3</v>
      </c>
      <c r="BA84" s="11">
        <v>-8.9999999999999998E-4</v>
      </c>
      <c r="BB84" s="11">
        <v>2.9999999999999997E-4</v>
      </c>
      <c r="BC84" s="11">
        <v>1.5E-3</v>
      </c>
      <c r="BD84" s="11">
        <v>2.5999999999999999E-3</v>
      </c>
      <c r="BE84" s="11">
        <v>3.3999999999999998E-3</v>
      </c>
      <c r="BF84" s="11">
        <v>4.1000000000000003E-3</v>
      </c>
      <c r="BG84" s="11">
        <v>4.4999999999999997E-3</v>
      </c>
      <c r="BH84" s="11">
        <v>4.7000000000000002E-3</v>
      </c>
      <c r="BI84" s="11">
        <v>4.5999999999999999E-3</v>
      </c>
      <c r="BJ84" s="11">
        <v>4.4000000000000003E-3</v>
      </c>
      <c r="BK84" s="11">
        <v>4.0000000000000001E-3</v>
      </c>
      <c r="BL84" s="11">
        <v>3.5000000000000001E-3</v>
      </c>
      <c r="BM84" s="11">
        <v>2.8999999999999998E-3</v>
      </c>
      <c r="BN84" s="11">
        <v>2.3E-3</v>
      </c>
      <c r="BO84" s="12">
        <v>2.2000000000000001E-3</v>
      </c>
      <c r="BP84" s="12">
        <v>2.2000000000000001E-3</v>
      </c>
      <c r="BQ84" s="12">
        <v>2.3E-3</v>
      </c>
      <c r="BR84" s="12">
        <v>2.3999999999999998E-3</v>
      </c>
      <c r="BS84" s="12">
        <v>2.5999999999999999E-3</v>
      </c>
      <c r="BT84" s="12">
        <v>2.8999999999999998E-3</v>
      </c>
      <c r="BU84" s="12">
        <v>3.0999999999999999E-3</v>
      </c>
      <c r="BV84" s="12">
        <v>3.3999999999999998E-3</v>
      </c>
      <c r="BW84" s="12">
        <v>3.5999999999999999E-3</v>
      </c>
      <c r="BX84" s="12">
        <v>3.7000000000000002E-3</v>
      </c>
      <c r="BY84" s="12">
        <v>3.8999999999999998E-3</v>
      </c>
      <c r="BZ84" s="12">
        <v>4.1000000000000003E-3</v>
      </c>
      <c r="CA84" s="12">
        <v>4.3E-3</v>
      </c>
      <c r="CB84" s="12">
        <v>4.4999999999999997E-3</v>
      </c>
      <c r="CC84" s="12">
        <v>4.7000000000000002E-3</v>
      </c>
      <c r="CD84" s="12">
        <v>4.8999999999999998E-3</v>
      </c>
      <c r="CE84" s="12">
        <v>5.1000000000000004E-3</v>
      </c>
      <c r="CF84" s="12">
        <v>5.1999999999999998E-3</v>
      </c>
      <c r="CG84" s="12">
        <v>5.4000000000000003E-3</v>
      </c>
      <c r="CH84" s="12">
        <v>5.4999999999999997E-3</v>
      </c>
    </row>
    <row r="85" spans="1:86" x14ac:dyDescent="0.2">
      <c r="A85" s="6">
        <v>103</v>
      </c>
      <c r="B85" s="11">
        <v>-9.5999999999999992E-3</v>
      </c>
      <c r="C85" s="11">
        <v>-8.3999999999999995E-3</v>
      </c>
      <c r="D85" s="11">
        <v>-7.1000000000000004E-3</v>
      </c>
      <c r="E85" s="11">
        <v>-5.8999999999999999E-3</v>
      </c>
      <c r="F85" s="11">
        <v>-4.7000000000000002E-3</v>
      </c>
      <c r="G85" s="11">
        <v>-3.3999999999999998E-3</v>
      </c>
      <c r="H85" s="11">
        <v>-2.2000000000000001E-3</v>
      </c>
      <c r="I85" s="11">
        <v>-1E-3</v>
      </c>
      <c r="J85" s="11">
        <v>2.9999999999999997E-4</v>
      </c>
      <c r="K85" s="11">
        <v>1.5E-3</v>
      </c>
      <c r="L85" s="11">
        <v>2.7000000000000001E-3</v>
      </c>
      <c r="M85" s="11">
        <v>3.8999999999999998E-3</v>
      </c>
      <c r="N85" s="11">
        <v>5.1000000000000004E-3</v>
      </c>
      <c r="O85" s="11">
        <v>6.1999999999999998E-3</v>
      </c>
      <c r="P85" s="11">
        <v>7.1999999999999998E-3</v>
      </c>
      <c r="Q85" s="11">
        <v>8.0999999999999996E-3</v>
      </c>
      <c r="R85" s="11">
        <v>8.8000000000000005E-3</v>
      </c>
      <c r="S85" s="11">
        <v>9.4000000000000004E-3</v>
      </c>
      <c r="T85" s="11">
        <v>9.9000000000000008E-3</v>
      </c>
      <c r="U85" s="11">
        <v>1.01E-2</v>
      </c>
      <c r="V85" s="11">
        <v>1.0200000000000001E-2</v>
      </c>
      <c r="W85" s="11">
        <v>1.01E-2</v>
      </c>
      <c r="X85" s="11">
        <v>9.9000000000000008E-3</v>
      </c>
      <c r="Y85" s="11">
        <v>9.4999999999999998E-3</v>
      </c>
      <c r="Z85" s="11">
        <v>8.9999999999999993E-3</v>
      </c>
      <c r="AA85" s="11">
        <v>8.3000000000000001E-3</v>
      </c>
      <c r="AB85" s="11">
        <v>7.6E-3</v>
      </c>
      <c r="AC85" s="11">
        <v>6.7999999999999996E-3</v>
      </c>
      <c r="AD85" s="11">
        <v>6.0000000000000001E-3</v>
      </c>
      <c r="AE85" s="11">
        <v>5.1999999999999998E-3</v>
      </c>
      <c r="AF85" s="11">
        <v>4.4000000000000003E-3</v>
      </c>
      <c r="AG85" s="11">
        <v>3.5000000000000001E-3</v>
      </c>
      <c r="AH85" s="11">
        <v>2.7000000000000001E-3</v>
      </c>
      <c r="AI85" s="11">
        <v>2E-3</v>
      </c>
      <c r="AJ85" s="11">
        <v>1.2999999999999999E-3</v>
      </c>
      <c r="AK85" s="11">
        <v>6.9999999999999999E-4</v>
      </c>
      <c r="AL85" s="11">
        <v>0</v>
      </c>
      <c r="AM85" s="11">
        <v>-5.9999999999999995E-4</v>
      </c>
      <c r="AN85" s="11">
        <v>-1.1999999999999999E-3</v>
      </c>
      <c r="AO85" s="11">
        <v>-1.8E-3</v>
      </c>
      <c r="AP85" s="11">
        <v>-2.3999999999999998E-3</v>
      </c>
      <c r="AQ85" s="11">
        <v>-3.0999999999999999E-3</v>
      </c>
      <c r="AR85" s="11">
        <v>-3.7000000000000002E-3</v>
      </c>
      <c r="AS85" s="11">
        <v>-4.1999999999999997E-3</v>
      </c>
      <c r="AT85" s="11">
        <v>-4.4999999999999997E-3</v>
      </c>
      <c r="AU85" s="11">
        <v>-4.7000000000000002E-3</v>
      </c>
      <c r="AV85" s="11">
        <v>-4.5999999999999999E-3</v>
      </c>
      <c r="AW85" s="11">
        <v>-4.3E-3</v>
      </c>
      <c r="AX85" s="11">
        <v>-3.7000000000000002E-3</v>
      </c>
      <c r="AY85" s="11">
        <v>-2.8999999999999998E-3</v>
      </c>
      <c r="AZ85" s="11">
        <v>-1.9E-3</v>
      </c>
      <c r="BA85" s="11">
        <v>-8.0000000000000004E-4</v>
      </c>
      <c r="BB85" s="11">
        <v>2.9999999999999997E-4</v>
      </c>
      <c r="BC85" s="11">
        <v>1.4E-3</v>
      </c>
      <c r="BD85" s="11">
        <v>2.3999999999999998E-3</v>
      </c>
      <c r="BE85" s="11">
        <v>3.2000000000000002E-3</v>
      </c>
      <c r="BF85" s="11">
        <v>3.8E-3</v>
      </c>
      <c r="BG85" s="11">
        <v>4.1999999999999997E-3</v>
      </c>
      <c r="BH85" s="11">
        <v>4.3E-3</v>
      </c>
      <c r="BI85" s="11">
        <v>4.3E-3</v>
      </c>
      <c r="BJ85" s="11">
        <v>4.0000000000000001E-3</v>
      </c>
      <c r="BK85" s="11">
        <v>3.7000000000000002E-3</v>
      </c>
      <c r="BL85" s="11">
        <v>3.2000000000000002E-3</v>
      </c>
      <c r="BM85" s="11">
        <v>2.7000000000000001E-3</v>
      </c>
      <c r="BN85" s="11">
        <v>2.0999999999999999E-3</v>
      </c>
      <c r="BO85" s="12">
        <v>2.0999999999999999E-3</v>
      </c>
      <c r="BP85" s="12">
        <v>2E-3</v>
      </c>
      <c r="BQ85" s="12">
        <v>2.0999999999999999E-3</v>
      </c>
      <c r="BR85" s="12">
        <v>2.2000000000000001E-3</v>
      </c>
      <c r="BS85" s="12">
        <v>2.3999999999999998E-3</v>
      </c>
      <c r="BT85" s="12">
        <v>2.5999999999999999E-3</v>
      </c>
      <c r="BU85" s="12">
        <v>2.8999999999999998E-3</v>
      </c>
      <c r="BV85" s="12">
        <v>3.0999999999999999E-3</v>
      </c>
      <c r="BW85" s="12">
        <v>3.3E-3</v>
      </c>
      <c r="BX85" s="12">
        <v>3.5000000000000001E-3</v>
      </c>
      <c r="BY85" s="12">
        <v>3.5999999999999999E-3</v>
      </c>
      <c r="BZ85" s="12">
        <v>3.8E-3</v>
      </c>
      <c r="CA85" s="12">
        <v>3.8999999999999998E-3</v>
      </c>
      <c r="CB85" s="12">
        <v>4.1000000000000003E-3</v>
      </c>
      <c r="CC85" s="12">
        <v>4.3E-3</v>
      </c>
      <c r="CD85" s="12">
        <v>4.4999999999999997E-3</v>
      </c>
      <c r="CE85" s="12">
        <v>4.7000000000000002E-3</v>
      </c>
      <c r="CF85" s="12">
        <v>4.7999999999999996E-3</v>
      </c>
      <c r="CG85" s="12">
        <v>5.0000000000000001E-3</v>
      </c>
      <c r="CH85" s="12">
        <v>5.1000000000000004E-3</v>
      </c>
    </row>
    <row r="86" spans="1:86" x14ac:dyDescent="0.2">
      <c r="A86" s="6">
        <v>104</v>
      </c>
      <c r="B86" s="11">
        <v>-8.8000000000000005E-3</v>
      </c>
      <c r="C86" s="11">
        <v>-7.7000000000000002E-3</v>
      </c>
      <c r="D86" s="11">
        <v>-6.4999999999999997E-3</v>
      </c>
      <c r="E86" s="11">
        <v>-5.4000000000000003E-3</v>
      </c>
      <c r="F86" s="11">
        <v>-4.3E-3</v>
      </c>
      <c r="G86" s="11">
        <v>-3.2000000000000002E-3</v>
      </c>
      <c r="H86" s="11">
        <v>-2E-3</v>
      </c>
      <c r="I86" s="11">
        <v>-8.9999999999999998E-4</v>
      </c>
      <c r="J86" s="11">
        <v>2.9999999999999997E-4</v>
      </c>
      <c r="K86" s="11">
        <v>1.4E-3</v>
      </c>
      <c r="L86" s="11">
        <v>2.5000000000000001E-3</v>
      </c>
      <c r="M86" s="11">
        <v>3.5999999999999999E-3</v>
      </c>
      <c r="N86" s="11">
        <v>4.7000000000000002E-3</v>
      </c>
      <c r="O86" s="11">
        <v>5.7000000000000002E-3</v>
      </c>
      <c r="P86" s="11">
        <v>6.6E-3</v>
      </c>
      <c r="Q86" s="11">
        <v>7.4000000000000003E-3</v>
      </c>
      <c r="R86" s="11">
        <v>8.0999999999999996E-3</v>
      </c>
      <c r="S86" s="11">
        <v>8.6999999999999994E-3</v>
      </c>
      <c r="T86" s="11">
        <v>9.1000000000000004E-3</v>
      </c>
      <c r="U86" s="11">
        <v>9.2999999999999992E-3</v>
      </c>
      <c r="V86" s="11">
        <v>9.4000000000000004E-3</v>
      </c>
      <c r="W86" s="11">
        <v>9.2999999999999992E-3</v>
      </c>
      <c r="X86" s="11">
        <v>9.1000000000000004E-3</v>
      </c>
      <c r="Y86" s="11">
        <v>8.6999999999999994E-3</v>
      </c>
      <c r="Z86" s="11">
        <v>8.2000000000000007E-3</v>
      </c>
      <c r="AA86" s="11">
        <v>7.6E-3</v>
      </c>
      <c r="AB86" s="11">
        <v>7.0000000000000001E-3</v>
      </c>
      <c r="AC86" s="11">
        <v>6.3E-3</v>
      </c>
      <c r="AD86" s="11">
        <v>5.4999999999999997E-3</v>
      </c>
      <c r="AE86" s="11">
        <v>4.7999999999999996E-3</v>
      </c>
      <c r="AF86" s="11">
        <v>4.0000000000000001E-3</v>
      </c>
      <c r="AG86" s="11">
        <v>3.2000000000000002E-3</v>
      </c>
      <c r="AH86" s="11">
        <v>2.5000000000000001E-3</v>
      </c>
      <c r="AI86" s="11">
        <v>1.8E-3</v>
      </c>
      <c r="AJ86" s="11">
        <v>1.1999999999999999E-3</v>
      </c>
      <c r="AK86" s="11">
        <v>5.9999999999999995E-4</v>
      </c>
      <c r="AL86" s="11">
        <v>0</v>
      </c>
      <c r="AM86" s="11">
        <v>-5.0000000000000001E-4</v>
      </c>
      <c r="AN86" s="11">
        <v>-1.1000000000000001E-3</v>
      </c>
      <c r="AO86" s="11">
        <v>-1.6000000000000001E-3</v>
      </c>
      <c r="AP86" s="11">
        <v>-2.2000000000000001E-3</v>
      </c>
      <c r="AQ86" s="11">
        <v>-2.8E-3</v>
      </c>
      <c r="AR86" s="11">
        <v>-3.3999999999999998E-3</v>
      </c>
      <c r="AS86" s="11">
        <v>-3.8E-3</v>
      </c>
      <c r="AT86" s="11">
        <v>-4.1999999999999997E-3</v>
      </c>
      <c r="AU86" s="11">
        <v>-4.3E-3</v>
      </c>
      <c r="AV86" s="11">
        <v>-4.3E-3</v>
      </c>
      <c r="AW86" s="11">
        <v>-4.0000000000000001E-3</v>
      </c>
      <c r="AX86" s="11">
        <v>-3.3999999999999998E-3</v>
      </c>
      <c r="AY86" s="11">
        <v>-2.7000000000000001E-3</v>
      </c>
      <c r="AZ86" s="11">
        <v>-1.8E-3</v>
      </c>
      <c r="BA86" s="11">
        <v>-8.0000000000000004E-4</v>
      </c>
      <c r="BB86" s="11">
        <v>2.9999999999999997E-4</v>
      </c>
      <c r="BC86" s="11">
        <v>1.2999999999999999E-3</v>
      </c>
      <c r="BD86" s="11">
        <v>2.2000000000000001E-3</v>
      </c>
      <c r="BE86" s="11">
        <v>2.8999999999999998E-3</v>
      </c>
      <c r="BF86" s="11">
        <v>3.5000000000000001E-3</v>
      </c>
      <c r="BG86" s="11">
        <v>3.8E-3</v>
      </c>
      <c r="BH86" s="11">
        <v>4.0000000000000001E-3</v>
      </c>
      <c r="BI86" s="11">
        <v>3.8999999999999998E-3</v>
      </c>
      <c r="BJ86" s="11">
        <v>3.7000000000000002E-3</v>
      </c>
      <c r="BK86" s="11">
        <v>3.3999999999999998E-3</v>
      </c>
      <c r="BL86" s="11">
        <v>2.8999999999999998E-3</v>
      </c>
      <c r="BM86" s="11">
        <v>2.5000000000000001E-3</v>
      </c>
      <c r="BN86" s="11">
        <v>2E-3</v>
      </c>
      <c r="BO86" s="12">
        <v>1.9E-3</v>
      </c>
      <c r="BP86" s="12">
        <v>1.9E-3</v>
      </c>
      <c r="BQ86" s="12">
        <v>1.9E-3</v>
      </c>
      <c r="BR86" s="12">
        <v>2.0999999999999999E-3</v>
      </c>
      <c r="BS86" s="12">
        <v>2.2000000000000001E-3</v>
      </c>
      <c r="BT86" s="12">
        <v>2.3999999999999998E-3</v>
      </c>
      <c r="BU86" s="12">
        <v>2.5999999999999999E-3</v>
      </c>
      <c r="BV86" s="12">
        <v>2.8E-3</v>
      </c>
      <c r="BW86" s="12">
        <v>3.0000000000000001E-3</v>
      </c>
      <c r="BX86" s="12">
        <v>3.2000000000000002E-3</v>
      </c>
      <c r="BY86" s="12">
        <v>3.3E-3</v>
      </c>
      <c r="BZ86" s="12">
        <v>3.3999999999999998E-3</v>
      </c>
      <c r="CA86" s="12">
        <v>3.5999999999999999E-3</v>
      </c>
      <c r="CB86" s="12">
        <v>3.8E-3</v>
      </c>
      <c r="CC86" s="12">
        <v>4.0000000000000001E-3</v>
      </c>
      <c r="CD86" s="12">
        <v>4.1000000000000003E-3</v>
      </c>
      <c r="CE86" s="12">
        <v>4.3E-3</v>
      </c>
      <c r="CF86" s="12">
        <v>4.4000000000000003E-3</v>
      </c>
      <c r="CG86" s="12">
        <v>4.5999999999999999E-3</v>
      </c>
      <c r="CH86" s="12">
        <v>4.7000000000000002E-3</v>
      </c>
    </row>
    <row r="87" spans="1:86" x14ac:dyDescent="0.2">
      <c r="A87" s="6">
        <v>105</v>
      </c>
      <c r="B87" s="11">
        <v>-8.0000000000000002E-3</v>
      </c>
      <c r="C87" s="11">
        <v>-7.0000000000000001E-3</v>
      </c>
      <c r="D87" s="11">
        <v>-5.8999999999999999E-3</v>
      </c>
      <c r="E87" s="11">
        <v>-4.8999999999999998E-3</v>
      </c>
      <c r="F87" s="11">
        <v>-3.8999999999999998E-3</v>
      </c>
      <c r="G87" s="11">
        <v>-2.8999999999999998E-3</v>
      </c>
      <c r="H87" s="11">
        <v>-1.8E-3</v>
      </c>
      <c r="I87" s="11">
        <v>-8.0000000000000004E-4</v>
      </c>
      <c r="J87" s="11">
        <v>2.0000000000000001E-4</v>
      </c>
      <c r="K87" s="11">
        <v>1.2999999999999999E-3</v>
      </c>
      <c r="L87" s="11">
        <v>2.3E-3</v>
      </c>
      <c r="M87" s="11">
        <v>3.3E-3</v>
      </c>
      <c r="N87" s="11">
        <v>4.1999999999999997E-3</v>
      </c>
      <c r="O87" s="11">
        <v>5.1000000000000004E-3</v>
      </c>
      <c r="P87" s="11">
        <v>6.0000000000000001E-3</v>
      </c>
      <c r="Q87" s="11">
        <v>6.7000000000000002E-3</v>
      </c>
      <c r="R87" s="11">
        <v>7.4000000000000003E-3</v>
      </c>
      <c r="S87" s="11">
        <v>7.9000000000000008E-3</v>
      </c>
      <c r="T87" s="11">
        <v>8.2000000000000007E-3</v>
      </c>
      <c r="U87" s="11">
        <v>8.5000000000000006E-3</v>
      </c>
      <c r="V87" s="11">
        <v>8.5000000000000006E-3</v>
      </c>
      <c r="W87" s="11">
        <v>8.3999999999999995E-3</v>
      </c>
      <c r="X87" s="11">
        <v>8.2000000000000007E-3</v>
      </c>
      <c r="Y87" s="11">
        <v>7.9000000000000008E-3</v>
      </c>
      <c r="Z87" s="11">
        <v>7.4999999999999997E-3</v>
      </c>
      <c r="AA87" s="11">
        <v>6.8999999999999999E-3</v>
      </c>
      <c r="AB87" s="11">
        <v>6.3E-3</v>
      </c>
      <c r="AC87" s="11">
        <v>5.7000000000000002E-3</v>
      </c>
      <c r="AD87" s="11">
        <v>5.0000000000000001E-3</v>
      </c>
      <c r="AE87" s="11">
        <v>4.3E-3</v>
      </c>
      <c r="AF87" s="11">
        <v>3.5999999999999999E-3</v>
      </c>
      <c r="AG87" s="11">
        <v>2.8999999999999998E-3</v>
      </c>
      <c r="AH87" s="11">
        <v>2.3E-3</v>
      </c>
      <c r="AI87" s="11">
        <v>1.6999999999999999E-3</v>
      </c>
      <c r="AJ87" s="11">
        <v>1.1000000000000001E-3</v>
      </c>
      <c r="AK87" s="11">
        <v>5.0000000000000001E-4</v>
      </c>
      <c r="AL87" s="11">
        <v>0</v>
      </c>
      <c r="AM87" s="11">
        <v>-5.0000000000000001E-4</v>
      </c>
      <c r="AN87" s="11">
        <v>-1E-3</v>
      </c>
      <c r="AO87" s="11">
        <v>-1.5E-3</v>
      </c>
      <c r="AP87" s="11">
        <v>-2E-3</v>
      </c>
      <c r="AQ87" s="11">
        <v>-2.5999999999999999E-3</v>
      </c>
      <c r="AR87" s="11">
        <v>-3.0999999999999999E-3</v>
      </c>
      <c r="AS87" s="11">
        <v>-3.5000000000000001E-3</v>
      </c>
      <c r="AT87" s="11">
        <v>-3.8E-3</v>
      </c>
      <c r="AU87" s="11">
        <v>-3.8999999999999998E-3</v>
      </c>
      <c r="AV87" s="11">
        <v>-3.8999999999999998E-3</v>
      </c>
      <c r="AW87" s="11">
        <v>-3.5999999999999999E-3</v>
      </c>
      <c r="AX87" s="11">
        <v>-3.0999999999999999E-3</v>
      </c>
      <c r="AY87" s="11">
        <v>-2.3999999999999998E-3</v>
      </c>
      <c r="AZ87" s="11">
        <v>-1.6000000000000001E-3</v>
      </c>
      <c r="BA87" s="11">
        <v>-6.9999999999999999E-4</v>
      </c>
      <c r="BB87" s="11">
        <v>2.9999999999999997E-4</v>
      </c>
      <c r="BC87" s="11">
        <v>1.1999999999999999E-3</v>
      </c>
      <c r="BD87" s="11">
        <v>2E-3</v>
      </c>
      <c r="BE87" s="11">
        <v>2.5999999999999999E-3</v>
      </c>
      <c r="BF87" s="11">
        <v>3.0999999999999999E-3</v>
      </c>
      <c r="BG87" s="11">
        <v>3.5000000000000001E-3</v>
      </c>
      <c r="BH87" s="11">
        <v>3.5999999999999999E-3</v>
      </c>
      <c r="BI87" s="11">
        <v>3.5000000000000001E-3</v>
      </c>
      <c r="BJ87" s="11">
        <v>3.3999999999999998E-3</v>
      </c>
      <c r="BK87" s="11">
        <v>3.0999999999999999E-3</v>
      </c>
      <c r="BL87" s="11">
        <v>2.7000000000000001E-3</v>
      </c>
      <c r="BM87" s="11">
        <v>2.2000000000000001E-3</v>
      </c>
      <c r="BN87" s="11">
        <v>1.8E-3</v>
      </c>
      <c r="BO87" s="12">
        <v>1.6999999999999999E-3</v>
      </c>
      <c r="BP87" s="12">
        <v>1.6999999999999999E-3</v>
      </c>
      <c r="BQ87" s="12">
        <v>1.8E-3</v>
      </c>
      <c r="BR87" s="12">
        <v>1.9E-3</v>
      </c>
      <c r="BS87" s="12">
        <v>2E-3</v>
      </c>
      <c r="BT87" s="12">
        <v>2.2000000000000001E-3</v>
      </c>
      <c r="BU87" s="12">
        <v>2.3999999999999998E-3</v>
      </c>
      <c r="BV87" s="12">
        <v>2.5999999999999999E-3</v>
      </c>
      <c r="BW87" s="12">
        <v>2.7000000000000001E-3</v>
      </c>
      <c r="BX87" s="12">
        <v>2.8999999999999998E-3</v>
      </c>
      <c r="BY87" s="12">
        <v>3.0000000000000001E-3</v>
      </c>
      <c r="BZ87" s="12">
        <v>3.0999999999999999E-3</v>
      </c>
      <c r="CA87" s="12">
        <v>3.3E-3</v>
      </c>
      <c r="CB87" s="12">
        <v>3.3999999999999998E-3</v>
      </c>
      <c r="CC87" s="12">
        <v>3.5999999999999999E-3</v>
      </c>
      <c r="CD87" s="12">
        <v>3.7000000000000002E-3</v>
      </c>
      <c r="CE87" s="12">
        <v>3.8999999999999998E-3</v>
      </c>
      <c r="CF87" s="12">
        <v>4.0000000000000001E-3</v>
      </c>
      <c r="CG87" s="12">
        <v>4.1000000000000003E-3</v>
      </c>
      <c r="CH87" s="12">
        <v>4.3E-3</v>
      </c>
    </row>
    <row r="88" spans="1:86" x14ac:dyDescent="0.2">
      <c r="A88" s="6">
        <v>106</v>
      </c>
      <c r="B88" s="11">
        <v>-7.1999999999999998E-3</v>
      </c>
      <c r="C88" s="11">
        <v>-6.3E-3</v>
      </c>
      <c r="D88" s="11">
        <v>-5.4000000000000003E-3</v>
      </c>
      <c r="E88" s="11">
        <v>-4.4000000000000003E-3</v>
      </c>
      <c r="F88" s="11">
        <v>-3.5000000000000001E-3</v>
      </c>
      <c r="G88" s="11">
        <v>-2.5999999999999999E-3</v>
      </c>
      <c r="H88" s="11">
        <v>-1.6000000000000001E-3</v>
      </c>
      <c r="I88" s="11">
        <v>-6.9999999999999999E-4</v>
      </c>
      <c r="J88" s="11">
        <v>2.0000000000000001E-4</v>
      </c>
      <c r="K88" s="11">
        <v>1.1000000000000001E-3</v>
      </c>
      <c r="L88" s="11">
        <v>2.0999999999999999E-3</v>
      </c>
      <c r="M88" s="11">
        <v>3.0000000000000001E-3</v>
      </c>
      <c r="N88" s="11">
        <v>3.8E-3</v>
      </c>
      <c r="O88" s="11">
        <v>4.5999999999999999E-3</v>
      </c>
      <c r="P88" s="11">
        <v>5.4000000000000003E-3</v>
      </c>
      <c r="Q88" s="11">
        <v>6.1000000000000004E-3</v>
      </c>
      <c r="R88" s="11">
        <v>6.6E-3</v>
      </c>
      <c r="S88" s="11">
        <v>7.1000000000000004E-3</v>
      </c>
      <c r="T88" s="11">
        <v>7.4000000000000003E-3</v>
      </c>
      <c r="U88" s="11">
        <v>7.6E-3</v>
      </c>
      <c r="V88" s="11">
        <v>7.7000000000000002E-3</v>
      </c>
      <c r="W88" s="11">
        <v>7.6E-3</v>
      </c>
      <c r="X88" s="11">
        <v>7.4000000000000003E-3</v>
      </c>
      <c r="Y88" s="11">
        <v>7.1000000000000004E-3</v>
      </c>
      <c r="Z88" s="11">
        <v>6.7000000000000002E-3</v>
      </c>
      <c r="AA88" s="11">
        <v>6.1999999999999998E-3</v>
      </c>
      <c r="AB88" s="11">
        <v>5.7000000000000002E-3</v>
      </c>
      <c r="AC88" s="11">
        <v>5.1000000000000004E-3</v>
      </c>
      <c r="AD88" s="11">
        <v>4.4999999999999997E-3</v>
      </c>
      <c r="AE88" s="11">
        <v>3.8999999999999998E-3</v>
      </c>
      <c r="AF88" s="11">
        <v>3.3E-3</v>
      </c>
      <c r="AG88" s="11">
        <v>2.7000000000000001E-3</v>
      </c>
      <c r="AH88" s="11">
        <v>2.0999999999999999E-3</v>
      </c>
      <c r="AI88" s="11">
        <v>1.5E-3</v>
      </c>
      <c r="AJ88" s="11">
        <v>1E-3</v>
      </c>
      <c r="AK88" s="11">
        <v>5.0000000000000001E-4</v>
      </c>
      <c r="AL88" s="11">
        <v>0</v>
      </c>
      <c r="AM88" s="11">
        <v>-4.0000000000000002E-4</v>
      </c>
      <c r="AN88" s="11">
        <v>-8.9999999999999998E-4</v>
      </c>
      <c r="AO88" s="11">
        <v>-1.2999999999999999E-3</v>
      </c>
      <c r="AP88" s="11">
        <v>-1.8E-3</v>
      </c>
      <c r="AQ88" s="11">
        <v>-2.3E-3</v>
      </c>
      <c r="AR88" s="11">
        <v>-2.8E-3</v>
      </c>
      <c r="AS88" s="11">
        <v>-3.0999999999999999E-3</v>
      </c>
      <c r="AT88" s="11">
        <v>-3.3999999999999998E-3</v>
      </c>
      <c r="AU88" s="11">
        <v>-3.5000000000000001E-3</v>
      </c>
      <c r="AV88" s="11">
        <v>-3.5000000000000001E-3</v>
      </c>
      <c r="AW88" s="11">
        <v>-3.2000000000000002E-3</v>
      </c>
      <c r="AX88" s="11">
        <v>-2.8E-3</v>
      </c>
      <c r="AY88" s="11">
        <v>-2.2000000000000001E-3</v>
      </c>
      <c r="AZ88" s="11">
        <v>-1.4E-3</v>
      </c>
      <c r="BA88" s="11">
        <v>-5.9999999999999995E-4</v>
      </c>
      <c r="BB88" s="11">
        <v>2.0000000000000001E-4</v>
      </c>
      <c r="BC88" s="11">
        <v>1E-3</v>
      </c>
      <c r="BD88" s="11">
        <v>1.8E-3</v>
      </c>
      <c r="BE88" s="11">
        <v>2.3999999999999998E-3</v>
      </c>
      <c r="BF88" s="11">
        <v>2.8E-3</v>
      </c>
      <c r="BG88" s="11">
        <v>3.0999999999999999E-3</v>
      </c>
      <c r="BH88" s="11">
        <v>3.2000000000000002E-3</v>
      </c>
      <c r="BI88" s="11">
        <v>3.2000000000000002E-3</v>
      </c>
      <c r="BJ88" s="11">
        <v>3.0000000000000001E-3</v>
      </c>
      <c r="BK88" s="11">
        <v>2.7000000000000001E-3</v>
      </c>
      <c r="BL88" s="11">
        <v>2.3999999999999998E-3</v>
      </c>
      <c r="BM88" s="11">
        <v>2E-3</v>
      </c>
      <c r="BN88" s="11">
        <v>1.6000000000000001E-3</v>
      </c>
      <c r="BO88" s="12">
        <v>1.5E-3</v>
      </c>
      <c r="BP88" s="12">
        <v>1.5E-3</v>
      </c>
      <c r="BQ88" s="12">
        <v>1.6000000000000001E-3</v>
      </c>
      <c r="BR88" s="12">
        <v>1.6999999999999999E-3</v>
      </c>
      <c r="BS88" s="12">
        <v>1.8E-3</v>
      </c>
      <c r="BT88" s="12">
        <v>2E-3</v>
      </c>
      <c r="BU88" s="12">
        <v>2.2000000000000001E-3</v>
      </c>
      <c r="BV88" s="12">
        <v>2.3E-3</v>
      </c>
      <c r="BW88" s="12">
        <v>2.5000000000000001E-3</v>
      </c>
      <c r="BX88" s="12">
        <v>2.5999999999999999E-3</v>
      </c>
      <c r="BY88" s="12">
        <v>2.7000000000000001E-3</v>
      </c>
      <c r="BZ88" s="12">
        <v>2.8E-3</v>
      </c>
      <c r="CA88" s="12">
        <v>3.0000000000000001E-3</v>
      </c>
      <c r="CB88" s="12">
        <v>3.0999999999999999E-3</v>
      </c>
      <c r="CC88" s="12">
        <v>3.2000000000000002E-3</v>
      </c>
      <c r="CD88" s="12">
        <v>3.3999999999999998E-3</v>
      </c>
      <c r="CE88" s="12">
        <v>3.5000000000000001E-3</v>
      </c>
      <c r="CF88" s="12">
        <v>3.5999999999999999E-3</v>
      </c>
      <c r="CG88" s="12">
        <v>3.7000000000000002E-3</v>
      </c>
      <c r="CH88" s="12">
        <v>3.8E-3</v>
      </c>
    </row>
    <row r="89" spans="1:86" x14ac:dyDescent="0.2">
      <c r="A89" s="6">
        <v>107</v>
      </c>
      <c r="B89" s="11">
        <v>-6.4000000000000003E-3</v>
      </c>
      <c r="C89" s="11">
        <v>-5.5999999999999999E-3</v>
      </c>
      <c r="D89" s="11">
        <v>-4.7999999999999996E-3</v>
      </c>
      <c r="E89" s="11">
        <v>-3.8999999999999998E-3</v>
      </c>
      <c r="F89" s="11">
        <v>-3.0999999999999999E-3</v>
      </c>
      <c r="G89" s="11">
        <v>-2.3E-3</v>
      </c>
      <c r="H89" s="11">
        <v>-1.5E-3</v>
      </c>
      <c r="I89" s="11">
        <v>-5.9999999999999995E-4</v>
      </c>
      <c r="J89" s="11">
        <v>2.0000000000000001E-4</v>
      </c>
      <c r="K89" s="11">
        <v>1E-3</v>
      </c>
      <c r="L89" s="11">
        <v>1.8E-3</v>
      </c>
      <c r="M89" s="11">
        <v>2.5999999999999999E-3</v>
      </c>
      <c r="N89" s="11">
        <v>3.3999999999999998E-3</v>
      </c>
      <c r="O89" s="11">
        <v>4.1000000000000003E-3</v>
      </c>
      <c r="P89" s="11">
        <v>4.7999999999999996E-3</v>
      </c>
      <c r="Q89" s="11">
        <v>5.4000000000000003E-3</v>
      </c>
      <c r="R89" s="11">
        <v>5.8999999999999999E-3</v>
      </c>
      <c r="S89" s="11">
        <v>6.3E-3</v>
      </c>
      <c r="T89" s="11">
        <v>6.6E-3</v>
      </c>
      <c r="U89" s="11">
        <v>6.7999999999999996E-3</v>
      </c>
      <c r="V89" s="11">
        <v>6.7999999999999996E-3</v>
      </c>
      <c r="W89" s="11">
        <v>6.7999999999999996E-3</v>
      </c>
      <c r="X89" s="11">
        <v>6.6E-3</v>
      </c>
      <c r="Y89" s="11">
        <v>6.3E-3</v>
      </c>
      <c r="Z89" s="11">
        <v>6.0000000000000001E-3</v>
      </c>
      <c r="AA89" s="11">
        <v>5.4999999999999997E-3</v>
      </c>
      <c r="AB89" s="11">
        <v>5.1000000000000004E-3</v>
      </c>
      <c r="AC89" s="11">
        <v>4.5999999999999999E-3</v>
      </c>
      <c r="AD89" s="11">
        <v>4.0000000000000001E-3</v>
      </c>
      <c r="AE89" s="11">
        <v>3.5000000000000001E-3</v>
      </c>
      <c r="AF89" s="11">
        <v>2.8999999999999998E-3</v>
      </c>
      <c r="AG89" s="11">
        <v>2.3999999999999998E-3</v>
      </c>
      <c r="AH89" s="11">
        <v>1.8E-3</v>
      </c>
      <c r="AI89" s="11">
        <v>1.2999999999999999E-3</v>
      </c>
      <c r="AJ89" s="11">
        <v>8.9999999999999998E-4</v>
      </c>
      <c r="AK89" s="11">
        <v>4.0000000000000002E-4</v>
      </c>
      <c r="AL89" s="11">
        <v>0</v>
      </c>
      <c r="AM89" s="11">
        <v>-4.0000000000000002E-4</v>
      </c>
      <c r="AN89" s="11">
        <v>-8.0000000000000004E-4</v>
      </c>
      <c r="AO89" s="11">
        <v>-1.1999999999999999E-3</v>
      </c>
      <c r="AP89" s="11">
        <v>-1.6000000000000001E-3</v>
      </c>
      <c r="AQ89" s="11">
        <v>-2E-3</v>
      </c>
      <c r="AR89" s="11">
        <v>-2.3999999999999998E-3</v>
      </c>
      <c r="AS89" s="11">
        <v>-2.8E-3</v>
      </c>
      <c r="AT89" s="11">
        <v>-3.0000000000000001E-3</v>
      </c>
      <c r="AU89" s="11">
        <v>-3.0999999999999999E-3</v>
      </c>
      <c r="AV89" s="11">
        <v>-3.0999999999999999E-3</v>
      </c>
      <c r="AW89" s="11">
        <v>-2.8999999999999998E-3</v>
      </c>
      <c r="AX89" s="11">
        <v>-2.5000000000000001E-3</v>
      </c>
      <c r="AY89" s="11">
        <v>-1.9E-3</v>
      </c>
      <c r="AZ89" s="11">
        <v>-1.2999999999999999E-3</v>
      </c>
      <c r="BA89" s="11">
        <v>-5.9999999999999995E-4</v>
      </c>
      <c r="BB89" s="11">
        <v>2.0000000000000001E-4</v>
      </c>
      <c r="BC89" s="11">
        <v>8.9999999999999998E-4</v>
      </c>
      <c r="BD89" s="11">
        <v>1.6000000000000001E-3</v>
      </c>
      <c r="BE89" s="11">
        <v>2.0999999999999999E-3</v>
      </c>
      <c r="BF89" s="11">
        <v>2.5000000000000001E-3</v>
      </c>
      <c r="BG89" s="11">
        <v>2.8E-3</v>
      </c>
      <c r="BH89" s="11">
        <v>2.8999999999999998E-3</v>
      </c>
      <c r="BI89" s="11">
        <v>2.8E-3</v>
      </c>
      <c r="BJ89" s="11">
        <v>2.7000000000000001E-3</v>
      </c>
      <c r="BK89" s="11">
        <v>2.3999999999999998E-3</v>
      </c>
      <c r="BL89" s="11">
        <v>2.0999999999999999E-3</v>
      </c>
      <c r="BM89" s="11">
        <v>1.8E-3</v>
      </c>
      <c r="BN89" s="11">
        <v>1.4E-3</v>
      </c>
      <c r="BO89" s="12">
        <v>1.4E-3</v>
      </c>
      <c r="BP89" s="12">
        <v>1.4E-3</v>
      </c>
      <c r="BQ89" s="12">
        <v>1.4E-3</v>
      </c>
      <c r="BR89" s="12">
        <v>1.5E-3</v>
      </c>
      <c r="BS89" s="12">
        <v>1.6000000000000001E-3</v>
      </c>
      <c r="BT89" s="12">
        <v>1.8E-3</v>
      </c>
      <c r="BU89" s="12">
        <v>1.9E-3</v>
      </c>
      <c r="BV89" s="12">
        <v>2.0999999999999999E-3</v>
      </c>
      <c r="BW89" s="12">
        <v>2.2000000000000001E-3</v>
      </c>
      <c r="BX89" s="12">
        <v>2.3E-3</v>
      </c>
      <c r="BY89" s="12">
        <v>2.3999999999999998E-3</v>
      </c>
      <c r="BZ89" s="12">
        <v>2.5000000000000001E-3</v>
      </c>
      <c r="CA89" s="12">
        <v>2.5999999999999999E-3</v>
      </c>
      <c r="CB89" s="12">
        <v>2.8E-3</v>
      </c>
      <c r="CC89" s="12">
        <v>2.8999999999999998E-3</v>
      </c>
      <c r="CD89" s="12">
        <v>3.0000000000000001E-3</v>
      </c>
      <c r="CE89" s="12">
        <v>3.0999999999999999E-3</v>
      </c>
      <c r="CF89" s="12">
        <v>3.2000000000000002E-3</v>
      </c>
      <c r="CG89" s="12">
        <v>3.3E-3</v>
      </c>
      <c r="CH89" s="12">
        <v>3.3999999999999998E-3</v>
      </c>
    </row>
    <row r="90" spans="1:86" x14ac:dyDescent="0.2">
      <c r="A90" s="6">
        <v>108</v>
      </c>
      <c r="B90" s="11">
        <v>-5.5999999999999999E-3</v>
      </c>
      <c r="C90" s="11">
        <v>-4.8999999999999998E-3</v>
      </c>
      <c r="D90" s="11">
        <v>-4.1999999999999997E-3</v>
      </c>
      <c r="E90" s="11">
        <v>-3.3999999999999998E-3</v>
      </c>
      <c r="F90" s="11">
        <v>-2.7000000000000001E-3</v>
      </c>
      <c r="G90" s="11">
        <v>-2E-3</v>
      </c>
      <c r="H90" s="11">
        <v>-1.2999999999999999E-3</v>
      </c>
      <c r="I90" s="11">
        <v>-5.9999999999999995E-4</v>
      </c>
      <c r="J90" s="11">
        <v>2.0000000000000001E-4</v>
      </c>
      <c r="K90" s="11">
        <v>8.9999999999999998E-4</v>
      </c>
      <c r="L90" s="11">
        <v>1.6000000000000001E-3</v>
      </c>
      <c r="M90" s="11">
        <v>2.3E-3</v>
      </c>
      <c r="N90" s="11">
        <v>3.0000000000000001E-3</v>
      </c>
      <c r="O90" s="11">
        <v>3.5999999999999999E-3</v>
      </c>
      <c r="P90" s="11">
        <v>4.1999999999999997E-3</v>
      </c>
      <c r="Q90" s="11">
        <v>4.7000000000000002E-3</v>
      </c>
      <c r="R90" s="11">
        <v>5.1999999999999998E-3</v>
      </c>
      <c r="S90" s="11">
        <v>5.4999999999999997E-3</v>
      </c>
      <c r="T90" s="11">
        <v>5.7999999999999996E-3</v>
      </c>
      <c r="U90" s="11">
        <v>5.8999999999999999E-3</v>
      </c>
      <c r="V90" s="11">
        <v>6.0000000000000001E-3</v>
      </c>
      <c r="W90" s="11">
        <v>5.8999999999999999E-3</v>
      </c>
      <c r="X90" s="11">
        <v>5.7999999999999996E-3</v>
      </c>
      <c r="Y90" s="11">
        <v>5.4999999999999997E-3</v>
      </c>
      <c r="Z90" s="11">
        <v>5.1999999999999998E-3</v>
      </c>
      <c r="AA90" s="11">
        <v>4.8999999999999998E-3</v>
      </c>
      <c r="AB90" s="11">
        <v>4.4000000000000003E-3</v>
      </c>
      <c r="AC90" s="11">
        <v>4.0000000000000001E-3</v>
      </c>
      <c r="AD90" s="11">
        <v>3.5000000000000001E-3</v>
      </c>
      <c r="AE90" s="11">
        <v>3.0000000000000001E-3</v>
      </c>
      <c r="AF90" s="11">
        <v>2.5000000000000001E-3</v>
      </c>
      <c r="AG90" s="11">
        <v>2.0999999999999999E-3</v>
      </c>
      <c r="AH90" s="11">
        <v>1.6000000000000001E-3</v>
      </c>
      <c r="AI90" s="11">
        <v>1.1999999999999999E-3</v>
      </c>
      <c r="AJ90" s="11">
        <v>8.0000000000000004E-4</v>
      </c>
      <c r="AK90" s="11">
        <v>4.0000000000000002E-4</v>
      </c>
      <c r="AL90" s="11">
        <v>0</v>
      </c>
      <c r="AM90" s="11">
        <v>-2.9999999999999997E-4</v>
      </c>
      <c r="AN90" s="11">
        <v>-6.9999999999999999E-4</v>
      </c>
      <c r="AO90" s="11">
        <v>-1E-3</v>
      </c>
      <c r="AP90" s="11">
        <v>-1.4E-3</v>
      </c>
      <c r="AQ90" s="11">
        <v>-1.8E-3</v>
      </c>
      <c r="AR90" s="11">
        <v>-2.0999999999999999E-3</v>
      </c>
      <c r="AS90" s="11">
        <v>-2.3999999999999998E-3</v>
      </c>
      <c r="AT90" s="11">
        <v>-2.7000000000000001E-3</v>
      </c>
      <c r="AU90" s="11">
        <v>-2.7000000000000001E-3</v>
      </c>
      <c r="AV90" s="11">
        <v>-2.7000000000000001E-3</v>
      </c>
      <c r="AW90" s="11">
        <v>-2.5000000000000001E-3</v>
      </c>
      <c r="AX90" s="11">
        <v>-2.2000000000000001E-3</v>
      </c>
      <c r="AY90" s="11">
        <v>-1.6999999999999999E-3</v>
      </c>
      <c r="AZ90" s="11">
        <v>-1.1000000000000001E-3</v>
      </c>
      <c r="BA90" s="11">
        <v>-5.0000000000000001E-4</v>
      </c>
      <c r="BB90" s="11">
        <v>2.0000000000000001E-4</v>
      </c>
      <c r="BC90" s="11">
        <v>8.0000000000000004E-4</v>
      </c>
      <c r="BD90" s="11">
        <v>1.4E-3</v>
      </c>
      <c r="BE90" s="11">
        <v>1.9E-3</v>
      </c>
      <c r="BF90" s="11">
        <v>2.2000000000000001E-3</v>
      </c>
      <c r="BG90" s="11">
        <v>2.3999999999999998E-3</v>
      </c>
      <c r="BH90" s="11">
        <v>2.5000000000000001E-3</v>
      </c>
      <c r="BI90" s="11">
        <v>2.5000000000000001E-3</v>
      </c>
      <c r="BJ90" s="11">
        <v>2.3E-3</v>
      </c>
      <c r="BK90" s="11">
        <v>2.0999999999999999E-3</v>
      </c>
      <c r="BL90" s="11">
        <v>1.9E-3</v>
      </c>
      <c r="BM90" s="11">
        <v>1.6000000000000001E-3</v>
      </c>
      <c r="BN90" s="11">
        <v>1.2999999999999999E-3</v>
      </c>
      <c r="BO90" s="12">
        <v>1.1999999999999999E-3</v>
      </c>
      <c r="BP90" s="12">
        <v>1.1999999999999999E-3</v>
      </c>
      <c r="BQ90" s="12">
        <v>1.1999999999999999E-3</v>
      </c>
      <c r="BR90" s="12">
        <v>1.2999999999999999E-3</v>
      </c>
      <c r="BS90" s="12">
        <v>1.4E-3</v>
      </c>
      <c r="BT90" s="12">
        <v>1.5E-3</v>
      </c>
      <c r="BU90" s="12">
        <v>1.6999999999999999E-3</v>
      </c>
      <c r="BV90" s="12">
        <v>1.8E-3</v>
      </c>
      <c r="BW90" s="12">
        <v>1.9E-3</v>
      </c>
      <c r="BX90" s="12">
        <v>2E-3</v>
      </c>
      <c r="BY90" s="12">
        <v>2.0999999999999999E-3</v>
      </c>
      <c r="BZ90" s="12">
        <v>2.2000000000000001E-3</v>
      </c>
      <c r="CA90" s="12">
        <v>2.3E-3</v>
      </c>
      <c r="CB90" s="12">
        <v>2.3999999999999998E-3</v>
      </c>
      <c r="CC90" s="12">
        <v>2.5000000000000001E-3</v>
      </c>
      <c r="CD90" s="12">
        <v>2.5999999999999999E-3</v>
      </c>
      <c r="CE90" s="12">
        <v>2.7000000000000001E-3</v>
      </c>
      <c r="CF90" s="12">
        <v>2.8E-3</v>
      </c>
      <c r="CG90" s="12">
        <v>2.8999999999999998E-3</v>
      </c>
      <c r="CH90" s="12">
        <v>3.0000000000000001E-3</v>
      </c>
    </row>
    <row r="91" spans="1:86" x14ac:dyDescent="0.2">
      <c r="A91" s="6">
        <v>109</v>
      </c>
      <c r="B91" s="11">
        <v>-4.7999999999999996E-3</v>
      </c>
      <c r="C91" s="11">
        <v>-4.1999999999999997E-3</v>
      </c>
      <c r="D91" s="11">
        <v>-3.5999999999999999E-3</v>
      </c>
      <c r="E91" s="11">
        <v>-3.0000000000000001E-3</v>
      </c>
      <c r="F91" s="11">
        <v>-2.3E-3</v>
      </c>
      <c r="G91" s="11">
        <v>-1.6999999999999999E-3</v>
      </c>
      <c r="H91" s="11">
        <v>-1.1000000000000001E-3</v>
      </c>
      <c r="I91" s="11">
        <v>-5.0000000000000001E-4</v>
      </c>
      <c r="J91" s="11">
        <v>1E-4</v>
      </c>
      <c r="K91" s="11">
        <v>8.0000000000000004E-4</v>
      </c>
      <c r="L91" s="11">
        <v>1.4E-3</v>
      </c>
      <c r="M91" s="11">
        <v>2E-3</v>
      </c>
      <c r="N91" s="11">
        <v>2.5000000000000001E-3</v>
      </c>
      <c r="O91" s="11">
        <v>3.0999999999999999E-3</v>
      </c>
      <c r="P91" s="11">
        <v>3.5999999999999999E-3</v>
      </c>
      <c r="Q91" s="11">
        <v>4.0000000000000001E-3</v>
      </c>
      <c r="R91" s="11">
        <v>4.4000000000000003E-3</v>
      </c>
      <c r="S91" s="11">
        <v>4.7000000000000002E-3</v>
      </c>
      <c r="T91" s="11">
        <v>4.8999999999999998E-3</v>
      </c>
      <c r="U91" s="11">
        <v>5.1000000000000004E-3</v>
      </c>
      <c r="V91" s="11">
        <v>5.1000000000000004E-3</v>
      </c>
      <c r="W91" s="11">
        <v>5.1000000000000004E-3</v>
      </c>
      <c r="X91" s="11">
        <v>4.8999999999999998E-3</v>
      </c>
      <c r="Y91" s="11">
        <v>4.7000000000000002E-3</v>
      </c>
      <c r="Z91" s="11">
        <v>4.4999999999999997E-3</v>
      </c>
      <c r="AA91" s="11">
        <v>4.1999999999999997E-3</v>
      </c>
      <c r="AB91" s="11">
        <v>3.8E-3</v>
      </c>
      <c r="AC91" s="11">
        <v>3.3999999999999998E-3</v>
      </c>
      <c r="AD91" s="11">
        <v>3.0000000000000001E-3</v>
      </c>
      <c r="AE91" s="11">
        <v>2.5999999999999999E-3</v>
      </c>
      <c r="AF91" s="11">
        <v>2.2000000000000001E-3</v>
      </c>
      <c r="AG91" s="11">
        <v>1.8E-3</v>
      </c>
      <c r="AH91" s="11">
        <v>1.4E-3</v>
      </c>
      <c r="AI91" s="11">
        <v>1E-3</v>
      </c>
      <c r="AJ91" s="11">
        <v>5.9999999999999995E-4</v>
      </c>
      <c r="AK91" s="11">
        <v>2.9999999999999997E-4</v>
      </c>
      <c r="AL91" s="11">
        <v>0</v>
      </c>
      <c r="AM91" s="11">
        <v>-2.9999999999999997E-4</v>
      </c>
      <c r="AN91" s="11">
        <v>-5.9999999999999995E-4</v>
      </c>
      <c r="AO91" s="11">
        <v>-8.9999999999999998E-4</v>
      </c>
      <c r="AP91" s="11">
        <v>-1.1999999999999999E-3</v>
      </c>
      <c r="AQ91" s="11">
        <v>-1.5E-3</v>
      </c>
      <c r="AR91" s="11">
        <v>-1.8E-3</v>
      </c>
      <c r="AS91" s="11">
        <v>-2.0999999999999999E-3</v>
      </c>
      <c r="AT91" s="11">
        <v>-2.3E-3</v>
      </c>
      <c r="AU91" s="11">
        <v>-2.3999999999999998E-3</v>
      </c>
      <c r="AV91" s="11">
        <v>-2.3E-3</v>
      </c>
      <c r="AW91" s="11">
        <v>-2.2000000000000001E-3</v>
      </c>
      <c r="AX91" s="11">
        <v>-1.9E-3</v>
      </c>
      <c r="AY91" s="11">
        <v>-1.5E-3</v>
      </c>
      <c r="AZ91" s="11">
        <v>-1E-3</v>
      </c>
      <c r="BA91" s="11">
        <v>-4.0000000000000002E-4</v>
      </c>
      <c r="BB91" s="11">
        <v>2.0000000000000001E-4</v>
      </c>
      <c r="BC91" s="11">
        <v>6.9999999999999999E-4</v>
      </c>
      <c r="BD91" s="11">
        <v>1.1999999999999999E-3</v>
      </c>
      <c r="BE91" s="11">
        <v>1.6000000000000001E-3</v>
      </c>
      <c r="BF91" s="11">
        <v>1.9E-3</v>
      </c>
      <c r="BG91" s="11">
        <v>2.0999999999999999E-3</v>
      </c>
      <c r="BH91" s="11">
        <v>2.2000000000000001E-3</v>
      </c>
      <c r="BI91" s="11">
        <v>2.0999999999999999E-3</v>
      </c>
      <c r="BJ91" s="11">
        <v>2E-3</v>
      </c>
      <c r="BK91" s="11">
        <v>1.8E-3</v>
      </c>
      <c r="BL91" s="11">
        <v>1.6000000000000001E-3</v>
      </c>
      <c r="BM91" s="11">
        <v>1.2999999999999999E-3</v>
      </c>
      <c r="BN91" s="11">
        <v>1.1000000000000001E-3</v>
      </c>
      <c r="BO91" s="12">
        <v>1E-3</v>
      </c>
      <c r="BP91" s="12">
        <v>1E-3</v>
      </c>
      <c r="BQ91" s="12">
        <v>1.1000000000000001E-3</v>
      </c>
      <c r="BR91" s="12">
        <v>1.1000000000000001E-3</v>
      </c>
      <c r="BS91" s="12">
        <v>1.1999999999999999E-3</v>
      </c>
      <c r="BT91" s="12">
        <v>1.2999999999999999E-3</v>
      </c>
      <c r="BU91" s="12">
        <v>1.4E-3</v>
      </c>
      <c r="BV91" s="12">
        <v>1.5E-3</v>
      </c>
      <c r="BW91" s="12">
        <v>1.6000000000000001E-3</v>
      </c>
      <c r="BX91" s="12">
        <v>1.6999999999999999E-3</v>
      </c>
      <c r="BY91" s="12">
        <v>1.8E-3</v>
      </c>
      <c r="BZ91" s="12">
        <v>1.9E-3</v>
      </c>
      <c r="CA91" s="12">
        <v>2E-3</v>
      </c>
      <c r="CB91" s="12">
        <v>2.0999999999999999E-3</v>
      </c>
      <c r="CC91" s="12">
        <v>2.2000000000000001E-3</v>
      </c>
      <c r="CD91" s="12">
        <v>2.2000000000000001E-3</v>
      </c>
      <c r="CE91" s="12">
        <v>2.3E-3</v>
      </c>
      <c r="CF91" s="12">
        <v>2.3999999999999998E-3</v>
      </c>
      <c r="CG91" s="12">
        <v>2.5000000000000001E-3</v>
      </c>
      <c r="CH91" s="12">
        <v>2.5999999999999999E-3</v>
      </c>
    </row>
    <row r="92" spans="1:86" x14ac:dyDescent="0.2">
      <c r="A92" s="6">
        <v>110</v>
      </c>
      <c r="B92" s="11">
        <v>-4.0000000000000001E-3</v>
      </c>
      <c r="C92" s="11">
        <v>-3.5000000000000001E-3</v>
      </c>
      <c r="D92" s="11">
        <v>-3.0000000000000001E-3</v>
      </c>
      <c r="E92" s="11">
        <v>-2.5000000000000001E-3</v>
      </c>
      <c r="F92" s="11">
        <v>-1.9E-3</v>
      </c>
      <c r="G92" s="11">
        <v>-1.4E-3</v>
      </c>
      <c r="H92" s="11">
        <v>-8.9999999999999998E-4</v>
      </c>
      <c r="I92" s="11">
        <v>-4.0000000000000002E-4</v>
      </c>
      <c r="J92" s="11">
        <v>1E-4</v>
      </c>
      <c r="K92" s="11">
        <v>5.9999999999999995E-4</v>
      </c>
      <c r="L92" s="11">
        <v>1.1000000000000001E-3</v>
      </c>
      <c r="M92" s="11">
        <v>1.6000000000000001E-3</v>
      </c>
      <c r="N92" s="11">
        <v>2.0999999999999999E-3</v>
      </c>
      <c r="O92" s="11">
        <v>2.5999999999999999E-3</v>
      </c>
      <c r="P92" s="11">
        <v>3.0000000000000001E-3</v>
      </c>
      <c r="Q92" s="11">
        <v>3.3999999999999998E-3</v>
      </c>
      <c r="R92" s="11">
        <v>3.7000000000000002E-3</v>
      </c>
      <c r="S92" s="11">
        <v>3.8999999999999998E-3</v>
      </c>
      <c r="T92" s="11">
        <v>4.1000000000000003E-3</v>
      </c>
      <c r="U92" s="11">
        <v>4.1999999999999997E-3</v>
      </c>
      <c r="V92" s="11">
        <v>4.3E-3</v>
      </c>
      <c r="W92" s="11">
        <v>4.1999999999999997E-3</v>
      </c>
      <c r="X92" s="11">
        <v>4.1000000000000003E-3</v>
      </c>
      <c r="Y92" s="11">
        <v>4.0000000000000001E-3</v>
      </c>
      <c r="Z92" s="11">
        <v>3.7000000000000002E-3</v>
      </c>
      <c r="AA92" s="11">
        <v>3.5000000000000001E-3</v>
      </c>
      <c r="AB92" s="11">
        <v>3.2000000000000002E-3</v>
      </c>
      <c r="AC92" s="11">
        <v>2.8E-3</v>
      </c>
      <c r="AD92" s="11">
        <v>2.5000000000000001E-3</v>
      </c>
      <c r="AE92" s="11">
        <v>2.2000000000000001E-3</v>
      </c>
      <c r="AF92" s="11">
        <v>1.8E-3</v>
      </c>
      <c r="AG92" s="11">
        <v>1.5E-3</v>
      </c>
      <c r="AH92" s="11">
        <v>1.1000000000000001E-3</v>
      </c>
      <c r="AI92" s="11">
        <v>8.0000000000000004E-4</v>
      </c>
      <c r="AJ92" s="11">
        <v>5.0000000000000001E-4</v>
      </c>
      <c r="AK92" s="11">
        <v>2.9999999999999997E-4</v>
      </c>
      <c r="AL92" s="11">
        <v>0</v>
      </c>
      <c r="AM92" s="11">
        <v>-2.0000000000000001E-4</v>
      </c>
      <c r="AN92" s="11">
        <v>-5.0000000000000001E-4</v>
      </c>
      <c r="AO92" s="11">
        <v>-6.9999999999999999E-4</v>
      </c>
      <c r="AP92" s="11">
        <v>-1E-3</v>
      </c>
      <c r="AQ92" s="11">
        <v>-1.2999999999999999E-3</v>
      </c>
      <c r="AR92" s="11">
        <v>-1.5E-3</v>
      </c>
      <c r="AS92" s="11">
        <v>-1.6999999999999999E-3</v>
      </c>
      <c r="AT92" s="11">
        <v>-1.9E-3</v>
      </c>
      <c r="AU92" s="11">
        <v>-2E-3</v>
      </c>
      <c r="AV92" s="11">
        <v>-1.9E-3</v>
      </c>
      <c r="AW92" s="11">
        <v>-1.8E-3</v>
      </c>
      <c r="AX92" s="11">
        <v>-1.6000000000000001E-3</v>
      </c>
      <c r="AY92" s="11">
        <v>-1.1999999999999999E-3</v>
      </c>
      <c r="AZ92" s="11">
        <v>-8.0000000000000004E-4</v>
      </c>
      <c r="BA92" s="11">
        <v>-2.9999999999999997E-4</v>
      </c>
      <c r="BB92" s="11">
        <v>1E-4</v>
      </c>
      <c r="BC92" s="11">
        <v>5.9999999999999995E-4</v>
      </c>
      <c r="BD92" s="11">
        <v>1E-3</v>
      </c>
      <c r="BE92" s="11">
        <v>1.2999999999999999E-3</v>
      </c>
      <c r="BF92" s="11">
        <v>1.6000000000000001E-3</v>
      </c>
      <c r="BG92" s="11">
        <v>1.6999999999999999E-3</v>
      </c>
      <c r="BH92" s="11">
        <v>1.8E-3</v>
      </c>
      <c r="BI92" s="11">
        <v>1.8E-3</v>
      </c>
      <c r="BJ92" s="11">
        <v>1.6999999999999999E-3</v>
      </c>
      <c r="BK92" s="11">
        <v>1.5E-3</v>
      </c>
      <c r="BL92" s="11">
        <v>1.2999999999999999E-3</v>
      </c>
      <c r="BM92" s="11">
        <v>1.1000000000000001E-3</v>
      </c>
      <c r="BN92" s="11">
        <v>8.9999999999999998E-4</v>
      </c>
      <c r="BO92" s="12">
        <v>8.9999999999999998E-4</v>
      </c>
      <c r="BP92" s="12">
        <v>8.9999999999999998E-4</v>
      </c>
      <c r="BQ92" s="12">
        <v>8.9999999999999998E-4</v>
      </c>
      <c r="BR92" s="12">
        <v>8.9999999999999998E-4</v>
      </c>
      <c r="BS92" s="12">
        <v>1E-3</v>
      </c>
      <c r="BT92" s="12">
        <v>1.1000000000000001E-3</v>
      </c>
      <c r="BU92" s="12">
        <v>1.1999999999999999E-3</v>
      </c>
      <c r="BV92" s="12">
        <v>1.2999999999999999E-3</v>
      </c>
      <c r="BW92" s="12">
        <v>1.4E-3</v>
      </c>
      <c r="BX92" s="12">
        <v>1.4E-3</v>
      </c>
      <c r="BY92" s="12">
        <v>1.5E-3</v>
      </c>
      <c r="BZ92" s="12">
        <v>1.6000000000000001E-3</v>
      </c>
      <c r="CA92" s="12">
        <v>1.6000000000000001E-3</v>
      </c>
      <c r="CB92" s="12">
        <v>1.6999999999999999E-3</v>
      </c>
      <c r="CC92" s="12">
        <v>1.8E-3</v>
      </c>
      <c r="CD92" s="12">
        <v>1.9E-3</v>
      </c>
      <c r="CE92" s="12">
        <v>1.9E-3</v>
      </c>
      <c r="CF92" s="12">
        <v>2E-3</v>
      </c>
      <c r="CG92" s="12">
        <v>2.0999999999999999E-3</v>
      </c>
      <c r="CH92" s="12">
        <v>2.0999999999999999E-3</v>
      </c>
    </row>
    <row r="93" spans="1:86" x14ac:dyDescent="0.2">
      <c r="A93" s="6">
        <v>111</v>
      </c>
      <c r="B93" s="11">
        <v>-3.2000000000000002E-3</v>
      </c>
      <c r="C93" s="11">
        <v>-2.8E-3</v>
      </c>
      <c r="D93" s="11">
        <v>-2.3999999999999998E-3</v>
      </c>
      <c r="E93" s="11">
        <v>-2E-3</v>
      </c>
      <c r="F93" s="11">
        <v>-1.6000000000000001E-3</v>
      </c>
      <c r="G93" s="11">
        <v>-1.1000000000000001E-3</v>
      </c>
      <c r="H93" s="11">
        <v>-6.9999999999999999E-4</v>
      </c>
      <c r="I93" s="11">
        <v>-2.9999999999999997E-4</v>
      </c>
      <c r="J93" s="11">
        <v>1E-4</v>
      </c>
      <c r="K93" s="11">
        <v>5.0000000000000001E-4</v>
      </c>
      <c r="L93" s="11">
        <v>8.9999999999999998E-4</v>
      </c>
      <c r="M93" s="11">
        <v>1.2999999999999999E-3</v>
      </c>
      <c r="N93" s="11">
        <v>1.6999999999999999E-3</v>
      </c>
      <c r="O93" s="11">
        <v>2.0999999999999999E-3</v>
      </c>
      <c r="P93" s="11">
        <v>2.3999999999999998E-3</v>
      </c>
      <c r="Q93" s="11">
        <v>2.7000000000000001E-3</v>
      </c>
      <c r="R93" s="11">
        <v>2.8999999999999998E-3</v>
      </c>
      <c r="S93" s="11">
        <v>3.0999999999999999E-3</v>
      </c>
      <c r="T93" s="11">
        <v>3.3E-3</v>
      </c>
      <c r="U93" s="11">
        <v>3.3999999999999998E-3</v>
      </c>
      <c r="V93" s="11">
        <v>3.3999999999999998E-3</v>
      </c>
      <c r="W93" s="11">
        <v>3.3999999999999998E-3</v>
      </c>
      <c r="X93" s="11">
        <v>3.3E-3</v>
      </c>
      <c r="Y93" s="11">
        <v>3.2000000000000002E-3</v>
      </c>
      <c r="Z93" s="11">
        <v>3.0000000000000001E-3</v>
      </c>
      <c r="AA93" s="11">
        <v>2.8E-3</v>
      </c>
      <c r="AB93" s="11">
        <v>2.5000000000000001E-3</v>
      </c>
      <c r="AC93" s="11">
        <v>2.3E-3</v>
      </c>
      <c r="AD93" s="11">
        <v>2E-3</v>
      </c>
      <c r="AE93" s="11">
        <v>1.6999999999999999E-3</v>
      </c>
      <c r="AF93" s="11">
        <v>1.5E-3</v>
      </c>
      <c r="AG93" s="11">
        <v>1.1999999999999999E-3</v>
      </c>
      <c r="AH93" s="11">
        <v>8.9999999999999998E-4</v>
      </c>
      <c r="AI93" s="11">
        <v>6.9999999999999999E-4</v>
      </c>
      <c r="AJ93" s="11">
        <v>4.0000000000000002E-4</v>
      </c>
      <c r="AK93" s="11">
        <v>2.0000000000000001E-4</v>
      </c>
      <c r="AL93" s="11">
        <v>0</v>
      </c>
      <c r="AM93" s="11">
        <v>-2.0000000000000001E-4</v>
      </c>
      <c r="AN93" s="11">
        <v>-4.0000000000000002E-4</v>
      </c>
      <c r="AO93" s="11">
        <v>-5.9999999999999995E-4</v>
      </c>
      <c r="AP93" s="11">
        <v>-8.0000000000000004E-4</v>
      </c>
      <c r="AQ93" s="11">
        <v>-1E-3</v>
      </c>
      <c r="AR93" s="11">
        <v>-1.1999999999999999E-3</v>
      </c>
      <c r="AS93" s="11">
        <v>-1.4E-3</v>
      </c>
      <c r="AT93" s="11">
        <v>-1.5E-3</v>
      </c>
      <c r="AU93" s="11">
        <v>-1.6000000000000001E-3</v>
      </c>
      <c r="AV93" s="11">
        <v>-1.5E-3</v>
      </c>
      <c r="AW93" s="11">
        <v>-1.4E-3</v>
      </c>
      <c r="AX93" s="11">
        <v>-1.1999999999999999E-3</v>
      </c>
      <c r="AY93" s="11">
        <v>-1E-3</v>
      </c>
      <c r="AZ93" s="11">
        <v>-5.9999999999999995E-4</v>
      </c>
      <c r="BA93" s="11">
        <v>-2.9999999999999997E-4</v>
      </c>
      <c r="BB93" s="11">
        <v>1E-4</v>
      </c>
      <c r="BC93" s="11">
        <v>5.0000000000000001E-4</v>
      </c>
      <c r="BD93" s="11">
        <v>8.0000000000000004E-4</v>
      </c>
      <c r="BE93" s="11">
        <v>1.1000000000000001E-3</v>
      </c>
      <c r="BF93" s="11">
        <v>1.2999999999999999E-3</v>
      </c>
      <c r="BG93" s="11">
        <v>1.4E-3</v>
      </c>
      <c r="BH93" s="11">
        <v>1.4E-3</v>
      </c>
      <c r="BI93" s="11">
        <v>1.4E-3</v>
      </c>
      <c r="BJ93" s="11">
        <v>1.2999999999999999E-3</v>
      </c>
      <c r="BK93" s="11">
        <v>1.1999999999999999E-3</v>
      </c>
      <c r="BL93" s="11">
        <v>1.1000000000000001E-3</v>
      </c>
      <c r="BM93" s="11">
        <v>8.9999999999999998E-4</v>
      </c>
      <c r="BN93" s="11">
        <v>6.9999999999999999E-4</v>
      </c>
      <c r="BO93" s="12">
        <v>6.9999999999999999E-4</v>
      </c>
      <c r="BP93" s="12">
        <v>6.9999999999999999E-4</v>
      </c>
      <c r="BQ93" s="12">
        <v>6.9999999999999999E-4</v>
      </c>
      <c r="BR93" s="12">
        <v>6.9999999999999999E-4</v>
      </c>
      <c r="BS93" s="12">
        <v>8.0000000000000004E-4</v>
      </c>
      <c r="BT93" s="12">
        <v>8.9999999999999998E-4</v>
      </c>
      <c r="BU93" s="12">
        <v>1E-3</v>
      </c>
      <c r="BV93" s="12">
        <v>1E-3</v>
      </c>
      <c r="BW93" s="12">
        <v>1.1000000000000001E-3</v>
      </c>
      <c r="BX93" s="12">
        <v>1.1999999999999999E-3</v>
      </c>
      <c r="BY93" s="12">
        <v>1.1999999999999999E-3</v>
      </c>
      <c r="BZ93" s="12">
        <v>1.2999999999999999E-3</v>
      </c>
      <c r="CA93" s="12">
        <v>1.2999999999999999E-3</v>
      </c>
      <c r="CB93" s="12">
        <v>1.4E-3</v>
      </c>
      <c r="CC93" s="12">
        <v>1.4E-3</v>
      </c>
      <c r="CD93" s="12">
        <v>1.5E-3</v>
      </c>
      <c r="CE93" s="12">
        <v>1.6000000000000001E-3</v>
      </c>
      <c r="CF93" s="12">
        <v>1.6000000000000001E-3</v>
      </c>
      <c r="CG93" s="12">
        <v>1.6999999999999999E-3</v>
      </c>
      <c r="CH93" s="12">
        <v>1.6999999999999999E-3</v>
      </c>
    </row>
    <row r="94" spans="1:86" x14ac:dyDescent="0.2">
      <c r="A94" s="6">
        <v>112</v>
      </c>
      <c r="B94" s="11">
        <v>-2.3999999999999998E-3</v>
      </c>
      <c r="C94" s="11">
        <v>-2.0999999999999999E-3</v>
      </c>
      <c r="D94" s="11">
        <v>-1.8E-3</v>
      </c>
      <c r="E94" s="11">
        <v>-1.5E-3</v>
      </c>
      <c r="F94" s="11">
        <v>-1.1999999999999999E-3</v>
      </c>
      <c r="G94" s="11">
        <v>-8.9999999999999998E-4</v>
      </c>
      <c r="H94" s="11">
        <v>-5.0000000000000001E-4</v>
      </c>
      <c r="I94" s="11">
        <v>-2.0000000000000001E-4</v>
      </c>
      <c r="J94" s="11">
        <v>1E-4</v>
      </c>
      <c r="K94" s="11">
        <v>4.0000000000000002E-4</v>
      </c>
      <c r="L94" s="11">
        <v>6.9999999999999999E-4</v>
      </c>
      <c r="M94" s="11">
        <v>1E-3</v>
      </c>
      <c r="N94" s="11">
        <v>1.2999999999999999E-3</v>
      </c>
      <c r="O94" s="11">
        <v>1.5E-3</v>
      </c>
      <c r="P94" s="11">
        <v>1.8E-3</v>
      </c>
      <c r="Q94" s="11">
        <v>2E-3</v>
      </c>
      <c r="R94" s="11">
        <v>2.2000000000000001E-3</v>
      </c>
      <c r="S94" s="11">
        <v>2.3999999999999998E-3</v>
      </c>
      <c r="T94" s="11">
        <v>2.5000000000000001E-3</v>
      </c>
      <c r="U94" s="11">
        <v>2.5000000000000001E-3</v>
      </c>
      <c r="V94" s="11">
        <v>2.5999999999999999E-3</v>
      </c>
      <c r="W94" s="11">
        <v>2.5000000000000001E-3</v>
      </c>
      <c r="X94" s="11">
        <v>2.5000000000000001E-3</v>
      </c>
      <c r="Y94" s="11">
        <v>2.3999999999999998E-3</v>
      </c>
      <c r="Z94" s="11">
        <v>2.2000000000000001E-3</v>
      </c>
      <c r="AA94" s="11">
        <v>2.0999999999999999E-3</v>
      </c>
      <c r="AB94" s="11">
        <v>1.9E-3</v>
      </c>
      <c r="AC94" s="11">
        <v>1.6999999999999999E-3</v>
      </c>
      <c r="AD94" s="11">
        <v>1.5E-3</v>
      </c>
      <c r="AE94" s="11">
        <v>1.2999999999999999E-3</v>
      </c>
      <c r="AF94" s="11">
        <v>1.1000000000000001E-3</v>
      </c>
      <c r="AG94" s="11">
        <v>8.9999999999999998E-4</v>
      </c>
      <c r="AH94" s="11">
        <v>6.9999999999999999E-4</v>
      </c>
      <c r="AI94" s="11">
        <v>5.0000000000000001E-4</v>
      </c>
      <c r="AJ94" s="11">
        <v>2.9999999999999997E-4</v>
      </c>
      <c r="AK94" s="11">
        <v>2.0000000000000001E-4</v>
      </c>
      <c r="AL94" s="11">
        <v>0</v>
      </c>
      <c r="AM94" s="11">
        <v>-1E-4</v>
      </c>
      <c r="AN94" s="11">
        <v>-2.9999999999999997E-4</v>
      </c>
      <c r="AO94" s="11">
        <v>-4.0000000000000002E-4</v>
      </c>
      <c r="AP94" s="11">
        <v>-5.9999999999999995E-4</v>
      </c>
      <c r="AQ94" s="11">
        <v>-8.0000000000000004E-4</v>
      </c>
      <c r="AR94" s="11">
        <v>-8.9999999999999998E-4</v>
      </c>
      <c r="AS94" s="11">
        <v>-1E-3</v>
      </c>
      <c r="AT94" s="11">
        <v>-1.1000000000000001E-3</v>
      </c>
      <c r="AU94" s="11">
        <v>-1.1999999999999999E-3</v>
      </c>
      <c r="AV94" s="11">
        <v>-1.1999999999999999E-3</v>
      </c>
      <c r="AW94" s="11">
        <v>-1.1000000000000001E-3</v>
      </c>
      <c r="AX94" s="11">
        <v>-8.9999999999999998E-4</v>
      </c>
      <c r="AY94" s="11">
        <v>-6.9999999999999999E-4</v>
      </c>
      <c r="AZ94" s="11">
        <v>-5.0000000000000001E-4</v>
      </c>
      <c r="BA94" s="11">
        <v>-2.0000000000000001E-4</v>
      </c>
      <c r="BB94" s="11">
        <v>1E-4</v>
      </c>
      <c r="BC94" s="11">
        <v>2.9999999999999997E-4</v>
      </c>
      <c r="BD94" s="11">
        <v>5.9999999999999995E-4</v>
      </c>
      <c r="BE94" s="11">
        <v>8.0000000000000004E-4</v>
      </c>
      <c r="BF94" s="11">
        <v>8.9999999999999998E-4</v>
      </c>
      <c r="BG94" s="11">
        <v>1E-3</v>
      </c>
      <c r="BH94" s="11">
        <v>1.1000000000000001E-3</v>
      </c>
      <c r="BI94" s="11">
        <v>1.1000000000000001E-3</v>
      </c>
      <c r="BJ94" s="11">
        <v>1E-3</v>
      </c>
      <c r="BK94" s="11">
        <v>8.9999999999999998E-4</v>
      </c>
      <c r="BL94" s="11">
        <v>8.0000000000000004E-4</v>
      </c>
      <c r="BM94" s="11">
        <v>6.9999999999999999E-4</v>
      </c>
      <c r="BN94" s="11">
        <v>5.0000000000000001E-4</v>
      </c>
      <c r="BO94" s="12">
        <v>5.0000000000000001E-4</v>
      </c>
      <c r="BP94" s="12">
        <v>5.0000000000000001E-4</v>
      </c>
      <c r="BQ94" s="12">
        <v>5.0000000000000001E-4</v>
      </c>
      <c r="BR94" s="12">
        <v>5.9999999999999995E-4</v>
      </c>
      <c r="BS94" s="12">
        <v>5.9999999999999995E-4</v>
      </c>
      <c r="BT94" s="12">
        <v>6.9999999999999999E-4</v>
      </c>
      <c r="BU94" s="12">
        <v>6.9999999999999999E-4</v>
      </c>
      <c r="BV94" s="12">
        <v>8.0000000000000004E-4</v>
      </c>
      <c r="BW94" s="12">
        <v>8.0000000000000004E-4</v>
      </c>
      <c r="BX94" s="12">
        <v>8.9999999999999998E-4</v>
      </c>
      <c r="BY94" s="12">
        <v>8.9999999999999998E-4</v>
      </c>
      <c r="BZ94" s="12">
        <v>8.9999999999999998E-4</v>
      </c>
      <c r="CA94" s="12">
        <v>1E-3</v>
      </c>
      <c r="CB94" s="12">
        <v>1E-3</v>
      </c>
      <c r="CC94" s="12">
        <v>1.1000000000000001E-3</v>
      </c>
      <c r="CD94" s="12">
        <v>1.1000000000000001E-3</v>
      </c>
      <c r="CE94" s="12">
        <v>1.1999999999999999E-3</v>
      </c>
      <c r="CF94" s="12">
        <v>1.1999999999999999E-3</v>
      </c>
      <c r="CG94" s="12">
        <v>1.1999999999999999E-3</v>
      </c>
      <c r="CH94" s="12">
        <v>1.2999999999999999E-3</v>
      </c>
    </row>
    <row r="95" spans="1:86" x14ac:dyDescent="0.2">
      <c r="A95" s="6">
        <v>113</v>
      </c>
      <c r="B95" s="11">
        <v>-1.6000000000000001E-3</v>
      </c>
      <c r="C95" s="11">
        <v>-1.4E-3</v>
      </c>
      <c r="D95" s="11">
        <v>-1.1999999999999999E-3</v>
      </c>
      <c r="E95" s="11">
        <v>-1E-3</v>
      </c>
      <c r="F95" s="11">
        <v>-8.0000000000000004E-4</v>
      </c>
      <c r="G95" s="11">
        <v>-5.9999999999999995E-4</v>
      </c>
      <c r="H95" s="11">
        <v>-4.0000000000000002E-4</v>
      </c>
      <c r="I95" s="11">
        <v>-2.0000000000000001E-4</v>
      </c>
      <c r="J95" s="11">
        <v>0</v>
      </c>
      <c r="K95" s="11">
        <v>2.9999999999999997E-4</v>
      </c>
      <c r="L95" s="11">
        <v>5.0000000000000001E-4</v>
      </c>
      <c r="M95" s="11">
        <v>6.9999999999999999E-4</v>
      </c>
      <c r="N95" s="11">
        <v>8.0000000000000004E-4</v>
      </c>
      <c r="O95" s="11">
        <v>1E-3</v>
      </c>
      <c r="P95" s="11">
        <v>1.1999999999999999E-3</v>
      </c>
      <c r="Q95" s="11">
        <v>1.2999999999999999E-3</v>
      </c>
      <c r="R95" s="11">
        <v>1.5E-3</v>
      </c>
      <c r="S95" s="11">
        <v>1.6000000000000001E-3</v>
      </c>
      <c r="T95" s="11">
        <v>1.6000000000000001E-3</v>
      </c>
      <c r="U95" s="11">
        <v>1.6999999999999999E-3</v>
      </c>
      <c r="V95" s="11">
        <v>1.6999999999999999E-3</v>
      </c>
      <c r="W95" s="11">
        <v>1.6999999999999999E-3</v>
      </c>
      <c r="X95" s="11">
        <v>1.6000000000000001E-3</v>
      </c>
      <c r="Y95" s="11">
        <v>1.6000000000000001E-3</v>
      </c>
      <c r="Z95" s="11">
        <v>1.5E-3</v>
      </c>
      <c r="AA95" s="11">
        <v>1.4E-3</v>
      </c>
      <c r="AB95" s="11">
        <v>1.2999999999999999E-3</v>
      </c>
      <c r="AC95" s="11">
        <v>1.1000000000000001E-3</v>
      </c>
      <c r="AD95" s="11">
        <v>1E-3</v>
      </c>
      <c r="AE95" s="11">
        <v>8.9999999999999998E-4</v>
      </c>
      <c r="AF95" s="11">
        <v>6.9999999999999999E-4</v>
      </c>
      <c r="AG95" s="11">
        <v>5.9999999999999995E-4</v>
      </c>
      <c r="AH95" s="11">
        <v>5.0000000000000001E-4</v>
      </c>
      <c r="AI95" s="11">
        <v>2.9999999999999997E-4</v>
      </c>
      <c r="AJ95" s="11">
        <v>2.0000000000000001E-4</v>
      </c>
      <c r="AK95" s="11">
        <v>1E-4</v>
      </c>
      <c r="AL95" s="11">
        <v>0</v>
      </c>
      <c r="AM95" s="11">
        <v>-1E-4</v>
      </c>
      <c r="AN95" s="11">
        <v>-2.0000000000000001E-4</v>
      </c>
      <c r="AO95" s="11">
        <v>-2.9999999999999997E-4</v>
      </c>
      <c r="AP95" s="11">
        <v>-4.0000000000000002E-4</v>
      </c>
      <c r="AQ95" s="11">
        <v>-5.0000000000000001E-4</v>
      </c>
      <c r="AR95" s="11">
        <v>-5.9999999999999995E-4</v>
      </c>
      <c r="AS95" s="11">
        <v>-6.9999999999999999E-4</v>
      </c>
      <c r="AT95" s="11">
        <v>-8.0000000000000004E-4</v>
      </c>
      <c r="AU95" s="11">
        <v>-8.0000000000000004E-4</v>
      </c>
      <c r="AV95" s="11">
        <v>-8.0000000000000004E-4</v>
      </c>
      <c r="AW95" s="11">
        <v>-6.9999999999999999E-4</v>
      </c>
      <c r="AX95" s="11">
        <v>-5.9999999999999995E-4</v>
      </c>
      <c r="AY95" s="11">
        <v>-5.0000000000000001E-4</v>
      </c>
      <c r="AZ95" s="11">
        <v>-2.9999999999999997E-4</v>
      </c>
      <c r="BA95" s="11">
        <v>-1E-4</v>
      </c>
      <c r="BB95" s="11">
        <v>1E-4</v>
      </c>
      <c r="BC95" s="11">
        <v>2.0000000000000001E-4</v>
      </c>
      <c r="BD95" s="11">
        <v>4.0000000000000002E-4</v>
      </c>
      <c r="BE95" s="11">
        <v>5.0000000000000001E-4</v>
      </c>
      <c r="BF95" s="11">
        <v>5.9999999999999995E-4</v>
      </c>
      <c r="BG95" s="11">
        <v>6.9999999999999999E-4</v>
      </c>
      <c r="BH95" s="11">
        <v>6.9999999999999999E-4</v>
      </c>
      <c r="BI95" s="11">
        <v>6.9999999999999999E-4</v>
      </c>
      <c r="BJ95" s="11">
        <v>6.9999999999999999E-4</v>
      </c>
      <c r="BK95" s="11">
        <v>5.9999999999999995E-4</v>
      </c>
      <c r="BL95" s="11">
        <v>5.0000000000000001E-4</v>
      </c>
      <c r="BM95" s="11">
        <v>4.0000000000000002E-4</v>
      </c>
      <c r="BN95" s="11">
        <v>4.0000000000000002E-4</v>
      </c>
      <c r="BO95" s="12">
        <v>2.9999999999999997E-4</v>
      </c>
      <c r="BP95" s="12">
        <v>2.9999999999999997E-4</v>
      </c>
      <c r="BQ95" s="12">
        <v>4.0000000000000002E-4</v>
      </c>
      <c r="BR95" s="12">
        <v>4.0000000000000002E-4</v>
      </c>
      <c r="BS95" s="12">
        <v>4.0000000000000002E-4</v>
      </c>
      <c r="BT95" s="12">
        <v>4.0000000000000002E-4</v>
      </c>
      <c r="BU95" s="12">
        <v>5.0000000000000001E-4</v>
      </c>
      <c r="BV95" s="12">
        <v>5.0000000000000001E-4</v>
      </c>
      <c r="BW95" s="12">
        <v>5.0000000000000001E-4</v>
      </c>
      <c r="BX95" s="12">
        <v>5.9999999999999995E-4</v>
      </c>
      <c r="BY95" s="12">
        <v>5.9999999999999995E-4</v>
      </c>
      <c r="BZ95" s="12">
        <v>5.9999999999999995E-4</v>
      </c>
      <c r="CA95" s="12">
        <v>6.9999999999999999E-4</v>
      </c>
      <c r="CB95" s="12">
        <v>6.9999999999999999E-4</v>
      </c>
      <c r="CC95" s="12">
        <v>6.9999999999999999E-4</v>
      </c>
      <c r="CD95" s="12">
        <v>6.9999999999999999E-4</v>
      </c>
      <c r="CE95" s="12">
        <v>8.0000000000000004E-4</v>
      </c>
      <c r="CF95" s="12">
        <v>8.0000000000000004E-4</v>
      </c>
      <c r="CG95" s="12">
        <v>8.0000000000000004E-4</v>
      </c>
      <c r="CH95" s="12">
        <v>8.9999999999999998E-4</v>
      </c>
    </row>
    <row r="96" spans="1:86" x14ac:dyDescent="0.2">
      <c r="A96" s="6">
        <v>114</v>
      </c>
      <c r="B96" s="11">
        <v>-8.0000000000000004E-4</v>
      </c>
      <c r="C96" s="11">
        <v>-6.9999999999999999E-4</v>
      </c>
      <c r="D96" s="11">
        <v>-5.9999999999999995E-4</v>
      </c>
      <c r="E96" s="11">
        <v>-5.0000000000000001E-4</v>
      </c>
      <c r="F96" s="11">
        <v>-4.0000000000000002E-4</v>
      </c>
      <c r="G96" s="11">
        <v>-2.9999999999999997E-4</v>
      </c>
      <c r="H96" s="11">
        <v>-2.0000000000000001E-4</v>
      </c>
      <c r="I96" s="11">
        <v>-1E-4</v>
      </c>
      <c r="J96" s="11">
        <v>0</v>
      </c>
      <c r="K96" s="11">
        <v>1E-4</v>
      </c>
      <c r="L96" s="11">
        <v>2.0000000000000001E-4</v>
      </c>
      <c r="M96" s="11">
        <v>2.9999999999999997E-4</v>
      </c>
      <c r="N96" s="11">
        <v>4.0000000000000002E-4</v>
      </c>
      <c r="O96" s="11">
        <v>5.0000000000000001E-4</v>
      </c>
      <c r="P96" s="11">
        <v>5.9999999999999995E-4</v>
      </c>
      <c r="Q96" s="11">
        <v>6.9999999999999999E-4</v>
      </c>
      <c r="R96" s="11">
        <v>6.9999999999999999E-4</v>
      </c>
      <c r="S96" s="11">
        <v>8.0000000000000004E-4</v>
      </c>
      <c r="T96" s="11">
        <v>8.0000000000000004E-4</v>
      </c>
      <c r="U96" s="11">
        <v>8.0000000000000004E-4</v>
      </c>
      <c r="V96" s="11">
        <v>8.9999999999999998E-4</v>
      </c>
      <c r="W96" s="11">
        <v>8.0000000000000004E-4</v>
      </c>
      <c r="X96" s="11">
        <v>8.0000000000000004E-4</v>
      </c>
      <c r="Y96" s="11">
        <v>8.0000000000000004E-4</v>
      </c>
      <c r="Z96" s="11">
        <v>6.9999999999999999E-4</v>
      </c>
      <c r="AA96" s="11">
        <v>6.9999999999999999E-4</v>
      </c>
      <c r="AB96" s="11">
        <v>5.9999999999999995E-4</v>
      </c>
      <c r="AC96" s="11">
        <v>5.9999999999999995E-4</v>
      </c>
      <c r="AD96" s="11">
        <v>5.0000000000000001E-4</v>
      </c>
      <c r="AE96" s="11">
        <v>4.0000000000000002E-4</v>
      </c>
      <c r="AF96" s="11">
        <v>4.0000000000000002E-4</v>
      </c>
      <c r="AG96" s="11">
        <v>2.9999999999999997E-4</v>
      </c>
      <c r="AH96" s="11">
        <v>2.0000000000000001E-4</v>
      </c>
      <c r="AI96" s="11">
        <v>2.0000000000000001E-4</v>
      </c>
      <c r="AJ96" s="11">
        <v>1E-4</v>
      </c>
      <c r="AK96" s="11">
        <v>1E-4</v>
      </c>
      <c r="AL96" s="11">
        <v>0</v>
      </c>
      <c r="AM96" s="11">
        <v>0</v>
      </c>
      <c r="AN96" s="11">
        <v>-1E-4</v>
      </c>
      <c r="AO96" s="11">
        <v>-1E-4</v>
      </c>
      <c r="AP96" s="11">
        <v>-2.0000000000000001E-4</v>
      </c>
      <c r="AQ96" s="11">
        <v>-2.9999999999999997E-4</v>
      </c>
      <c r="AR96" s="11">
        <v>-2.9999999999999997E-4</v>
      </c>
      <c r="AS96" s="11">
        <v>-2.9999999999999997E-4</v>
      </c>
      <c r="AT96" s="11">
        <v>-4.0000000000000002E-4</v>
      </c>
      <c r="AU96" s="11">
        <v>-4.0000000000000002E-4</v>
      </c>
      <c r="AV96" s="11">
        <v>-4.0000000000000002E-4</v>
      </c>
      <c r="AW96" s="11">
        <v>-4.0000000000000002E-4</v>
      </c>
      <c r="AX96" s="11">
        <v>-2.9999999999999997E-4</v>
      </c>
      <c r="AY96" s="11">
        <v>-2.0000000000000001E-4</v>
      </c>
      <c r="AZ96" s="11">
        <v>-2.0000000000000001E-4</v>
      </c>
      <c r="BA96" s="11">
        <v>-1E-4</v>
      </c>
      <c r="BB96" s="11">
        <v>0</v>
      </c>
      <c r="BC96" s="11">
        <v>1E-4</v>
      </c>
      <c r="BD96" s="11">
        <v>2.0000000000000001E-4</v>
      </c>
      <c r="BE96" s="11">
        <v>2.9999999999999997E-4</v>
      </c>
      <c r="BF96" s="11">
        <v>2.9999999999999997E-4</v>
      </c>
      <c r="BG96" s="11">
        <v>2.9999999999999997E-4</v>
      </c>
      <c r="BH96" s="11">
        <v>4.0000000000000002E-4</v>
      </c>
      <c r="BI96" s="11">
        <v>4.0000000000000002E-4</v>
      </c>
      <c r="BJ96" s="11">
        <v>2.9999999999999997E-4</v>
      </c>
      <c r="BK96" s="11">
        <v>2.9999999999999997E-4</v>
      </c>
      <c r="BL96" s="11">
        <v>2.9999999999999997E-4</v>
      </c>
      <c r="BM96" s="11">
        <v>2.0000000000000001E-4</v>
      </c>
      <c r="BN96" s="11">
        <v>2.0000000000000001E-4</v>
      </c>
      <c r="BO96" s="12">
        <v>2.0000000000000001E-4</v>
      </c>
      <c r="BP96" s="12">
        <v>2.0000000000000001E-4</v>
      </c>
      <c r="BQ96" s="12">
        <v>2.0000000000000001E-4</v>
      </c>
      <c r="BR96" s="12">
        <v>2.0000000000000001E-4</v>
      </c>
      <c r="BS96" s="12">
        <v>2.0000000000000001E-4</v>
      </c>
      <c r="BT96" s="12">
        <v>2.0000000000000001E-4</v>
      </c>
      <c r="BU96" s="12">
        <v>2.0000000000000001E-4</v>
      </c>
      <c r="BV96" s="12">
        <v>2.9999999999999997E-4</v>
      </c>
      <c r="BW96" s="12">
        <v>2.9999999999999997E-4</v>
      </c>
      <c r="BX96" s="12">
        <v>2.9999999999999997E-4</v>
      </c>
      <c r="BY96" s="12">
        <v>2.9999999999999997E-4</v>
      </c>
      <c r="BZ96" s="12">
        <v>2.9999999999999997E-4</v>
      </c>
      <c r="CA96" s="12">
        <v>2.9999999999999997E-4</v>
      </c>
      <c r="CB96" s="12">
        <v>2.9999999999999997E-4</v>
      </c>
      <c r="CC96" s="12">
        <v>4.0000000000000002E-4</v>
      </c>
      <c r="CD96" s="12">
        <v>4.0000000000000002E-4</v>
      </c>
      <c r="CE96" s="12">
        <v>4.0000000000000002E-4</v>
      </c>
      <c r="CF96" s="12">
        <v>4.0000000000000002E-4</v>
      </c>
      <c r="CG96" s="12">
        <v>4.0000000000000002E-4</v>
      </c>
      <c r="CH96" s="12">
        <v>4.0000000000000002E-4</v>
      </c>
    </row>
    <row r="97" spans="1:86" x14ac:dyDescent="0.2">
      <c r="A97" s="6">
        <v>115</v>
      </c>
      <c r="B97" s="11">
        <v>0</v>
      </c>
      <c r="C97" s="11">
        <v>0</v>
      </c>
      <c r="D97" s="11">
        <v>0</v>
      </c>
      <c r="E97" s="11">
        <v>0</v>
      </c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v>0</v>
      </c>
      <c r="AJ97" s="11">
        <v>0</v>
      </c>
      <c r="AK97" s="11">
        <v>0</v>
      </c>
      <c r="AL97" s="11">
        <v>0</v>
      </c>
      <c r="AM97" s="11">
        <v>0</v>
      </c>
      <c r="AN97" s="11">
        <v>0</v>
      </c>
      <c r="AO97" s="11">
        <v>0</v>
      </c>
      <c r="AP97" s="11">
        <v>0</v>
      </c>
      <c r="AQ97" s="11">
        <v>0</v>
      </c>
      <c r="AR97" s="11">
        <v>0</v>
      </c>
      <c r="AS97" s="11">
        <v>0</v>
      </c>
      <c r="AT97" s="11">
        <v>0</v>
      </c>
      <c r="AU97" s="11">
        <v>0</v>
      </c>
      <c r="AV97" s="11">
        <v>0</v>
      </c>
      <c r="AW97" s="11">
        <v>0</v>
      </c>
      <c r="AX97" s="11">
        <v>0</v>
      </c>
      <c r="AY97" s="11">
        <v>0</v>
      </c>
      <c r="AZ97" s="11">
        <v>0</v>
      </c>
      <c r="BA97" s="11">
        <v>0</v>
      </c>
      <c r="BB97" s="11">
        <v>0</v>
      </c>
      <c r="BC97" s="11">
        <v>0</v>
      </c>
      <c r="BD97" s="11">
        <v>0</v>
      </c>
      <c r="BE97" s="11">
        <v>0</v>
      </c>
      <c r="BF97" s="11">
        <v>0</v>
      </c>
      <c r="BG97" s="11">
        <v>0</v>
      </c>
      <c r="BH97" s="11">
        <v>0</v>
      </c>
      <c r="BI97" s="11">
        <v>0</v>
      </c>
      <c r="BJ97" s="11">
        <v>0</v>
      </c>
      <c r="BK97" s="11">
        <v>0</v>
      </c>
      <c r="BL97" s="11">
        <v>0</v>
      </c>
      <c r="BM97" s="11">
        <v>0</v>
      </c>
      <c r="BN97" s="11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0</v>
      </c>
      <c r="BW97" s="12">
        <v>0</v>
      </c>
      <c r="BX97" s="12">
        <v>0</v>
      </c>
      <c r="BY97" s="12">
        <v>0</v>
      </c>
      <c r="BZ97" s="12">
        <v>0</v>
      </c>
      <c r="CA97" s="12">
        <v>0</v>
      </c>
      <c r="CB97" s="12">
        <v>0</v>
      </c>
      <c r="CC97" s="12">
        <v>0</v>
      </c>
      <c r="CD97" s="12">
        <v>0</v>
      </c>
      <c r="CE97" s="12">
        <v>0</v>
      </c>
      <c r="CF97" s="12">
        <v>0</v>
      </c>
      <c r="CG97" s="12">
        <v>0</v>
      </c>
      <c r="CH97" s="12">
        <v>0</v>
      </c>
    </row>
    <row r="98" spans="1:86" x14ac:dyDescent="0.2">
      <c r="A98" s="6">
        <v>116</v>
      </c>
      <c r="B98" s="11">
        <v>0</v>
      </c>
      <c r="C98" s="11">
        <v>0</v>
      </c>
      <c r="D98" s="11">
        <v>0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  <c r="AH98" s="11">
        <v>0</v>
      </c>
      <c r="AI98" s="11">
        <v>0</v>
      </c>
      <c r="AJ98" s="11">
        <v>0</v>
      </c>
      <c r="AK98" s="11">
        <v>0</v>
      </c>
      <c r="AL98" s="11">
        <v>0</v>
      </c>
      <c r="AM98" s="11">
        <v>0</v>
      </c>
      <c r="AN98" s="11">
        <v>0</v>
      </c>
      <c r="AO98" s="11">
        <v>0</v>
      </c>
      <c r="AP98" s="11">
        <v>0</v>
      </c>
      <c r="AQ98" s="11">
        <v>0</v>
      </c>
      <c r="AR98" s="11">
        <v>0</v>
      </c>
      <c r="AS98" s="11">
        <v>0</v>
      </c>
      <c r="AT98" s="11">
        <v>0</v>
      </c>
      <c r="AU98" s="11">
        <v>0</v>
      </c>
      <c r="AV98" s="11">
        <v>0</v>
      </c>
      <c r="AW98" s="11">
        <v>0</v>
      </c>
      <c r="AX98" s="11">
        <v>0</v>
      </c>
      <c r="AY98" s="11">
        <v>0</v>
      </c>
      <c r="AZ98" s="11">
        <v>0</v>
      </c>
      <c r="BA98" s="11">
        <v>0</v>
      </c>
      <c r="BB98" s="11">
        <v>0</v>
      </c>
      <c r="BC98" s="11">
        <v>0</v>
      </c>
      <c r="BD98" s="11">
        <v>0</v>
      </c>
      <c r="BE98" s="11">
        <v>0</v>
      </c>
      <c r="BF98" s="11">
        <v>0</v>
      </c>
      <c r="BG98" s="11">
        <v>0</v>
      </c>
      <c r="BH98" s="11">
        <v>0</v>
      </c>
      <c r="BI98" s="11">
        <v>0</v>
      </c>
      <c r="BJ98" s="11">
        <v>0</v>
      </c>
      <c r="BK98" s="11">
        <v>0</v>
      </c>
      <c r="BL98" s="11">
        <v>0</v>
      </c>
      <c r="BM98" s="11">
        <v>0</v>
      </c>
      <c r="BN98" s="11">
        <v>0</v>
      </c>
      <c r="BO98" s="12">
        <v>0</v>
      </c>
      <c r="BP98" s="12">
        <v>0</v>
      </c>
      <c r="BQ98" s="12">
        <v>0</v>
      </c>
      <c r="BR98" s="12">
        <v>0</v>
      </c>
      <c r="BS98" s="12">
        <v>0</v>
      </c>
      <c r="BT98" s="12">
        <v>0</v>
      </c>
      <c r="BU98" s="12">
        <v>0</v>
      </c>
      <c r="BV98" s="12">
        <v>0</v>
      </c>
      <c r="BW98" s="12">
        <v>0</v>
      </c>
      <c r="BX98" s="12">
        <v>0</v>
      </c>
      <c r="BY98" s="12">
        <v>0</v>
      </c>
      <c r="BZ98" s="12">
        <v>0</v>
      </c>
      <c r="CA98" s="12">
        <v>0</v>
      </c>
      <c r="CB98" s="12">
        <v>0</v>
      </c>
      <c r="CC98" s="12">
        <v>0</v>
      </c>
      <c r="CD98" s="12">
        <v>0</v>
      </c>
      <c r="CE98" s="12">
        <v>0</v>
      </c>
      <c r="CF98" s="12">
        <v>0</v>
      </c>
      <c r="CG98" s="12">
        <v>0</v>
      </c>
      <c r="CH98" s="12">
        <v>0</v>
      </c>
    </row>
    <row r="99" spans="1:86" x14ac:dyDescent="0.2">
      <c r="A99" s="6">
        <v>117</v>
      </c>
      <c r="B99" s="11">
        <v>0</v>
      </c>
      <c r="C99" s="11">
        <v>0</v>
      </c>
      <c r="D99" s="11">
        <v>0</v>
      </c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  <c r="AE99" s="11">
        <v>0</v>
      </c>
      <c r="AF99" s="11">
        <v>0</v>
      </c>
      <c r="AG99" s="11">
        <v>0</v>
      </c>
      <c r="AH99" s="11">
        <v>0</v>
      </c>
      <c r="AI99" s="11">
        <v>0</v>
      </c>
      <c r="AJ99" s="11">
        <v>0</v>
      </c>
      <c r="AK99" s="11">
        <v>0</v>
      </c>
      <c r="AL99" s="11">
        <v>0</v>
      </c>
      <c r="AM99" s="11">
        <v>0</v>
      </c>
      <c r="AN99" s="11">
        <v>0</v>
      </c>
      <c r="AO99" s="11">
        <v>0</v>
      </c>
      <c r="AP99" s="11">
        <v>0</v>
      </c>
      <c r="AQ99" s="11">
        <v>0</v>
      </c>
      <c r="AR99" s="11">
        <v>0</v>
      </c>
      <c r="AS99" s="11">
        <v>0</v>
      </c>
      <c r="AT99" s="11">
        <v>0</v>
      </c>
      <c r="AU99" s="11">
        <v>0</v>
      </c>
      <c r="AV99" s="11">
        <v>0</v>
      </c>
      <c r="AW99" s="11">
        <v>0</v>
      </c>
      <c r="AX99" s="11">
        <v>0</v>
      </c>
      <c r="AY99" s="11">
        <v>0</v>
      </c>
      <c r="AZ99" s="11">
        <v>0</v>
      </c>
      <c r="BA99" s="11">
        <v>0</v>
      </c>
      <c r="BB99" s="11">
        <v>0</v>
      </c>
      <c r="BC99" s="11">
        <v>0</v>
      </c>
      <c r="BD99" s="11">
        <v>0</v>
      </c>
      <c r="BE99" s="11">
        <v>0</v>
      </c>
      <c r="BF99" s="11">
        <v>0</v>
      </c>
      <c r="BG99" s="11">
        <v>0</v>
      </c>
      <c r="BH99" s="11">
        <v>0</v>
      </c>
      <c r="BI99" s="11">
        <v>0</v>
      </c>
      <c r="BJ99" s="11">
        <v>0</v>
      </c>
      <c r="BK99" s="11">
        <v>0</v>
      </c>
      <c r="BL99" s="11">
        <v>0</v>
      </c>
      <c r="BM99" s="11">
        <v>0</v>
      </c>
      <c r="BN99" s="11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0</v>
      </c>
      <c r="BW99" s="12">
        <v>0</v>
      </c>
      <c r="BX99" s="12">
        <v>0</v>
      </c>
      <c r="BY99" s="12">
        <v>0</v>
      </c>
      <c r="BZ99" s="12">
        <v>0</v>
      </c>
      <c r="CA99" s="12">
        <v>0</v>
      </c>
      <c r="CB99" s="12">
        <v>0</v>
      </c>
      <c r="CC99" s="12">
        <v>0</v>
      </c>
      <c r="CD99" s="12">
        <v>0</v>
      </c>
      <c r="CE99" s="12">
        <v>0</v>
      </c>
      <c r="CF99" s="12">
        <v>0</v>
      </c>
      <c r="CG99" s="12">
        <v>0</v>
      </c>
      <c r="CH99" s="12">
        <v>0</v>
      </c>
    </row>
    <row r="100" spans="1:86" x14ac:dyDescent="0.2">
      <c r="A100" s="6">
        <v>118</v>
      </c>
      <c r="B100" s="11">
        <v>0</v>
      </c>
      <c r="C100" s="11">
        <v>0</v>
      </c>
      <c r="D100" s="11">
        <v>0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  <c r="AF100" s="11">
        <v>0</v>
      </c>
      <c r="AG100" s="11">
        <v>0</v>
      </c>
      <c r="AH100" s="11">
        <v>0</v>
      </c>
      <c r="AI100" s="11">
        <v>0</v>
      </c>
      <c r="AJ100" s="11">
        <v>0</v>
      </c>
      <c r="AK100" s="11">
        <v>0</v>
      </c>
      <c r="AL100" s="11">
        <v>0</v>
      </c>
      <c r="AM100" s="11">
        <v>0</v>
      </c>
      <c r="AN100" s="11">
        <v>0</v>
      </c>
      <c r="AO100" s="11">
        <v>0</v>
      </c>
      <c r="AP100" s="11">
        <v>0</v>
      </c>
      <c r="AQ100" s="11">
        <v>0</v>
      </c>
      <c r="AR100" s="11">
        <v>0</v>
      </c>
      <c r="AS100" s="11">
        <v>0</v>
      </c>
      <c r="AT100" s="11">
        <v>0</v>
      </c>
      <c r="AU100" s="11">
        <v>0</v>
      </c>
      <c r="AV100" s="11">
        <v>0</v>
      </c>
      <c r="AW100" s="11">
        <v>0</v>
      </c>
      <c r="AX100" s="11">
        <v>0</v>
      </c>
      <c r="AY100" s="11">
        <v>0</v>
      </c>
      <c r="AZ100" s="11">
        <v>0</v>
      </c>
      <c r="BA100" s="11">
        <v>0</v>
      </c>
      <c r="BB100" s="11">
        <v>0</v>
      </c>
      <c r="BC100" s="11">
        <v>0</v>
      </c>
      <c r="BD100" s="11">
        <v>0</v>
      </c>
      <c r="BE100" s="11">
        <v>0</v>
      </c>
      <c r="BF100" s="11">
        <v>0</v>
      </c>
      <c r="BG100" s="11">
        <v>0</v>
      </c>
      <c r="BH100" s="11">
        <v>0</v>
      </c>
      <c r="BI100" s="11">
        <v>0</v>
      </c>
      <c r="BJ100" s="11">
        <v>0</v>
      </c>
      <c r="BK100" s="11">
        <v>0</v>
      </c>
      <c r="BL100" s="11">
        <v>0</v>
      </c>
      <c r="BM100" s="11">
        <v>0</v>
      </c>
      <c r="BN100" s="11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  <c r="CG100" s="12">
        <v>0</v>
      </c>
      <c r="CH100" s="12">
        <v>0</v>
      </c>
    </row>
    <row r="101" spans="1:86" x14ac:dyDescent="0.2">
      <c r="A101" s="6">
        <v>119</v>
      </c>
      <c r="B101" s="11">
        <v>0</v>
      </c>
      <c r="C101" s="11">
        <v>0</v>
      </c>
      <c r="D101" s="11">
        <v>0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>
        <v>0</v>
      </c>
      <c r="AG101" s="11">
        <v>0</v>
      </c>
      <c r="AH101" s="11">
        <v>0</v>
      </c>
      <c r="AI101" s="11">
        <v>0</v>
      </c>
      <c r="AJ101" s="11">
        <v>0</v>
      </c>
      <c r="AK101" s="11">
        <v>0</v>
      </c>
      <c r="AL101" s="11">
        <v>0</v>
      </c>
      <c r="AM101" s="11">
        <v>0</v>
      </c>
      <c r="AN101" s="11">
        <v>0</v>
      </c>
      <c r="AO101" s="11">
        <v>0</v>
      </c>
      <c r="AP101" s="11">
        <v>0</v>
      </c>
      <c r="AQ101" s="11">
        <v>0</v>
      </c>
      <c r="AR101" s="11">
        <v>0</v>
      </c>
      <c r="AS101" s="11">
        <v>0</v>
      </c>
      <c r="AT101" s="11">
        <v>0</v>
      </c>
      <c r="AU101" s="11">
        <v>0</v>
      </c>
      <c r="AV101" s="11">
        <v>0</v>
      </c>
      <c r="AW101" s="11">
        <v>0</v>
      </c>
      <c r="AX101" s="11">
        <v>0</v>
      </c>
      <c r="AY101" s="11">
        <v>0</v>
      </c>
      <c r="AZ101" s="11">
        <v>0</v>
      </c>
      <c r="BA101" s="11">
        <v>0</v>
      </c>
      <c r="BB101" s="11">
        <v>0</v>
      </c>
      <c r="BC101" s="11">
        <v>0</v>
      </c>
      <c r="BD101" s="11">
        <v>0</v>
      </c>
      <c r="BE101" s="11">
        <v>0</v>
      </c>
      <c r="BF101" s="11">
        <v>0</v>
      </c>
      <c r="BG101" s="11">
        <v>0</v>
      </c>
      <c r="BH101" s="11">
        <v>0</v>
      </c>
      <c r="BI101" s="11">
        <v>0</v>
      </c>
      <c r="BJ101" s="11">
        <v>0</v>
      </c>
      <c r="BK101" s="11">
        <v>0</v>
      </c>
      <c r="BL101" s="11">
        <v>0</v>
      </c>
      <c r="BM101" s="11">
        <v>0</v>
      </c>
      <c r="BN101" s="11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  <c r="CH101" s="12">
        <v>0</v>
      </c>
    </row>
    <row r="102" spans="1:86" x14ac:dyDescent="0.2">
      <c r="A102" s="6">
        <v>120</v>
      </c>
      <c r="B102" s="11">
        <v>0</v>
      </c>
      <c r="C102" s="11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  <c r="AJ102" s="11">
        <v>0</v>
      </c>
      <c r="AK102" s="11">
        <v>0</v>
      </c>
      <c r="AL102" s="11">
        <v>0</v>
      </c>
      <c r="AM102" s="11">
        <v>0</v>
      </c>
      <c r="AN102" s="11">
        <v>0</v>
      </c>
      <c r="AO102" s="11">
        <v>0</v>
      </c>
      <c r="AP102" s="11">
        <v>0</v>
      </c>
      <c r="AQ102" s="11">
        <v>0</v>
      </c>
      <c r="AR102" s="11">
        <v>0</v>
      </c>
      <c r="AS102" s="11">
        <v>0</v>
      </c>
      <c r="AT102" s="11">
        <v>0</v>
      </c>
      <c r="AU102" s="11">
        <v>0</v>
      </c>
      <c r="AV102" s="11">
        <v>0</v>
      </c>
      <c r="AW102" s="11">
        <v>0</v>
      </c>
      <c r="AX102" s="11">
        <v>0</v>
      </c>
      <c r="AY102" s="11">
        <v>0</v>
      </c>
      <c r="AZ102" s="11">
        <v>0</v>
      </c>
      <c r="BA102" s="11">
        <v>0</v>
      </c>
      <c r="BB102" s="11">
        <v>0</v>
      </c>
      <c r="BC102" s="11">
        <v>0</v>
      </c>
      <c r="BD102" s="11">
        <v>0</v>
      </c>
      <c r="BE102" s="11">
        <v>0</v>
      </c>
      <c r="BF102" s="11">
        <v>0</v>
      </c>
      <c r="BG102" s="11">
        <v>0</v>
      </c>
      <c r="BH102" s="11">
        <v>0</v>
      </c>
      <c r="BI102" s="11">
        <v>0</v>
      </c>
      <c r="BJ102" s="11">
        <v>0</v>
      </c>
      <c r="BK102" s="11">
        <v>0</v>
      </c>
      <c r="BL102" s="11">
        <v>0</v>
      </c>
      <c r="BM102" s="11">
        <v>0</v>
      </c>
      <c r="BN102" s="11">
        <v>0</v>
      </c>
      <c r="BO102" s="12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0</v>
      </c>
      <c r="CC102" s="12">
        <v>0</v>
      </c>
      <c r="CD102" s="12">
        <v>0</v>
      </c>
      <c r="CE102" s="12">
        <v>0</v>
      </c>
      <c r="CF102" s="12">
        <v>0</v>
      </c>
      <c r="CG102" s="12">
        <v>0</v>
      </c>
      <c r="CH102" s="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D3E25-882A-4435-8018-D297CD63B07E}">
  <dimension ref="A1:F15"/>
  <sheetViews>
    <sheetView zoomScale="190" workbookViewId="0">
      <selection sqref="A1:XFD1048576"/>
    </sheetView>
  </sheetViews>
  <sheetFormatPr baseColWidth="10" defaultColWidth="8.83203125" defaultRowHeight="16" x14ac:dyDescent="0.2"/>
  <cols>
    <col min="1" max="1" width="9.83203125" bestFit="1" customWidth="1"/>
    <col min="2" max="2" width="12.33203125" customWidth="1"/>
    <col min="3" max="3" width="13.1640625" customWidth="1"/>
    <col min="4" max="4" width="10" bestFit="1" customWidth="1"/>
  </cols>
  <sheetData>
    <row r="1" spans="1:6" ht="17" x14ac:dyDescent="0.2">
      <c r="A1" s="70" t="s">
        <v>83</v>
      </c>
      <c r="B1" s="71" t="s">
        <v>93</v>
      </c>
      <c r="C1" s="72" t="s">
        <v>94</v>
      </c>
      <c r="D1" s="72" t="s">
        <v>95</v>
      </c>
      <c r="E1" s="73" t="s">
        <v>92</v>
      </c>
    </row>
    <row r="2" spans="1:6" x14ac:dyDescent="0.2">
      <c r="A2" s="74" t="s">
        <v>109</v>
      </c>
      <c r="B2" s="75">
        <v>20</v>
      </c>
      <c r="C2" s="80">
        <v>13200</v>
      </c>
      <c r="D2" s="82">
        <f>474</f>
        <v>474</v>
      </c>
      <c r="E2" s="83">
        <f>517</f>
        <v>517</v>
      </c>
    </row>
    <row r="3" spans="1:6" x14ac:dyDescent="0.2">
      <c r="A3" s="76" t="s">
        <v>110</v>
      </c>
      <c r="B3" s="77">
        <v>22</v>
      </c>
      <c r="C3" s="80">
        <v>23761</v>
      </c>
      <c r="D3" s="82">
        <f>3163</f>
        <v>3163</v>
      </c>
      <c r="E3" s="83">
        <f>679</f>
        <v>679</v>
      </c>
    </row>
    <row r="4" spans="1:6" x14ac:dyDescent="0.2">
      <c r="A4" s="76" t="s">
        <v>75</v>
      </c>
      <c r="B4" s="75">
        <v>27</v>
      </c>
      <c r="C4" s="80">
        <v>29138</v>
      </c>
      <c r="D4" s="82">
        <f>2895</f>
        <v>2895</v>
      </c>
      <c r="E4" s="83">
        <f>16555</f>
        <v>16555</v>
      </c>
    </row>
    <row r="5" spans="1:6" x14ac:dyDescent="0.2">
      <c r="A5" s="76" t="s">
        <v>76</v>
      </c>
      <c r="B5" s="77">
        <v>32</v>
      </c>
      <c r="C5" s="80">
        <v>31937</v>
      </c>
      <c r="D5" s="82">
        <f>2230</f>
        <v>2230</v>
      </c>
      <c r="E5" s="83">
        <f>20832</f>
        <v>20832</v>
      </c>
    </row>
    <row r="6" spans="1:6" x14ac:dyDescent="0.2">
      <c r="A6" s="76" t="s">
        <v>77</v>
      </c>
      <c r="B6" s="75">
        <v>37</v>
      </c>
      <c r="C6" s="80">
        <v>31017</v>
      </c>
      <c r="D6" s="82">
        <f>1824</f>
        <v>1824</v>
      </c>
      <c r="E6" s="83">
        <f>22523</f>
        <v>22523</v>
      </c>
    </row>
    <row r="7" spans="1:6" x14ac:dyDescent="0.2">
      <c r="A7" s="76" t="s">
        <v>78</v>
      </c>
      <c r="B7" s="77">
        <v>42</v>
      </c>
      <c r="C7" s="80">
        <v>30270</v>
      </c>
      <c r="D7" s="82">
        <f>1594</f>
        <v>1594</v>
      </c>
      <c r="E7" s="83">
        <f>24423</f>
        <v>24423</v>
      </c>
    </row>
    <row r="8" spans="1:6" x14ac:dyDescent="0.2">
      <c r="A8" s="76" t="s">
        <v>79</v>
      </c>
      <c r="B8" s="75">
        <v>47</v>
      </c>
      <c r="C8" s="80">
        <v>31443</v>
      </c>
      <c r="D8" s="82">
        <f>1428</f>
        <v>1428</v>
      </c>
      <c r="E8" s="83">
        <f>26134</f>
        <v>26134</v>
      </c>
    </row>
    <row r="9" spans="1:6" x14ac:dyDescent="0.2">
      <c r="A9" s="76" t="s">
        <v>80</v>
      </c>
      <c r="B9" s="77">
        <v>52</v>
      </c>
      <c r="C9" s="80">
        <v>32167</v>
      </c>
      <c r="D9" s="82">
        <f>1406</f>
        <v>1406</v>
      </c>
      <c r="E9" s="83">
        <f>28252</f>
        <v>28252</v>
      </c>
    </row>
    <row r="10" spans="1:6" x14ac:dyDescent="0.2">
      <c r="A10" s="76" t="s">
        <v>81</v>
      </c>
      <c r="B10" s="75">
        <v>57</v>
      </c>
      <c r="C10" s="80">
        <v>29400</v>
      </c>
      <c r="D10" s="82">
        <f>1159</f>
        <v>1159</v>
      </c>
      <c r="E10" s="83">
        <f>24793</f>
        <v>24793</v>
      </c>
    </row>
    <row r="11" spans="1:6" x14ac:dyDescent="0.2">
      <c r="A11" s="76" t="s">
        <v>82</v>
      </c>
      <c r="B11" s="77">
        <v>62</v>
      </c>
      <c r="C11" s="80">
        <v>26598</v>
      </c>
      <c r="D11" s="84">
        <f>648</f>
        <v>648</v>
      </c>
      <c r="E11" s="83">
        <f>18254</f>
        <v>18254</v>
      </c>
    </row>
    <row r="12" spans="1:6" x14ac:dyDescent="0.2">
      <c r="A12" s="78" t="s">
        <v>123</v>
      </c>
      <c r="B12" s="79">
        <v>67</v>
      </c>
      <c r="C12" s="81">
        <v>19594</v>
      </c>
      <c r="D12" s="84">
        <f>579</f>
        <v>579</v>
      </c>
      <c r="E12" s="85">
        <f>10082</f>
        <v>10082</v>
      </c>
    </row>
    <row r="13" spans="1:6" x14ac:dyDescent="0.2">
      <c r="A13" s="66"/>
      <c r="B13" s="67"/>
      <c r="C13" s="68"/>
      <c r="D13" s="69"/>
      <c r="E13" s="66"/>
      <c r="F13" s="58"/>
    </row>
    <row r="14" spans="1:6" x14ac:dyDescent="0.2">
      <c r="A14" s="66"/>
      <c r="B14" s="67"/>
      <c r="C14" s="68"/>
      <c r="D14" s="69"/>
      <c r="E14" s="66"/>
      <c r="F14" s="58"/>
    </row>
    <row r="15" spans="1:6" x14ac:dyDescent="0.2">
      <c r="A15" s="58"/>
      <c r="B15" s="58"/>
      <c r="C15" s="58"/>
      <c r="D15" s="58"/>
      <c r="E15" s="58"/>
      <c r="F15" s="5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2CA7A-D862-2E4E-9FF7-749D1DBD9BCB}">
  <dimension ref="A1:F15"/>
  <sheetViews>
    <sheetView zoomScale="167" workbookViewId="0">
      <selection activeCell="D23" sqref="D23"/>
    </sheetView>
  </sheetViews>
  <sheetFormatPr baseColWidth="10" defaultColWidth="8.83203125" defaultRowHeight="16" x14ac:dyDescent="0.2"/>
  <cols>
    <col min="1" max="1" width="9.83203125" style="178" bestFit="1" customWidth="1"/>
    <col min="2" max="2" width="12.33203125" style="178" customWidth="1"/>
    <col min="3" max="3" width="13.1640625" style="178" customWidth="1"/>
    <col min="4" max="4" width="10" style="178" bestFit="1" customWidth="1"/>
    <col min="5" max="5" width="13.33203125" style="178" customWidth="1"/>
    <col min="6" max="16384" width="8.83203125" style="178"/>
  </cols>
  <sheetData>
    <row r="1" spans="1:6" ht="17" x14ac:dyDescent="0.2">
      <c r="A1" s="70" t="s">
        <v>83</v>
      </c>
      <c r="B1" s="71" t="s">
        <v>93</v>
      </c>
      <c r="C1" s="72" t="s">
        <v>94</v>
      </c>
      <c r="D1" s="72" t="s">
        <v>95</v>
      </c>
      <c r="E1" s="73" t="s">
        <v>92</v>
      </c>
    </row>
    <row r="2" spans="1:6" x14ac:dyDescent="0.2">
      <c r="A2" s="74" t="s">
        <v>109</v>
      </c>
      <c r="B2" s="75">
        <v>20</v>
      </c>
      <c r="C2" s="80">
        <f>18407</f>
        <v>18407</v>
      </c>
      <c r="D2" s="82">
        <f>165</f>
        <v>165</v>
      </c>
      <c r="E2" s="83">
        <f>185</f>
        <v>185</v>
      </c>
    </row>
    <row r="3" spans="1:6" x14ac:dyDescent="0.2">
      <c r="A3" s="76" t="s">
        <v>110</v>
      </c>
      <c r="B3" s="77">
        <v>22</v>
      </c>
      <c r="C3" s="80">
        <f>23984</f>
        <v>23984</v>
      </c>
      <c r="D3" s="82">
        <v>1956</v>
      </c>
      <c r="E3" s="83">
        <v>4648</v>
      </c>
    </row>
    <row r="4" spans="1:6" x14ac:dyDescent="0.2">
      <c r="A4" s="76" t="s">
        <v>75</v>
      </c>
      <c r="B4" s="75">
        <v>27</v>
      </c>
      <c r="C4" s="80">
        <f>27409</f>
        <v>27409</v>
      </c>
      <c r="D4" s="82">
        <v>2216</v>
      </c>
      <c r="E4" s="83">
        <v>15462</v>
      </c>
    </row>
    <row r="5" spans="1:6" x14ac:dyDescent="0.2">
      <c r="A5" s="76" t="s">
        <v>76</v>
      </c>
      <c r="B5" s="77">
        <v>32</v>
      </c>
      <c r="C5" s="80">
        <f>29174</f>
        <v>29174</v>
      </c>
      <c r="D5" s="82">
        <v>1561</v>
      </c>
      <c r="E5" s="83">
        <v>18382</v>
      </c>
    </row>
    <row r="6" spans="1:6" x14ac:dyDescent="0.2">
      <c r="A6" s="76" t="s">
        <v>77</v>
      </c>
      <c r="B6" s="75">
        <v>37</v>
      </c>
      <c r="C6" s="80">
        <f>28886</f>
        <v>28886</v>
      </c>
      <c r="D6" s="82">
        <v>1439</v>
      </c>
      <c r="E6" s="83">
        <v>21017</v>
      </c>
    </row>
    <row r="7" spans="1:6" x14ac:dyDescent="0.2">
      <c r="A7" s="76" t="s">
        <v>78</v>
      </c>
      <c r="B7" s="77">
        <v>42</v>
      </c>
      <c r="C7" s="80">
        <f>27173</f>
        <v>27173</v>
      </c>
      <c r="D7" s="82">
        <v>1493</v>
      </c>
      <c r="E7" s="83">
        <v>25513</v>
      </c>
    </row>
    <row r="8" spans="1:6" x14ac:dyDescent="0.2">
      <c r="A8" s="76" t="s">
        <v>79</v>
      </c>
      <c r="B8" s="75">
        <v>47</v>
      </c>
      <c r="C8" s="80">
        <f>27294</f>
        <v>27294</v>
      </c>
      <c r="D8" s="82">
        <v>1279</v>
      </c>
      <c r="E8" s="83">
        <v>27607</v>
      </c>
    </row>
    <row r="9" spans="1:6" x14ac:dyDescent="0.2">
      <c r="A9" s="76" t="s">
        <v>80</v>
      </c>
      <c r="B9" s="77">
        <v>52</v>
      </c>
      <c r="C9" s="80">
        <f>28098</f>
        <v>28098</v>
      </c>
      <c r="D9" s="82">
        <v>1124</v>
      </c>
      <c r="E9" s="83">
        <v>28593</v>
      </c>
    </row>
    <row r="10" spans="1:6" x14ac:dyDescent="0.2">
      <c r="A10" s="76" t="s">
        <v>81</v>
      </c>
      <c r="B10" s="75">
        <v>57</v>
      </c>
      <c r="C10" s="80">
        <f>27979</f>
        <v>27979</v>
      </c>
      <c r="D10" s="82">
        <v>876</v>
      </c>
      <c r="E10" s="83">
        <v>24759</v>
      </c>
    </row>
    <row r="11" spans="1:6" x14ac:dyDescent="0.2">
      <c r="A11" s="76" t="s">
        <v>82</v>
      </c>
      <c r="B11" s="77">
        <v>62</v>
      </c>
      <c r="C11" s="80">
        <f>26566</f>
        <v>26566</v>
      </c>
      <c r="D11" s="82">
        <v>443</v>
      </c>
      <c r="E11" s="83">
        <v>15320</v>
      </c>
    </row>
    <row r="12" spans="1:6" x14ac:dyDescent="0.2">
      <c r="A12" s="78" t="s">
        <v>123</v>
      </c>
      <c r="B12" s="79">
        <v>67</v>
      </c>
      <c r="C12" s="81">
        <f>17417</f>
        <v>17417</v>
      </c>
      <c r="D12" s="84">
        <v>259</v>
      </c>
      <c r="E12" s="85">
        <v>6125</v>
      </c>
    </row>
    <row r="13" spans="1:6" x14ac:dyDescent="0.2">
      <c r="A13" s="66"/>
      <c r="B13" s="67"/>
      <c r="C13" s="68"/>
      <c r="D13" s="69"/>
      <c r="E13" s="66"/>
      <c r="F13" s="58"/>
    </row>
    <row r="14" spans="1:6" x14ac:dyDescent="0.2">
      <c r="A14" s="66"/>
      <c r="B14" s="67"/>
      <c r="C14" s="68"/>
      <c r="D14" s="69"/>
      <c r="E14" s="66"/>
      <c r="F14" s="58"/>
    </row>
    <row r="15" spans="1:6" x14ac:dyDescent="0.2">
      <c r="A15" s="58"/>
      <c r="B15" s="58"/>
      <c r="C15" s="58"/>
      <c r="D15" s="58"/>
      <c r="E15" s="58"/>
      <c r="F15" s="5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4E60-BC20-A944-914A-67725043B908}">
  <dimension ref="A1:E102"/>
  <sheetViews>
    <sheetView workbookViewId="0">
      <selection sqref="A1:A1048576"/>
    </sheetView>
  </sheetViews>
  <sheetFormatPr baseColWidth="10" defaultRowHeight="16" x14ac:dyDescent="0.2"/>
  <sheetData>
    <row r="1" spans="1:5" x14ac:dyDescent="0.2">
      <c r="A1" t="s">
        <v>67</v>
      </c>
      <c r="B1" t="s">
        <v>96</v>
      </c>
      <c r="C1" t="s">
        <v>128</v>
      </c>
      <c r="D1" t="s">
        <v>129</v>
      </c>
      <c r="E1" t="s">
        <v>130</v>
      </c>
    </row>
    <row r="2" spans="1:5" x14ac:dyDescent="0.2">
      <c r="A2">
        <v>0</v>
      </c>
      <c r="B2">
        <v>26402.859934853419</v>
      </c>
      <c r="C2">
        <v>9.5000000000000001E-2</v>
      </c>
      <c r="D2">
        <v>0.11</v>
      </c>
      <c r="E2">
        <v>0.10169427400809392</v>
      </c>
    </row>
    <row r="3" spans="1:5" x14ac:dyDescent="0.2">
      <c r="A3">
        <v>1</v>
      </c>
      <c r="B3">
        <v>29087.879607665727</v>
      </c>
      <c r="C3">
        <v>7.0000000000000007E-2</v>
      </c>
      <c r="D3">
        <v>0.1075</v>
      </c>
      <c r="E3">
        <v>8.6735685020234779E-2</v>
      </c>
    </row>
    <row r="4" spans="1:5" x14ac:dyDescent="0.2">
      <c r="A4">
        <v>2</v>
      </c>
      <c r="B4">
        <v>31610.83677122273</v>
      </c>
      <c r="C4">
        <v>5.2499999999999998E-2</v>
      </c>
      <c r="D4">
        <v>6.5000000000000002E-2</v>
      </c>
      <c r="E4">
        <v>5.8078561673411591E-2</v>
      </c>
    </row>
    <row r="5" spans="1:5" x14ac:dyDescent="0.2">
      <c r="A5">
        <v>3</v>
      </c>
      <c r="B5">
        <v>33446.748704188336</v>
      </c>
      <c r="C5" s="59">
        <v>4.7500000000000001E-2</v>
      </c>
      <c r="D5">
        <v>5.5E-2</v>
      </c>
      <c r="E5">
        <v>5.0847137004046958E-2</v>
      </c>
    </row>
    <row r="6" spans="1:5" x14ac:dyDescent="0.2">
      <c r="A6">
        <v>4</v>
      </c>
      <c r="B6">
        <v>35147.420117890128</v>
      </c>
      <c r="C6" s="59">
        <v>4.4999999999999998E-2</v>
      </c>
      <c r="D6">
        <v>5.2499999999999998E-2</v>
      </c>
      <c r="E6">
        <v>4.8347137004046956E-2</v>
      </c>
    </row>
    <row r="7" spans="1:5" x14ac:dyDescent="0.2">
      <c r="A7">
        <v>5</v>
      </c>
      <c r="B7">
        <v>36846.697253668557</v>
      </c>
      <c r="C7" s="59">
        <v>4.2499999999999996E-2</v>
      </c>
      <c r="D7">
        <v>0.05</v>
      </c>
      <c r="E7">
        <v>4.5847137004046953E-2</v>
      </c>
    </row>
    <row r="8" spans="1:5" x14ac:dyDescent="0.2">
      <c r="A8">
        <v>6</v>
      </c>
      <c r="B8">
        <v>38536.012830804139</v>
      </c>
      <c r="C8" s="59">
        <v>4.2499999999999996E-2</v>
      </c>
      <c r="D8">
        <v>4.7500000000000001E-2</v>
      </c>
      <c r="E8">
        <v>4.4731424669364639E-2</v>
      </c>
    </row>
    <row r="9" spans="1:5" x14ac:dyDescent="0.2">
      <c r="A9">
        <v>7</v>
      </c>
      <c r="B9">
        <v>40259.783585802921</v>
      </c>
      <c r="C9" s="59">
        <v>0.04</v>
      </c>
      <c r="D9">
        <v>4.4999999999999998E-2</v>
      </c>
      <c r="E9">
        <v>4.2231424669364637E-2</v>
      </c>
    </row>
    <row r="10" spans="1:5" x14ac:dyDescent="0.2">
      <c r="A10">
        <v>8</v>
      </c>
      <c r="B10">
        <v>41960.011603511681</v>
      </c>
      <c r="C10" s="59">
        <v>0.04</v>
      </c>
      <c r="D10">
        <v>4.4999999999999998E-2</v>
      </c>
      <c r="E10">
        <v>4.2231424669364637E-2</v>
      </c>
    </row>
    <row r="11" spans="1:5" x14ac:dyDescent="0.2">
      <c r="A11">
        <v>9</v>
      </c>
      <c r="B11">
        <v>43732.04267267105</v>
      </c>
      <c r="C11" s="59">
        <v>3.7499999999999999E-2</v>
      </c>
      <c r="D11">
        <v>4.2499999999999996E-2</v>
      </c>
      <c r="E11">
        <v>3.9731424669364634E-2</v>
      </c>
    </row>
    <row r="12" spans="1:5" x14ac:dyDescent="0.2">
      <c r="A12">
        <v>10</v>
      </c>
      <c r="B12">
        <v>45469.579031757727</v>
      </c>
      <c r="C12" s="59">
        <v>3.7499999999999999E-2</v>
      </c>
      <c r="D12">
        <v>4.2499999999999996E-2</v>
      </c>
      <c r="E12">
        <v>3.9731424669364634E-2</v>
      </c>
    </row>
    <row r="13" spans="1:5" x14ac:dyDescent="0.2">
      <c r="A13">
        <v>11</v>
      </c>
      <c r="B13">
        <v>47276.150185805738</v>
      </c>
      <c r="C13" s="59">
        <v>3.4999999999999996E-2</v>
      </c>
      <c r="D13">
        <v>0.04</v>
      </c>
      <c r="E13">
        <v>3.7231424669364639E-2</v>
      </c>
    </row>
    <row r="14" spans="1:5" x14ac:dyDescent="0.2">
      <c r="A14">
        <v>12</v>
      </c>
      <c r="B14">
        <v>49036.308610106127</v>
      </c>
      <c r="C14" s="59">
        <v>3.4999999999999996E-2</v>
      </c>
      <c r="D14">
        <v>3.7499999999999999E-2</v>
      </c>
      <c r="E14">
        <v>3.6115712334682318E-2</v>
      </c>
    </row>
    <row r="15" spans="1:5" x14ac:dyDescent="0.2">
      <c r="A15">
        <v>13</v>
      </c>
      <c r="B15">
        <v>50807.28982582342</v>
      </c>
      <c r="C15" s="59">
        <v>3.4999999999999996E-2</v>
      </c>
      <c r="D15">
        <v>3.7499999999999999E-2</v>
      </c>
      <c r="E15">
        <v>3.6115712334682318E-2</v>
      </c>
    </row>
    <row r="16" spans="1:5" x14ac:dyDescent="0.2">
      <c r="A16">
        <v>14</v>
      </c>
      <c r="B16">
        <v>52642.231289677686</v>
      </c>
      <c r="C16" s="59">
        <v>3.4999999999999996E-2</v>
      </c>
      <c r="D16">
        <v>3.4999999999999996E-2</v>
      </c>
      <c r="E16">
        <v>3.4999999999999996E-2</v>
      </c>
    </row>
    <row r="17" spans="1:5" x14ac:dyDescent="0.2">
      <c r="A17">
        <v>15</v>
      </c>
      <c r="B17">
        <v>54484.7093848164</v>
      </c>
      <c r="C17" s="59">
        <v>3.4999999999999996E-2</v>
      </c>
      <c r="D17">
        <v>3.4999999999999996E-2</v>
      </c>
      <c r="E17">
        <v>3.4999999999999996E-2</v>
      </c>
    </row>
    <row r="18" spans="1:5" x14ac:dyDescent="0.2">
      <c r="A18">
        <v>16</v>
      </c>
      <c r="B18">
        <v>56391.674213284969</v>
      </c>
      <c r="C18" s="59">
        <v>3.4999999999999996E-2</v>
      </c>
      <c r="D18">
        <v>3.2500000000000001E-2</v>
      </c>
      <c r="E18">
        <v>3.3884287665317682E-2</v>
      </c>
    </row>
    <row r="19" spans="1:5" x14ac:dyDescent="0.2">
      <c r="A19">
        <v>17</v>
      </c>
      <c r="B19">
        <v>58302.465924256787</v>
      </c>
      <c r="C19" s="59">
        <v>3.4999999999999996E-2</v>
      </c>
      <c r="D19">
        <v>3.2500000000000001E-2</v>
      </c>
      <c r="E19">
        <v>3.3884287665317682E-2</v>
      </c>
    </row>
    <row r="20" spans="1:5" x14ac:dyDescent="0.2">
      <c r="A20">
        <v>18</v>
      </c>
      <c r="B20">
        <v>60278.003451231678</v>
      </c>
      <c r="C20" s="59">
        <v>3.2500000000000001E-2</v>
      </c>
      <c r="D20">
        <v>3.2500000000000001E-2</v>
      </c>
      <c r="E20">
        <v>3.2500000000000001E-2</v>
      </c>
    </row>
    <row r="21" spans="1:5" x14ac:dyDescent="0.2">
      <c r="A21">
        <v>19</v>
      </c>
      <c r="B21">
        <v>62237.038563396709</v>
      </c>
      <c r="C21" s="59">
        <v>3.2500000000000001E-2</v>
      </c>
      <c r="D21">
        <v>3.2500000000000001E-2</v>
      </c>
      <c r="E21">
        <v>3.2500000000000001E-2</v>
      </c>
    </row>
    <row r="22" spans="1:5" x14ac:dyDescent="0.2">
      <c r="A22">
        <v>20</v>
      </c>
      <c r="B22">
        <v>64259.742316707103</v>
      </c>
      <c r="C22" s="60">
        <v>0.03</v>
      </c>
      <c r="D22">
        <v>0.03</v>
      </c>
      <c r="E22">
        <v>0.03</v>
      </c>
    </row>
    <row r="23" spans="1:5" x14ac:dyDescent="0.2">
      <c r="A23">
        <v>21</v>
      </c>
      <c r="B23">
        <v>66187.53458620832</v>
      </c>
      <c r="C23" s="60">
        <v>0.03</v>
      </c>
      <c r="D23">
        <v>0.03</v>
      </c>
      <c r="E23">
        <v>0.03</v>
      </c>
    </row>
    <row r="24" spans="1:5" x14ac:dyDescent="0.2">
      <c r="A24">
        <v>22</v>
      </c>
      <c r="B24">
        <v>68173.160623794567</v>
      </c>
      <c r="C24" s="60">
        <v>0.03</v>
      </c>
      <c r="D24">
        <v>0.03</v>
      </c>
      <c r="E24">
        <v>0.03</v>
      </c>
    </row>
    <row r="25" spans="1:5" x14ac:dyDescent="0.2">
      <c r="A25">
        <v>23</v>
      </c>
      <c r="B25">
        <v>70218.3554425084</v>
      </c>
      <c r="C25" s="60">
        <v>0.03</v>
      </c>
      <c r="D25">
        <v>0.03</v>
      </c>
      <c r="E25">
        <v>0.03</v>
      </c>
    </row>
    <row r="26" spans="1:5" x14ac:dyDescent="0.2">
      <c r="A26">
        <v>24</v>
      </c>
      <c r="B26">
        <v>72324.906105783652</v>
      </c>
      <c r="C26" s="60">
        <v>0.03</v>
      </c>
      <c r="D26">
        <v>0.03</v>
      </c>
      <c r="E26">
        <v>0.03</v>
      </c>
    </row>
    <row r="27" spans="1:5" x14ac:dyDescent="0.2">
      <c r="A27">
        <v>25</v>
      </c>
      <c r="B27">
        <v>74494.653288957168</v>
      </c>
      <c r="C27" s="60">
        <v>0.03</v>
      </c>
      <c r="D27">
        <v>0.03</v>
      </c>
      <c r="E27">
        <v>0.03</v>
      </c>
    </row>
    <row r="28" spans="1:5" x14ac:dyDescent="0.2">
      <c r="A28">
        <v>26</v>
      </c>
      <c r="B28">
        <v>76729.492887625878</v>
      </c>
      <c r="C28" s="60">
        <v>0.03</v>
      </c>
      <c r="D28">
        <v>0.03</v>
      </c>
      <c r="E28">
        <v>0.03</v>
      </c>
    </row>
    <row r="29" spans="1:5" x14ac:dyDescent="0.2">
      <c r="A29">
        <v>27</v>
      </c>
      <c r="B29">
        <v>79031.377674254662</v>
      </c>
      <c r="C29" s="60">
        <v>0.03</v>
      </c>
      <c r="D29">
        <v>0.03</v>
      </c>
      <c r="E29">
        <v>0.03</v>
      </c>
    </row>
    <row r="30" spans="1:5" x14ac:dyDescent="0.2">
      <c r="A30">
        <v>28</v>
      </c>
      <c r="B30">
        <v>81402.319004482299</v>
      </c>
      <c r="C30" s="60">
        <v>0.03</v>
      </c>
      <c r="D30">
        <v>0.03</v>
      </c>
      <c r="E30">
        <v>0.03</v>
      </c>
    </row>
    <row r="31" spans="1:5" x14ac:dyDescent="0.2">
      <c r="A31">
        <v>29</v>
      </c>
      <c r="B31">
        <v>83844.388574616765</v>
      </c>
      <c r="C31" s="60">
        <v>0.03</v>
      </c>
      <c r="D31">
        <v>0.03</v>
      </c>
      <c r="E31">
        <v>0.03</v>
      </c>
    </row>
    <row r="32" spans="1:5" x14ac:dyDescent="0.2">
      <c r="A32">
        <v>30</v>
      </c>
      <c r="B32">
        <v>86359.720231855274</v>
      </c>
      <c r="C32" s="60">
        <v>0.03</v>
      </c>
      <c r="D32">
        <v>0.03</v>
      </c>
      <c r="E32">
        <v>0.03</v>
      </c>
    </row>
    <row r="33" spans="1:5" x14ac:dyDescent="0.2">
      <c r="A33">
        <v>31</v>
      </c>
      <c r="B33">
        <v>88950.51183881094</v>
      </c>
      <c r="C33" s="60">
        <v>0.03</v>
      </c>
      <c r="D33">
        <v>0.03</v>
      </c>
      <c r="E33">
        <v>0.03</v>
      </c>
    </row>
    <row r="34" spans="1:5" x14ac:dyDescent="0.2">
      <c r="A34">
        <v>32</v>
      </c>
      <c r="B34">
        <v>91619.027193975271</v>
      </c>
      <c r="C34" s="60">
        <v>0.03</v>
      </c>
      <c r="D34">
        <v>0.03</v>
      </c>
      <c r="E34">
        <v>0.03</v>
      </c>
    </row>
    <row r="35" spans="1:5" x14ac:dyDescent="0.2">
      <c r="A35">
        <v>33</v>
      </c>
      <c r="B35">
        <v>94367.598009794528</v>
      </c>
      <c r="C35" s="60">
        <v>0.03</v>
      </c>
      <c r="D35">
        <v>0.03</v>
      </c>
      <c r="E35">
        <v>0.03</v>
      </c>
    </row>
    <row r="36" spans="1:5" x14ac:dyDescent="0.2">
      <c r="A36">
        <v>34</v>
      </c>
      <c r="B36">
        <v>97198.625950088361</v>
      </c>
      <c r="C36" s="60">
        <v>0.03</v>
      </c>
      <c r="D36">
        <v>0.03</v>
      </c>
      <c r="E36">
        <v>0.03</v>
      </c>
    </row>
    <row r="37" spans="1:5" x14ac:dyDescent="0.2">
      <c r="A37">
        <v>35</v>
      </c>
      <c r="B37">
        <v>100114.58472859101</v>
      </c>
      <c r="C37" s="60">
        <v>0.03</v>
      </c>
      <c r="D37">
        <v>0.03</v>
      </c>
      <c r="E37">
        <v>0.03</v>
      </c>
    </row>
    <row r="38" spans="1:5" x14ac:dyDescent="0.2">
      <c r="A38">
        <v>36</v>
      </c>
      <c r="B38">
        <v>103118.02227044875</v>
      </c>
      <c r="C38" s="60">
        <v>0.03</v>
      </c>
      <c r="D38">
        <v>0.03</v>
      </c>
      <c r="E38">
        <v>0.03</v>
      </c>
    </row>
    <row r="39" spans="1:5" x14ac:dyDescent="0.2">
      <c r="A39">
        <v>37</v>
      </c>
      <c r="B39">
        <v>106211.56293856222</v>
      </c>
      <c r="C39" s="60">
        <v>0.03</v>
      </c>
      <c r="D39">
        <v>0.03</v>
      </c>
      <c r="E39">
        <v>0.03</v>
      </c>
    </row>
    <row r="40" spans="1:5" x14ac:dyDescent="0.2">
      <c r="A40">
        <v>38</v>
      </c>
      <c r="B40">
        <v>109397.90982671909</v>
      </c>
      <c r="C40" s="60">
        <v>0.03</v>
      </c>
      <c r="D40">
        <v>0.03</v>
      </c>
      <c r="E40">
        <v>0.03</v>
      </c>
    </row>
    <row r="41" spans="1:5" x14ac:dyDescent="0.2">
      <c r="A41">
        <v>39</v>
      </c>
      <c r="B41">
        <v>112679.84712152067</v>
      </c>
      <c r="C41" s="60">
        <v>0.03</v>
      </c>
      <c r="D41">
        <v>0.03</v>
      </c>
      <c r="E41">
        <v>0.03</v>
      </c>
    </row>
    <row r="42" spans="1:5" x14ac:dyDescent="0.2">
      <c r="A42">
        <v>40</v>
      </c>
      <c r="B42">
        <v>116060.24253516628</v>
      </c>
      <c r="C42" s="60">
        <v>0.03</v>
      </c>
      <c r="D42">
        <v>0.03</v>
      </c>
      <c r="E42">
        <v>0.03</v>
      </c>
    </row>
    <row r="43" spans="1:5" x14ac:dyDescent="0.2">
      <c r="A43">
        <v>41</v>
      </c>
      <c r="B43">
        <v>119542.04981122128</v>
      </c>
      <c r="C43" s="60">
        <v>0.03</v>
      </c>
      <c r="D43">
        <v>0.03</v>
      </c>
      <c r="E43">
        <v>0.03</v>
      </c>
    </row>
    <row r="44" spans="1:5" x14ac:dyDescent="0.2">
      <c r="A44">
        <v>42</v>
      </c>
      <c r="B44">
        <v>123128.31130555792</v>
      </c>
      <c r="C44" s="60">
        <v>0.03</v>
      </c>
      <c r="D44">
        <v>0.03</v>
      </c>
      <c r="E44">
        <v>0.03</v>
      </c>
    </row>
    <row r="45" spans="1:5" x14ac:dyDescent="0.2">
      <c r="A45">
        <v>43</v>
      </c>
      <c r="B45">
        <v>126822.16064472466</v>
      </c>
      <c r="C45" s="60">
        <v>0.03</v>
      </c>
      <c r="D45">
        <v>0.03</v>
      </c>
      <c r="E45">
        <v>0.03</v>
      </c>
    </row>
    <row r="46" spans="1:5" x14ac:dyDescent="0.2">
      <c r="A46">
        <v>44</v>
      </c>
      <c r="B46">
        <v>130626.82546406641</v>
      </c>
      <c r="C46" s="60">
        <v>0.03</v>
      </c>
      <c r="D46">
        <v>0.03</v>
      </c>
      <c r="E46">
        <v>0.03</v>
      </c>
    </row>
    <row r="47" spans="1:5" x14ac:dyDescent="0.2">
      <c r="A47">
        <v>45</v>
      </c>
      <c r="B47">
        <v>134545.63022798841</v>
      </c>
      <c r="C47" s="60">
        <v>0.03</v>
      </c>
      <c r="D47">
        <v>0.03</v>
      </c>
      <c r="E47">
        <v>0.03</v>
      </c>
    </row>
    <row r="48" spans="1:5" x14ac:dyDescent="0.2">
      <c r="A48">
        <v>46</v>
      </c>
      <c r="B48">
        <v>138581.99913482807</v>
      </c>
      <c r="C48" s="60">
        <v>0.03</v>
      </c>
      <c r="D48">
        <v>0.03</v>
      </c>
      <c r="E48">
        <v>0.03</v>
      </c>
    </row>
    <row r="49" spans="1:5" x14ac:dyDescent="0.2">
      <c r="A49">
        <v>47</v>
      </c>
      <c r="B49">
        <v>142739.45910887292</v>
      </c>
      <c r="C49" s="60">
        <v>0.03</v>
      </c>
      <c r="D49">
        <v>0.03</v>
      </c>
      <c r="E49">
        <v>0.03</v>
      </c>
    </row>
    <row r="50" spans="1:5" x14ac:dyDescent="0.2">
      <c r="A50">
        <v>48</v>
      </c>
      <c r="B50">
        <v>147021.6428821391</v>
      </c>
      <c r="C50" s="60">
        <v>0.03</v>
      </c>
      <c r="D50">
        <v>0.03</v>
      </c>
      <c r="E50">
        <v>0.03</v>
      </c>
    </row>
    <row r="51" spans="1:5" x14ac:dyDescent="0.2">
      <c r="A51">
        <v>49</v>
      </c>
      <c r="B51">
        <v>151432.29216860328</v>
      </c>
      <c r="C51" s="60">
        <v>0.03</v>
      </c>
      <c r="D51">
        <v>0.03</v>
      </c>
      <c r="E51">
        <v>0.03</v>
      </c>
    </row>
    <row r="52" spans="1:5" x14ac:dyDescent="0.2">
      <c r="A52">
        <v>50</v>
      </c>
      <c r="B52">
        <v>155975.26093366137</v>
      </c>
      <c r="C52" s="60">
        <v>0.03</v>
      </c>
      <c r="D52">
        <v>0.03</v>
      </c>
      <c r="E52">
        <v>0.03</v>
      </c>
    </row>
    <row r="53" spans="1:5" x14ac:dyDescent="0.2">
      <c r="A53">
        <v>51</v>
      </c>
      <c r="B53">
        <v>160654.51876167121</v>
      </c>
      <c r="C53" s="60">
        <v>0.03</v>
      </c>
      <c r="D53">
        <v>0.03</v>
      </c>
      <c r="E53">
        <v>0.03</v>
      </c>
    </row>
    <row r="54" spans="1:5" x14ac:dyDescent="0.2">
      <c r="A54">
        <v>52</v>
      </c>
      <c r="B54">
        <v>165474.15432452134</v>
      </c>
      <c r="C54" s="60">
        <v>0.03</v>
      </c>
      <c r="D54">
        <v>0.03</v>
      </c>
      <c r="E54">
        <v>0.03</v>
      </c>
    </row>
    <row r="55" spans="1:5" x14ac:dyDescent="0.2">
      <c r="A55">
        <v>53</v>
      </c>
      <c r="B55">
        <v>170438.37895425697</v>
      </c>
      <c r="C55" s="60">
        <v>0.03</v>
      </c>
      <c r="D55">
        <v>0.03</v>
      </c>
      <c r="E55">
        <v>0.03</v>
      </c>
    </row>
    <row r="56" spans="1:5" x14ac:dyDescent="0.2">
      <c r="A56">
        <v>54</v>
      </c>
      <c r="B56">
        <v>175551.53032288468</v>
      </c>
      <c r="C56" s="60">
        <v>0.03</v>
      </c>
      <c r="D56">
        <v>0.03</v>
      </c>
      <c r="E56">
        <v>0.03</v>
      </c>
    </row>
    <row r="57" spans="1:5" x14ac:dyDescent="0.2">
      <c r="A57">
        <v>55</v>
      </c>
      <c r="B57">
        <v>180818.07623257121</v>
      </c>
      <c r="C57" s="60">
        <v>0.03</v>
      </c>
      <c r="D57">
        <v>0.03</v>
      </c>
      <c r="E57">
        <v>0.03</v>
      </c>
    </row>
    <row r="58" spans="1:5" x14ac:dyDescent="0.2">
      <c r="A58">
        <v>56</v>
      </c>
      <c r="B58">
        <v>186242.61851954836</v>
      </c>
      <c r="C58" s="60">
        <v>0.03</v>
      </c>
      <c r="D58">
        <v>0.03</v>
      </c>
      <c r="E58">
        <v>0.03</v>
      </c>
    </row>
    <row r="59" spans="1:5" x14ac:dyDescent="0.2">
      <c r="A59">
        <v>57</v>
      </c>
      <c r="B59">
        <v>191829.89707513482</v>
      </c>
      <c r="C59" s="60">
        <v>0.03</v>
      </c>
      <c r="D59">
        <v>0.03</v>
      </c>
      <c r="E59">
        <v>0.03</v>
      </c>
    </row>
    <row r="60" spans="1:5" x14ac:dyDescent="0.2">
      <c r="A60">
        <v>58</v>
      </c>
      <c r="B60">
        <v>197584.79398738887</v>
      </c>
      <c r="C60" s="60">
        <v>0.03</v>
      </c>
      <c r="D60">
        <v>0.03</v>
      </c>
      <c r="E60">
        <v>0.03</v>
      </c>
    </row>
    <row r="61" spans="1:5" x14ac:dyDescent="0.2">
      <c r="A61">
        <v>59</v>
      </c>
      <c r="B61">
        <v>203512.33780701054</v>
      </c>
      <c r="C61" s="60">
        <v>0.03</v>
      </c>
      <c r="D61">
        <v>0.03</v>
      </c>
      <c r="E61">
        <v>0.03</v>
      </c>
    </row>
    <row r="62" spans="1:5" x14ac:dyDescent="0.2">
      <c r="A62">
        <v>60</v>
      </c>
      <c r="B62">
        <v>209617.70794122087</v>
      </c>
      <c r="C62" s="60">
        <v>0.03</v>
      </c>
      <c r="D62">
        <v>0.03</v>
      </c>
      <c r="E62">
        <v>0.03</v>
      </c>
    </row>
    <row r="63" spans="1:5" x14ac:dyDescent="0.2">
      <c r="A63">
        <v>61</v>
      </c>
      <c r="B63">
        <v>215906.23917945751</v>
      </c>
      <c r="C63" s="60">
        <v>0.03</v>
      </c>
      <c r="D63">
        <v>0.03</v>
      </c>
      <c r="E63">
        <v>0.03</v>
      </c>
    </row>
    <row r="64" spans="1:5" x14ac:dyDescent="0.2">
      <c r="A64">
        <v>62</v>
      </c>
      <c r="B64">
        <v>222383.42635484124</v>
      </c>
      <c r="C64" s="60">
        <v>0.03</v>
      </c>
      <c r="D64">
        <v>0.03</v>
      </c>
      <c r="E64">
        <v>0.03</v>
      </c>
    </row>
    <row r="65" spans="1:5" x14ac:dyDescent="0.2">
      <c r="A65">
        <v>63</v>
      </c>
      <c r="B65">
        <v>229054.92914548647</v>
      </c>
      <c r="C65" s="60">
        <v>0.03</v>
      </c>
      <c r="D65">
        <v>0.03</v>
      </c>
      <c r="E65">
        <v>0.03</v>
      </c>
    </row>
    <row r="66" spans="1:5" x14ac:dyDescent="0.2">
      <c r="A66">
        <v>64</v>
      </c>
      <c r="B66">
        <v>235926.57701985107</v>
      </c>
      <c r="C66" s="60">
        <v>0.03</v>
      </c>
      <c r="D66">
        <v>0.03</v>
      </c>
      <c r="E66">
        <v>0.03</v>
      </c>
    </row>
    <row r="67" spans="1:5" x14ac:dyDescent="0.2">
      <c r="A67">
        <v>65</v>
      </c>
      <c r="B67">
        <v>243004.37433044662</v>
      </c>
      <c r="C67" s="60">
        <v>0.03</v>
      </c>
      <c r="D67">
        <v>0.03</v>
      </c>
      <c r="E67">
        <v>0.03</v>
      </c>
    </row>
    <row r="68" spans="1:5" x14ac:dyDescent="0.2">
      <c r="A68">
        <v>66</v>
      </c>
      <c r="B68">
        <v>250294.50556036003</v>
      </c>
      <c r="C68" s="60">
        <v>0.03</v>
      </c>
      <c r="D68">
        <v>0.03</v>
      </c>
      <c r="E68">
        <v>0.03</v>
      </c>
    </row>
    <row r="69" spans="1:5" x14ac:dyDescent="0.2">
      <c r="A69">
        <v>67</v>
      </c>
      <c r="B69">
        <v>257803.34072717084</v>
      </c>
      <c r="C69" s="60">
        <v>0.03</v>
      </c>
      <c r="D69">
        <v>0.03</v>
      </c>
      <c r="E69">
        <v>0.03</v>
      </c>
    </row>
    <row r="70" spans="1:5" x14ac:dyDescent="0.2">
      <c r="A70">
        <v>68</v>
      </c>
      <c r="B70">
        <v>265537.44094898598</v>
      </c>
      <c r="C70" s="60">
        <v>0.03</v>
      </c>
      <c r="D70">
        <v>0.03</v>
      </c>
      <c r="E70">
        <v>0.03</v>
      </c>
    </row>
    <row r="71" spans="1:5" x14ac:dyDescent="0.2">
      <c r="A71">
        <v>69</v>
      </c>
      <c r="B71">
        <v>273503.56417745556</v>
      </c>
      <c r="C71" s="60">
        <v>0.03</v>
      </c>
      <c r="D71">
        <v>0.03</v>
      </c>
      <c r="E71">
        <v>0.03</v>
      </c>
    </row>
    <row r="72" spans="1:5" x14ac:dyDescent="0.2">
      <c r="A72">
        <v>70</v>
      </c>
      <c r="B72">
        <v>281708.67110277922</v>
      </c>
      <c r="C72" s="60">
        <v>0.03</v>
      </c>
      <c r="D72">
        <v>0.03</v>
      </c>
      <c r="E72">
        <v>0.03</v>
      </c>
    </row>
    <row r="73" spans="1:5" x14ac:dyDescent="0.2">
      <c r="A73">
        <v>71</v>
      </c>
      <c r="B73">
        <v>290159.9312358626</v>
      </c>
      <c r="C73" s="60">
        <v>0.03</v>
      </c>
      <c r="D73">
        <v>0.03</v>
      </c>
      <c r="E73">
        <v>0.03</v>
      </c>
    </row>
    <row r="74" spans="1:5" x14ac:dyDescent="0.2">
      <c r="A74">
        <v>72</v>
      </c>
      <c r="B74">
        <v>298864.7291729385</v>
      </c>
      <c r="C74" s="60">
        <v>0.03</v>
      </c>
      <c r="D74">
        <v>0.03</v>
      </c>
      <c r="E74">
        <v>0.03</v>
      </c>
    </row>
    <row r="75" spans="1:5" x14ac:dyDescent="0.2">
      <c r="A75">
        <v>73</v>
      </c>
      <c r="B75">
        <v>307830.67104812665</v>
      </c>
      <c r="C75" s="60">
        <v>0.03</v>
      </c>
      <c r="D75">
        <v>0.03</v>
      </c>
      <c r="E75">
        <v>0.03</v>
      </c>
    </row>
    <row r="76" spans="1:5" x14ac:dyDescent="0.2">
      <c r="A76">
        <v>74</v>
      </c>
      <c r="B76">
        <v>317065.59117957047</v>
      </c>
      <c r="C76" s="60">
        <v>0.03</v>
      </c>
      <c r="D76">
        <v>0.03</v>
      </c>
      <c r="E76">
        <v>0.03</v>
      </c>
    </row>
    <row r="77" spans="1:5" x14ac:dyDescent="0.2">
      <c r="A77">
        <v>75</v>
      </c>
      <c r="B77">
        <v>326577.55891495757</v>
      </c>
      <c r="C77" s="60">
        <v>0.03</v>
      </c>
      <c r="D77">
        <v>0.03</v>
      </c>
      <c r="E77">
        <v>0.03</v>
      </c>
    </row>
    <row r="78" spans="1:5" x14ac:dyDescent="0.2">
      <c r="A78">
        <v>76</v>
      </c>
      <c r="B78">
        <v>336374.88568240631</v>
      </c>
      <c r="C78" s="60">
        <v>0.03</v>
      </c>
      <c r="D78">
        <v>0.03</v>
      </c>
      <c r="E78">
        <v>0.03</v>
      </c>
    </row>
    <row r="79" spans="1:5" x14ac:dyDescent="0.2">
      <c r="A79">
        <v>77</v>
      </c>
      <c r="B79">
        <v>346466.13225287851</v>
      </c>
      <c r="C79" s="60">
        <v>0.03</v>
      </c>
      <c r="D79">
        <v>0.03</v>
      </c>
      <c r="E79">
        <v>0.03</v>
      </c>
    </row>
    <row r="80" spans="1:5" x14ac:dyDescent="0.2">
      <c r="A80">
        <v>78</v>
      </c>
      <c r="B80">
        <v>356860.11622046487</v>
      </c>
      <c r="C80" s="60">
        <v>0.03</v>
      </c>
      <c r="D80">
        <v>0.03</v>
      </c>
      <c r="E80">
        <v>0.03</v>
      </c>
    </row>
    <row r="81" spans="1:5" x14ac:dyDescent="0.2">
      <c r="A81">
        <v>79</v>
      </c>
      <c r="B81">
        <v>367565.91970707884</v>
      </c>
      <c r="C81" s="60">
        <v>0.03</v>
      </c>
      <c r="D81">
        <v>0.03</v>
      </c>
      <c r="E81">
        <v>0.03</v>
      </c>
    </row>
    <row r="82" spans="1:5" x14ac:dyDescent="0.2">
      <c r="A82">
        <v>80</v>
      </c>
      <c r="B82">
        <v>378592.89729829121</v>
      </c>
      <c r="C82" s="60">
        <v>0.03</v>
      </c>
      <c r="D82">
        <v>0.03</v>
      </c>
      <c r="E82">
        <v>0.03</v>
      </c>
    </row>
    <row r="83" spans="1:5" x14ac:dyDescent="0.2">
      <c r="A83">
        <v>81</v>
      </c>
      <c r="B83">
        <v>389950.68421723996</v>
      </c>
      <c r="C83" s="60">
        <v>0.03</v>
      </c>
      <c r="D83">
        <v>0.03</v>
      </c>
      <c r="E83">
        <v>0.03</v>
      </c>
    </row>
    <row r="84" spans="1:5" x14ac:dyDescent="0.2">
      <c r="A84">
        <v>82</v>
      </c>
      <c r="B84">
        <v>401649.20474375715</v>
      </c>
      <c r="C84" s="60">
        <v>0.03</v>
      </c>
      <c r="D84">
        <v>0.03</v>
      </c>
      <c r="E84">
        <v>0.03</v>
      </c>
    </row>
    <row r="85" spans="1:5" x14ac:dyDescent="0.2">
      <c r="A85">
        <v>83</v>
      </c>
      <c r="B85">
        <v>413698.68088606989</v>
      </c>
      <c r="C85" s="60">
        <v>0.03</v>
      </c>
      <c r="D85">
        <v>0.03</v>
      </c>
      <c r="E85">
        <v>0.03</v>
      </c>
    </row>
    <row r="86" spans="1:5" x14ac:dyDescent="0.2">
      <c r="A86">
        <v>84</v>
      </c>
      <c r="B86">
        <v>426109.64131265198</v>
      </c>
      <c r="C86" s="60">
        <v>0.03</v>
      </c>
      <c r="D86">
        <v>0.03</v>
      </c>
      <c r="E86">
        <v>0.03</v>
      </c>
    </row>
    <row r="87" spans="1:5" x14ac:dyDescent="0.2">
      <c r="A87">
        <v>85</v>
      </c>
      <c r="B87">
        <v>438892.93055203155</v>
      </c>
      <c r="C87" s="60">
        <v>0.03</v>
      </c>
      <c r="D87">
        <v>0.03</v>
      </c>
      <c r="E87">
        <v>0.03</v>
      </c>
    </row>
    <row r="88" spans="1:5" x14ac:dyDescent="0.2">
      <c r="A88">
        <v>86</v>
      </c>
      <c r="B88">
        <v>452059.7184685925</v>
      </c>
      <c r="C88" s="60">
        <v>0.03</v>
      </c>
      <c r="D88">
        <v>0.03</v>
      </c>
      <c r="E88">
        <v>0.03</v>
      </c>
    </row>
    <row r="89" spans="1:5" x14ac:dyDescent="0.2">
      <c r="A89">
        <v>87</v>
      </c>
      <c r="B89">
        <v>465621.5100226503</v>
      </c>
      <c r="C89" s="60">
        <v>0.03</v>
      </c>
      <c r="D89">
        <v>0.03</v>
      </c>
      <c r="E89">
        <v>0.03</v>
      </c>
    </row>
    <row r="90" spans="1:5" x14ac:dyDescent="0.2">
      <c r="A90">
        <v>88</v>
      </c>
      <c r="B90">
        <v>479590.15532332985</v>
      </c>
      <c r="C90" s="60">
        <v>0.03</v>
      </c>
      <c r="D90">
        <v>0.03</v>
      </c>
      <c r="E90">
        <v>0.03</v>
      </c>
    </row>
    <row r="91" spans="1:5" x14ac:dyDescent="0.2">
      <c r="A91">
        <v>89</v>
      </c>
      <c r="B91">
        <v>493977.85998302978</v>
      </c>
      <c r="C91" s="60">
        <v>0.03</v>
      </c>
      <c r="D91">
        <v>0.03</v>
      </c>
      <c r="E91">
        <v>0.03</v>
      </c>
    </row>
    <row r="92" spans="1:5" x14ac:dyDescent="0.2">
      <c r="A92">
        <v>90</v>
      </c>
      <c r="B92">
        <v>508797.19578252069</v>
      </c>
      <c r="C92" s="60">
        <v>0.03</v>
      </c>
      <c r="D92">
        <v>0.03</v>
      </c>
      <c r="E92">
        <v>0.03</v>
      </c>
    </row>
    <row r="93" spans="1:5" x14ac:dyDescent="0.2">
      <c r="A93">
        <v>91</v>
      </c>
      <c r="B93">
        <v>524061.1116559963</v>
      </c>
      <c r="C93" s="60">
        <v>0.03</v>
      </c>
      <c r="D93">
        <v>0.03</v>
      </c>
      <c r="E93">
        <v>0.03</v>
      </c>
    </row>
    <row r="94" spans="1:5" x14ac:dyDescent="0.2">
      <c r="A94">
        <v>92</v>
      </c>
      <c r="B94">
        <v>539782.94500567624</v>
      </c>
      <c r="C94" s="60">
        <v>0.03</v>
      </c>
      <c r="D94">
        <v>0.03</v>
      </c>
      <c r="E94">
        <v>0.03</v>
      </c>
    </row>
    <row r="95" spans="1:5" x14ac:dyDescent="0.2">
      <c r="A95">
        <v>93</v>
      </c>
      <c r="B95">
        <v>555976.43335584656</v>
      </c>
      <c r="C95" s="60">
        <v>0.03</v>
      </c>
      <c r="D95">
        <v>0.03</v>
      </c>
      <c r="E95">
        <v>0.03</v>
      </c>
    </row>
    <row r="96" spans="1:5" x14ac:dyDescent="0.2">
      <c r="A96">
        <v>94</v>
      </c>
      <c r="B96">
        <v>572655.72635652195</v>
      </c>
      <c r="C96" s="60">
        <v>0.03</v>
      </c>
      <c r="D96">
        <v>0.03</v>
      </c>
      <c r="E96">
        <v>0.03</v>
      </c>
    </row>
    <row r="97" spans="1:5" x14ac:dyDescent="0.2">
      <c r="A97">
        <v>95</v>
      </c>
      <c r="B97">
        <v>589835.39814721758</v>
      </c>
      <c r="C97" s="60">
        <v>0.03</v>
      </c>
      <c r="D97">
        <v>0.03</v>
      </c>
      <c r="E97">
        <v>0.03</v>
      </c>
    </row>
    <row r="98" spans="1:5" x14ac:dyDescent="0.2">
      <c r="A98">
        <v>96</v>
      </c>
      <c r="B98">
        <v>607530.46009163407</v>
      </c>
      <c r="C98" s="60">
        <v>0.03</v>
      </c>
      <c r="D98">
        <v>0.03</v>
      </c>
      <c r="E98">
        <v>0.03</v>
      </c>
    </row>
    <row r="99" spans="1:5" x14ac:dyDescent="0.2">
      <c r="A99">
        <v>97</v>
      </c>
      <c r="B99">
        <v>625756.37389438308</v>
      </c>
      <c r="C99" s="60">
        <v>0.03</v>
      </c>
      <c r="D99">
        <v>0.03</v>
      </c>
      <c r="E99">
        <v>0.03</v>
      </c>
    </row>
    <row r="100" spans="1:5" x14ac:dyDescent="0.2">
      <c r="A100">
        <v>98</v>
      </c>
      <c r="B100">
        <v>644529.06511121464</v>
      </c>
      <c r="C100" s="60">
        <v>0.03</v>
      </c>
      <c r="D100">
        <v>0.03</v>
      </c>
      <c r="E100">
        <v>0.03</v>
      </c>
    </row>
    <row r="101" spans="1:5" x14ac:dyDescent="0.2">
      <c r="A101">
        <v>99</v>
      </c>
      <c r="B101">
        <v>663864.93706455105</v>
      </c>
      <c r="C101" s="60">
        <v>0.03</v>
      </c>
      <c r="D101">
        <v>0.03</v>
      </c>
      <c r="E101">
        <v>0.03</v>
      </c>
    </row>
    <row r="102" spans="1:5" x14ac:dyDescent="0.2">
      <c r="A102">
        <v>100</v>
      </c>
      <c r="B102">
        <v>683780.88517648762</v>
      </c>
      <c r="C102" s="60">
        <v>0.03</v>
      </c>
      <c r="D102">
        <v>0.03</v>
      </c>
      <c r="E102">
        <v>0.03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4"/>
  <sheetViews>
    <sheetView workbookViewId="0">
      <selection activeCell="H1" sqref="H1"/>
    </sheetView>
  </sheetViews>
  <sheetFormatPr baseColWidth="10" defaultColWidth="8.83203125" defaultRowHeight="16" x14ac:dyDescent="0.2"/>
  <cols>
    <col min="1" max="1" width="8.83203125" style="112"/>
    <col min="2" max="2" width="11.6640625" bestFit="1" customWidth="1"/>
    <col min="3" max="3" width="9.1640625" bestFit="1" customWidth="1"/>
    <col min="4" max="4" width="11.6640625" bestFit="1" customWidth="1"/>
    <col min="5" max="13" width="9.1640625" bestFit="1" customWidth="1"/>
  </cols>
  <sheetData>
    <row r="1" spans="1:13" ht="65" thickBot="1" x14ac:dyDescent="0.25">
      <c r="A1" s="112" t="s">
        <v>0</v>
      </c>
      <c r="B1" s="122" t="s">
        <v>179</v>
      </c>
      <c r="C1" s="122" t="s">
        <v>180</v>
      </c>
      <c r="D1" s="122" t="s">
        <v>138</v>
      </c>
      <c r="E1" s="122" t="s">
        <v>139</v>
      </c>
      <c r="F1" s="122" t="s">
        <v>175</v>
      </c>
      <c r="G1" s="122" t="s">
        <v>176</v>
      </c>
      <c r="H1" s="122" t="s">
        <v>140</v>
      </c>
      <c r="I1" s="122" t="s">
        <v>141</v>
      </c>
      <c r="J1" s="122" t="s">
        <v>177</v>
      </c>
      <c r="K1" s="122" t="s">
        <v>178</v>
      </c>
      <c r="L1" s="122" t="s">
        <v>143</v>
      </c>
      <c r="M1" s="122" t="s">
        <v>142</v>
      </c>
    </row>
    <row r="2" spans="1:13" x14ac:dyDescent="0.2">
      <c r="A2" s="112">
        <v>18</v>
      </c>
      <c r="B2" s="153">
        <v>3.5553715066127069E-4</v>
      </c>
      <c r="C2" s="154">
        <v>3.5553715066127069E-4</v>
      </c>
      <c r="D2" s="155">
        <v>0</v>
      </c>
      <c r="E2" s="155">
        <v>0</v>
      </c>
      <c r="F2" s="156">
        <v>3.5E-4</v>
      </c>
      <c r="G2" s="157">
        <v>1.2999999999999999E-4</v>
      </c>
      <c r="H2" s="155">
        <v>0</v>
      </c>
      <c r="I2" s="155">
        <v>0</v>
      </c>
      <c r="J2" s="149">
        <v>3.6000000000000002E-4</v>
      </c>
      <c r="K2" s="157">
        <v>1.2999999999999999E-4</v>
      </c>
      <c r="L2" s="155">
        <v>0</v>
      </c>
      <c r="M2" s="158">
        <v>0</v>
      </c>
    </row>
    <row r="3" spans="1:13" x14ac:dyDescent="0.2">
      <c r="A3" s="112">
        <v>19</v>
      </c>
      <c r="B3" s="159">
        <v>3.7107430132254151E-4</v>
      </c>
      <c r="C3" s="143">
        <v>3.7107430132254151E-4</v>
      </c>
      <c r="D3" s="148">
        <v>0</v>
      </c>
      <c r="E3" s="148">
        <v>0</v>
      </c>
      <c r="F3" s="13">
        <v>3.6000000000000002E-4</v>
      </c>
      <c r="G3" s="139">
        <v>1.2999999999999999E-4</v>
      </c>
      <c r="H3" s="148">
        <v>0</v>
      </c>
      <c r="I3" s="148">
        <v>0</v>
      </c>
      <c r="J3" s="150">
        <v>3.8000000000000002E-4</v>
      </c>
      <c r="K3" s="139">
        <v>1.2999999999999999E-4</v>
      </c>
      <c r="L3" s="148">
        <v>0</v>
      </c>
      <c r="M3" s="160">
        <v>0</v>
      </c>
    </row>
    <row r="4" spans="1:13" x14ac:dyDescent="0.2">
      <c r="A4" s="112">
        <v>20</v>
      </c>
      <c r="B4" s="159">
        <v>3.5661145198381214E-4</v>
      </c>
      <c r="C4" s="143">
        <v>3.5661145198381214E-4</v>
      </c>
      <c r="D4" s="148">
        <v>0</v>
      </c>
      <c r="E4" s="148">
        <v>0</v>
      </c>
      <c r="F4" s="13">
        <v>3.4000000000000002E-4</v>
      </c>
      <c r="G4" s="139">
        <v>1.2999999999999999E-4</v>
      </c>
      <c r="H4" s="148">
        <v>0</v>
      </c>
      <c r="I4" s="148">
        <v>0</v>
      </c>
      <c r="J4" s="150">
        <v>3.6999999999999999E-4</v>
      </c>
      <c r="K4" s="139">
        <v>1.2999999999999999E-4</v>
      </c>
      <c r="L4" s="148">
        <v>0</v>
      </c>
      <c r="M4" s="160">
        <v>0</v>
      </c>
    </row>
    <row r="5" spans="1:13" x14ac:dyDescent="0.2">
      <c r="A5" s="112">
        <v>21</v>
      </c>
      <c r="B5" s="159">
        <v>3.3322290396762438E-4</v>
      </c>
      <c r="C5" s="143">
        <v>3.3322290396762438E-4</v>
      </c>
      <c r="D5" s="148">
        <v>0</v>
      </c>
      <c r="E5" s="148">
        <v>0</v>
      </c>
      <c r="F5" s="13">
        <v>2.9999999999999997E-4</v>
      </c>
      <c r="G5" s="139">
        <v>1.2E-4</v>
      </c>
      <c r="H5" s="148">
        <v>0</v>
      </c>
      <c r="I5" s="148">
        <v>0</v>
      </c>
      <c r="J5" s="150">
        <v>3.6000000000000002E-4</v>
      </c>
      <c r="K5" s="139">
        <v>1.2E-4</v>
      </c>
      <c r="L5" s="148">
        <v>0</v>
      </c>
      <c r="M5" s="160">
        <v>0</v>
      </c>
    </row>
    <row r="6" spans="1:13" x14ac:dyDescent="0.2">
      <c r="A6" s="112">
        <v>22</v>
      </c>
      <c r="B6" s="159">
        <v>2.9429720529016579E-4</v>
      </c>
      <c r="C6" s="143">
        <v>2.9429720529016579E-4</v>
      </c>
      <c r="D6" s="148">
        <v>0</v>
      </c>
      <c r="E6" s="148">
        <v>0</v>
      </c>
      <c r="F6" s="13">
        <v>2.5000000000000001E-4</v>
      </c>
      <c r="G6" s="139">
        <v>1E-4</v>
      </c>
      <c r="H6" s="148">
        <v>0</v>
      </c>
      <c r="I6" s="148">
        <v>0</v>
      </c>
      <c r="J6" s="150">
        <v>3.3E-4</v>
      </c>
      <c r="K6" s="139">
        <v>1.1E-4</v>
      </c>
      <c r="L6" s="148">
        <v>0</v>
      </c>
      <c r="M6" s="160">
        <v>0</v>
      </c>
    </row>
    <row r="7" spans="1:13" x14ac:dyDescent="0.2">
      <c r="A7" s="112">
        <v>23</v>
      </c>
      <c r="B7" s="159">
        <v>2.6537150661270722E-4</v>
      </c>
      <c r="C7" s="143">
        <v>2.6537150661270722E-4</v>
      </c>
      <c r="D7" s="148">
        <v>0</v>
      </c>
      <c r="E7" s="148">
        <v>0</v>
      </c>
      <c r="F7" s="13">
        <v>2.1000000000000001E-4</v>
      </c>
      <c r="G7" s="139">
        <v>9.0000000000000006E-5</v>
      </c>
      <c r="H7" s="148">
        <v>0</v>
      </c>
      <c r="I7" s="148">
        <v>0</v>
      </c>
      <c r="J7" s="150">
        <v>3.1E-4</v>
      </c>
      <c r="K7" s="139">
        <v>1E-4</v>
      </c>
      <c r="L7" s="148">
        <v>0</v>
      </c>
      <c r="M7" s="160">
        <v>0</v>
      </c>
    </row>
    <row r="8" spans="1:13" x14ac:dyDescent="0.2">
      <c r="A8" s="112">
        <v>24</v>
      </c>
      <c r="B8" s="159">
        <v>2.4090865727397797E-4</v>
      </c>
      <c r="C8" s="143">
        <v>2.4090865727397797E-4</v>
      </c>
      <c r="D8" s="148">
        <v>0</v>
      </c>
      <c r="E8" s="148">
        <v>0</v>
      </c>
      <c r="F8" s="13">
        <v>1.8000000000000001E-4</v>
      </c>
      <c r="G8" s="139">
        <v>9.0000000000000006E-5</v>
      </c>
      <c r="H8" s="148">
        <v>0</v>
      </c>
      <c r="I8" s="148">
        <v>0</v>
      </c>
      <c r="J8" s="150">
        <v>2.9E-4</v>
      </c>
      <c r="K8" s="139">
        <v>9.0000000000000006E-5</v>
      </c>
      <c r="L8" s="147">
        <v>0</v>
      </c>
      <c r="M8" s="161">
        <v>0</v>
      </c>
    </row>
    <row r="9" spans="1:13" x14ac:dyDescent="0.2">
      <c r="A9" s="145">
        <v>25</v>
      </c>
      <c r="B9" s="162">
        <v>2.2644580793524868E-4</v>
      </c>
      <c r="C9" s="146">
        <v>2.2644580793524868E-4</v>
      </c>
      <c r="D9" s="147"/>
      <c r="E9" s="147"/>
      <c r="F9" s="13">
        <v>1.6000000000000001E-4</v>
      </c>
      <c r="G9" s="139">
        <v>9.0000000000000006E-5</v>
      </c>
      <c r="H9" s="147"/>
      <c r="I9" s="147"/>
      <c r="J9" s="150">
        <v>2.7999999999999998E-4</v>
      </c>
      <c r="K9" s="139">
        <v>9.0000000000000006E-5</v>
      </c>
      <c r="L9" s="147"/>
      <c r="M9" s="161"/>
    </row>
    <row r="10" spans="1:13" x14ac:dyDescent="0.2">
      <c r="A10" s="112">
        <v>26</v>
      </c>
      <c r="B10" s="159">
        <v>2.4198295859651942E-4</v>
      </c>
      <c r="C10" s="143">
        <v>2.4198295859651942E-4</v>
      </c>
      <c r="D10" s="147"/>
      <c r="E10" s="147"/>
      <c r="F10" s="13">
        <v>1.7000000000000001E-4</v>
      </c>
      <c r="G10" s="139">
        <v>1E-4</v>
      </c>
      <c r="H10" s="148"/>
      <c r="I10" s="148"/>
      <c r="J10" s="150">
        <v>2.9999999999999997E-4</v>
      </c>
      <c r="K10" s="139">
        <v>1E-4</v>
      </c>
      <c r="L10" s="147"/>
      <c r="M10" s="161"/>
    </row>
    <row r="11" spans="1:13" x14ac:dyDescent="0.2">
      <c r="A11" s="112">
        <v>27</v>
      </c>
      <c r="B11" s="159">
        <v>2.5198295859651942E-4</v>
      </c>
      <c r="C11" s="143">
        <v>2.5198295859651942E-4</v>
      </c>
      <c r="D11" s="147"/>
      <c r="E11" s="147"/>
      <c r="F11" s="13">
        <v>1.8000000000000001E-4</v>
      </c>
      <c r="G11" s="139">
        <v>1E-4</v>
      </c>
      <c r="H11" s="148"/>
      <c r="I11" s="148"/>
      <c r="J11" s="150">
        <v>3.1E-4</v>
      </c>
      <c r="K11" s="139">
        <v>1.1E-4</v>
      </c>
      <c r="L11" s="148"/>
      <c r="M11" s="160"/>
    </row>
    <row r="12" spans="1:13" x14ac:dyDescent="0.2">
      <c r="A12" s="112">
        <v>28</v>
      </c>
      <c r="B12" s="159">
        <v>2.6752010925779008E-4</v>
      </c>
      <c r="C12" s="143">
        <v>2.6752010925779008E-4</v>
      </c>
      <c r="D12" s="147"/>
      <c r="E12" s="147"/>
      <c r="F12" s="13">
        <v>1.9000000000000001E-4</v>
      </c>
      <c r="G12" s="139">
        <v>1.1E-4</v>
      </c>
      <c r="H12" s="148"/>
      <c r="I12" s="148"/>
      <c r="J12" s="150">
        <v>3.3E-4</v>
      </c>
      <c r="K12" s="139">
        <v>1.2E-4</v>
      </c>
      <c r="L12" s="148"/>
      <c r="M12" s="160"/>
    </row>
    <row r="13" spans="1:13" x14ac:dyDescent="0.2">
      <c r="A13" s="112">
        <v>29</v>
      </c>
      <c r="B13" s="159">
        <v>2.8198295859651945E-4</v>
      </c>
      <c r="C13" s="143">
        <v>2.8198295859651945E-4</v>
      </c>
      <c r="D13" s="147"/>
      <c r="E13" s="147"/>
      <c r="F13" s="13">
        <v>2.1000000000000001E-4</v>
      </c>
      <c r="G13" s="139">
        <v>1.2E-4</v>
      </c>
      <c r="H13" s="148"/>
      <c r="I13" s="148"/>
      <c r="J13" s="150">
        <v>3.4000000000000002E-4</v>
      </c>
      <c r="K13" s="139">
        <v>1.2999999999999999E-4</v>
      </c>
      <c r="L13" s="148"/>
      <c r="M13" s="160"/>
    </row>
    <row r="14" spans="1:13" x14ac:dyDescent="0.2">
      <c r="A14" s="112">
        <v>30</v>
      </c>
      <c r="B14" s="159">
        <v>2.9752010925779016E-4</v>
      </c>
      <c r="C14" s="143">
        <v>2.9752010925779016E-4</v>
      </c>
      <c r="D14" s="147"/>
      <c r="E14" s="147"/>
      <c r="F14" s="13">
        <v>2.2000000000000001E-4</v>
      </c>
      <c r="G14" s="139">
        <v>1.3999999999999999E-4</v>
      </c>
      <c r="H14" s="148"/>
      <c r="I14" s="148"/>
      <c r="J14" s="150">
        <v>3.6000000000000002E-4</v>
      </c>
      <c r="K14" s="139">
        <v>1.4999999999999999E-4</v>
      </c>
      <c r="L14" s="148"/>
      <c r="M14" s="160"/>
    </row>
    <row r="15" spans="1:13" x14ac:dyDescent="0.2">
      <c r="A15" s="112">
        <v>31</v>
      </c>
      <c r="B15" s="159">
        <v>3.1752010925779016E-4</v>
      </c>
      <c r="C15" s="143">
        <v>3.1752010925779016E-4</v>
      </c>
      <c r="D15" s="147"/>
      <c r="E15" s="147"/>
      <c r="F15" s="13">
        <v>2.4000000000000001E-4</v>
      </c>
      <c r="G15" s="139">
        <v>1.4999999999999999E-4</v>
      </c>
      <c r="H15" s="148"/>
      <c r="I15" s="148"/>
      <c r="J15" s="150">
        <v>3.8000000000000002E-4</v>
      </c>
      <c r="K15" s="139">
        <v>1.6000000000000001E-4</v>
      </c>
      <c r="L15" s="148"/>
      <c r="M15" s="160"/>
    </row>
    <row r="16" spans="1:13" x14ac:dyDescent="0.2">
      <c r="A16" s="112">
        <v>32</v>
      </c>
      <c r="B16" s="159">
        <v>3.3305725991906088E-4</v>
      </c>
      <c r="C16" s="143">
        <v>3.3305725991906088E-4</v>
      </c>
      <c r="D16" s="147"/>
      <c r="E16" s="147"/>
      <c r="F16" s="13">
        <v>2.5000000000000001E-4</v>
      </c>
      <c r="G16" s="139">
        <v>1.6000000000000001E-4</v>
      </c>
      <c r="H16" s="148"/>
      <c r="I16" s="148"/>
      <c r="J16" s="150">
        <v>4.0000000000000002E-4</v>
      </c>
      <c r="K16" s="139">
        <v>1.8000000000000001E-4</v>
      </c>
      <c r="L16" s="148"/>
      <c r="M16" s="160"/>
    </row>
    <row r="17" spans="1:13" x14ac:dyDescent="0.2">
      <c r="A17" s="112">
        <v>33</v>
      </c>
      <c r="B17" s="159">
        <v>3.5305725991906087E-4</v>
      </c>
      <c r="C17" s="143">
        <v>3.5305725991906087E-4</v>
      </c>
      <c r="D17" s="147"/>
      <c r="E17" s="147"/>
      <c r="F17" s="13">
        <v>2.7E-4</v>
      </c>
      <c r="G17" s="139">
        <v>1.7000000000000001E-4</v>
      </c>
      <c r="H17" s="148"/>
      <c r="I17" s="148"/>
      <c r="J17" s="150">
        <v>4.2000000000000002E-4</v>
      </c>
      <c r="K17" s="139">
        <v>1.9000000000000001E-4</v>
      </c>
      <c r="L17" s="148"/>
      <c r="M17" s="160"/>
    </row>
    <row r="18" spans="1:13" x14ac:dyDescent="0.2">
      <c r="A18" s="112">
        <v>34</v>
      </c>
      <c r="B18" s="159">
        <v>3.6859441058033159E-4</v>
      </c>
      <c r="C18" s="143">
        <v>3.6859441058033159E-4</v>
      </c>
      <c r="D18" s="147"/>
      <c r="E18" s="147"/>
      <c r="F18" s="13">
        <v>2.7999999999999998E-4</v>
      </c>
      <c r="G18" s="139">
        <v>1.9000000000000001E-4</v>
      </c>
      <c r="H18" s="148"/>
      <c r="I18" s="148"/>
      <c r="J18" s="150">
        <v>4.4000000000000002E-4</v>
      </c>
      <c r="K18" s="139">
        <v>2.1000000000000001E-4</v>
      </c>
      <c r="L18" s="148"/>
      <c r="M18" s="160"/>
    </row>
    <row r="19" spans="1:13" x14ac:dyDescent="0.2">
      <c r="A19" s="112">
        <v>35</v>
      </c>
      <c r="B19" s="159">
        <v>3.9413156124160233E-4</v>
      </c>
      <c r="C19" s="143">
        <v>3.9413156124160233E-4</v>
      </c>
      <c r="D19" s="147"/>
      <c r="E19" s="147"/>
      <c r="F19" s="13">
        <v>2.9999999999999997E-4</v>
      </c>
      <c r="G19" s="139">
        <v>2.0000000000000001E-4</v>
      </c>
      <c r="H19" s="148"/>
      <c r="I19" s="148"/>
      <c r="J19" s="150">
        <v>4.6999999999999999E-4</v>
      </c>
      <c r="K19" s="139">
        <v>2.3000000000000001E-4</v>
      </c>
      <c r="L19" s="148"/>
      <c r="M19" s="160"/>
    </row>
    <row r="20" spans="1:13" x14ac:dyDescent="0.2">
      <c r="A20" s="112">
        <v>36</v>
      </c>
      <c r="B20" s="159">
        <v>4.1966871190287302E-4</v>
      </c>
      <c r="C20" s="143">
        <v>4.1966871190287302E-4</v>
      </c>
      <c r="D20" s="147"/>
      <c r="E20" s="147"/>
      <c r="F20" s="13">
        <v>3.2000000000000003E-4</v>
      </c>
      <c r="G20" s="139">
        <v>2.2000000000000001E-4</v>
      </c>
      <c r="H20" s="148"/>
      <c r="I20" s="148"/>
      <c r="J20" s="150">
        <v>5.0000000000000001E-4</v>
      </c>
      <c r="K20" s="139">
        <v>2.5000000000000001E-4</v>
      </c>
      <c r="L20" s="148"/>
      <c r="M20" s="160"/>
    </row>
    <row r="21" spans="1:13" x14ac:dyDescent="0.2">
      <c r="A21" s="112">
        <v>37</v>
      </c>
      <c r="B21" s="159">
        <v>4.452058625641437E-4</v>
      </c>
      <c r="C21" s="143">
        <v>4.452058625641437E-4</v>
      </c>
      <c r="D21" s="147"/>
      <c r="E21" s="147"/>
      <c r="F21" s="13">
        <v>3.4000000000000002E-4</v>
      </c>
      <c r="G21" s="139">
        <v>2.4000000000000001E-4</v>
      </c>
      <c r="H21" s="148"/>
      <c r="I21" s="148"/>
      <c r="J21" s="150">
        <v>5.2999999999999998E-4</v>
      </c>
      <c r="K21" s="139">
        <v>2.7999999999999998E-4</v>
      </c>
      <c r="L21" s="148"/>
      <c r="M21" s="160"/>
    </row>
    <row r="22" spans="1:13" x14ac:dyDescent="0.2">
      <c r="A22" s="112">
        <v>38</v>
      </c>
      <c r="B22" s="159">
        <v>4.8074301322541447E-4</v>
      </c>
      <c r="C22" s="143">
        <v>4.8074301322541447E-4</v>
      </c>
      <c r="D22" s="147"/>
      <c r="E22" s="147"/>
      <c r="F22" s="13">
        <v>3.6999999999999999E-4</v>
      </c>
      <c r="G22" s="139">
        <v>2.5999999999999998E-4</v>
      </c>
      <c r="H22" s="148"/>
      <c r="I22" s="148"/>
      <c r="J22" s="150">
        <v>5.6999999999999998E-4</v>
      </c>
      <c r="K22" s="139">
        <v>2.9999999999999997E-4</v>
      </c>
      <c r="L22" s="148"/>
      <c r="M22" s="160"/>
    </row>
    <row r="23" spans="1:13" x14ac:dyDescent="0.2">
      <c r="A23" s="112">
        <v>39</v>
      </c>
      <c r="B23" s="159">
        <v>5.1181731454795596E-4</v>
      </c>
      <c r="C23" s="143">
        <v>5.1181731454795596E-4</v>
      </c>
      <c r="D23" s="147"/>
      <c r="E23" s="147"/>
      <c r="F23" s="13">
        <v>3.8999999999999999E-4</v>
      </c>
      <c r="G23" s="139">
        <v>2.9E-4</v>
      </c>
      <c r="H23" s="148"/>
      <c r="I23" s="148"/>
      <c r="J23" s="150">
        <v>6.0999999999999997E-4</v>
      </c>
      <c r="K23" s="139">
        <v>3.3E-4</v>
      </c>
      <c r="L23" s="148"/>
      <c r="M23" s="160"/>
    </row>
    <row r="24" spans="1:13" x14ac:dyDescent="0.2">
      <c r="A24" s="112">
        <v>40</v>
      </c>
      <c r="B24" s="159">
        <v>5.5289161587049741E-4</v>
      </c>
      <c r="C24" s="143">
        <v>5.5289161587049741E-4</v>
      </c>
      <c r="D24" s="147"/>
      <c r="E24" s="147"/>
      <c r="F24" s="13">
        <v>4.2000000000000002E-4</v>
      </c>
      <c r="G24" s="139">
        <v>3.1E-4</v>
      </c>
      <c r="H24" s="148"/>
      <c r="I24" s="148"/>
      <c r="J24" s="150">
        <v>6.6E-4</v>
      </c>
      <c r="K24" s="139">
        <v>3.6000000000000002E-4</v>
      </c>
      <c r="L24" s="148"/>
      <c r="M24" s="160"/>
    </row>
    <row r="25" spans="1:13" x14ac:dyDescent="0.2">
      <c r="A25" s="112">
        <v>41</v>
      </c>
      <c r="B25" s="159">
        <v>5.984287665317681E-4</v>
      </c>
      <c r="C25" s="143">
        <v>5.984287665317681E-4</v>
      </c>
      <c r="D25" s="147"/>
      <c r="E25" s="147"/>
      <c r="F25" s="13">
        <v>4.6000000000000001E-4</v>
      </c>
      <c r="G25" s="139">
        <v>3.4000000000000002E-4</v>
      </c>
      <c r="H25" s="148"/>
      <c r="I25" s="148"/>
      <c r="J25" s="150">
        <v>7.1000000000000002E-4</v>
      </c>
      <c r="K25" s="139">
        <v>4.0000000000000002E-4</v>
      </c>
      <c r="L25" s="148"/>
      <c r="M25" s="160"/>
    </row>
    <row r="26" spans="1:13" x14ac:dyDescent="0.2">
      <c r="A26" s="112">
        <v>42</v>
      </c>
      <c r="B26" s="159">
        <v>6.4950306785430947E-4</v>
      </c>
      <c r="C26" s="143">
        <v>6.4950306785430947E-4</v>
      </c>
      <c r="D26" s="147"/>
      <c r="E26" s="147"/>
      <c r="F26" s="13">
        <v>5.0000000000000001E-4</v>
      </c>
      <c r="G26" s="139">
        <v>3.6999999999999999E-4</v>
      </c>
      <c r="H26" s="148"/>
      <c r="I26" s="148"/>
      <c r="J26" s="150">
        <v>7.6999999999999996E-4</v>
      </c>
      <c r="K26" s="139">
        <v>4.2999999999999999E-4</v>
      </c>
      <c r="L26" s="148"/>
      <c r="M26" s="160"/>
    </row>
    <row r="27" spans="1:13" x14ac:dyDescent="0.2">
      <c r="A27" s="112">
        <v>43</v>
      </c>
      <c r="B27" s="159">
        <v>7.050402185155804E-4</v>
      </c>
      <c r="C27" s="143">
        <v>7.050402185155804E-4</v>
      </c>
      <c r="D27" s="147"/>
      <c r="E27" s="147"/>
      <c r="F27" s="13">
        <v>5.5000000000000003E-4</v>
      </c>
      <c r="G27" s="139">
        <v>4.0999999999999999E-4</v>
      </c>
      <c r="H27" s="148"/>
      <c r="I27" s="148"/>
      <c r="J27" s="150">
        <v>8.3000000000000001E-4</v>
      </c>
      <c r="K27" s="139">
        <v>4.6999999999999999E-4</v>
      </c>
      <c r="L27" s="148"/>
      <c r="M27" s="160"/>
    </row>
    <row r="28" spans="1:13" x14ac:dyDescent="0.2">
      <c r="A28" s="112">
        <v>44</v>
      </c>
      <c r="B28" s="159">
        <v>7.6611451983812169E-4</v>
      </c>
      <c r="C28" s="143">
        <v>7.6611451983812169E-4</v>
      </c>
      <c r="D28" s="147"/>
      <c r="E28" s="147"/>
      <c r="F28" s="13">
        <v>5.9999999999999995E-4</v>
      </c>
      <c r="G28" s="139">
        <v>4.4000000000000002E-4</v>
      </c>
      <c r="H28" s="148"/>
      <c r="I28" s="148"/>
      <c r="J28" s="150">
        <v>8.9999999999999998E-4</v>
      </c>
      <c r="K28" s="139">
        <v>5.1000000000000004E-4</v>
      </c>
      <c r="L28" s="148"/>
      <c r="M28" s="160"/>
    </row>
    <row r="29" spans="1:13" x14ac:dyDescent="0.2">
      <c r="A29" s="112">
        <v>45</v>
      </c>
      <c r="B29" s="159">
        <v>8.4165167049939245E-4</v>
      </c>
      <c r="C29" s="143">
        <v>8.4165167049939245E-4</v>
      </c>
      <c r="D29" s="147"/>
      <c r="E29" s="147"/>
      <c r="F29" s="13">
        <v>6.7000000000000002E-4</v>
      </c>
      <c r="G29" s="139">
        <v>4.8000000000000001E-4</v>
      </c>
      <c r="H29" s="148"/>
      <c r="I29" s="148"/>
      <c r="J29" s="150">
        <v>9.7999999999999997E-4</v>
      </c>
      <c r="K29" s="139">
        <v>5.5999999999999995E-4</v>
      </c>
      <c r="L29" s="148"/>
      <c r="M29" s="160"/>
    </row>
    <row r="30" spans="1:13" x14ac:dyDescent="0.2">
      <c r="A30" s="112">
        <v>46</v>
      </c>
      <c r="B30" s="159">
        <v>9.2272597182193391E-4</v>
      </c>
      <c r="C30" s="143">
        <v>9.2272597182193391E-4</v>
      </c>
      <c r="D30" s="147"/>
      <c r="E30" s="147"/>
      <c r="F30" s="13">
        <v>7.3999999999999999E-4</v>
      </c>
      <c r="G30" s="139">
        <v>5.2999999999999998E-4</v>
      </c>
      <c r="H30" s="148"/>
      <c r="I30" s="148"/>
      <c r="J30" s="150">
        <v>1.07E-3</v>
      </c>
      <c r="K30" s="139">
        <v>6.0999999999999997E-4</v>
      </c>
      <c r="L30" s="148"/>
      <c r="M30" s="160"/>
    </row>
    <row r="31" spans="1:13" x14ac:dyDescent="0.2">
      <c r="A31" s="112">
        <v>47</v>
      </c>
      <c r="B31" s="159">
        <v>1.0082631224832047E-3</v>
      </c>
      <c r="C31" s="143">
        <v>1.0082631224832047E-3</v>
      </c>
      <c r="D31" s="147"/>
      <c r="E31" s="147"/>
      <c r="F31" s="13">
        <v>8.1999999999999998E-4</v>
      </c>
      <c r="G31" s="139">
        <v>5.8E-4</v>
      </c>
      <c r="H31" s="148"/>
      <c r="I31" s="148"/>
      <c r="J31" s="150">
        <v>1.16E-3</v>
      </c>
      <c r="K31" s="139">
        <v>6.6E-4</v>
      </c>
      <c r="L31" s="148"/>
      <c r="M31" s="160"/>
    </row>
    <row r="32" spans="1:13" x14ac:dyDescent="0.2">
      <c r="A32" s="112">
        <v>48</v>
      </c>
      <c r="B32" s="159">
        <v>1.1093374238057461E-3</v>
      </c>
      <c r="C32" s="143">
        <v>1.1093374238057461E-3</v>
      </c>
      <c r="D32" s="147"/>
      <c r="E32" s="147"/>
      <c r="F32" s="119">
        <v>9.1E-4</v>
      </c>
      <c r="G32" s="139">
        <v>6.3000000000000003E-4</v>
      </c>
      <c r="H32" s="148"/>
      <c r="I32" s="148"/>
      <c r="J32" s="150">
        <v>1.2700000000000001E-3</v>
      </c>
      <c r="K32" s="139">
        <v>7.1000000000000002E-4</v>
      </c>
      <c r="L32" s="148"/>
      <c r="M32" s="160"/>
    </row>
    <row r="33" spans="1:13" x14ac:dyDescent="0.2">
      <c r="A33" s="112">
        <v>49</v>
      </c>
      <c r="B33" s="159">
        <v>1.2104117251282875E-3</v>
      </c>
      <c r="C33" s="143">
        <v>1.2104117251282875E-3</v>
      </c>
      <c r="D33" s="147"/>
      <c r="E33" s="147"/>
      <c r="F33" s="13">
        <v>1E-3</v>
      </c>
      <c r="G33" s="139">
        <v>6.8000000000000005E-4</v>
      </c>
      <c r="H33" s="148"/>
      <c r="I33" s="148"/>
      <c r="J33" s="150">
        <v>1.3799999999999999E-3</v>
      </c>
      <c r="K33" s="139">
        <v>7.6999999999999996E-4</v>
      </c>
      <c r="L33" s="148"/>
      <c r="M33" s="160"/>
    </row>
    <row r="34" spans="1:13" s="119" customFormat="1" x14ac:dyDescent="0.2">
      <c r="A34" s="114">
        <v>50</v>
      </c>
      <c r="B34" s="159">
        <v>1.3204117251282876E-3</v>
      </c>
      <c r="C34" s="143">
        <v>1.3204117251282876E-3</v>
      </c>
      <c r="D34" s="113">
        <v>1.9021486026450831E-3</v>
      </c>
      <c r="E34" s="113">
        <v>2.0732882075898012E-3</v>
      </c>
      <c r="F34" s="13">
        <v>1.1100000000000001E-3</v>
      </c>
      <c r="G34" s="139">
        <v>7.2999999999999996E-4</v>
      </c>
      <c r="H34" s="120">
        <v>1.8799999999999999E-3</v>
      </c>
      <c r="I34" s="120">
        <v>1.926E-3</v>
      </c>
      <c r="J34" s="150">
        <v>1.49E-3</v>
      </c>
      <c r="K34" s="139">
        <v>8.3000000000000001E-4</v>
      </c>
      <c r="L34" s="121">
        <v>1.92E-3</v>
      </c>
      <c r="M34" s="163">
        <v>2.1919999999999999E-3</v>
      </c>
    </row>
    <row r="35" spans="1:13" x14ac:dyDescent="0.2">
      <c r="A35" s="112">
        <v>51</v>
      </c>
      <c r="B35" s="159">
        <v>1.4414860264508288E-3</v>
      </c>
      <c r="C35" s="143">
        <v>1.4414860264508288E-3</v>
      </c>
      <c r="D35" s="144">
        <v>2.1643386640021692E-3</v>
      </c>
      <c r="E35" s="144">
        <v>2.192815419608158E-3</v>
      </c>
      <c r="F35" s="13">
        <v>1.2199999999999999E-3</v>
      </c>
      <c r="G35" s="139">
        <v>7.9000000000000001E-4</v>
      </c>
      <c r="H35" s="164">
        <v>2.1392E-3</v>
      </c>
      <c r="I35" s="164">
        <v>2.0370000000000002E-3</v>
      </c>
      <c r="J35" s="150">
        <v>1.6199999999999999E-3</v>
      </c>
      <c r="K35" s="139">
        <v>8.9999999999999998E-4</v>
      </c>
      <c r="L35" s="165">
        <v>2.1846000000000001E-3</v>
      </c>
      <c r="M35" s="166">
        <v>2.3184E-3</v>
      </c>
    </row>
    <row r="36" spans="1:13" x14ac:dyDescent="0.2">
      <c r="A36" s="112">
        <v>52</v>
      </c>
      <c r="B36" s="159">
        <v>1.5625603277733702E-3</v>
      </c>
      <c r="C36" s="143">
        <v>1.5625603277733702E-3</v>
      </c>
      <c r="D36" s="144">
        <v>2.1832609543989316E-3</v>
      </c>
      <c r="E36" s="144">
        <v>2.3123426316265148E-3</v>
      </c>
      <c r="F36" s="13">
        <v>1.33E-3</v>
      </c>
      <c r="G36" s="139">
        <v>8.5999999999999998E-4</v>
      </c>
      <c r="H36" s="164">
        <v>2.1548000000000001E-3</v>
      </c>
      <c r="I36" s="164">
        <v>2.1480000000000002E-3</v>
      </c>
      <c r="J36" s="150">
        <v>1.75E-3</v>
      </c>
      <c r="K36" s="139">
        <v>9.7000000000000005E-4</v>
      </c>
      <c r="L36" s="165">
        <v>2.2062000000000002E-3</v>
      </c>
      <c r="M36" s="166">
        <v>2.4448E-3</v>
      </c>
    </row>
    <row r="37" spans="1:13" x14ac:dyDescent="0.2">
      <c r="A37" s="112">
        <v>53</v>
      </c>
      <c r="B37" s="159">
        <v>1.6980974784346413E-3</v>
      </c>
      <c r="C37" s="143">
        <v>1.6980974784346413E-3</v>
      </c>
      <c r="D37" s="144">
        <v>2.2021832447956941E-3</v>
      </c>
      <c r="E37" s="144">
        <v>2.4318698436448715E-3</v>
      </c>
      <c r="F37" s="13">
        <v>1.4599999999999999E-3</v>
      </c>
      <c r="G37" s="139">
        <v>9.2000000000000003E-4</v>
      </c>
      <c r="H37" s="164">
        <v>2.1704000000000003E-3</v>
      </c>
      <c r="I37" s="164">
        <v>2.2590000000000002E-3</v>
      </c>
      <c r="J37" s="150">
        <v>1.89E-3</v>
      </c>
      <c r="K37" s="139">
        <v>1.0499999999999999E-3</v>
      </c>
      <c r="L37" s="165">
        <v>2.2278000000000003E-3</v>
      </c>
      <c r="M37" s="166">
        <v>2.5712E-3</v>
      </c>
    </row>
    <row r="38" spans="1:13" x14ac:dyDescent="0.2">
      <c r="A38" s="112">
        <v>54</v>
      </c>
      <c r="B38" s="159">
        <v>1.8336346290959119E-3</v>
      </c>
      <c r="C38" s="143">
        <v>1.8336346290959119E-3</v>
      </c>
      <c r="D38" s="144">
        <v>2.2211055351924565E-3</v>
      </c>
      <c r="E38" s="144">
        <v>2.5513970556632283E-3</v>
      </c>
      <c r="F38" s="13">
        <v>1.5900000000000001E-3</v>
      </c>
      <c r="G38" s="139">
        <v>9.8999999999999999E-4</v>
      </c>
      <c r="H38" s="164">
        <v>2.1860000000000004E-3</v>
      </c>
      <c r="I38" s="164">
        <v>2.3700000000000001E-3</v>
      </c>
      <c r="J38" s="150">
        <v>2.0300000000000001E-3</v>
      </c>
      <c r="K38" s="139">
        <v>1.1299999999999999E-3</v>
      </c>
      <c r="L38" s="165">
        <v>2.2494000000000004E-3</v>
      </c>
      <c r="M38" s="166">
        <v>2.6976000000000001E-3</v>
      </c>
    </row>
    <row r="39" spans="1:13" x14ac:dyDescent="0.2">
      <c r="A39" s="112">
        <v>55</v>
      </c>
      <c r="B39" s="159">
        <v>1.9802460810797238E-3</v>
      </c>
      <c r="C39" s="143">
        <v>1.9802460810797238E-3</v>
      </c>
      <c r="D39" s="144">
        <v>3.2130989094305137E-3</v>
      </c>
      <c r="E39" s="144">
        <v>2.670924267681586E-3</v>
      </c>
      <c r="F39" s="13">
        <v>1.72E-3</v>
      </c>
      <c r="G39" s="139">
        <v>1.07E-3</v>
      </c>
      <c r="H39" s="164">
        <v>3.176E-3</v>
      </c>
      <c r="I39" s="164">
        <v>2.4810000000000001E-3</v>
      </c>
      <c r="J39" s="150">
        <v>2.1900000000000001E-3</v>
      </c>
      <c r="K39" s="139">
        <v>1.23E-3</v>
      </c>
      <c r="L39" s="165">
        <v>3.2429999999999998E-3</v>
      </c>
      <c r="M39" s="166">
        <v>2.8240000000000001E-3</v>
      </c>
    </row>
    <row r="40" spans="1:13" x14ac:dyDescent="0.2">
      <c r="A40" s="112">
        <v>56</v>
      </c>
      <c r="B40" s="159">
        <v>2.1413203824022656E-3</v>
      </c>
      <c r="C40" s="143">
        <v>2.1413203824022656E-3</v>
      </c>
      <c r="D40" s="144">
        <v>3.7101468031050097E-3</v>
      </c>
      <c r="E40" s="144">
        <v>2.8673886303612135E-3</v>
      </c>
      <c r="F40" s="13">
        <v>1.8699999999999999E-3</v>
      </c>
      <c r="G40" s="139">
        <v>1.15E-3</v>
      </c>
      <c r="H40" s="164">
        <v>3.6673999999999999E-3</v>
      </c>
      <c r="I40" s="164">
        <v>2.6634000000000002E-3</v>
      </c>
      <c r="J40" s="150">
        <v>2.3600000000000001E-3</v>
      </c>
      <c r="K40" s="139">
        <v>1.33E-3</v>
      </c>
      <c r="L40" s="165">
        <v>3.7445999999999998E-3</v>
      </c>
      <c r="M40" s="166">
        <v>3.0318000000000003E-3</v>
      </c>
    </row>
    <row r="41" spans="1:13" x14ac:dyDescent="0.2">
      <c r="A41" s="112">
        <v>57</v>
      </c>
      <c r="B41" s="159">
        <v>2.3179318343860781E-3</v>
      </c>
      <c r="C41" s="143">
        <v>2.3179318343860781E-3</v>
      </c>
      <c r="D41" s="144">
        <v>3.7359302387001535E-3</v>
      </c>
      <c r="E41" s="144">
        <v>3.0638529930408411E-3</v>
      </c>
      <c r="F41" s="13">
        <v>2.0300000000000001E-3</v>
      </c>
      <c r="G41" s="139">
        <v>1.24E-3</v>
      </c>
      <c r="H41" s="164">
        <v>3.6882E-3</v>
      </c>
      <c r="I41" s="164">
        <v>2.8458000000000003E-3</v>
      </c>
      <c r="J41" s="150">
        <v>2.5500000000000002E-3</v>
      </c>
      <c r="K41" s="139">
        <v>1.4400000000000001E-3</v>
      </c>
      <c r="L41" s="165">
        <v>3.7743999999999998E-3</v>
      </c>
      <c r="M41" s="166">
        <v>3.2396000000000005E-3</v>
      </c>
    </row>
    <row r="42" spans="1:13" x14ac:dyDescent="0.2">
      <c r="A42" s="112">
        <v>58</v>
      </c>
      <c r="B42" s="159">
        <v>2.5090061357086191E-3</v>
      </c>
      <c r="C42" s="143">
        <v>2.5090061357086191E-3</v>
      </c>
      <c r="D42" s="144">
        <v>3.7617136742952974E-3</v>
      </c>
      <c r="E42" s="144">
        <v>3.2603173557204687E-3</v>
      </c>
      <c r="F42" s="13">
        <v>2.2100000000000002E-3</v>
      </c>
      <c r="G42" s="139">
        <v>1.3500000000000001E-3</v>
      </c>
      <c r="H42" s="164">
        <v>3.7090000000000001E-3</v>
      </c>
      <c r="I42" s="164">
        <v>3.0282000000000004E-3</v>
      </c>
      <c r="J42" s="150">
        <v>2.7499999999999998E-3</v>
      </c>
      <c r="K42" s="139">
        <v>1.56E-3</v>
      </c>
      <c r="L42" s="165">
        <v>3.8041999999999998E-3</v>
      </c>
      <c r="M42" s="166">
        <v>3.4474000000000006E-3</v>
      </c>
    </row>
    <row r="43" spans="1:13" x14ac:dyDescent="0.2">
      <c r="A43" s="112">
        <v>59</v>
      </c>
      <c r="B43" s="159">
        <v>2.7145432863698899E-3</v>
      </c>
      <c r="C43" s="143">
        <v>2.7145432863698899E-3</v>
      </c>
      <c r="D43" s="144">
        <v>3.7874971098904413E-3</v>
      </c>
      <c r="E43" s="144">
        <v>3.4567817184000963E-3</v>
      </c>
      <c r="F43" s="13">
        <v>2.4099999999999998E-3</v>
      </c>
      <c r="G43" s="139">
        <v>1.47E-3</v>
      </c>
      <c r="H43" s="164">
        <v>3.7298000000000001E-3</v>
      </c>
      <c r="I43" s="164">
        <v>3.2106000000000005E-3</v>
      </c>
      <c r="J43" s="150">
        <v>2.96E-3</v>
      </c>
      <c r="K43" s="139">
        <v>1.6999999999999999E-3</v>
      </c>
      <c r="L43" s="165">
        <v>3.8339999999999997E-3</v>
      </c>
      <c r="M43" s="166">
        <v>3.6552000000000008E-3</v>
      </c>
    </row>
    <row r="44" spans="1:13" x14ac:dyDescent="0.2">
      <c r="A44" s="112">
        <v>60</v>
      </c>
      <c r="B44" s="159">
        <v>2.9445432863698896E-3</v>
      </c>
      <c r="C44" s="143">
        <v>2.9445432863698896E-3</v>
      </c>
      <c r="D44" s="144">
        <v>5.6983383778029945E-3</v>
      </c>
      <c r="E44" s="144">
        <v>3.6532460810797243E-3</v>
      </c>
      <c r="F44" s="13">
        <v>2.64E-3</v>
      </c>
      <c r="G44" s="139">
        <v>1.6100000000000001E-3</v>
      </c>
      <c r="H44" s="164">
        <v>5.633E-3</v>
      </c>
      <c r="I44" s="164">
        <v>3.3930000000000002E-3</v>
      </c>
      <c r="J44" s="150">
        <v>3.1900000000000001E-3</v>
      </c>
      <c r="K44" s="139">
        <v>1.8600000000000001E-3</v>
      </c>
      <c r="L44" s="165">
        <v>5.751E-3</v>
      </c>
      <c r="M44" s="166">
        <v>3.8630000000000001E-3</v>
      </c>
    </row>
    <row r="45" spans="1:13" x14ac:dyDescent="0.2">
      <c r="A45" s="112">
        <v>61</v>
      </c>
      <c r="B45" s="159">
        <v>3.2034689850473481E-3</v>
      </c>
      <c r="C45" s="143">
        <v>3.2034689850473481E-3</v>
      </c>
      <c r="D45" s="144">
        <v>6.2947151876361958E-3</v>
      </c>
      <c r="E45" s="144">
        <v>3.9849235998835122E-3</v>
      </c>
      <c r="F45" s="13">
        <v>2.9099999999999998E-3</v>
      </c>
      <c r="G45" s="139">
        <v>1.7700000000000001E-3</v>
      </c>
      <c r="H45" s="164">
        <v>6.2224000000000003E-3</v>
      </c>
      <c r="I45" s="164">
        <v>3.7012E-3</v>
      </c>
      <c r="J45" s="150">
        <v>3.4399999999999999E-3</v>
      </c>
      <c r="K45" s="139">
        <v>2.0300000000000001E-3</v>
      </c>
      <c r="L45" s="165">
        <v>6.3530000000000001E-3</v>
      </c>
      <c r="M45" s="166">
        <v>4.2136000000000005E-3</v>
      </c>
    </row>
    <row r="46" spans="1:13" x14ac:dyDescent="0.2">
      <c r="A46" s="112">
        <v>62</v>
      </c>
      <c r="B46" s="159">
        <v>3.4868575330635368E-3</v>
      </c>
      <c r="C46" s="143">
        <v>3.4868575330635368E-3</v>
      </c>
      <c r="D46" s="144">
        <v>6.3369894889587376E-3</v>
      </c>
      <c r="E46" s="144">
        <v>4.3166011186873002E-3</v>
      </c>
      <c r="F46" s="13">
        <v>3.2100000000000002E-3</v>
      </c>
      <c r="G46" s="139">
        <v>1.9599999999999999E-3</v>
      </c>
      <c r="H46" s="164">
        <v>6.2536000000000007E-3</v>
      </c>
      <c r="I46" s="164">
        <v>4.0093999999999998E-3</v>
      </c>
      <c r="J46" s="150">
        <v>3.7100000000000002E-3</v>
      </c>
      <c r="K46" s="139">
        <v>2.2200000000000002E-3</v>
      </c>
      <c r="L46" s="165">
        <v>6.4042000000000005E-3</v>
      </c>
      <c r="M46" s="166">
        <v>4.5642000000000009E-3</v>
      </c>
    </row>
    <row r="47" spans="1:13" x14ac:dyDescent="0.2">
      <c r="A47" s="112">
        <v>63</v>
      </c>
      <c r="B47" s="159">
        <v>3.8002460810797238E-3</v>
      </c>
      <c r="C47" s="143">
        <v>3.8002460810797238E-3</v>
      </c>
      <c r="D47" s="144">
        <v>6.3792637902812793E-3</v>
      </c>
      <c r="E47" s="144">
        <v>4.6482786374910882E-3</v>
      </c>
      <c r="F47" s="119">
        <v>3.5400000000000002E-3</v>
      </c>
      <c r="G47" s="139">
        <v>2.1700000000000001E-3</v>
      </c>
      <c r="H47" s="164">
        <v>6.284800000000001E-3</v>
      </c>
      <c r="I47" s="164">
        <v>4.3175999999999996E-3</v>
      </c>
      <c r="J47" s="150">
        <v>4.0099999999999997E-3</v>
      </c>
      <c r="K47" s="139">
        <v>2.4399999999999999E-3</v>
      </c>
      <c r="L47" s="165">
        <v>6.4554000000000009E-3</v>
      </c>
      <c r="M47" s="166">
        <v>4.9148000000000013E-3</v>
      </c>
    </row>
    <row r="48" spans="1:13" x14ac:dyDescent="0.2">
      <c r="A48" s="112">
        <v>64</v>
      </c>
      <c r="B48" s="159">
        <v>4.147023177112099E-3</v>
      </c>
      <c r="C48" s="143">
        <v>4.147023177112099E-3</v>
      </c>
      <c r="D48" s="144">
        <v>6.421538091603821E-3</v>
      </c>
      <c r="E48" s="144">
        <v>4.9799561562948761E-3</v>
      </c>
      <c r="F48" s="13">
        <v>3.9199999999999999E-3</v>
      </c>
      <c r="G48" s="139">
        <v>2.4199999999999998E-3</v>
      </c>
      <c r="H48" s="164">
        <v>6.3160000000000013E-3</v>
      </c>
      <c r="I48" s="164">
        <v>4.6257999999999994E-3</v>
      </c>
      <c r="J48" s="150">
        <v>4.3299999999999996E-3</v>
      </c>
      <c r="K48" s="139">
        <v>2.6900000000000001E-3</v>
      </c>
      <c r="L48" s="165">
        <v>6.5066000000000013E-3</v>
      </c>
      <c r="M48" s="166">
        <v>5.2654000000000017E-3</v>
      </c>
    </row>
    <row r="49" spans="1:13" s="119" customFormat="1" x14ac:dyDescent="0.2">
      <c r="A49" s="114">
        <v>65</v>
      </c>
      <c r="B49" s="159">
        <v>4.5327259718219342E-3</v>
      </c>
      <c r="C49" s="143">
        <v>4.5327259718219342E-3</v>
      </c>
      <c r="D49" s="113">
        <v>8.6802224269689997E-3</v>
      </c>
      <c r="E49" s="113">
        <v>5.3116336750986641E-3</v>
      </c>
      <c r="F49" s="13">
        <v>4.3499999999999997E-3</v>
      </c>
      <c r="G49" s="139">
        <v>2.7000000000000001E-3</v>
      </c>
      <c r="H49" s="120">
        <v>8.5800000000000008E-3</v>
      </c>
      <c r="I49" s="120">
        <v>4.934E-3</v>
      </c>
      <c r="J49" s="150">
        <v>4.6800000000000001E-3</v>
      </c>
      <c r="K49" s="139">
        <v>2.96E-3</v>
      </c>
      <c r="L49" s="121">
        <v>8.7609999999999997E-3</v>
      </c>
      <c r="M49" s="163">
        <v>5.6160000000000003E-3</v>
      </c>
    </row>
    <row r="50" spans="1:13" x14ac:dyDescent="0.2">
      <c r="A50" s="112">
        <v>66</v>
      </c>
      <c r="B50" s="159">
        <v>4.9484287665317681E-3</v>
      </c>
      <c r="C50" s="143">
        <v>4.9484287665317681E-3</v>
      </c>
      <c r="D50" s="144">
        <v>9.8178901025295987E-3</v>
      </c>
      <c r="E50" s="144">
        <v>5.9700779696930141E-3</v>
      </c>
      <c r="F50" s="13">
        <v>4.81E-3</v>
      </c>
      <c r="G50" s="139">
        <v>3.0200000000000001E-3</v>
      </c>
      <c r="H50" s="164">
        <v>9.7046000000000007E-3</v>
      </c>
      <c r="I50" s="164">
        <v>5.5456000000000004E-3</v>
      </c>
      <c r="J50" s="150">
        <v>5.0600000000000003E-3</v>
      </c>
      <c r="K50" s="139">
        <v>3.2699999999999999E-3</v>
      </c>
      <c r="L50" s="165">
        <v>9.9092E-3</v>
      </c>
      <c r="M50" s="166">
        <v>6.3122000000000004E-3</v>
      </c>
    </row>
    <row r="51" spans="1:13" x14ac:dyDescent="0.2">
      <c r="A51" s="112">
        <v>67</v>
      </c>
      <c r="B51" s="159">
        <v>5.4085944105803311E-3</v>
      </c>
      <c r="C51" s="143">
        <v>5.4085944105803311E-3</v>
      </c>
      <c r="D51" s="144">
        <v>9.8947396049447172E-3</v>
      </c>
      <c r="E51" s="144">
        <v>6.6285222642873641E-3</v>
      </c>
      <c r="F51" s="13">
        <v>5.3200000000000001E-3</v>
      </c>
      <c r="G51" s="139">
        <v>3.3800000000000002E-3</v>
      </c>
      <c r="H51" s="164">
        <v>9.7696000000000015E-3</v>
      </c>
      <c r="I51" s="164">
        <v>6.1572000000000007E-3</v>
      </c>
      <c r="J51" s="150">
        <v>5.4799999999999996E-3</v>
      </c>
      <c r="K51" s="139">
        <v>3.62E-3</v>
      </c>
      <c r="L51" s="165">
        <v>9.9956000000000003E-3</v>
      </c>
      <c r="M51" s="166">
        <v>7.0084000000000006E-3</v>
      </c>
    </row>
    <row r="52" spans="1:13" x14ac:dyDescent="0.2">
      <c r="A52" s="112">
        <v>68</v>
      </c>
      <c r="B52" s="159">
        <v>5.9087600546288959E-3</v>
      </c>
      <c r="C52" s="143">
        <v>5.9087600546288959E-3</v>
      </c>
      <c r="D52" s="144">
        <v>9.9715891073598358E-3</v>
      </c>
      <c r="E52" s="144">
        <v>7.2869665588817141E-3</v>
      </c>
      <c r="F52" s="13">
        <v>5.8700000000000002E-3</v>
      </c>
      <c r="G52" s="139">
        <v>3.8E-3</v>
      </c>
      <c r="H52" s="164">
        <v>9.8346000000000024E-3</v>
      </c>
      <c r="I52" s="164">
        <v>6.768800000000001E-3</v>
      </c>
      <c r="J52" s="150">
        <v>5.94E-3</v>
      </c>
      <c r="K52" s="139">
        <v>4.0000000000000001E-3</v>
      </c>
      <c r="L52" s="165">
        <v>1.0082000000000001E-2</v>
      </c>
      <c r="M52" s="166">
        <v>7.7046000000000007E-3</v>
      </c>
    </row>
    <row r="53" spans="1:13" x14ac:dyDescent="0.2">
      <c r="A53" s="112">
        <v>69</v>
      </c>
      <c r="B53" s="159">
        <v>6.4644628493387294E-3</v>
      </c>
      <c r="C53" s="143">
        <v>6.4644628493387294E-3</v>
      </c>
      <c r="D53" s="144">
        <v>1.0048438609774954E-2</v>
      </c>
      <c r="E53" s="144">
        <v>7.9454108534760641E-3</v>
      </c>
      <c r="F53" s="13">
        <v>6.4700000000000001E-3</v>
      </c>
      <c r="G53" s="139">
        <v>4.2900000000000004E-3</v>
      </c>
      <c r="H53" s="164">
        <v>9.8996000000000032E-3</v>
      </c>
      <c r="I53" s="164">
        <v>7.3804000000000014E-3</v>
      </c>
      <c r="J53" s="150">
        <v>6.4599999999999996E-3</v>
      </c>
      <c r="K53" s="139">
        <v>4.4200000000000003E-3</v>
      </c>
      <c r="L53" s="165">
        <v>1.0168400000000001E-2</v>
      </c>
      <c r="M53" s="166">
        <v>8.4007999999999999E-3</v>
      </c>
    </row>
    <row r="54" spans="1:13" x14ac:dyDescent="0.2">
      <c r="A54" s="112">
        <v>70</v>
      </c>
      <c r="B54" s="159">
        <v>7.0567770960323758E-3</v>
      </c>
      <c r="C54" s="143">
        <v>7.0567770960323758E-3</v>
      </c>
      <c r="D54" s="144">
        <v>1.4368560804771995E-2</v>
      </c>
      <c r="E54" s="144">
        <v>8.6038551480704158E-3</v>
      </c>
      <c r="F54" s="13">
        <v>7.0899999999999999E-3</v>
      </c>
      <c r="G54" s="139">
        <v>4.8500000000000001E-3</v>
      </c>
      <c r="H54" s="164">
        <v>1.4203E-2</v>
      </c>
      <c r="I54" s="164">
        <v>7.9920000000000008E-3</v>
      </c>
      <c r="J54" s="150">
        <v>7.0299999999999998E-3</v>
      </c>
      <c r="K54" s="139">
        <v>4.8900000000000002E-3</v>
      </c>
      <c r="L54" s="165">
        <v>1.4501999999999999E-2</v>
      </c>
      <c r="M54" s="166">
        <v>9.0969999999999992E-3</v>
      </c>
    </row>
    <row r="55" spans="1:13" x14ac:dyDescent="0.2">
      <c r="A55" s="112">
        <v>71</v>
      </c>
      <c r="B55" s="159">
        <v>7.7012399453711055E-3</v>
      </c>
      <c r="C55" s="143">
        <v>7.7012399453711055E-3</v>
      </c>
      <c r="D55" s="144">
        <v>1.6536477982747714E-2</v>
      </c>
      <c r="E55" s="144">
        <v>1.0263107200168707E-2</v>
      </c>
      <c r="F55" s="13">
        <v>7.7400000000000004E-3</v>
      </c>
      <c r="G55" s="139">
        <v>5.4999999999999997E-3</v>
      </c>
      <c r="H55" s="164">
        <v>1.6345999999999999E-2</v>
      </c>
      <c r="I55" s="164">
        <v>9.5332000000000004E-3</v>
      </c>
      <c r="J55" s="150">
        <v>7.6699999999999997E-3</v>
      </c>
      <c r="K55" s="139">
        <v>5.4099999999999999E-3</v>
      </c>
      <c r="L55" s="165">
        <v>1.669E-2</v>
      </c>
      <c r="M55" s="166">
        <v>1.0851399999999999E-2</v>
      </c>
    </row>
    <row r="56" spans="1:13" x14ac:dyDescent="0.2">
      <c r="A56" s="112">
        <v>72</v>
      </c>
      <c r="B56" s="159">
        <v>8.3967770960323759E-3</v>
      </c>
      <c r="C56" s="143">
        <v>8.3967770960323759E-3</v>
      </c>
      <c r="D56" s="144">
        <v>1.6663834915295089E-2</v>
      </c>
      <c r="E56" s="144">
        <v>1.1922359252266998E-2</v>
      </c>
      <c r="F56" s="13">
        <v>8.43E-3</v>
      </c>
      <c r="G56" s="139">
        <v>6.2500000000000003E-3</v>
      </c>
      <c r="H56" s="164">
        <v>1.64604E-2</v>
      </c>
      <c r="I56" s="164">
        <v>1.10744E-2</v>
      </c>
      <c r="J56" s="150">
        <v>8.3700000000000007E-3</v>
      </c>
      <c r="K56" s="139">
        <v>5.9800000000000001E-3</v>
      </c>
      <c r="L56" s="165">
        <v>1.68278E-2</v>
      </c>
      <c r="M56" s="166">
        <v>1.2605799999999999E-2</v>
      </c>
    </row>
    <row r="57" spans="1:13" x14ac:dyDescent="0.2">
      <c r="A57" s="112">
        <v>73</v>
      </c>
      <c r="B57" s="159">
        <v>9.1544628493387282E-3</v>
      </c>
      <c r="C57" s="143">
        <v>9.1544628493387282E-3</v>
      </c>
      <c r="D57" s="144">
        <v>1.6791191847842463E-2</v>
      </c>
      <c r="E57" s="144">
        <v>1.3581611304365289E-2</v>
      </c>
      <c r="F57" s="13">
        <v>9.1599999999999997E-3</v>
      </c>
      <c r="G57" s="139">
        <v>7.1000000000000004E-3</v>
      </c>
      <c r="H57" s="164">
        <v>1.6574800000000001E-2</v>
      </c>
      <c r="I57" s="164">
        <v>1.2615599999999999E-2</v>
      </c>
      <c r="J57" s="150">
        <v>9.1500000000000001E-3</v>
      </c>
      <c r="K57" s="139">
        <v>6.6100000000000004E-3</v>
      </c>
      <c r="L57" s="165">
        <v>1.6965600000000001E-2</v>
      </c>
      <c r="M57" s="166">
        <v>1.4360199999999998E-2</v>
      </c>
    </row>
    <row r="58" spans="1:13" x14ac:dyDescent="0.2">
      <c r="A58" s="112">
        <v>74</v>
      </c>
      <c r="B58" s="159">
        <v>9.9742972052901651E-3</v>
      </c>
      <c r="C58" s="143">
        <v>9.9742972052901651E-3</v>
      </c>
      <c r="D58" s="144">
        <v>1.6918548780389838E-2</v>
      </c>
      <c r="E58" s="144">
        <v>1.5240863356463579E-2</v>
      </c>
      <c r="F58" s="13">
        <v>9.9299999999999996E-3</v>
      </c>
      <c r="G58" s="139">
        <v>8.09E-3</v>
      </c>
      <c r="H58" s="164">
        <v>1.6689200000000001E-2</v>
      </c>
      <c r="I58" s="164">
        <v>1.4156799999999999E-2</v>
      </c>
      <c r="J58" s="150">
        <v>1.001E-2</v>
      </c>
      <c r="K58" s="139">
        <v>7.3099999999999997E-3</v>
      </c>
      <c r="L58" s="165">
        <v>1.7103400000000001E-2</v>
      </c>
      <c r="M58" s="166">
        <v>1.61146E-2</v>
      </c>
    </row>
    <row r="59" spans="1:13" x14ac:dyDescent="0.2">
      <c r="A59" s="112">
        <v>75</v>
      </c>
      <c r="B59" s="159">
        <v>1.0875205862564142E-2</v>
      </c>
      <c r="C59" s="143">
        <v>1.0875205862564142E-2</v>
      </c>
      <c r="D59" s="144">
        <v>2.5208146694650588E-2</v>
      </c>
      <c r="E59" s="144">
        <v>1.6900115408561872E-2</v>
      </c>
      <c r="F59" s="13">
        <v>1.077E-2</v>
      </c>
      <c r="G59" s="139">
        <v>9.2099999999999994E-3</v>
      </c>
      <c r="H59" s="164">
        <v>2.4917999999999999E-2</v>
      </c>
      <c r="I59" s="164">
        <v>1.5698E-2</v>
      </c>
      <c r="J59" s="150">
        <v>1.0959999999999999E-2</v>
      </c>
      <c r="K59" s="139">
        <v>8.0800000000000004E-3</v>
      </c>
      <c r="L59" s="165">
        <v>2.5441999999999999E-2</v>
      </c>
      <c r="M59" s="166">
        <v>1.7868999999999999E-2</v>
      </c>
    </row>
    <row r="60" spans="1:13" x14ac:dyDescent="0.2">
      <c r="A60" s="112">
        <v>76</v>
      </c>
      <c r="B60" s="159">
        <v>1.2151736877516793E-2</v>
      </c>
      <c r="C60" s="143">
        <v>1.2151736877516793E-2</v>
      </c>
      <c r="D60" s="144">
        <v>2.9514670307588798E-2</v>
      </c>
      <c r="E60" s="144">
        <v>2.0182161680441048E-2</v>
      </c>
      <c r="F60" s="13">
        <v>1.234E-2</v>
      </c>
      <c r="G60" s="139">
        <v>1.056E-2</v>
      </c>
      <c r="H60" s="164">
        <v>2.9174800000000001E-2</v>
      </c>
      <c r="I60" s="164">
        <v>1.8746599999999999E-2</v>
      </c>
      <c r="J60" s="150">
        <v>1.2E-2</v>
      </c>
      <c r="K60" s="139">
        <v>8.9300000000000004E-3</v>
      </c>
      <c r="L60" s="165">
        <v>2.9788599999999998E-2</v>
      </c>
      <c r="M60" s="166">
        <v>2.1339199999999999E-2</v>
      </c>
    </row>
    <row r="61" spans="1:13" x14ac:dyDescent="0.2">
      <c r="A61" s="112">
        <v>77</v>
      </c>
      <c r="B61" s="159">
        <v>1.3591822084534199E-2</v>
      </c>
      <c r="C61" s="143">
        <v>1.3591822084534199E-2</v>
      </c>
      <c r="D61" s="144">
        <v>2.9690103245599061E-2</v>
      </c>
      <c r="E61" s="144">
        <v>2.3464207952320223E-2</v>
      </c>
      <c r="F61" s="13">
        <v>1.414E-2</v>
      </c>
      <c r="G61" s="139">
        <v>1.2109999999999999E-2</v>
      </c>
      <c r="H61" s="164">
        <v>2.9333399999999999E-2</v>
      </c>
      <c r="I61" s="164">
        <v>2.1795199999999997E-2</v>
      </c>
      <c r="J61" s="150">
        <v>1.315E-2</v>
      </c>
      <c r="K61" s="139">
        <v>9.8600000000000007E-3</v>
      </c>
      <c r="L61" s="165">
        <v>2.99776E-2</v>
      </c>
      <c r="M61" s="166">
        <v>2.4809399999999999E-2</v>
      </c>
    </row>
    <row r="62" spans="1:13" x14ac:dyDescent="0.2">
      <c r="A62" s="112">
        <v>78</v>
      </c>
      <c r="B62" s="159">
        <v>1.5207775730309998E-2</v>
      </c>
      <c r="C62" s="143">
        <v>1.5207775730309998E-2</v>
      </c>
      <c r="D62" s="144">
        <v>2.9865536183609324E-2</v>
      </c>
      <c r="E62" s="144">
        <v>2.6746254224199399E-2</v>
      </c>
      <c r="F62" s="13">
        <v>1.6209999999999999E-2</v>
      </c>
      <c r="G62" s="139">
        <v>1.389E-2</v>
      </c>
      <c r="H62" s="164">
        <v>2.9491999999999997E-2</v>
      </c>
      <c r="I62" s="164">
        <v>2.4843799999999996E-2</v>
      </c>
      <c r="J62" s="150">
        <v>1.44E-2</v>
      </c>
      <c r="K62" s="139">
        <v>1.09E-2</v>
      </c>
      <c r="L62" s="165">
        <v>3.0166600000000002E-2</v>
      </c>
      <c r="M62" s="166">
        <v>2.8279599999999998E-2</v>
      </c>
    </row>
    <row r="63" spans="1:13" x14ac:dyDescent="0.2">
      <c r="A63" s="112">
        <v>79</v>
      </c>
      <c r="B63" s="159">
        <v>1.7029597814844196E-2</v>
      </c>
      <c r="C63" s="143">
        <v>1.7029597814844196E-2</v>
      </c>
      <c r="D63" s="144">
        <v>3.0040969121619587E-2</v>
      </c>
      <c r="E63" s="144">
        <v>3.0028300496078575E-2</v>
      </c>
      <c r="F63" s="13">
        <v>1.8579999999999999E-2</v>
      </c>
      <c r="G63" s="139">
        <v>1.592E-2</v>
      </c>
      <c r="H63" s="164">
        <v>2.9650599999999996E-2</v>
      </c>
      <c r="I63" s="164">
        <v>2.7892399999999994E-2</v>
      </c>
      <c r="J63" s="150">
        <v>1.5779999999999999E-2</v>
      </c>
      <c r="K63" s="139">
        <v>1.204E-2</v>
      </c>
      <c r="L63" s="165">
        <v>3.0355600000000003E-2</v>
      </c>
      <c r="M63" s="166">
        <v>3.1749800000000002E-2</v>
      </c>
    </row>
    <row r="64" spans="1:13" x14ac:dyDescent="0.2">
      <c r="A64" s="112">
        <v>80</v>
      </c>
      <c r="B64" s="159">
        <v>1.908513973549171E-2</v>
      </c>
      <c r="C64" s="143">
        <v>1.908513973549171E-2</v>
      </c>
      <c r="D64" s="144">
        <v>4.6740764759341642E-2</v>
      </c>
      <c r="E64" s="144">
        <v>3.3310346767957744E-2</v>
      </c>
      <c r="F64" s="13">
        <v>2.1299999999999999E-2</v>
      </c>
      <c r="G64" s="139">
        <v>1.8259999999999998E-2</v>
      </c>
      <c r="H64" s="164">
        <v>4.6202E-2</v>
      </c>
      <c r="I64" s="164">
        <v>3.0941E-2</v>
      </c>
      <c r="J64" s="150">
        <v>1.7299999999999999E-2</v>
      </c>
      <c r="K64" s="139">
        <v>1.3299999999999999E-2</v>
      </c>
      <c r="L64" s="165">
        <v>4.7175000000000002E-2</v>
      </c>
      <c r="M64" s="166">
        <v>3.5220000000000001E-2</v>
      </c>
    </row>
    <row r="65" spans="1:13" x14ac:dyDescent="0.2">
      <c r="A65" s="112">
        <v>81</v>
      </c>
      <c r="B65" s="139"/>
      <c r="C65" s="148"/>
      <c r="D65" s="144">
        <v>5.4304808767736822E-2</v>
      </c>
      <c r="E65" s="144">
        <v>3.9549404764965206E-2</v>
      </c>
      <c r="F65" s="13" t="s">
        <v>181</v>
      </c>
      <c r="G65" s="139" t="s">
        <v>181</v>
      </c>
      <c r="H65" s="164">
        <v>5.3678999999999998E-2</v>
      </c>
      <c r="I65" s="164">
        <v>3.6736199999999997E-2</v>
      </c>
      <c r="J65" s="150" t="s">
        <v>181</v>
      </c>
      <c r="K65" s="139" t="s">
        <v>181</v>
      </c>
      <c r="L65" s="165">
        <v>5.4809200000000002E-2</v>
      </c>
      <c r="M65" s="166">
        <v>4.1816800000000001E-2</v>
      </c>
    </row>
    <row r="66" spans="1:13" x14ac:dyDescent="0.2">
      <c r="A66" s="112">
        <v>82</v>
      </c>
      <c r="B66" s="139"/>
      <c r="C66" s="148"/>
      <c r="D66" s="144">
        <v>5.4561063191773534E-2</v>
      </c>
      <c r="E66" s="144">
        <v>4.5788462761972668E-2</v>
      </c>
      <c r="F66" s="13" t="s">
        <v>181</v>
      </c>
      <c r="G66" s="139" t="s">
        <v>181</v>
      </c>
      <c r="H66" s="164">
        <v>5.3918199999999999E-2</v>
      </c>
      <c r="I66" s="164">
        <v>4.2531399999999997E-2</v>
      </c>
      <c r="J66" s="150" t="s">
        <v>181</v>
      </c>
      <c r="K66" s="139" t="s">
        <v>181</v>
      </c>
      <c r="L66" s="165">
        <v>5.5079200000000002E-2</v>
      </c>
      <c r="M66" s="166">
        <v>4.8413600000000001E-2</v>
      </c>
    </row>
    <row r="67" spans="1:13" x14ac:dyDescent="0.2">
      <c r="A67" s="112">
        <v>83</v>
      </c>
      <c r="B67" s="139"/>
      <c r="C67" s="148"/>
      <c r="D67" s="144">
        <v>5.4817317615810247E-2</v>
      </c>
      <c r="E67" s="144">
        <v>5.2027520758980129E-2</v>
      </c>
      <c r="F67" s="13" t="s">
        <v>181</v>
      </c>
      <c r="G67" s="139" t="s">
        <v>181</v>
      </c>
      <c r="H67" s="164">
        <v>5.4157400000000001E-2</v>
      </c>
      <c r="I67" s="164">
        <v>4.8326599999999997E-2</v>
      </c>
      <c r="J67" s="150" t="s">
        <v>181</v>
      </c>
      <c r="K67" s="139" t="s">
        <v>181</v>
      </c>
      <c r="L67" s="165">
        <v>5.5349200000000001E-2</v>
      </c>
      <c r="M67" s="166">
        <v>5.5010400000000001E-2</v>
      </c>
    </row>
    <row r="68" spans="1:13" x14ac:dyDescent="0.2">
      <c r="A68" s="112">
        <v>84</v>
      </c>
      <c r="B68" s="139"/>
      <c r="C68" s="148"/>
      <c r="D68" s="144">
        <v>5.507357203984696E-2</v>
      </c>
      <c r="E68" s="144">
        <v>5.8266578755987591E-2</v>
      </c>
      <c r="F68" s="13" t="s">
        <v>181</v>
      </c>
      <c r="G68" s="139" t="s">
        <v>181</v>
      </c>
      <c r="H68" s="164">
        <v>5.4396600000000003E-2</v>
      </c>
      <c r="I68" s="164">
        <v>5.4121799999999998E-2</v>
      </c>
      <c r="J68" s="150" t="s">
        <v>181</v>
      </c>
      <c r="K68" s="139" t="s">
        <v>181</v>
      </c>
      <c r="L68" s="165">
        <v>5.5619200000000001E-2</v>
      </c>
      <c r="M68" s="166">
        <v>6.1607200000000001E-2</v>
      </c>
    </row>
    <row r="69" spans="1:13" x14ac:dyDescent="0.2">
      <c r="A69" s="112">
        <v>85</v>
      </c>
      <c r="B69" s="139"/>
      <c r="C69" s="148"/>
      <c r="D69" s="144">
        <v>8.4560984801317532E-2</v>
      </c>
      <c r="E69" s="144">
        <v>6.4505636752995046E-2</v>
      </c>
      <c r="F69" s="13" t="s">
        <v>181</v>
      </c>
      <c r="G69" s="139" t="s">
        <v>181</v>
      </c>
      <c r="H69" s="164">
        <v>8.3586999999999995E-2</v>
      </c>
      <c r="I69" s="164">
        <v>5.9916999999999998E-2</v>
      </c>
      <c r="J69" s="150" t="s">
        <v>181</v>
      </c>
      <c r="K69" s="139" t="s">
        <v>181</v>
      </c>
      <c r="L69" s="165">
        <v>8.5346000000000005E-2</v>
      </c>
      <c r="M69" s="166">
        <v>6.8204000000000001E-2</v>
      </c>
    </row>
    <row r="70" spans="1:13" x14ac:dyDescent="0.2">
      <c r="A70" s="112">
        <v>86</v>
      </c>
      <c r="B70" s="139"/>
      <c r="C70" s="148"/>
      <c r="D70" s="144">
        <v>9.2125028809712711E-2</v>
      </c>
      <c r="E70" s="144">
        <v>7.0744694750002501E-2</v>
      </c>
      <c r="F70" s="13" t="s">
        <v>181</v>
      </c>
      <c r="G70" s="139" t="s">
        <v>181</v>
      </c>
      <c r="H70" s="164">
        <v>9.1063999999999992E-2</v>
      </c>
      <c r="I70" s="164">
        <v>6.5712199999999998E-2</v>
      </c>
      <c r="J70" s="150" t="s">
        <v>181</v>
      </c>
      <c r="K70" s="139" t="s">
        <v>181</v>
      </c>
      <c r="L70" s="165">
        <v>9.2980200000000013E-2</v>
      </c>
      <c r="M70" s="166">
        <v>7.4800800000000001E-2</v>
      </c>
    </row>
    <row r="71" spans="1:13" x14ac:dyDescent="0.2">
      <c r="A71" s="112">
        <v>87</v>
      </c>
      <c r="B71" s="139"/>
      <c r="C71" s="148"/>
      <c r="D71" s="144">
        <v>9.2381283233749431E-2</v>
      </c>
      <c r="E71" s="144">
        <v>7.6983752747009956E-2</v>
      </c>
      <c r="F71" s="13" t="s">
        <v>181</v>
      </c>
      <c r="G71" s="139" t="s">
        <v>181</v>
      </c>
      <c r="H71" s="164">
        <v>9.1303199999999987E-2</v>
      </c>
      <c r="I71" s="164">
        <v>7.1507399999999999E-2</v>
      </c>
      <c r="J71" s="150" t="s">
        <v>181</v>
      </c>
      <c r="K71" s="139" t="s">
        <v>181</v>
      </c>
      <c r="L71" s="165">
        <v>9.3250200000000019E-2</v>
      </c>
      <c r="M71" s="166">
        <v>8.1397600000000001E-2</v>
      </c>
    </row>
    <row r="72" spans="1:13" x14ac:dyDescent="0.2">
      <c r="A72" s="112">
        <v>88</v>
      </c>
      <c r="B72" s="139"/>
      <c r="C72" s="148"/>
      <c r="D72" s="144">
        <v>9.2637537657786151E-2</v>
      </c>
      <c r="E72" s="144">
        <v>8.3222810744017411E-2</v>
      </c>
      <c r="F72" s="13" t="s">
        <v>181</v>
      </c>
      <c r="G72" s="139" t="s">
        <v>181</v>
      </c>
      <c r="H72" s="164">
        <v>9.1542399999999982E-2</v>
      </c>
      <c r="I72" s="164">
        <v>7.7302599999999999E-2</v>
      </c>
      <c r="J72" s="150" t="s">
        <v>181</v>
      </c>
      <c r="K72" s="139" t="s">
        <v>181</v>
      </c>
      <c r="L72" s="165">
        <v>9.3520200000000026E-2</v>
      </c>
      <c r="M72" s="166">
        <v>8.79944E-2</v>
      </c>
    </row>
    <row r="73" spans="1:13" x14ac:dyDescent="0.2">
      <c r="A73" s="112">
        <v>89</v>
      </c>
      <c r="B73" s="139"/>
      <c r="C73" s="148"/>
      <c r="D73" s="144">
        <v>9.2893792081822871E-2</v>
      </c>
      <c r="E73" s="144">
        <v>8.9461868741024866E-2</v>
      </c>
      <c r="F73" s="119" t="s">
        <v>181</v>
      </c>
      <c r="G73" s="139" t="s">
        <v>181</v>
      </c>
      <c r="H73" s="164">
        <v>9.1781599999999977E-2</v>
      </c>
      <c r="I73" s="164">
        <v>8.3097799999999999E-2</v>
      </c>
      <c r="J73" s="150" t="s">
        <v>181</v>
      </c>
      <c r="K73" s="139" t="s">
        <v>181</v>
      </c>
      <c r="L73" s="165">
        <v>9.3790200000000032E-2</v>
      </c>
      <c r="M73" s="166">
        <v>9.45912E-2</v>
      </c>
    </row>
    <row r="74" spans="1:13" x14ac:dyDescent="0.2">
      <c r="A74" s="112">
        <v>90</v>
      </c>
      <c r="B74" s="139"/>
      <c r="C74" s="148"/>
      <c r="D74" s="144">
        <v>0.14853453326939881</v>
      </c>
      <c r="E74" s="144">
        <v>0.12188351679035157</v>
      </c>
      <c r="F74" s="13" t="s">
        <v>181</v>
      </c>
      <c r="G74" s="139" t="s">
        <v>181</v>
      </c>
      <c r="H74" s="164">
        <v>0.14682300000000001</v>
      </c>
      <c r="I74" s="164">
        <v>0.113214</v>
      </c>
      <c r="J74" s="150" t="s">
        <v>181</v>
      </c>
      <c r="K74" s="139" t="s">
        <v>181</v>
      </c>
      <c r="L74" s="165">
        <v>0.14991399999999999</v>
      </c>
      <c r="M74" s="166">
        <v>0.12887100000000001</v>
      </c>
    </row>
    <row r="75" spans="1:13" s="119" customFormat="1" x14ac:dyDescent="0.2">
      <c r="A75" s="114">
        <v>91</v>
      </c>
      <c r="B75" s="167"/>
      <c r="C75" s="115"/>
      <c r="D75" s="116">
        <v>0.15584920451692594</v>
      </c>
      <c r="E75" s="116">
        <v>0.1219570511442946</v>
      </c>
      <c r="F75" s="13" t="s">
        <v>181</v>
      </c>
      <c r="G75" s="139" t="s">
        <v>181</v>
      </c>
      <c r="H75" s="117">
        <v>0.14859</v>
      </c>
      <c r="I75" s="117">
        <v>0.11405</v>
      </c>
      <c r="J75" s="150" t="s">
        <v>181</v>
      </c>
      <c r="K75" s="139" t="s">
        <v>181</v>
      </c>
      <c r="L75" s="118">
        <v>0.16170000000000001</v>
      </c>
      <c r="M75" s="168">
        <v>0.12833</v>
      </c>
    </row>
    <row r="76" spans="1:13" x14ac:dyDescent="0.2">
      <c r="A76" s="112">
        <v>92</v>
      </c>
      <c r="B76" s="139"/>
      <c r="C76" s="148"/>
      <c r="D76" s="169">
        <v>0.17225078052038037</v>
      </c>
      <c r="E76" s="169">
        <v>0.13625804500858596</v>
      </c>
      <c r="F76" s="13" t="s">
        <v>181</v>
      </c>
      <c r="G76" s="139" t="s">
        <v>181</v>
      </c>
      <c r="H76" s="170">
        <v>0.1658</v>
      </c>
      <c r="I76" s="170">
        <v>0.12864999999999999</v>
      </c>
      <c r="J76" s="150" t="s">
        <v>181</v>
      </c>
      <c r="K76" s="139" t="s">
        <v>181</v>
      </c>
      <c r="L76" s="171">
        <v>0.17745</v>
      </c>
      <c r="M76" s="172">
        <v>0.14238999999999999</v>
      </c>
    </row>
    <row r="77" spans="1:13" x14ac:dyDescent="0.2">
      <c r="A77" s="112">
        <v>93</v>
      </c>
      <c r="B77" s="139"/>
      <c r="C77" s="148"/>
      <c r="D77" s="169">
        <v>0.18953301910002912</v>
      </c>
      <c r="E77" s="169">
        <v>0.15149945536799189</v>
      </c>
      <c r="F77" s="13" t="s">
        <v>181</v>
      </c>
      <c r="G77" s="139" t="s">
        <v>181</v>
      </c>
      <c r="H77" s="170">
        <v>0.18409</v>
      </c>
      <c r="I77" s="170">
        <v>0.14465</v>
      </c>
      <c r="J77" s="150" t="s">
        <v>181</v>
      </c>
      <c r="K77" s="139" t="s">
        <v>181</v>
      </c>
      <c r="L77" s="171">
        <v>0.19392000000000001</v>
      </c>
      <c r="M77" s="172">
        <v>0.15701999999999999</v>
      </c>
    </row>
    <row r="78" spans="1:13" x14ac:dyDescent="0.2">
      <c r="A78" s="112">
        <v>94</v>
      </c>
      <c r="B78" s="139"/>
      <c r="C78" s="148"/>
      <c r="D78" s="169">
        <v>0.2075889775157912</v>
      </c>
      <c r="E78" s="169">
        <v>0.16765648808507649</v>
      </c>
      <c r="F78" s="13" t="s">
        <v>181</v>
      </c>
      <c r="G78" s="139" t="s">
        <v>181</v>
      </c>
      <c r="H78" s="170">
        <v>0.20327000000000001</v>
      </c>
      <c r="I78" s="170">
        <v>0.16192000000000001</v>
      </c>
      <c r="J78" s="150" t="s">
        <v>181</v>
      </c>
      <c r="K78" s="139" t="s">
        <v>181</v>
      </c>
      <c r="L78" s="171">
        <v>0.21107000000000001</v>
      </c>
      <c r="M78" s="172">
        <v>0.17227999999999999</v>
      </c>
    </row>
    <row r="79" spans="1:13" x14ac:dyDescent="0.2">
      <c r="A79" s="112">
        <v>95</v>
      </c>
      <c r="B79" s="139"/>
      <c r="C79" s="148"/>
      <c r="D79" s="169">
        <v>0.2263183244795694</v>
      </c>
      <c r="E79" s="169">
        <v>0.18469310907703276</v>
      </c>
      <c r="F79" s="13" t="s">
        <v>181</v>
      </c>
      <c r="G79" s="139" t="s">
        <v>181</v>
      </c>
      <c r="H79" s="170">
        <v>0.22314000000000001</v>
      </c>
      <c r="I79" s="170">
        <v>0.18028</v>
      </c>
      <c r="J79" s="150" t="s">
        <v>181</v>
      </c>
      <c r="K79" s="139" t="s">
        <v>181</v>
      </c>
      <c r="L79" s="171">
        <v>0.22888</v>
      </c>
      <c r="M79" s="172">
        <v>0.18825</v>
      </c>
    </row>
    <row r="80" spans="1:13" x14ac:dyDescent="0.2">
      <c r="A80" s="112">
        <v>96</v>
      </c>
      <c r="B80" s="139"/>
      <c r="C80" s="148"/>
      <c r="D80" s="169">
        <v>0.24560965440194413</v>
      </c>
      <c r="E80" s="169">
        <v>0.20259543286369891</v>
      </c>
      <c r="F80" s="13" t="s">
        <v>181</v>
      </c>
      <c r="G80" s="139" t="s">
        <v>181</v>
      </c>
      <c r="H80" s="170">
        <v>0.24349999999999999</v>
      </c>
      <c r="I80" s="170">
        <v>0.19955000000000001</v>
      </c>
      <c r="J80" s="150" t="s">
        <v>181</v>
      </c>
      <c r="K80" s="139" t="s">
        <v>181</v>
      </c>
      <c r="L80" s="171">
        <v>0.24731</v>
      </c>
      <c r="M80" s="172">
        <v>0.20505000000000001</v>
      </c>
    </row>
    <row r="81" spans="1:13" x14ac:dyDescent="0.2">
      <c r="A81" s="112">
        <v>97</v>
      </c>
      <c r="B81" s="139"/>
      <c r="C81" s="148"/>
      <c r="D81" s="169">
        <v>0.26535817314547955</v>
      </c>
      <c r="E81" s="169">
        <v>0.22131618541689679</v>
      </c>
      <c r="F81" s="13" t="s">
        <v>181</v>
      </c>
      <c r="G81" s="139" t="s">
        <v>181</v>
      </c>
      <c r="H81" s="170">
        <v>0.26413999999999999</v>
      </c>
      <c r="I81" s="170">
        <v>0.2195</v>
      </c>
      <c r="J81" s="150" t="s">
        <v>181</v>
      </c>
      <c r="K81" s="139" t="s">
        <v>181</v>
      </c>
      <c r="L81" s="171">
        <v>0.26634000000000002</v>
      </c>
      <c r="M81" s="172">
        <v>0.22278000000000001</v>
      </c>
    </row>
    <row r="82" spans="1:13" x14ac:dyDescent="0.2">
      <c r="A82" s="112">
        <v>98</v>
      </c>
      <c r="B82" s="139"/>
      <c r="C82" s="148"/>
      <c r="D82" s="169">
        <v>0.28543925221678834</v>
      </c>
      <c r="E82" s="169">
        <v>0.24078272120183569</v>
      </c>
      <c r="F82" s="13" t="s">
        <v>181</v>
      </c>
      <c r="G82" s="139" t="s">
        <v>181</v>
      </c>
      <c r="H82" s="170">
        <v>0.28488000000000002</v>
      </c>
      <c r="I82" s="170">
        <v>0.23993</v>
      </c>
      <c r="J82" s="150" t="s">
        <v>181</v>
      </c>
      <c r="K82" s="139" t="s">
        <v>181</v>
      </c>
      <c r="L82" s="171">
        <v>0.28588999999999998</v>
      </c>
      <c r="M82" s="172">
        <v>0.24146999999999999</v>
      </c>
    </row>
    <row r="83" spans="1:13" x14ac:dyDescent="0.2">
      <c r="A83" s="112">
        <v>99</v>
      </c>
      <c r="B83" s="139"/>
      <c r="C83" s="148"/>
      <c r="D83" s="169">
        <v>0.30573057736917686</v>
      </c>
      <c r="E83" s="169">
        <v>0.26092917177975716</v>
      </c>
      <c r="F83" s="13" t="s">
        <v>181</v>
      </c>
      <c r="G83" s="139" t="s">
        <v>181</v>
      </c>
      <c r="H83" s="170">
        <v>0.30557000000000001</v>
      </c>
      <c r="I83" s="170">
        <v>0.26068000000000002</v>
      </c>
      <c r="J83" s="150" t="s">
        <v>181</v>
      </c>
      <c r="K83" s="139" t="s">
        <v>181</v>
      </c>
      <c r="L83" s="171">
        <v>0.30586000000000002</v>
      </c>
      <c r="M83" s="172">
        <v>0.26112999999999997</v>
      </c>
    </row>
    <row r="84" spans="1:13" x14ac:dyDescent="0.2">
      <c r="A84" s="112">
        <v>100</v>
      </c>
      <c r="B84" s="139"/>
      <c r="C84" s="148"/>
      <c r="D84" s="169">
        <v>0.32608999999999999</v>
      </c>
      <c r="E84" s="169">
        <v>0.28160000000000007</v>
      </c>
      <c r="F84" s="13" t="s">
        <v>181</v>
      </c>
      <c r="G84" s="139" t="s">
        <v>181</v>
      </c>
      <c r="H84" s="170">
        <v>0.32608999999999999</v>
      </c>
      <c r="I84" s="170">
        <v>0.28160000000000002</v>
      </c>
      <c r="J84" s="150" t="s">
        <v>181</v>
      </c>
      <c r="K84" s="139" t="s">
        <v>181</v>
      </c>
      <c r="L84" s="171">
        <v>0.32608999999999999</v>
      </c>
      <c r="M84" s="172">
        <v>0.28160000000000002</v>
      </c>
    </row>
    <row r="85" spans="1:13" x14ac:dyDescent="0.2">
      <c r="A85" s="112">
        <v>101</v>
      </c>
      <c r="B85" s="139"/>
      <c r="C85" s="148"/>
      <c r="D85" s="169">
        <v>0.34635999999999995</v>
      </c>
      <c r="E85" s="169">
        <v>0.30265000000000003</v>
      </c>
      <c r="F85" s="13" t="s">
        <v>181</v>
      </c>
      <c r="G85" s="139" t="s">
        <v>181</v>
      </c>
      <c r="H85" s="170">
        <v>0.34636</v>
      </c>
      <c r="I85" s="170">
        <v>0.30264999999999997</v>
      </c>
      <c r="J85" s="150" t="s">
        <v>181</v>
      </c>
      <c r="K85" s="139" t="s">
        <v>181</v>
      </c>
      <c r="L85" s="171">
        <v>0.34636</v>
      </c>
      <c r="M85" s="172">
        <v>0.30264999999999997</v>
      </c>
    </row>
    <row r="86" spans="1:13" x14ac:dyDescent="0.2">
      <c r="A86" s="112">
        <v>102</v>
      </c>
      <c r="B86" s="139"/>
      <c r="C86" s="148"/>
      <c r="D86" s="169">
        <v>0.3664</v>
      </c>
      <c r="E86" s="169">
        <v>0.32382</v>
      </c>
      <c r="F86" s="13" t="s">
        <v>181</v>
      </c>
      <c r="G86" s="139" t="s">
        <v>181</v>
      </c>
      <c r="H86" s="170">
        <v>0.3664</v>
      </c>
      <c r="I86" s="170">
        <v>0.32382</v>
      </c>
      <c r="J86" s="150" t="s">
        <v>181</v>
      </c>
      <c r="K86" s="139" t="s">
        <v>181</v>
      </c>
      <c r="L86" s="171">
        <v>0.3664</v>
      </c>
      <c r="M86" s="172">
        <v>0.32382</v>
      </c>
    </row>
    <row r="87" spans="1:13" x14ac:dyDescent="0.2">
      <c r="A87" s="112">
        <v>103</v>
      </c>
      <c r="B87" s="139"/>
      <c r="C87" s="148"/>
      <c r="D87" s="169">
        <v>0.38604000000000005</v>
      </c>
      <c r="E87" s="169">
        <v>0.34494000000000002</v>
      </c>
      <c r="F87" s="13" t="s">
        <v>181</v>
      </c>
      <c r="G87" s="139" t="s">
        <v>181</v>
      </c>
      <c r="H87" s="170">
        <v>0.38603999999999999</v>
      </c>
      <c r="I87" s="170">
        <v>0.34494000000000002</v>
      </c>
      <c r="J87" s="150" t="s">
        <v>181</v>
      </c>
      <c r="K87" s="139" t="s">
        <v>181</v>
      </c>
      <c r="L87" s="171">
        <v>0.38603999999999999</v>
      </c>
      <c r="M87" s="172">
        <v>0.34494000000000002</v>
      </c>
    </row>
    <row r="88" spans="1:13" x14ac:dyDescent="0.2">
      <c r="A88" s="112">
        <v>104</v>
      </c>
      <c r="B88" s="139"/>
      <c r="C88" s="148"/>
      <c r="D88" s="169">
        <v>0.40511999999999998</v>
      </c>
      <c r="E88" s="169">
        <v>0.36581000000000002</v>
      </c>
      <c r="F88" s="13" t="s">
        <v>181</v>
      </c>
      <c r="G88" s="139" t="s">
        <v>181</v>
      </c>
      <c r="H88" s="170">
        <v>0.40511999999999998</v>
      </c>
      <c r="I88" s="170">
        <v>0.36581000000000002</v>
      </c>
      <c r="J88" s="150" t="s">
        <v>181</v>
      </c>
      <c r="K88" s="139" t="s">
        <v>181</v>
      </c>
      <c r="L88" s="171">
        <v>0.40511999999999998</v>
      </c>
      <c r="M88" s="172">
        <v>0.36581000000000002</v>
      </c>
    </row>
    <row r="89" spans="1:13" x14ac:dyDescent="0.2">
      <c r="A89" s="112">
        <v>105</v>
      </c>
      <c r="B89" s="139"/>
      <c r="C89" s="148"/>
      <c r="D89" s="169">
        <v>0.42351999999999995</v>
      </c>
      <c r="E89" s="169">
        <v>0.38624999999999998</v>
      </c>
      <c r="F89" s="13" t="s">
        <v>181</v>
      </c>
      <c r="G89" s="139" t="s">
        <v>181</v>
      </c>
      <c r="H89" s="170">
        <v>0.42352000000000001</v>
      </c>
      <c r="I89" s="170">
        <v>0.38624999999999998</v>
      </c>
      <c r="J89" s="150" t="s">
        <v>181</v>
      </c>
      <c r="K89" s="139" t="s">
        <v>181</v>
      </c>
      <c r="L89" s="171">
        <v>0.42352000000000001</v>
      </c>
      <c r="M89" s="172">
        <v>0.38624999999999998</v>
      </c>
    </row>
    <row r="90" spans="1:13" x14ac:dyDescent="0.2">
      <c r="A90" s="112">
        <v>106</v>
      </c>
      <c r="B90" s="139"/>
      <c r="C90" s="148"/>
      <c r="D90" s="169">
        <v>0.44113000000000002</v>
      </c>
      <c r="E90" s="169">
        <v>0.40609000000000001</v>
      </c>
      <c r="F90" s="13" t="s">
        <v>181</v>
      </c>
      <c r="G90" s="139" t="s">
        <v>181</v>
      </c>
      <c r="H90" s="170">
        <v>0.44113000000000002</v>
      </c>
      <c r="I90" s="170">
        <v>0.40609000000000001</v>
      </c>
      <c r="J90" s="150" t="s">
        <v>181</v>
      </c>
      <c r="K90" s="139" t="s">
        <v>181</v>
      </c>
      <c r="L90" s="171">
        <v>0.44113000000000002</v>
      </c>
      <c r="M90" s="172">
        <v>0.40609000000000001</v>
      </c>
    </row>
    <row r="91" spans="1:13" x14ac:dyDescent="0.2">
      <c r="A91" s="140">
        <v>107</v>
      </c>
      <c r="B91" s="141"/>
      <c r="C91" s="164"/>
      <c r="D91" s="164">
        <v>0.45785999999999999</v>
      </c>
      <c r="E91" s="164">
        <v>0.42519000000000001</v>
      </c>
      <c r="F91" s="173" t="s">
        <v>181</v>
      </c>
      <c r="G91" s="141" t="s">
        <v>181</v>
      </c>
      <c r="H91" s="164">
        <v>0.45785999999999999</v>
      </c>
      <c r="I91" s="164">
        <v>0.42519000000000001</v>
      </c>
      <c r="J91" s="151" t="s">
        <v>181</v>
      </c>
      <c r="K91" s="141" t="s">
        <v>181</v>
      </c>
      <c r="L91" s="164">
        <v>0.45785999999999999</v>
      </c>
      <c r="M91" s="174">
        <v>0.42519000000000001</v>
      </c>
    </row>
    <row r="92" spans="1:13" x14ac:dyDescent="0.2">
      <c r="A92" s="140">
        <v>108</v>
      </c>
      <c r="B92" s="141"/>
      <c r="C92" s="164"/>
      <c r="D92" s="164">
        <v>0.47364000000000001</v>
      </c>
      <c r="E92" s="164">
        <v>0.44341000000000003</v>
      </c>
      <c r="F92" s="173" t="s">
        <v>181</v>
      </c>
      <c r="G92" s="141" t="s">
        <v>181</v>
      </c>
      <c r="H92" s="164">
        <v>0.47364000000000001</v>
      </c>
      <c r="I92" s="164">
        <v>0.44341000000000003</v>
      </c>
      <c r="J92" s="151" t="s">
        <v>181</v>
      </c>
      <c r="K92" s="141" t="s">
        <v>181</v>
      </c>
      <c r="L92" s="164">
        <v>0.47364000000000001</v>
      </c>
      <c r="M92" s="174">
        <v>0.44341000000000003</v>
      </c>
    </row>
    <row r="93" spans="1:13" x14ac:dyDescent="0.2">
      <c r="A93" s="140">
        <v>109</v>
      </c>
      <c r="B93" s="141"/>
      <c r="C93" s="164"/>
      <c r="D93" s="164">
        <v>0.48842999999999998</v>
      </c>
      <c r="E93" s="164">
        <v>0.46067000000000002</v>
      </c>
      <c r="F93" s="173" t="s">
        <v>181</v>
      </c>
      <c r="G93" s="141" t="s">
        <v>181</v>
      </c>
      <c r="H93" s="164">
        <v>0.48842999999999998</v>
      </c>
      <c r="I93" s="164">
        <v>0.46067000000000002</v>
      </c>
      <c r="J93" s="151" t="s">
        <v>181</v>
      </c>
      <c r="K93" s="141" t="s">
        <v>181</v>
      </c>
      <c r="L93" s="164">
        <v>0.48842999999999998</v>
      </c>
      <c r="M93" s="174">
        <v>0.46067000000000002</v>
      </c>
    </row>
    <row r="94" spans="1:13" x14ac:dyDescent="0.2">
      <c r="A94" s="140">
        <v>110</v>
      </c>
      <c r="B94" s="141"/>
      <c r="C94" s="164"/>
      <c r="D94" s="164">
        <v>0.5</v>
      </c>
      <c r="E94" s="164">
        <v>0.47689999999999999</v>
      </c>
      <c r="F94" s="173" t="s">
        <v>181</v>
      </c>
      <c r="G94" s="141" t="s">
        <v>181</v>
      </c>
      <c r="H94" s="164">
        <v>0.5</v>
      </c>
      <c r="I94" s="164">
        <v>0.47689999999999999</v>
      </c>
      <c r="J94" s="151" t="s">
        <v>181</v>
      </c>
      <c r="K94" s="141" t="s">
        <v>181</v>
      </c>
      <c r="L94" s="164">
        <v>0.5</v>
      </c>
      <c r="M94" s="174">
        <v>0.47689999999999999</v>
      </c>
    </row>
    <row r="95" spans="1:13" x14ac:dyDescent="0.2">
      <c r="A95" s="140">
        <v>111</v>
      </c>
      <c r="B95" s="141"/>
      <c r="C95" s="164"/>
      <c r="D95" s="164">
        <v>0.5</v>
      </c>
      <c r="E95" s="164">
        <v>0.49204999999999993</v>
      </c>
      <c r="F95" s="173" t="s">
        <v>181</v>
      </c>
      <c r="G95" s="141" t="s">
        <v>181</v>
      </c>
      <c r="H95" s="164">
        <v>0.5</v>
      </c>
      <c r="I95" s="164">
        <v>0.49204999999999999</v>
      </c>
      <c r="J95" s="151" t="s">
        <v>181</v>
      </c>
      <c r="K95" s="141" t="s">
        <v>181</v>
      </c>
      <c r="L95" s="164">
        <v>0.5</v>
      </c>
      <c r="M95" s="174">
        <v>0.49204999999999999</v>
      </c>
    </row>
    <row r="96" spans="1:13" x14ac:dyDescent="0.2">
      <c r="A96" s="140">
        <v>112</v>
      </c>
      <c r="B96" s="141"/>
      <c r="C96" s="164"/>
      <c r="D96" s="164">
        <v>0.5</v>
      </c>
      <c r="E96" s="164">
        <v>0.5</v>
      </c>
      <c r="F96" s="173" t="s">
        <v>181</v>
      </c>
      <c r="G96" s="141" t="s">
        <v>181</v>
      </c>
      <c r="H96" s="164">
        <v>0.5</v>
      </c>
      <c r="I96" s="164">
        <v>0.5</v>
      </c>
      <c r="J96" s="151" t="s">
        <v>181</v>
      </c>
      <c r="K96" s="141" t="s">
        <v>181</v>
      </c>
      <c r="L96" s="164">
        <v>0.5</v>
      </c>
      <c r="M96" s="174">
        <v>0.5</v>
      </c>
    </row>
    <row r="97" spans="1:13" x14ac:dyDescent="0.2">
      <c r="A97" s="140">
        <v>113</v>
      </c>
      <c r="B97" s="141"/>
      <c r="C97" s="164"/>
      <c r="D97" s="164">
        <v>0.5</v>
      </c>
      <c r="E97" s="164">
        <v>0.5</v>
      </c>
      <c r="F97" s="173" t="s">
        <v>181</v>
      </c>
      <c r="G97" s="141" t="s">
        <v>181</v>
      </c>
      <c r="H97" s="164">
        <v>0.5</v>
      </c>
      <c r="I97" s="164">
        <v>0.5</v>
      </c>
      <c r="J97" s="151" t="s">
        <v>181</v>
      </c>
      <c r="K97" s="141" t="s">
        <v>181</v>
      </c>
      <c r="L97" s="164">
        <v>0.5</v>
      </c>
      <c r="M97" s="174">
        <v>0.5</v>
      </c>
    </row>
    <row r="98" spans="1:13" x14ac:dyDescent="0.2">
      <c r="A98" s="140">
        <v>114</v>
      </c>
      <c r="B98" s="141"/>
      <c r="C98" s="164"/>
      <c r="D98" s="164">
        <v>0.5</v>
      </c>
      <c r="E98" s="164">
        <v>0.5</v>
      </c>
      <c r="F98" s="173" t="s">
        <v>181</v>
      </c>
      <c r="G98" s="141" t="s">
        <v>181</v>
      </c>
      <c r="H98" s="164">
        <v>0.5</v>
      </c>
      <c r="I98" s="164">
        <v>0.5</v>
      </c>
      <c r="J98" s="151" t="s">
        <v>181</v>
      </c>
      <c r="K98" s="141" t="s">
        <v>181</v>
      </c>
      <c r="L98" s="164">
        <v>0.5</v>
      </c>
      <c r="M98" s="174">
        <v>0.5</v>
      </c>
    </row>
    <row r="99" spans="1:13" x14ac:dyDescent="0.2">
      <c r="A99" s="140">
        <v>115</v>
      </c>
      <c r="B99" s="141"/>
      <c r="C99" s="164"/>
      <c r="D99" s="164">
        <v>0.5</v>
      </c>
      <c r="E99" s="164">
        <v>0.5</v>
      </c>
      <c r="F99" s="173" t="s">
        <v>181</v>
      </c>
      <c r="G99" s="141" t="s">
        <v>181</v>
      </c>
      <c r="H99" s="164">
        <v>0.5</v>
      </c>
      <c r="I99" s="164">
        <v>0.5</v>
      </c>
      <c r="J99" s="151" t="s">
        <v>181</v>
      </c>
      <c r="K99" s="141" t="s">
        <v>181</v>
      </c>
      <c r="L99" s="164">
        <v>0.5</v>
      </c>
      <c r="M99" s="174">
        <v>0.5</v>
      </c>
    </row>
    <row r="100" spans="1:13" x14ac:dyDescent="0.2">
      <c r="A100" s="140">
        <v>116</v>
      </c>
      <c r="B100" s="141"/>
      <c r="C100" s="164"/>
      <c r="D100" s="164">
        <v>0.5</v>
      </c>
      <c r="E100" s="164">
        <v>0.5</v>
      </c>
      <c r="F100" s="173" t="s">
        <v>181</v>
      </c>
      <c r="G100" s="141" t="s">
        <v>181</v>
      </c>
      <c r="H100" s="164">
        <v>0.5</v>
      </c>
      <c r="I100" s="164">
        <v>0.5</v>
      </c>
      <c r="J100" s="151" t="s">
        <v>181</v>
      </c>
      <c r="K100" s="141" t="s">
        <v>181</v>
      </c>
      <c r="L100" s="164">
        <v>0.5</v>
      </c>
      <c r="M100" s="174">
        <v>0.5</v>
      </c>
    </row>
    <row r="101" spans="1:13" x14ac:dyDescent="0.2">
      <c r="A101" s="140">
        <v>117</v>
      </c>
      <c r="B101" s="141"/>
      <c r="C101" s="164"/>
      <c r="D101" s="164">
        <v>0.5</v>
      </c>
      <c r="E101" s="164">
        <v>0.5</v>
      </c>
      <c r="F101" s="173" t="s">
        <v>181</v>
      </c>
      <c r="G101" s="141" t="s">
        <v>181</v>
      </c>
      <c r="H101" s="164">
        <v>0.5</v>
      </c>
      <c r="I101" s="164">
        <v>0.5</v>
      </c>
      <c r="J101" s="151" t="s">
        <v>181</v>
      </c>
      <c r="K101" s="141" t="s">
        <v>181</v>
      </c>
      <c r="L101" s="164">
        <v>0.5</v>
      </c>
      <c r="M101" s="174">
        <v>0.5</v>
      </c>
    </row>
    <row r="102" spans="1:13" x14ac:dyDescent="0.2">
      <c r="A102" s="140">
        <v>118</v>
      </c>
      <c r="B102" s="141"/>
      <c r="C102" s="164"/>
      <c r="D102" s="164">
        <v>0.5</v>
      </c>
      <c r="E102" s="164">
        <v>0.5</v>
      </c>
      <c r="F102" s="173" t="s">
        <v>181</v>
      </c>
      <c r="G102" s="141" t="s">
        <v>181</v>
      </c>
      <c r="H102" s="164">
        <v>0.5</v>
      </c>
      <c r="I102" s="164">
        <v>0.5</v>
      </c>
      <c r="J102" s="151" t="s">
        <v>181</v>
      </c>
      <c r="K102" s="141" t="s">
        <v>181</v>
      </c>
      <c r="L102" s="164">
        <v>0.5</v>
      </c>
      <c r="M102" s="174">
        <v>0.5</v>
      </c>
    </row>
    <row r="103" spans="1:13" x14ac:dyDescent="0.2">
      <c r="A103" s="140">
        <v>119</v>
      </c>
      <c r="B103" s="141"/>
      <c r="C103" s="164"/>
      <c r="D103" s="164">
        <v>0.5</v>
      </c>
      <c r="E103" s="164">
        <v>0.5</v>
      </c>
      <c r="F103" s="173" t="s">
        <v>181</v>
      </c>
      <c r="G103" s="141" t="s">
        <v>181</v>
      </c>
      <c r="H103" s="164">
        <v>0.5</v>
      </c>
      <c r="I103" s="164">
        <v>0.5</v>
      </c>
      <c r="J103" s="151" t="s">
        <v>181</v>
      </c>
      <c r="K103" s="141" t="s">
        <v>181</v>
      </c>
      <c r="L103" s="164">
        <v>0.5</v>
      </c>
      <c r="M103" s="174">
        <v>0.5</v>
      </c>
    </row>
    <row r="104" spans="1:13" ht="17" thickBot="1" x14ac:dyDescent="0.25">
      <c r="A104" s="140">
        <v>120</v>
      </c>
      <c r="B104" s="142"/>
      <c r="C104" s="175"/>
      <c r="D104" s="175">
        <v>1</v>
      </c>
      <c r="E104" s="175">
        <v>1</v>
      </c>
      <c r="F104" s="176" t="s">
        <v>181</v>
      </c>
      <c r="G104" s="142" t="s">
        <v>181</v>
      </c>
      <c r="H104" s="175">
        <v>1</v>
      </c>
      <c r="I104" s="175">
        <v>1</v>
      </c>
      <c r="J104" s="152" t="s">
        <v>181</v>
      </c>
      <c r="K104" s="142" t="s">
        <v>181</v>
      </c>
      <c r="L104" s="175">
        <v>1</v>
      </c>
      <c r="M104" s="17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6854D-8ECA-4601-A122-A070B48E2AB0}">
  <dimension ref="A1:J71"/>
  <sheetViews>
    <sheetView workbookViewId="0">
      <selection activeCell="J16" sqref="J16"/>
    </sheetView>
  </sheetViews>
  <sheetFormatPr baseColWidth="10" defaultColWidth="8.83203125" defaultRowHeight="16" x14ac:dyDescent="0.2"/>
  <sheetData>
    <row r="1" spans="1:10" x14ac:dyDescent="0.2">
      <c r="A1" t="s">
        <v>168</v>
      </c>
      <c r="B1" t="s">
        <v>169</v>
      </c>
      <c r="C1" t="s">
        <v>170</v>
      </c>
      <c r="D1" t="s">
        <v>171</v>
      </c>
      <c r="E1" t="s">
        <v>172</v>
      </c>
      <c r="F1" t="s">
        <v>173</v>
      </c>
      <c r="G1" t="s">
        <v>174</v>
      </c>
    </row>
    <row r="2" spans="1:10" x14ac:dyDescent="0.2">
      <c r="A2">
        <v>1</v>
      </c>
      <c r="B2" s="56">
        <v>8.9999999999999993E-3</v>
      </c>
      <c r="C2">
        <v>0.01</v>
      </c>
      <c r="D2">
        <v>8.0000000000000002E-3</v>
      </c>
      <c r="E2">
        <v>8.0000000000000002E-3</v>
      </c>
      <c r="F2">
        <v>8.5537150661270708E-3</v>
      </c>
      <c r="G2">
        <v>9.1074301322541431E-3</v>
      </c>
      <c r="I2" s="62"/>
      <c r="J2" s="62"/>
    </row>
    <row r="3" spans="1:10" x14ac:dyDescent="0.2">
      <c r="A3">
        <v>2</v>
      </c>
      <c r="B3" s="56">
        <v>0.01</v>
      </c>
      <c r="C3">
        <v>0.01</v>
      </c>
      <c r="D3">
        <v>8.9999999999999993E-3</v>
      </c>
      <c r="E3">
        <v>8.0000000000000002E-3</v>
      </c>
      <c r="F3">
        <v>9.5537150661270717E-3</v>
      </c>
      <c r="G3">
        <v>9.1074301322541431E-3</v>
      </c>
      <c r="I3" s="138"/>
      <c r="J3" s="138"/>
    </row>
    <row r="4" spans="1:10" x14ac:dyDescent="0.2">
      <c r="A4">
        <v>3</v>
      </c>
      <c r="B4" s="56">
        <v>1.0999999999999999E-2</v>
      </c>
      <c r="C4">
        <v>0.01</v>
      </c>
      <c r="D4">
        <v>0.01</v>
      </c>
      <c r="E4" s="123">
        <v>8.0000000000000002E-3</v>
      </c>
      <c r="F4">
        <v>1.0553715066127073E-2</v>
      </c>
      <c r="G4">
        <v>9.1074301322541431E-3</v>
      </c>
    </row>
    <row r="5" spans="1:10" x14ac:dyDescent="0.2">
      <c r="A5">
        <v>4</v>
      </c>
      <c r="B5" s="56">
        <v>1.2E-2</v>
      </c>
      <c r="C5">
        <v>1.0999999999999999E-2</v>
      </c>
      <c r="D5">
        <v>1.0999999999999999E-2</v>
      </c>
      <c r="E5">
        <v>8.9999999999999993E-3</v>
      </c>
      <c r="F5">
        <v>1.1553715066127072E-2</v>
      </c>
      <c r="G5">
        <v>1.0107430132254144E-2</v>
      </c>
    </row>
    <row r="6" spans="1:10" x14ac:dyDescent="0.2">
      <c r="A6">
        <v>5</v>
      </c>
      <c r="B6" s="56">
        <v>1.2999999999999999E-2</v>
      </c>
      <c r="C6">
        <v>1.2E-2</v>
      </c>
      <c r="D6">
        <v>1.2E-2</v>
      </c>
      <c r="E6">
        <v>8.9999999999999993E-3</v>
      </c>
      <c r="F6">
        <v>1.2553715066127073E-2</v>
      </c>
      <c r="G6">
        <v>1.0661145198381218E-2</v>
      </c>
      <c r="J6" s="123"/>
    </row>
    <row r="7" spans="1:10" x14ac:dyDescent="0.2">
      <c r="A7">
        <v>6</v>
      </c>
      <c r="B7" s="56">
        <v>1.4999999999999999E-2</v>
      </c>
      <c r="C7">
        <v>1.4E-2</v>
      </c>
      <c r="D7">
        <v>1.4E-2</v>
      </c>
      <c r="E7">
        <v>0.01</v>
      </c>
      <c r="F7">
        <v>1.4553715066127073E-2</v>
      </c>
      <c r="G7">
        <v>1.221486026450829E-2</v>
      </c>
    </row>
    <row r="8" spans="1:10" x14ac:dyDescent="0.2">
      <c r="A8">
        <v>7</v>
      </c>
      <c r="B8" s="56">
        <v>1.7000000000000001E-2</v>
      </c>
      <c r="C8">
        <v>1.6E-2</v>
      </c>
      <c r="D8">
        <v>1.6E-2</v>
      </c>
      <c r="E8">
        <v>1.0999999999999999E-2</v>
      </c>
      <c r="F8">
        <v>1.6553715066127073E-2</v>
      </c>
      <c r="G8">
        <v>1.3768575330635361E-2</v>
      </c>
    </row>
    <row r="9" spans="1:10" x14ac:dyDescent="0.2">
      <c r="A9">
        <v>8</v>
      </c>
      <c r="B9" s="56">
        <v>1.9E-2</v>
      </c>
      <c r="C9">
        <v>1.9E-2</v>
      </c>
      <c r="D9">
        <v>1.7000000000000001E-2</v>
      </c>
      <c r="E9">
        <v>1.2E-2</v>
      </c>
      <c r="F9">
        <v>1.8107430132254146E-2</v>
      </c>
      <c r="G9">
        <v>1.5876005462889507E-2</v>
      </c>
    </row>
    <row r="10" spans="1:10" x14ac:dyDescent="0.2">
      <c r="A10">
        <v>9</v>
      </c>
      <c r="B10" s="56">
        <v>0.02</v>
      </c>
      <c r="C10">
        <v>2.1000000000000001E-2</v>
      </c>
      <c r="D10">
        <v>1.7999999999999999E-2</v>
      </c>
      <c r="E10">
        <v>1.4E-2</v>
      </c>
      <c r="F10">
        <v>1.9107430132254143E-2</v>
      </c>
      <c r="G10">
        <v>1.7876005462889508E-2</v>
      </c>
    </row>
    <row r="11" spans="1:10" x14ac:dyDescent="0.2">
      <c r="A11">
        <v>10</v>
      </c>
      <c r="B11" s="56">
        <v>2.1999999999999999E-2</v>
      </c>
      <c r="C11">
        <v>2.4E-2</v>
      </c>
      <c r="D11">
        <v>0.02</v>
      </c>
      <c r="E11">
        <v>1.6E-2</v>
      </c>
      <c r="F11">
        <v>2.1107430132254145E-2</v>
      </c>
      <c r="G11">
        <v>2.0429720529016579E-2</v>
      </c>
    </row>
    <row r="12" spans="1:10" x14ac:dyDescent="0.2">
      <c r="A12">
        <v>11</v>
      </c>
      <c r="B12" s="56">
        <v>2.5999999999999999E-2</v>
      </c>
      <c r="C12">
        <v>2.7E-2</v>
      </c>
      <c r="D12">
        <v>2.1999999999999999E-2</v>
      </c>
      <c r="E12">
        <v>1.7999999999999999E-2</v>
      </c>
      <c r="F12">
        <v>2.4214860264508292E-2</v>
      </c>
      <c r="G12">
        <v>2.298343559514365E-2</v>
      </c>
    </row>
    <row r="13" spans="1:10" x14ac:dyDescent="0.2">
      <c r="A13">
        <v>12</v>
      </c>
      <c r="B13" s="56">
        <v>2.9000000000000001E-2</v>
      </c>
      <c r="C13">
        <v>0.03</v>
      </c>
      <c r="D13">
        <v>2.4E-2</v>
      </c>
      <c r="E13">
        <v>0.02</v>
      </c>
      <c r="F13">
        <v>2.6768575330635366E-2</v>
      </c>
      <c r="G13">
        <v>2.5537150661270724E-2</v>
      </c>
    </row>
    <row r="14" spans="1:10" x14ac:dyDescent="0.2">
      <c r="A14">
        <v>13</v>
      </c>
      <c r="B14" s="56">
        <v>3.2000000000000001E-2</v>
      </c>
      <c r="C14">
        <v>3.4000000000000002E-2</v>
      </c>
      <c r="D14">
        <v>2.5999999999999999E-2</v>
      </c>
      <c r="E14">
        <v>2.1999999999999999E-2</v>
      </c>
      <c r="F14">
        <v>2.9322290396762436E-2</v>
      </c>
      <c r="G14">
        <v>2.864458079352487E-2</v>
      </c>
    </row>
    <row r="15" spans="1:10" x14ac:dyDescent="0.2">
      <c r="A15">
        <v>14</v>
      </c>
      <c r="B15" s="56">
        <v>3.4000000000000002E-2</v>
      </c>
      <c r="C15">
        <v>3.7999999999999999E-2</v>
      </c>
      <c r="D15">
        <v>2.7E-2</v>
      </c>
      <c r="E15">
        <v>2.4E-2</v>
      </c>
      <c r="F15">
        <v>3.0876005462889509E-2</v>
      </c>
      <c r="G15">
        <v>3.1752010925779013E-2</v>
      </c>
    </row>
    <row r="16" spans="1:10" x14ac:dyDescent="0.2">
      <c r="A16">
        <v>15</v>
      </c>
      <c r="B16" s="56">
        <v>3.6999999999999998E-2</v>
      </c>
      <c r="C16">
        <v>4.2000000000000003E-2</v>
      </c>
      <c r="D16">
        <v>2.9000000000000001E-2</v>
      </c>
      <c r="E16">
        <v>2.8000000000000001E-2</v>
      </c>
      <c r="F16">
        <v>3.3429720529016584E-2</v>
      </c>
      <c r="G16">
        <v>3.5752010925779017E-2</v>
      </c>
    </row>
    <row r="17" spans="1:7" x14ac:dyDescent="0.2">
      <c r="A17">
        <v>16</v>
      </c>
      <c r="B17" s="56">
        <v>3.9E-2</v>
      </c>
      <c r="C17">
        <v>4.4999999999999998E-2</v>
      </c>
      <c r="D17">
        <v>3.1E-2</v>
      </c>
      <c r="E17">
        <v>3.1E-2</v>
      </c>
      <c r="F17">
        <v>3.5429720529016585E-2</v>
      </c>
      <c r="G17">
        <v>3.8752010925779012E-2</v>
      </c>
    </row>
    <row r="18" spans="1:7" x14ac:dyDescent="0.2">
      <c r="A18">
        <v>17</v>
      </c>
      <c r="B18" s="56">
        <v>4.2000000000000003E-2</v>
      </c>
      <c r="C18">
        <v>4.8000000000000001E-2</v>
      </c>
      <c r="D18">
        <v>3.5000000000000003E-2</v>
      </c>
      <c r="E18">
        <v>3.4000000000000002E-2</v>
      </c>
      <c r="F18">
        <v>3.8876005462889503E-2</v>
      </c>
      <c r="G18">
        <v>4.1752010925779015E-2</v>
      </c>
    </row>
    <row r="19" spans="1:7" x14ac:dyDescent="0.2">
      <c r="A19">
        <v>18</v>
      </c>
      <c r="B19" s="56">
        <v>4.2999999999999997E-2</v>
      </c>
      <c r="C19">
        <v>4.9000000000000002E-2</v>
      </c>
      <c r="D19">
        <v>3.5999999999999997E-2</v>
      </c>
      <c r="E19">
        <v>3.5000000000000003E-2</v>
      </c>
      <c r="F19">
        <v>3.9876005462889504E-2</v>
      </c>
      <c r="G19">
        <v>4.2752010925779016E-2</v>
      </c>
    </row>
    <row r="20" spans="1:7" x14ac:dyDescent="0.2">
      <c r="A20">
        <v>19</v>
      </c>
      <c r="B20" s="56">
        <v>4.4200000000000003E-2</v>
      </c>
      <c r="C20">
        <v>4.9599999999999998E-2</v>
      </c>
      <c r="D20">
        <v>3.7400000000000003E-2</v>
      </c>
      <c r="E20">
        <v>3.5999999999999997E-2</v>
      </c>
      <c r="F20">
        <v>4.1165262449664092E-2</v>
      </c>
      <c r="G20">
        <v>4.3530524899328182E-2</v>
      </c>
    </row>
    <row r="21" spans="1:7" x14ac:dyDescent="0.2">
      <c r="A21">
        <v>20</v>
      </c>
      <c r="B21" s="56">
        <v>4.5400000000000003E-2</v>
      </c>
      <c r="C21">
        <v>5.0200000000000002E-2</v>
      </c>
      <c r="D21">
        <v>3.8800000000000001E-2</v>
      </c>
      <c r="E21">
        <v>3.6999999999999998E-2</v>
      </c>
      <c r="F21">
        <v>4.2454519436438687E-2</v>
      </c>
      <c r="G21">
        <v>4.4309038872877356E-2</v>
      </c>
    </row>
    <row r="22" spans="1:7" x14ac:dyDescent="0.2">
      <c r="A22">
        <v>21</v>
      </c>
      <c r="B22" s="56">
        <v>4.6600000000000003E-2</v>
      </c>
      <c r="C22">
        <v>5.0799999999999998E-2</v>
      </c>
      <c r="D22">
        <v>4.02E-2</v>
      </c>
      <c r="E22">
        <v>3.7999999999999999E-2</v>
      </c>
      <c r="F22">
        <v>4.3743776423213261E-2</v>
      </c>
      <c r="G22">
        <v>4.5087552846426536E-2</v>
      </c>
    </row>
    <row r="23" spans="1:7" x14ac:dyDescent="0.2">
      <c r="A23">
        <v>22</v>
      </c>
      <c r="B23" s="56">
        <v>4.7800000000000002E-2</v>
      </c>
      <c r="C23">
        <v>5.1400000000000001E-2</v>
      </c>
      <c r="D23">
        <v>4.1599999999999998E-2</v>
      </c>
      <c r="E23">
        <v>3.9E-2</v>
      </c>
      <c r="F23">
        <v>4.5033033409987849E-2</v>
      </c>
      <c r="G23">
        <v>4.5866066819975702E-2</v>
      </c>
    </row>
    <row r="24" spans="1:7" x14ac:dyDescent="0.2">
      <c r="A24">
        <v>23</v>
      </c>
      <c r="B24" s="56">
        <v>4.9000000000000002E-2</v>
      </c>
      <c r="C24">
        <v>5.1999999999999998E-2</v>
      </c>
      <c r="D24">
        <v>4.2999999999999997E-2</v>
      </c>
      <c r="E24">
        <v>0.04</v>
      </c>
      <c r="F24">
        <v>4.6322290396762431E-2</v>
      </c>
      <c r="G24">
        <v>4.6644580793524869E-2</v>
      </c>
    </row>
    <row r="25" spans="1:7" x14ac:dyDescent="0.2">
      <c r="A25">
        <v>24</v>
      </c>
      <c r="B25" s="56">
        <v>5.0200000000000002E-2</v>
      </c>
      <c r="C25">
        <v>5.2600000000000001E-2</v>
      </c>
      <c r="D25">
        <v>4.4400000000000002E-2</v>
      </c>
      <c r="E25">
        <v>4.1000000000000002E-2</v>
      </c>
      <c r="F25">
        <v>4.7611547383537019E-2</v>
      </c>
      <c r="G25">
        <v>4.7423094767074035E-2</v>
      </c>
    </row>
    <row r="26" spans="1:7" x14ac:dyDescent="0.2">
      <c r="A26">
        <v>25</v>
      </c>
      <c r="B26" s="56">
        <v>5.1400000000000001E-2</v>
      </c>
      <c r="C26">
        <v>5.3199999999999997E-2</v>
      </c>
      <c r="D26">
        <v>4.58E-2</v>
      </c>
      <c r="E26">
        <v>4.2000000000000003E-2</v>
      </c>
      <c r="F26">
        <v>4.8900804370311607E-2</v>
      </c>
      <c r="G26">
        <v>4.8201608740623209E-2</v>
      </c>
    </row>
    <row r="27" spans="1:7" x14ac:dyDescent="0.2">
      <c r="A27">
        <v>26</v>
      </c>
      <c r="B27" s="56">
        <v>5.2600000000000001E-2</v>
      </c>
      <c r="C27">
        <v>5.3800000000000001E-2</v>
      </c>
      <c r="D27">
        <v>4.7199999999999999E-2</v>
      </c>
      <c r="E27">
        <v>4.2999999999999997E-2</v>
      </c>
      <c r="F27">
        <v>5.0190061357086195E-2</v>
      </c>
      <c r="G27">
        <v>4.8980122714172382E-2</v>
      </c>
    </row>
    <row r="28" spans="1:7" x14ac:dyDescent="0.2">
      <c r="A28">
        <v>27</v>
      </c>
      <c r="B28" s="56">
        <v>5.3800000000000001E-2</v>
      </c>
      <c r="C28">
        <v>5.4399999999999997E-2</v>
      </c>
      <c r="D28">
        <v>4.8599999999999997E-2</v>
      </c>
      <c r="E28">
        <v>4.3999999999999997E-2</v>
      </c>
      <c r="F28">
        <v>5.1479318343860769E-2</v>
      </c>
      <c r="G28">
        <v>4.9758636687721555E-2</v>
      </c>
    </row>
    <row r="29" spans="1:7" x14ac:dyDescent="0.2">
      <c r="A29">
        <v>28</v>
      </c>
      <c r="B29" s="56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">
      <c r="B30" s="56"/>
    </row>
    <row r="31" spans="1:7" x14ac:dyDescent="0.2">
      <c r="B31" s="56"/>
    </row>
    <row r="32" spans="1:7" x14ac:dyDescent="0.2">
      <c r="B32" s="56"/>
    </row>
    <row r="33" spans="2:2" x14ac:dyDescent="0.2">
      <c r="B33" s="56"/>
    </row>
    <row r="34" spans="2:2" x14ac:dyDescent="0.2">
      <c r="B34" s="56"/>
    </row>
    <row r="35" spans="2:2" x14ac:dyDescent="0.2">
      <c r="B35" s="56"/>
    </row>
    <row r="36" spans="2:2" x14ac:dyDescent="0.2">
      <c r="B36" s="56"/>
    </row>
    <row r="37" spans="2:2" x14ac:dyDescent="0.2">
      <c r="B37" s="56"/>
    </row>
    <row r="38" spans="2:2" x14ac:dyDescent="0.2">
      <c r="B38" s="56"/>
    </row>
    <row r="39" spans="2:2" x14ac:dyDescent="0.2">
      <c r="B39" s="56"/>
    </row>
    <row r="40" spans="2:2" x14ac:dyDescent="0.2">
      <c r="B40" s="56"/>
    </row>
    <row r="41" spans="2:2" x14ac:dyDescent="0.2">
      <c r="B41" s="56"/>
    </row>
    <row r="42" spans="2:2" x14ac:dyDescent="0.2">
      <c r="B42" s="56"/>
    </row>
    <row r="43" spans="2:2" x14ac:dyDescent="0.2">
      <c r="B43" s="56"/>
    </row>
    <row r="44" spans="2:2" x14ac:dyDescent="0.2">
      <c r="B44" s="56"/>
    </row>
    <row r="45" spans="2:2" x14ac:dyDescent="0.2">
      <c r="B45" s="56"/>
    </row>
    <row r="46" spans="2:2" x14ac:dyDescent="0.2">
      <c r="B46" s="56"/>
    </row>
    <row r="47" spans="2:2" x14ac:dyDescent="0.2">
      <c r="B47" s="56"/>
    </row>
    <row r="48" spans="2:2" x14ac:dyDescent="0.2">
      <c r="B48" s="56"/>
    </row>
    <row r="49" spans="2:2" x14ac:dyDescent="0.2">
      <c r="B49" s="56"/>
    </row>
    <row r="50" spans="2:2" x14ac:dyDescent="0.2">
      <c r="B50" s="56"/>
    </row>
    <row r="51" spans="2:2" x14ac:dyDescent="0.2">
      <c r="B51" s="56"/>
    </row>
    <row r="52" spans="2:2" x14ac:dyDescent="0.2">
      <c r="B52" s="56"/>
    </row>
    <row r="53" spans="2:2" x14ac:dyDescent="0.2">
      <c r="B53" s="56"/>
    </row>
    <row r="54" spans="2:2" x14ac:dyDescent="0.2">
      <c r="B54" s="56"/>
    </row>
    <row r="55" spans="2:2" x14ac:dyDescent="0.2">
      <c r="B55" s="56"/>
    </row>
    <row r="56" spans="2:2" x14ac:dyDescent="0.2">
      <c r="B56" s="56"/>
    </row>
    <row r="57" spans="2:2" x14ac:dyDescent="0.2">
      <c r="B57" s="56"/>
    </row>
    <row r="58" spans="2:2" x14ac:dyDescent="0.2">
      <c r="B58" s="56"/>
    </row>
    <row r="59" spans="2:2" x14ac:dyDescent="0.2">
      <c r="B59" s="56"/>
    </row>
    <row r="60" spans="2:2" x14ac:dyDescent="0.2">
      <c r="B60" s="56"/>
    </row>
    <row r="61" spans="2:2" x14ac:dyDescent="0.2">
      <c r="B61" s="56"/>
    </row>
    <row r="62" spans="2:2" x14ac:dyDescent="0.2">
      <c r="B62" s="56"/>
    </row>
    <row r="63" spans="2:2" x14ac:dyDescent="0.2">
      <c r="B63" s="56"/>
    </row>
    <row r="64" spans="2:2" x14ac:dyDescent="0.2">
      <c r="B64" s="56"/>
    </row>
    <row r="65" spans="2:2" x14ac:dyDescent="0.2">
      <c r="B65" s="56"/>
    </row>
    <row r="66" spans="2:2" x14ac:dyDescent="0.2">
      <c r="B66" s="56"/>
    </row>
    <row r="67" spans="2:2" x14ac:dyDescent="0.2">
      <c r="B67" s="56"/>
    </row>
    <row r="68" spans="2:2" x14ac:dyDescent="0.2">
      <c r="B68" s="56"/>
    </row>
    <row r="69" spans="2:2" x14ac:dyDescent="0.2">
      <c r="B69" s="56"/>
    </row>
    <row r="70" spans="2:2" x14ac:dyDescent="0.2">
      <c r="B70" s="56"/>
    </row>
    <row r="71" spans="2:2" x14ac:dyDescent="0.2">
      <c r="B71" s="5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FFBB-65B6-4CAC-9E5D-3919333A9256}">
  <dimension ref="A1:J406"/>
  <sheetViews>
    <sheetView workbookViewId="0">
      <selection activeCell="P13" sqref="P13"/>
    </sheetView>
  </sheetViews>
  <sheetFormatPr baseColWidth="10" defaultColWidth="8.83203125" defaultRowHeight="16" x14ac:dyDescent="0.2"/>
  <sheetData>
    <row r="1" spans="1:10" x14ac:dyDescent="0.2">
      <c r="A1" t="s">
        <v>67</v>
      </c>
      <c r="B1" t="s">
        <v>145</v>
      </c>
      <c r="C1" t="s">
        <v>146</v>
      </c>
      <c r="D1" t="s">
        <v>147</v>
      </c>
      <c r="E1" t="s">
        <v>148</v>
      </c>
      <c r="F1" t="s">
        <v>149</v>
      </c>
      <c r="G1" t="s">
        <v>150</v>
      </c>
    </row>
    <row r="2" spans="1:10" x14ac:dyDescent="0.2">
      <c r="A2">
        <v>0</v>
      </c>
      <c r="B2">
        <v>0.22</v>
      </c>
      <c r="C2">
        <v>0.26</v>
      </c>
      <c r="D2">
        <v>0</v>
      </c>
      <c r="E2">
        <v>0</v>
      </c>
      <c r="F2">
        <v>0.12181731454795594</v>
      </c>
      <c r="G2">
        <v>0.14396591719303883</v>
      </c>
    </row>
    <row r="3" spans="1:10" x14ac:dyDescent="0.2">
      <c r="A3">
        <v>1</v>
      </c>
      <c r="B3">
        <v>0.18</v>
      </c>
      <c r="C3">
        <v>0.22</v>
      </c>
      <c r="D3">
        <v>0.22</v>
      </c>
      <c r="E3">
        <v>0.24</v>
      </c>
      <c r="F3">
        <v>0.19785139735491708</v>
      </c>
      <c r="G3">
        <v>0.22892569867745857</v>
      </c>
      <c r="I3" s="62"/>
      <c r="J3" s="62"/>
    </row>
    <row r="4" spans="1:10" x14ac:dyDescent="0.2">
      <c r="A4">
        <v>2</v>
      </c>
      <c r="B4">
        <v>0.13</v>
      </c>
      <c r="C4">
        <v>0.15</v>
      </c>
      <c r="D4">
        <v>0.17</v>
      </c>
      <c r="E4">
        <v>0.14000000000000001</v>
      </c>
      <c r="F4">
        <v>0.13892569867745855</v>
      </c>
      <c r="G4">
        <v>0.15661145198381218</v>
      </c>
      <c r="I4" s="138"/>
      <c r="J4" s="138"/>
    </row>
    <row r="5" spans="1:10" x14ac:dyDescent="0.2">
      <c r="A5">
        <v>3</v>
      </c>
      <c r="B5">
        <v>0.1</v>
      </c>
      <c r="C5">
        <v>0.12</v>
      </c>
      <c r="D5">
        <v>0.12</v>
      </c>
      <c r="E5">
        <v>0.11</v>
      </c>
      <c r="F5">
        <v>0.10892569867745855</v>
      </c>
      <c r="G5">
        <v>0.11553715066127072</v>
      </c>
    </row>
    <row r="6" spans="1:10" x14ac:dyDescent="0.2">
      <c r="A6">
        <v>4</v>
      </c>
      <c r="B6">
        <v>0.09</v>
      </c>
      <c r="C6">
        <v>0.1</v>
      </c>
      <c r="D6">
        <v>0.1</v>
      </c>
      <c r="E6">
        <v>0.09</v>
      </c>
      <c r="F6">
        <v>9.4462849338729268E-2</v>
      </c>
      <c r="G6">
        <v>9.5537150661270734E-2</v>
      </c>
      <c r="I6" s="123"/>
    </row>
    <row r="7" spans="1:10" x14ac:dyDescent="0.2">
      <c r="A7">
        <v>5</v>
      </c>
      <c r="B7">
        <v>8.5000000000000006E-2</v>
      </c>
      <c r="C7">
        <v>0.09</v>
      </c>
      <c r="D7">
        <v>0.09</v>
      </c>
      <c r="E7">
        <v>7.4999999999999997E-2</v>
      </c>
      <c r="F7">
        <v>8.7231424669364621E-2</v>
      </c>
      <c r="G7">
        <v>8.3305725991906082E-2</v>
      </c>
    </row>
    <row r="8" spans="1:10" x14ac:dyDescent="0.2">
      <c r="A8">
        <v>6</v>
      </c>
      <c r="B8">
        <v>0.08</v>
      </c>
      <c r="C8">
        <v>0.08</v>
      </c>
      <c r="D8">
        <v>0.08</v>
      </c>
      <c r="E8">
        <v>7.0000000000000007E-2</v>
      </c>
      <c r="F8">
        <v>0.08</v>
      </c>
      <c r="G8">
        <v>7.553715066127073E-2</v>
      </c>
    </row>
    <row r="9" spans="1:10" x14ac:dyDescent="0.2">
      <c r="A9">
        <v>7</v>
      </c>
      <c r="B9">
        <v>7.0000000000000007E-2</v>
      </c>
      <c r="C9">
        <v>7.0000000000000007E-2</v>
      </c>
      <c r="D9">
        <v>7.0000000000000007E-2</v>
      </c>
      <c r="E9">
        <v>0.06</v>
      </c>
      <c r="F9">
        <v>7.0000000000000007E-2</v>
      </c>
      <c r="G9">
        <v>6.5537150661270721E-2</v>
      </c>
    </row>
    <row r="10" spans="1:10" x14ac:dyDescent="0.2">
      <c r="A10">
        <v>8</v>
      </c>
      <c r="B10">
        <v>0.06</v>
      </c>
      <c r="C10">
        <v>0.06</v>
      </c>
      <c r="D10">
        <v>0.06</v>
      </c>
      <c r="E10">
        <v>5.5E-2</v>
      </c>
      <c r="F10">
        <v>0.06</v>
      </c>
      <c r="G10">
        <v>5.7768575330635362E-2</v>
      </c>
    </row>
    <row r="11" spans="1:10" x14ac:dyDescent="0.2">
      <c r="A11">
        <v>9</v>
      </c>
      <c r="B11">
        <v>5.5E-2</v>
      </c>
      <c r="C11">
        <v>5.5E-2</v>
      </c>
      <c r="D11">
        <v>0.05</v>
      </c>
      <c r="E11">
        <v>0.05</v>
      </c>
      <c r="F11">
        <v>5.5E-2</v>
      </c>
      <c r="G11">
        <v>5.000000000000001E-2</v>
      </c>
    </row>
    <row r="12" spans="1:10" x14ac:dyDescent="0.2">
      <c r="A12">
        <v>10</v>
      </c>
      <c r="B12">
        <v>5.3800000000000001E-2</v>
      </c>
      <c r="C12">
        <v>5.4399999999999997E-2</v>
      </c>
      <c r="D12">
        <v>0.05</v>
      </c>
      <c r="E12">
        <v>4.4999999999999998E-2</v>
      </c>
      <c r="F12">
        <v>5.4067770960323752E-2</v>
      </c>
      <c r="G12">
        <v>4.7768575330635367E-2</v>
      </c>
    </row>
    <row r="13" spans="1:10" x14ac:dyDescent="0.2">
      <c r="B13" s="57"/>
    </row>
    <row r="14" spans="1:10" x14ac:dyDescent="0.2">
      <c r="B14" s="57"/>
    </row>
    <row r="15" spans="1:10" x14ac:dyDescent="0.2">
      <c r="B15" s="57"/>
    </row>
    <row r="16" spans="1:10" x14ac:dyDescent="0.2">
      <c r="B16" s="57"/>
    </row>
    <row r="17" spans="2:2" x14ac:dyDescent="0.2">
      <c r="B17" s="57"/>
    </row>
    <row r="18" spans="2:2" x14ac:dyDescent="0.2">
      <c r="B18" s="57"/>
    </row>
    <row r="19" spans="2:2" x14ac:dyDescent="0.2">
      <c r="B19" s="57"/>
    </row>
    <row r="20" spans="2:2" x14ac:dyDescent="0.2">
      <c r="B20" s="57"/>
    </row>
    <row r="21" spans="2:2" x14ac:dyDescent="0.2">
      <c r="B21" s="57"/>
    </row>
    <row r="22" spans="2:2" x14ac:dyDescent="0.2">
      <c r="B22" s="57"/>
    </row>
    <row r="23" spans="2:2" x14ac:dyDescent="0.2">
      <c r="B23" s="57"/>
    </row>
    <row r="24" spans="2:2" x14ac:dyDescent="0.2">
      <c r="B24" s="57"/>
    </row>
    <row r="25" spans="2:2" x14ac:dyDescent="0.2">
      <c r="B25" s="57"/>
    </row>
    <row r="26" spans="2:2" x14ac:dyDescent="0.2">
      <c r="B26" s="57"/>
    </row>
    <row r="27" spans="2:2" x14ac:dyDescent="0.2">
      <c r="B27" s="57"/>
    </row>
    <row r="28" spans="2:2" x14ac:dyDescent="0.2">
      <c r="B28" s="57"/>
    </row>
    <row r="29" spans="2:2" x14ac:dyDescent="0.2">
      <c r="B29" s="57"/>
    </row>
    <row r="30" spans="2:2" x14ac:dyDescent="0.2">
      <c r="B30" s="57"/>
    </row>
    <row r="31" spans="2:2" x14ac:dyDescent="0.2">
      <c r="B31" s="57"/>
    </row>
    <row r="32" spans="2:2" x14ac:dyDescent="0.2">
      <c r="B32" s="57"/>
    </row>
    <row r="33" spans="2:2" x14ac:dyDescent="0.2">
      <c r="B33" s="57"/>
    </row>
    <row r="34" spans="2:2" x14ac:dyDescent="0.2">
      <c r="B34" s="57"/>
    </row>
    <row r="35" spans="2:2" x14ac:dyDescent="0.2">
      <c r="B35" s="57"/>
    </row>
    <row r="36" spans="2:2" x14ac:dyDescent="0.2">
      <c r="B36" s="57"/>
    </row>
    <row r="37" spans="2:2" x14ac:dyDescent="0.2">
      <c r="B37" s="57"/>
    </row>
    <row r="38" spans="2:2" x14ac:dyDescent="0.2">
      <c r="B38" s="57"/>
    </row>
    <row r="39" spans="2:2" x14ac:dyDescent="0.2">
      <c r="B39" s="57"/>
    </row>
    <row r="40" spans="2:2" x14ac:dyDescent="0.2">
      <c r="B40" s="57"/>
    </row>
    <row r="41" spans="2:2" x14ac:dyDescent="0.2">
      <c r="B41" s="57"/>
    </row>
    <row r="42" spans="2:2" x14ac:dyDescent="0.2">
      <c r="B42" s="57"/>
    </row>
    <row r="43" spans="2:2" x14ac:dyDescent="0.2">
      <c r="B43" s="57"/>
    </row>
    <row r="44" spans="2:2" x14ac:dyDescent="0.2">
      <c r="B44" s="57"/>
    </row>
    <row r="45" spans="2:2" x14ac:dyDescent="0.2">
      <c r="B45" s="57"/>
    </row>
    <row r="46" spans="2:2" x14ac:dyDescent="0.2">
      <c r="B46" s="57"/>
    </row>
    <row r="47" spans="2:2" x14ac:dyDescent="0.2">
      <c r="B47" s="57"/>
    </row>
    <row r="48" spans="2:2" x14ac:dyDescent="0.2">
      <c r="B48" s="57"/>
    </row>
    <row r="49" spans="2:3" x14ac:dyDescent="0.2">
      <c r="B49" s="57"/>
    </row>
    <row r="50" spans="2:3" x14ac:dyDescent="0.2">
      <c r="B50" s="57"/>
    </row>
    <row r="51" spans="2:3" x14ac:dyDescent="0.2">
      <c r="B51" s="57"/>
    </row>
    <row r="52" spans="2:3" x14ac:dyDescent="0.2">
      <c r="C52" s="57"/>
    </row>
    <row r="53" spans="2:3" x14ac:dyDescent="0.2">
      <c r="C53" s="57"/>
    </row>
    <row r="54" spans="2:3" x14ac:dyDescent="0.2">
      <c r="C54" s="57"/>
    </row>
    <row r="55" spans="2:3" x14ac:dyDescent="0.2">
      <c r="C55" s="57"/>
    </row>
    <row r="56" spans="2:3" x14ac:dyDescent="0.2">
      <c r="C56" s="57"/>
    </row>
    <row r="57" spans="2:3" x14ac:dyDescent="0.2">
      <c r="C57" s="57"/>
    </row>
    <row r="58" spans="2:3" x14ac:dyDescent="0.2">
      <c r="C58" s="57"/>
    </row>
    <row r="59" spans="2:3" x14ac:dyDescent="0.2">
      <c r="C59" s="57"/>
    </row>
    <row r="60" spans="2:3" x14ac:dyDescent="0.2">
      <c r="C60" s="57"/>
    </row>
    <row r="61" spans="2:3" x14ac:dyDescent="0.2">
      <c r="C61" s="57"/>
    </row>
    <row r="62" spans="2:3" x14ac:dyDescent="0.2">
      <c r="C62" s="57"/>
    </row>
    <row r="63" spans="2:3" x14ac:dyDescent="0.2">
      <c r="C63" s="57"/>
    </row>
    <row r="64" spans="2:3" x14ac:dyDescent="0.2">
      <c r="C64" s="57"/>
    </row>
    <row r="65" spans="3:3" x14ac:dyDescent="0.2">
      <c r="C65" s="57"/>
    </row>
    <row r="66" spans="3:3" x14ac:dyDescent="0.2">
      <c r="C66" s="57"/>
    </row>
    <row r="67" spans="3:3" x14ac:dyDescent="0.2">
      <c r="C67" s="57"/>
    </row>
    <row r="68" spans="3:3" x14ac:dyDescent="0.2">
      <c r="C68" s="57"/>
    </row>
    <row r="69" spans="3:3" x14ac:dyDescent="0.2">
      <c r="C69" s="57"/>
    </row>
    <row r="70" spans="3:3" x14ac:dyDescent="0.2">
      <c r="C70" s="57"/>
    </row>
    <row r="71" spans="3:3" x14ac:dyDescent="0.2">
      <c r="C71" s="57"/>
    </row>
    <row r="72" spans="3:3" x14ac:dyDescent="0.2">
      <c r="C72" s="57"/>
    </row>
    <row r="73" spans="3:3" x14ac:dyDescent="0.2">
      <c r="C73" s="57"/>
    </row>
    <row r="74" spans="3:3" x14ac:dyDescent="0.2">
      <c r="C74" s="57"/>
    </row>
    <row r="75" spans="3:3" x14ac:dyDescent="0.2">
      <c r="C75" s="57"/>
    </row>
    <row r="76" spans="3:3" x14ac:dyDescent="0.2">
      <c r="C76" s="57"/>
    </row>
    <row r="77" spans="3:3" x14ac:dyDescent="0.2">
      <c r="C77" s="57"/>
    </row>
    <row r="78" spans="3:3" x14ac:dyDescent="0.2">
      <c r="C78" s="57"/>
    </row>
    <row r="79" spans="3:3" x14ac:dyDescent="0.2">
      <c r="C79" s="57"/>
    </row>
    <row r="80" spans="3:3" x14ac:dyDescent="0.2">
      <c r="C80" s="57"/>
    </row>
    <row r="81" spans="3:3" x14ac:dyDescent="0.2">
      <c r="C81" s="57"/>
    </row>
    <row r="82" spans="3:3" x14ac:dyDescent="0.2">
      <c r="C82" s="57"/>
    </row>
    <row r="83" spans="3:3" x14ac:dyDescent="0.2">
      <c r="C83" s="57"/>
    </row>
    <row r="84" spans="3:3" x14ac:dyDescent="0.2">
      <c r="C84" s="57"/>
    </row>
    <row r="85" spans="3:3" x14ac:dyDescent="0.2">
      <c r="C85" s="57"/>
    </row>
    <row r="86" spans="3:3" x14ac:dyDescent="0.2">
      <c r="C86" s="57"/>
    </row>
    <row r="87" spans="3:3" x14ac:dyDescent="0.2">
      <c r="C87" s="57"/>
    </row>
    <row r="88" spans="3:3" x14ac:dyDescent="0.2">
      <c r="C88" s="57"/>
    </row>
    <row r="89" spans="3:3" x14ac:dyDescent="0.2">
      <c r="C89" s="57"/>
    </row>
    <row r="90" spans="3:3" x14ac:dyDescent="0.2">
      <c r="C90" s="57"/>
    </row>
    <row r="91" spans="3:3" x14ac:dyDescent="0.2">
      <c r="C91" s="57"/>
    </row>
    <row r="92" spans="3:3" x14ac:dyDescent="0.2">
      <c r="C92" s="57"/>
    </row>
    <row r="93" spans="3:3" x14ac:dyDescent="0.2">
      <c r="C93" s="57"/>
    </row>
    <row r="94" spans="3:3" x14ac:dyDescent="0.2">
      <c r="C94" s="57"/>
    </row>
    <row r="95" spans="3:3" x14ac:dyDescent="0.2">
      <c r="C95" s="57"/>
    </row>
    <row r="96" spans="3:3" x14ac:dyDescent="0.2">
      <c r="C96" s="57"/>
    </row>
    <row r="97" spans="3:4" x14ac:dyDescent="0.2">
      <c r="C97" s="57"/>
    </row>
    <row r="98" spans="3:4" x14ac:dyDescent="0.2">
      <c r="C98" s="57"/>
    </row>
    <row r="99" spans="3:4" x14ac:dyDescent="0.2">
      <c r="C99" s="57"/>
    </row>
    <row r="100" spans="3:4" x14ac:dyDescent="0.2">
      <c r="C100" s="57"/>
    </row>
    <row r="101" spans="3:4" x14ac:dyDescent="0.2">
      <c r="C101" s="57"/>
    </row>
    <row r="102" spans="3:4" x14ac:dyDescent="0.2">
      <c r="D102" s="61"/>
    </row>
    <row r="103" spans="3:4" x14ac:dyDescent="0.2">
      <c r="D103" s="61"/>
    </row>
    <row r="104" spans="3:4" x14ac:dyDescent="0.2">
      <c r="D104" s="61"/>
    </row>
    <row r="105" spans="3:4" x14ac:dyDescent="0.2">
      <c r="D105" s="61"/>
    </row>
    <row r="106" spans="3:4" x14ac:dyDescent="0.2">
      <c r="D106" s="61"/>
    </row>
    <row r="107" spans="3:4" x14ac:dyDescent="0.2">
      <c r="D107" s="61"/>
    </row>
    <row r="108" spans="3:4" x14ac:dyDescent="0.2">
      <c r="D108" s="61"/>
    </row>
    <row r="109" spans="3:4" x14ac:dyDescent="0.2">
      <c r="D109" s="61"/>
    </row>
    <row r="110" spans="3:4" x14ac:dyDescent="0.2">
      <c r="D110" s="61"/>
    </row>
    <row r="111" spans="3:4" x14ac:dyDescent="0.2">
      <c r="D111" s="61"/>
    </row>
    <row r="112" spans="3:4" x14ac:dyDescent="0.2">
      <c r="D112" s="61"/>
    </row>
    <row r="113" spans="4:4" x14ac:dyDescent="0.2">
      <c r="D113" s="61"/>
    </row>
    <row r="114" spans="4:4" x14ac:dyDescent="0.2">
      <c r="D114" s="61"/>
    </row>
    <row r="115" spans="4:4" x14ac:dyDescent="0.2">
      <c r="D115" s="61"/>
    </row>
    <row r="116" spans="4:4" x14ac:dyDescent="0.2">
      <c r="D116" s="61"/>
    </row>
    <row r="117" spans="4:4" x14ac:dyDescent="0.2">
      <c r="D117" s="61"/>
    </row>
    <row r="118" spans="4:4" x14ac:dyDescent="0.2">
      <c r="D118" s="61"/>
    </row>
    <row r="119" spans="4:4" x14ac:dyDescent="0.2">
      <c r="D119" s="61"/>
    </row>
    <row r="120" spans="4:4" x14ac:dyDescent="0.2">
      <c r="D120" s="61"/>
    </row>
    <row r="121" spans="4:4" x14ac:dyDescent="0.2">
      <c r="D121" s="61"/>
    </row>
    <row r="122" spans="4:4" x14ac:dyDescent="0.2">
      <c r="D122" s="61"/>
    </row>
    <row r="123" spans="4:4" x14ac:dyDescent="0.2">
      <c r="D123" s="61"/>
    </row>
    <row r="124" spans="4:4" x14ac:dyDescent="0.2">
      <c r="D124" s="61"/>
    </row>
    <row r="125" spans="4:4" x14ac:dyDescent="0.2">
      <c r="D125" s="61"/>
    </row>
    <row r="126" spans="4:4" x14ac:dyDescent="0.2">
      <c r="D126" s="61"/>
    </row>
    <row r="127" spans="4:4" x14ac:dyDescent="0.2">
      <c r="D127" s="61"/>
    </row>
    <row r="128" spans="4:4" x14ac:dyDescent="0.2">
      <c r="D128" s="61"/>
    </row>
    <row r="129" spans="4:4" x14ac:dyDescent="0.2">
      <c r="D129" s="61"/>
    </row>
    <row r="130" spans="4:4" x14ac:dyDescent="0.2">
      <c r="D130" s="61"/>
    </row>
    <row r="131" spans="4:4" x14ac:dyDescent="0.2">
      <c r="D131" s="61"/>
    </row>
    <row r="132" spans="4:4" x14ac:dyDescent="0.2">
      <c r="D132" s="61"/>
    </row>
    <row r="133" spans="4:4" x14ac:dyDescent="0.2">
      <c r="D133" s="61"/>
    </row>
    <row r="134" spans="4:4" x14ac:dyDescent="0.2">
      <c r="D134" s="61"/>
    </row>
    <row r="135" spans="4:4" x14ac:dyDescent="0.2">
      <c r="D135" s="61"/>
    </row>
    <row r="136" spans="4:4" x14ac:dyDescent="0.2">
      <c r="D136" s="61"/>
    </row>
    <row r="137" spans="4:4" x14ac:dyDescent="0.2">
      <c r="D137" s="61"/>
    </row>
    <row r="138" spans="4:4" x14ac:dyDescent="0.2">
      <c r="D138" s="61"/>
    </row>
    <row r="139" spans="4:4" x14ac:dyDescent="0.2">
      <c r="D139" s="61"/>
    </row>
    <row r="140" spans="4:4" x14ac:dyDescent="0.2">
      <c r="D140" s="61"/>
    </row>
    <row r="141" spans="4:4" x14ac:dyDescent="0.2">
      <c r="D141" s="61"/>
    </row>
    <row r="142" spans="4:4" x14ac:dyDescent="0.2">
      <c r="D142" s="61"/>
    </row>
    <row r="143" spans="4:4" x14ac:dyDescent="0.2">
      <c r="D143" s="61"/>
    </row>
    <row r="144" spans="4:4" x14ac:dyDescent="0.2">
      <c r="D144" s="61"/>
    </row>
    <row r="145" spans="4:4" x14ac:dyDescent="0.2">
      <c r="D145" s="61"/>
    </row>
    <row r="146" spans="4:4" x14ac:dyDescent="0.2">
      <c r="D146" s="61"/>
    </row>
    <row r="147" spans="4:4" x14ac:dyDescent="0.2">
      <c r="D147" s="61"/>
    </row>
    <row r="148" spans="4:4" x14ac:dyDescent="0.2">
      <c r="D148" s="61"/>
    </row>
    <row r="149" spans="4:4" x14ac:dyDescent="0.2">
      <c r="D149" s="61"/>
    </row>
    <row r="150" spans="4:4" x14ac:dyDescent="0.2">
      <c r="D150" s="61"/>
    </row>
    <row r="151" spans="4:4" x14ac:dyDescent="0.2">
      <c r="D151" s="61"/>
    </row>
    <row r="152" spans="4:4" x14ac:dyDescent="0.2">
      <c r="D152" s="61"/>
    </row>
    <row r="153" spans="4:4" x14ac:dyDescent="0.2">
      <c r="D153" s="61"/>
    </row>
    <row r="154" spans="4:4" x14ac:dyDescent="0.2">
      <c r="D154" s="61"/>
    </row>
    <row r="155" spans="4:4" x14ac:dyDescent="0.2">
      <c r="D155" s="61"/>
    </row>
    <row r="156" spans="4:4" x14ac:dyDescent="0.2">
      <c r="D156" s="61"/>
    </row>
    <row r="157" spans="4:4" x14ac:dyDescent="0.2">
      <c r="D157" s="61"/>
    </row>
    <row r="158" spans="4:4" x14ac:dyDescent="0.2">
      <c r="D158" s="61"/>
    </row>
    <row r="159" spans="4:4" x14ac:dyDescent="0.2">
      <c r="D159" s="61"/>
    </row>
    <row r="160" spans="4:4" x14ac:dyDescent="0.2">
      <c r="D160" s="61"/>
    </row>
    <row r="161" spans="4:4" x14ac:dyDescent="0.2">
      <c r="D161" s="61"/>
    </row>
    <row r="162" spans="4:4" x14ac:dyDescent="0.2">
      <c r="D162" s="61"/>
    </row>
    <row r="163" spans="4:4" x14ac:dyDescent="0.2">
      <c r="D163" s="61"/>
    </row>
    <row r="164" spans="4:4" x14ac:dyDescent="0.2">
      <c r="D164" s="61"/>
    </row>
    <row r="165" spans="4:4" x14ac:dyDescent="0.2">
      <c r="D165" s="61"/>
    </row>
    <row r="166" spans="4:4" x14ac:dyDescent="0.2">
      <c r="D166" s="61"/>
    </row>
    <row r="167" spans="4:4" x14ac:dyDescent="0.2">
      <c r="D167" s="61"/>
    </row>
    <row r="168" spans="4:4" x14ac:dyDescent="0.2">
      <c r="D168" s="61"/>
    </row>
    <row r="169" spans="4:4" x14ac:dyDescent="0.2">
      <c r="D169" s="61"/>
    </row>
    <row r="170" spans="4:4" x14ac:dyDescent="0.2">
      <c r="D170" s="61"/>
    </row>
    <row r="171" spans="4:4" x14ac:dyDescent="0.2">
      <c r="D171" s="61"/>
    </row>
    <row r="172" spans="4:4" x14ac:dyDescent="0.2">
      <c r="D172" s="61"/>
    </row>
    <row r="173" spans="4:4" x14ac:dyDescent="0.2">
      <c r="D173" s="61"/>
    </row>
    <row r="174" spans="4:4" x14ac:dyDescent="0.2">
      <c r="D174" s="61"/>
    </row>
    <row r="175" spans="4:4" x14ac:dyDescent="0.2">
      <c r="D175" s="61"/>
    </row>
    <row r="176" spans="4:4" x14ac:dyDescent="0.2">
      <c r="D176" s="61"/>
    </row>
    <row r="177" spans="4:4" x14ac:dyDescent="0.2">
      <c r="D177" s="61"/>
    </row>
    <row r="178" spans="4:4" x14ac:dyDescent="0.2">
      <c r="D178" s="61"/>
    </row>
    <row r="179" spans="4:4" x14ac:dyDescent="0.2">
      <c r="D179" s="61"/>
    </row>
    <row r="180" spans="4:4" x14ac:dyDescent="0.2">
      <c r="D180" s="61"/>
    </row>
    <row r="181" spans="4:4" x14ac:dyDescent="0.2">
      <c r="D181" s="61"/>
    </row>
    <row r="182" spans="4:4" x14ac:dyDescent="0.2">
      <c r="D182" s="61"/>
    </row>
    <row r="183" spans="4:4" x14ac:dyDescent="0.2">
      <c r="D183" s="61"/>
    </row>
    <row r="184" spans="4:4" x14ac:dyDescent="0.2">
      <c r="D184" s="61"/>
    </row>
    <row r="185" spans="4:4" x14ac:dyDescent="0.2">
      <c r="D185" s="61"/>
    </row>
    <row r="186" spans="4:4" x14ac:dyDescent="0.2">
      <c r="D186" s="61"/>
    </row>
    <row r="187" spans="4:4" x14ac:dyDescent="0.2">
      <c r="D187" s="61"/>
    </row>
    <row r="188" spans="4:4" x14ac:dyDescent="0.2">
      <c r="D188" s="61"/>
    </row>
    <row r="189" spans="4:4" x14ac:dyDescent="0.2">
      <c r="D189" s="61"/>
    </row>
    <row r="190" spans="4:4" x14ac:dyDescent="0.2">
      <c r="D190" s="61"/>
    </row>
    <row r="191" spans="4:4" x14ac:dyDescent="0.2">
      <c r="D191" s="61"/>
    </row>
    <row r="192" spans="4:4" x14ac:dyDescent="0.2">
      <c r="D192" s="61"/>
    </row>
    <row r="193" spans="4:4" x14ac:dyDescent="0.2">
      <c r="D193" s="61"/>
    </row>
    <row r="194" spans="4:4" x14ac:dyDescent="0.2">
      <c r="D194" s="61"/>
    </row>
    <row r="195" spans="4:4" x14ac:dyDescent="0.2">
      <c r="D195" s="61"/>
    </row>
    <row r="196" spans="4:4" x14ac:dyDescent="0.2">
      <c r="D196" s="61"/>
    </row>
    <row r="197" spans="4:4" x14ac:dyDescent="0.2">
      <c r="D197" s="61"/>
    </row>
    <row r="198" spans="4:4" x14ac:dyDescent="0.2">
      <c r="D198" s="61"/>
    </row>
    <row r="199" spans="4:4" x14ac:dyDescent="0.2">
      <c r="D199" s="61"/>
    </row>
    <row r="200" spans="4:4" x14ac:dyDescent="0.2">
      <c r="D200" s="61"/>
    </row>
    <row r="201" spans="4:4" x14ac:dyDescent="0.2">
      <c r="D201" s="61"/>
    </row>
    <row r="202" spans="4:4" x14ac:dyDescent="0.2">
      <c r="D202" s="61"/>
    </row>
    <row r="203" spans="4:4" x14ac:dyDescent="0.2">
      <c r="D203" s="61"/>
    </row>
    <row r="204" spans="4:4" x14ac:dyDescent="0.2">
      <c r="D204" s="61"/>
    </row>
    <row r="205" spans="4:4" x14ac:dyDescent="0.2">
      <c r="D205" s="61"/>
    </row>
    <row r="206" spans="4:4" x14ac:dyDescent="0.2">
      <c r="D206" s="61"/>
    </row>
    <row r="207" spans="4:4" x14ac:dyDescent="0.2">
      <c r="D207" s="61"/>
    </row>
    <row r="208" spans="4:4" x14ac:dyDescent="0.2">
      <c r="D208" s="61"/>
    </row>
    <row r="209" spans="4:4" x14ac:dyDescent="0.2">
      <c r="D209" s="61"/>
    </row>
    <row r="210" spans="4:4" x14ac:dyDescent="0.2">
      <c r="D210" s="61"/>
    </row>
    <row r="211" spans="4:4" x14ac:dyDescent="0.2">
      <c r="D211" s="61"/>
    </row>
    <row r="212" spans="4:4" x14ac:dyDescent="0.2">
      <c r="D212" s="61"/>
    </row>
    <row r="213" spans="4:4" x14ac:dyDescent="0.2">
      <c r="D213" s="61"/>
    </row>
    <row r="214" spans="4:4" x14ac:dyDescent="0.2">
      <c r="D214" s="61"/>
    </row>
    <row r="215" spans="4:4" x14ac:dyDescent="0.2">
      <c r="D215" s="61"/>
    </row>
    <row r="216" spans="4:4" x14ac:dyDescent="0.2">
      <c r="D216" s="61"/>
    </row>
    <row r="217" spans="4:4" x14ac:dyDescent="0.2">
      <c r="D217" s="61"/>
    </row>
    <row r="218" spans="4:4" x14ac:dyDescent="0.2">
      <c r="D218" s="61"/>
    </row>
    <row r="219" spans="4:4" x14ac:dyDescent="0.2">
      <c r="D219" s="61"/>
    </row>
    <row r="220" spans="4:4" x14ac:dyDescent="0.2">
      <c r="D220" s="61"/>
    </row>
    <row r="221" spans="4:4" x14ac:dyDescent="0.2">
      <c r="D221" s="61"/>
    </row>
    <row r="222" spans="4:4" x14ac:dyDescent="0.2">
      <c r="D222" s="61"/>
    </row>
    <row r="223" spans="4:4" x14ac:dyDescent="0.2">
      <c r="D223" s="61"/>
    </row>
    <row r="224" spans="4:4" x14ac:dyDescent="0.2">
      <c r="D224" s="61"/>
    </row>
    <row r="225" spans="4:4" x14ac:dyDescent="0.2">
      <c r="D225" s="61"/>
    </row>
    <row r="226" spans="4:4" x14ac:dyDescent="0.2">
      <c r="D226" s="61"/>
    </row>
    <row r="227" spans="4:4" x14ac:dyDescent="0.2">
      <c r="D227" s="61"/>
    </row>
    <row r="228" spans="4:4" x14ac:dyDescent="0.2">
      <c r="D228" s="61"/>
    </row>
    <row r="229" spans="4:4" x14ac:dyDescent="0.2">
      <c r="D229" s="61"/>
    </row>
    <row r="230" spans="4:4" x14ac:dyDescent="0.2">
      <c r="D230" s="61"/>
    </row>
    <row r="231" spans="4:4" x14ac:dyDescent="0.2">
      <c r="D231" s="61"/>
    </row>
    <row r="232" spans="4:4" x14ac:dyDescent="0.2">
      <c r="D232" s="61"/>
    </row>
    <row r="233" spans="4:4" x14ac:dyDescent="0.2">
      <c r="D233" s="61"/>
    </row>
    <row r="234" spans="4:4" x14ac:dyDescent="0.2">
      <c r="D234" s="61"/>
    </row>
    <row r="235" spans="4:4" x14ac:dyDescent="0.2">
      <c r="D235" s="61"/>
    </row>
    <row r="236" spans="4:4" x14ac:dyDescent="0.2">
      <c r="D236" s="61"/>
    </row>
    <row r="237" spans="4:4" x14ac:dyDescent="0.2">
      <c r="D237" s="61"/>
    </row>
    <row r="238" spans="4:4" x14ac:dyDescent="0.2">
      <c r="D238" s="61"/>
    </row>
    <row r="239" spans="4:4" x14ac:dyDescent="0.2">
      <c r="D239" s="61"/>
    </row>
    <row r="240" spans="4:4" x14ac:dyDescent="0.2">
      <c r="D240" s="61"/>
    </row>
    <row r="241" spans="4:4" x14ac:dyDescent="0.2">
      <c r="D241" s="61"/>
    </row>
    <row r="242" spans="4:4" x14ac:dyDescent="0.2">
      <c r="D242" s="61"/>
    </row>
    <row r="243" spans="4:4" x14ac:dyDescent="0.2">
      <c r="D243" s="61"/>
    </row>
    <row r="244" spans="4:4" x14ac:dyDescent="0.2">
      <c r="D244" s="61"/>
    </row>
    <row r="245" spans="4:4" x14ac:dyDescent="0.2">
      <c r="D245" s="61"/>
    </row>
    <row r="246" spans="4:4" x14ac:dyDescent="0.2">
      <c r="D246" s="61"/>
    </row>
    <row r="247" spans="4:4" x14ac:dyDescent="0.2">
      <c r="D247" s="61"/>
    </row>
    <row r="248" spans="4:4" x14ac:dyDescent="0.2">
      <c r="D248" s="61"/>
    </row>
    <row r="249" spans="4:4" x14ac:dyDescent="0.2">
      <c r="D249" s="61"/>
    </row>
    <row r="250" spans="4:4" x14ac:dyDescent="0.2">
      <c r="D250" s="61"/>
    </row>
    <row r="251" spans="4:4" x14ac:dyDescent="0.2">
      <c r="D251" s="61"/>
    </row>
    <row r="252" spans="4:4" x14ac:dyDescent="0.2">
      <c r="D252" s="61"/>
    </row>
    <row r="253" spans="4:4" x14ac:dyDescent="0.2">
      <c r="D253" s="61"/>
    </row>
    <row r="254" spans="4:4" x14ac:dyDescent="0.2">
      <c r="D254" s="61"/>
    </row>
    <row r="255" spans="4:4" x14ac:dyDescent="0.2">
      <c r="D255" s="61"/>
    </row>
    <row r="256" spans="4:4" x14ac:dyDescent="0.2">
      <c r="D256" s="61"/>
    </row>
    <row r="257" spans="4:4" x14ac:dyDescent="0.2">
      <c r="D257" s="61"/>
    </row>
    <row r="258" spans="4:4" x14ac:dyDescent="0.2">
      <c r="D258" s="61"/>
    </row>
    <row r="259" spans="4:4" x14ac:dyDescent="0.2">
      <c r="D259" s="61"/>
    </row>
    <row r="260" spans="4:4" x14ac:dyDescent="0.2">
      <c r="D260" s="61"/>
    </row>
    <row r="261" spans="4:4" x14ac:dyDescent="0.2">
      <c r="D261" s="61"/>
    </row>
    <row r="262" spans="4:4" x14ac:dyDescent="0.2">
      <c r="D262" s="61"/>
    </row>
    <row r="263" spans="4:4" x14ac:dyDescent="0.2">
      <c r="D263" s="61"/>
    </row>
    <row r="264" spans="4:4" x14ac:dyDescent="0.2">
      <c r="D264" s="61"/>
    </row>
    <row r="265" spans="4:4" x14ac:dyDescent="0.2">
      <c r="D265" s="61"/>
    </row>
    <row r="266" spans="4:4" x14ac:dyDescent="0.2">
      <c r="D266" s="61"/>
    </row>
    <row r="267" spans="4:4" x14ac:dyDescent="0.2">
      <c r="D267" s="61"/>
    </row>
    <row r="268" spans="4:4" x14ac:dyDescent="0.2">
      <c r="D268" s="61"/>
    </row>
    <row r="269" spans="4:4" x14ac:dyDescent="0.2">
      <c r="D269" s="61"/>
    </row>
    <row r="270" spans="4:4" x14ac:dyDescent="0.2">
      <c r="D270" s="61"/>
    </row>
    <row r="271" spans="4:4" x14ac:dyDescent="0.2">
      <c r="D271" s="61"/>
    </row>
    <row r="272" spans="4:4" x14ac:dyDescent="0.2">
      <c r="D272" s="61"/>
    </row>
    <row r="273" spans="4:4" x14ac:dyDescent="0.2">
      <c r="D273" s="61"/>
    </row>
    <row r="274" spans="4:4" x14ac:dyDescent="0.2">
      <c r="D274" s="61"/>
    </row>
    <row r="275" spans="4:4" x14ac:dyDescent="0.2">
      <c r="D275" s="61"/>
    </row>
    <row r="276" spans="4:4" x14ac:dyDescent="0.2">
      <c r="D276" s="61"/>
    </row>
    <row r="277" spans="4:4" x14ac:dyDescent="0.2">
      <c r="D277" s="61"/>
    </row>
    <row r="278" spans="4:4" x14ac:dyDescent="0.2">
      <c r="D278" s="61"/>
    </row>
    <row r="279" spans="4:4" x14ac:dyDescent="0.2">
      <c r="D279" s="61"/>
    </row>
    <row r="280" spans="4:4" x14ac:dyDescent="0.2">
      <c r="D280" s="61"/>
    </row>
    <row r="281" spans="4:4" x14ac:dyDescent="0.2">
      <c r="D281" s="61"/>
    </row>
    <row r="282" spans="4:4" x14ac:dyDescent="0.2">
      <c r="D282" s="61"/>
    </row>
    <row r="283" spans="4:4" x14ac:dyDescent="0.2">
      <c r="D283" s="61"/>
    </row>
    <row r="284" spans="4:4" x14ac:dyDescent="0.2">
      <c r="D284" s="61"/>
    </row>
    <row r="285" spans="4:4" x14ac:dyDescent="0.2">
      <c r="D285" s="61"/>
    </row>
    <row r="286" spans="4:4" x14ac:dyDescent="0.2">
      <c r="D286" s="61"/>
    </row>
    <row r="287" spans="4:4" x14ac:dyDescent="0.2">
      <c r="D287" s="61"/>
    </row>
    <row r="288" spans="4:4" x14ac:dyDescent="0.2">
      <c r="D288" s="61"/>
    </row>
    <row r="289" spans="4:4" x14ac:dyDescent="0.2">
      <c r="D289" s="61"/>
    </row>
    <row r="290" spans="4:4" x14ac:dyDescent="0.2">
      <c r="D290" s="61"/>
    </row>
    <row r="291" spans="4:4" x14ac:dyDescent="0.2">
      <c r="D291" s="61"/>
    </row>
    <row r="292" spans="4:4" x14ac:dyDescent="0.2">
      <c r="D292" s="61"/>
    </row>
    <row r="293" spans="4:4" x14ac:dyDescent="0.2">
      <c r="D293" s="61"/>
    </row>
    <row r="294" spans="4:4" x14ac:dyDescent="0.2">
      <c r="D294" s="61"/>
    </row>
    <row r="295" spans="4:4" x14ac:dyDescent="0.2">
      <c r="D295" s="61"/>
    </row>
    <row r="296" spans="4:4" x14ac:dyDescent="0.2">
      <c r="D296" s="61"/>
    </row>
    <row r="297" spans="4:4" x14ac:dyDescent="0.2">
      <c r="D297" s="61"/>
    </row>
    <row r="298" spans="4:4" x14ac:dyDescent="0.2">
      <c r="D298" s="61"/>
    </row>
    <row r="299" spans="4:4" x14ac:dyDescent="0.2">
      <c r="D299" s="61"/>
    </row>
    <row r="300" spans="4:4" x14ac:dyDescent="0.2">
      <c r="D300" s="61"/>
    </row>
    <row r="301" spans="4:4" x14ac:dyDescent="0.2">
      <c r="D301" s="61"/>
    </row>
    <row r="302" spans="4:4" x14ac:dyDescent="0.2">
      <c r="D302" s="61"/>
    </row>
    <row r="303" spans="4:4" x14ac:dyDescent="0.2">
      <c r="D303" s="61"/>
    </row>
    <row r="304" spans="4:4" x14ac:dyDescent="0.2">
      <c r="D304" s="61"/>
    </row>
    <row r="305" spans="4:4" x14ac:dyDescent="0.2">
      <c r="D305" s="61"/>
    </row>
    <row r="306" spans="4:4" x14ac:dyDescent="0.2">
      <c r="D306" s="61"/>
    </row>
    <row r="307" spans="4:4" x14ac:dyDescent="0.2">
      <c r="D307" s="61"/>
    </row>
    <row r="308" spans="4:4" x14ac:dyDescent="0.2">
      <c r="D308" s="61"/>
    </row>
    <row r="309" spans="4:4" x14ac:dyDescent="0.2">
      <c r="D309" s="61"/>
    </row>
    <row r="310" spans="4:4" x14ac:dyDescent="0.2">
      <c r="D310" s="61"/>
    </row>
    <row r="311" spans="4:4" x14ac:dyDescent="0.2">
      <c r="D311" s="61"/>
    </row>
    <row r="312" spans="4:4" x14ac:dyDescent="0.2">
      <c r="D312" s="61"/>
    </row>
    <row r="313" spans="4:4" x14ac:dyDescent="0.2">
      <c r="D313" s="61"/>
    </row>
    <row r="314" spans="4:4" x14ac:dyDescent="0.2">
      <c r="D314" s="61"/>
    </row>
    <row r="315" spans="4:4" x14ac:dyDescent="0.2">
      <c r="D315" s="61"/>
    </row>
    <row r="316" spans="4:4" x14ac:dyDescent="0.2">
      <c r="D316" s="61"/>
    </row>
    <row r="317" spans="4:4" x14ac:dyDescent="0.2">
      <c r="D317" s="61"/>
    </row>
    <row r="318" spans="4:4" x14ac:dyDescent="0.2">
      <c r="D318" s="61"/>
    </row>
    <row r="319" spans="4:4" x14ac:dyDescent="0.2">
      <c r="D319" s="61"/>
    </row>
    <row r="320" spans="4:4" x14ac:dyDescent="0.2">
      <c r="D320" s="61"/>
    </row>
    <row r="321" spans="4:4" x14ac:dyDescent="0.2">
      <c r="D321" s="61"/>
    </row>
    <row r="322" spans="4:4" x14ac:dyDescent="0.2">
      <c r="D322" s="61"/>
    </row>
    <row r="323" spans="4:4" x14ac:dyDescent="0.2">
      <c r="D323" s="61"/>
    </row>
    <row r="324" spans="4:4" x14ac:dyDescent="0.2">
      <c r="D324" s="61"/>
    </row>
    <row r="325" spans="4:4" x14ac:dyDescent="0.2">
      <c r="D325" s="61"/>
    </row>
    <row r="326" spans="4:4" x14ac:dyDescent="0.2">
      <c r="D326" s="61"/>
    </row>
    <row r="327" spans="4:4" x14ac:dyDescent="0.2">
      <c r="D327" s="61"/>
    </row>
    <row r="328" spans="4:4" x14ac:dyDescent="0.2">
      <c r="D328" s="61"/>
    </row>
    <row r="329" spans="4:4" x14ac:dyDescent="0.2">
      <c r="D329" s="61"/>
    </row>
    <row r="330" spans="4:4" x14ac:dyDescent="0.2">
      <c r="D330" s="61"/>
    </row>
    <row r="331" spans="4:4" x14ac:dyDescent="0.2">
      <c r="D331" s="61"/>
    </row>
    <row r="332" spans="4:4" x14ac:dyDescent="0.2">
      <c r="D332" s="61"/>
    </row>
    <row r="333" spans="4:4" x14ac:dyDescent="0.2">
      <c r="D333" s="61"/>
    </row>
    <row r="334" spans="4:4" x14ac:dyDescent="0.2">
      <c r="D334" s="61"/>
    </row>
    <row r="335" spans="4:4" x14ac:dyDescent="0.2">
      <c r="D335" s="61"/>
    </row>
    <row r="336" spans="4:4" x14ac:dyDescent="0.2">
      <c r="D336" s="61"/>
    </row>
    <row r="337" spans="4:4" x14ac:dyDescent="0.2">
      <c r="D337" s="61"/>
    </row>
    <row r="338" spans="4:4" x14ac:dyDescent="0.2">
      <c r="D338" s="61"/>
    </row>
    <row r="339" spans="4:4" x14ac:dyDescent="0.2">
      <c r="D339" s="61"/>
    </row>
    <row r="340" spans="4:4" x14ac:dyDescent="0.2">
      <c r="D340" s="61"/>
    </row>
    <row r="341" spans="4:4" x14ac:dyDescent="0.2">
      <c r="D341" s="61"/>
    </row>
    <row r="342" spans="4:4" x14ac:dyDescent="0.2">
      <c r="D342" s="61"/>
    </row>
    <row r="343" spans="4:4" x14ac:dyDescent="0.2">
      <c r="D343" s="61"/>
    </row>
    <row r="344" spans="4:4" x14ac:dyDescent="0.2">
      <c r="D344" s="61"/>
    </row>
    <row r="345" spans="4:4" x14ac:dyDescent="0.2">
      <c r="D345" s="61"/>
    </row>
    <row r="346" spans="4:4" x14ac:dyDescent="0.2">
      <c r="D346" s="61"/>
    </row>
    <row r="347" spans="4:4" x14ac:dyDescent="0.2">
      <c r="D347" s="61"/>
    </row>
    <row r="348" spans="4:4" x14ac:dyDescent="0.2">
      <c r="D348" s="61"/>
    </row>
    <row r="349" spans="4:4" x14ac:dyDescent="0.2">
      <c r="D349" s="61"/>
    </row>
    <row r="350" spans="4:4" x14ac:dyDescent="0.2">
      <c r="D350" s="61"/>
    </row>
    <row r="351" spans="4:4" x14ac:dyDescent="0.2">
      <c r="D351" s="61"/>
    </row>
    <row r="352" spans="4:4" x14ac:dyDescent="0.2">
      <c r="D352" s="61"/>
    </row>
    <row r="353" spans="4:4" x14ac:dyDescent="0.2">
      <c r="D353" s="61"/>
    </row>
    <row r="354" spans="4:4" x14ac:dyDescent="0.2">
      <c r="D354" s="61"/>
    </row>
    <row r="355" spans="4:4" x14ac:dyDescent="0.2">
      <c r="D355" s="61"/>
    </row>
    <row r="356" spans="4:4" x14ac:dyDescent="0.2">
      <c r="D356" s="61"/>
    </row>
    <row r="357" spans="4:4" x14ac:dyDescent="0.2">
      <c r="D357" s="61"/>
    </row>
    <row r="358" spans="4:4" x14ac:dyDescent="0.2">
      <c r="D358" s="61"/>
    </row>
    <row r="359" spans="4:4" x14ac:dyDescent="0.2">
      <c r="D359" s="61"/>
    </row>
    <row r="360" spans="4:4" x14ac:dyDescent="0.2">
      <c r="D360" s="61"/>
    </row>
    <row r="361" spans="4:4" x14ac:dyDescent="0.2">
      <c r="D361" s="61"/>
    </row>
    <row r="362" spans="4:4" x14ac:dyDescent="0.2">
      <c r="D362" s="61"/>
    </row>
    <row r="363" spans="4:4" x14ac:dyDescent="0.2">
      <c r="D363" s="61"/>
    </row>
    <row r="364" spans="4:4" x14ac:dyDescent="0.2">
      <c r="D364" s="61"/>
    </row>
    <row r="365" spans="4:4" x14ac:dyDescent="0.2">
      <c r="D365" s="61"/>
    </row>
    <row r="366" spans="4:4" x14ac:dyDescent="0.2">
      <c r="D366" s="61"/>
    </row>
    <row r="367" spans="4:4" x14ac:dyDescent="0.2">
      <c r="D367" s="61"/>
    </row>
    <row r="368" spans="4:4" x14ac:dyDescent="0.2">
      <c r="D368" s="61"/>
    </row>
    <row r="369" spans="4:4" x14ac:dyDescent="0.2">
      <c r="D369" s="61"/>
    </row>
    <row r="370" spans="4:4" x14ac:dyDescent="0.2">
      <c r="D370" s="61"/>
    </row>
    <row r="371" spans="4:4" x14ac:dyDescent="0.2">
      <c r="D371" s="61"/>
    </row>
    <row r="372" spans="4:4" x14ac:dyDescent="0.2">
      <c r="D372" s="61"/>
    </row>
    <row r="373" spans="4:4" x14ac:dyDescent="0.2">
      <c r="D373" s="61"/>
    </row>
    <row r="374" spans="4:4" x14ac:dyDescent="0.2">
      <c r="D374" s="61"/>
    </row>
    <row r="375" spans="4:4" x14ac:dyDescent="0.2">
      <c r="D375" s="61"/>
    </row>
    <row r="376" spans="4:4" x14ac:dyDescent="0.2">
      <c r="D376" s="61"/>
    </row>
    <row r="377" spans="4:4" x14ac:dyDescent="0.2">
      <c r="D377" s="61"/>
    </row>
    <row r="378" spans="4:4" x14ac:dyDescent="0.2">
      <c r="D378" s="61"/>
    </row>
    <row r="379" spans="4:4" x14ac:dyDescent="0.2">
      <c r="D379" s="61"/>
    </row>
    <row r="380" spans="4:4" x14ac:dyDescent="0.2">
      <c r="D380" s="61"/>
    </row>
    <row r="381" spans="4:4" x14ac:dyDescent="0.2">
      <c r="D381" s="61"/>
    </row>
    <row r="382" spans="4:4" x14ac:dyDescent="0.2">
      <c r="D382" s="61"/>
    </row>
    <row r="383" spans="4:4" x14ac:dyDescent="0.2">
      <c r="D383" s="61"/>
    </row>
    <row r="384" spans="4:4" x14ac:dyDescent="0.2">
      <c r="D384" s="61"/>
    </row>
    <row r="385" spans="4:4" x14ac:dyDescent="0.2">
      <c r="D385" s="61"/>
    </row>
    <row r="386" spans="4:4" x14ac:dyDescent="0.2">
      <c r="D386" s="61"/>
    </row>
    <row r="387" spans="4:4" x14ac:dyDescent="0.2">
      <c r="D387" s="61"/>
    </row>
    <row r="388" spans="4:4" x14ac:dyDescent="0.2">
      <c r="D388" s="61"/>
    </row>
    <row r="389" spans="4:4" x14ac:dyDescent="0.2">
      <c r="D389" s="61"/>
    </row>
    <row r="390" spans="4:4" x14ac:dyDescent="0.2">
      <c r="D390" s="61"/>
    </row>
    <row r="391" spans="4:4" x14ac:dyDescent="0.2">
      <c r="D391" s="61"/>
    </row>
    <row r="392" spans="4:4" x14ac:dyDescent="0.2">
      <c r="D392" s="61"/>
    </row>
    <row r="393" spans="4:4" x14ac:dyDescent="0.2">
      <c r="D393" s="61"/>
    </row>
    <row r="394" spans="4:4" x14ac:dyDescent="0.2">
      <c r="D394" s="61"/>
    </row>
    <row r="395" spans="4:4" x14ac:dyDescent="0.2">
      <c r="D395" s="61"/>
    </row>
    <row r="396" spans="4:4" x14ac:dyDescent="0.2">
      <c r="D396" s="61"/>
    </row>
    <row r="397" spans="4:4" x14ac:dyDescent="0.2">
      <c r="D397" s="61"/>
    </row>
    <row r="398" spans="4:4" x14ac:dyDescent="0.2">
      <c r="D398" s="61"/>
    </row>
    <row r="399" spans="4:4" x14ac:dyDescent="0.2">
      <c r="D399" s="61"/>
    </row>
    <row r="400" spans="4:4" x14ac:dyDescent="0.2">
      <c r="D400" s="61"/>
    </row>
    <row r="401" spans="4:4" x14ac:dyDescent="0.2">
      <c r="D401" s="61"/>
    </row>
    <row r="402" spans="4:4" x14ac:dyDescent="0.2">
      <c r="D402" s="61"/>
    </row>
    <row r="403" spans="4:4" x14ac:dyDescent="0.2">
      <c r="D403" s="61"/>
    </row>
    <row r="404" spans="4:4" x14ac:dyDescent="0.2">
      <c r="D404" s="61"/>
    </row>
    <row r="405" spans="4:4" x14ac:dyDescent="0.2">
      <c r="D405" s="61"/>
    </row>
    <row r="406" spans="4:4" x14ac:dyDescent="0.2">
      <c r="D406" s="6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214E9-183D-47CF-B2A1-24EB9635CAFB}">
  <dimension ref="A1:BD71"/>
  <sheetViews>
    <sheetView workbookViewId="0">
      <selection activeCell="Z43" sqref="Z43"/>
    </sheetView>
  </sheetViews>
  <sheetFormatPr baseColWidth="10" defaultColWidth="8.83203125" defaultRowHeight="16" x14ac:dyDescent="0.2"/>
  <cols>
    <col min="2" max="2" width="9" bestFit="1" customWidth="1"/>
    <col min="3" max="3" width="9.1640625" bestFit="1" customWidth="1"/>
    <col min="10" max="10" width="9" bestFit="1" customWidth="1"/>
    <col min="11" max="11" width="9.1640625" bestFit="1" customWidth="1"/>
  </cols>
  <sheetData>
    <row r="1" spans="1:56" x14ac:dyDescent="0.2">
      <c r="A1" t="s">
        <v>0</v>
      </c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160</v>
      </c>
      <c r="K1" t="s">
        <v>161</v>
      </c>
      <c r="L1" t="s">
        <v>162</v>
      </c>
      <c r="M1" t="s">
        <v>163</v>
      </c>
      <c r="N1" t="s">
        <v>159</v>
      </c>
    </row>
    <row r="2" spans="1:56" x14ac:dyDescent="0.2">
      <c r="A2">
        <v>55</v>
      </c>
      <c r="B2" s="62">
        <v>0</v>
      </c>
      <c r="C2" s="62">
        <v>0</v>
      </c>
      <c r="D2" s="62">
        <v>0</v>
      </c>
      <c r="E2" s="62">
        <v>0</v>
      </c>
      <c r="F2" s="62">
        <v>0</v>
      </c>
      <c r="G2" s="62">
        <v>0</v>
      </c>
      <c r="H2" s="62">
        <v>0</v>
      </c>
      <c r="I2" s="62">
        <v>0</v>
      </c>
      <c r="J2" s="63">
        <v>0</v>
      </c>
      <c r="K2" s="63">
        <v>0</v>
      </c>
      <c r="L2" s="63">
        <v>0</v>
      </c>
      <c r="M2" s="63">
        <v>0</v>
      </c>
      <c r="N2" s="128">
        <v>0.2</v>
      </c>
    </row>
    <row r="3" spans="1:56" x14ac:dyDescent="0.2">
      <c r="A3">
        <v>56</v>
      </c>
      <c r="B3" s="62">
        <v>0</v>
      </c>
      <c r="C3" s="62">
        <v>0</v>
      </c>
      <c r="D3" s="62">
        <v>0</v>
      </c>
      <c r="E3" s="62">
        <v>0</v>
      </c>
      <c r="F3" s="62">
        <v>0</v>
      </c>
      <c r="G3" s="62">
        <v>0</v>
      </c>
      <c r="H3" s="62">
        <v>0</v>
      </c>
      <c r="I3" s="62">
        <v>0</v>
      </c>
      <c r="J3" s="63">
        <v>0</v>
      </c>
      <c r="K3" s="63">
        <v>0</v>
      </c>
      <c r="L3" s="63">
        <v>0</v>
      </c>
      <c r="M3" s="63">
        <v>0</v>
      </c>
      <c r="N3" s="128">
        <v>0.2</v>
      </c>
    </row>
    <row r="4" spans="1:56" x14ac:dyDescent="0.2">
      <c r="A4">
        <v>57</v>
      </c>
      <c r="B4" s="62">
        <v>0</v>
      </c>
      <c r="C4" s="62">
        <v>0</v>
      </c>
      <c r="D4" s="62">
        <v>0</v>
      </c>
      <c r="E4" s="62">
        <v>0</v>
      </c>
      <c r="F4" s="62">
        <v>0</v>
      </c>
      <c r="G4" s="62">
        <v>0</v>
      </c>
      <c r="H4" s="62">
        <v>0</v>
      </c>
      <c r="I4" s="62">
        <v>0</v>
      </c>
      <c r="J4" s="63">
        <v>0</v>
      </c>
      <c r="K4" s="63">
        <v>0</v>
      </c>
      <c r="L4" s="63">
        <v>0</v>
      </c>
      <c r="M4" s="63">
        <v>0</v>
      </c>
      <c r="N4" s="128">
        <v>0.2</v>
      </c>
    </row>
    <row r="5" spans="1:56" x14ac:dyDescent="0.2">
      <c r="A5">
        <v>58</v>
      </c>
      <c r="B5" s="62">
        <v>0</v>
      </c>
      <c r="C5" s="62">
        <v>0</v>
      </c>
      <c r="D5" s="62">
        <v>0</v>
      </c>
      <c r="E5" s="62">
        <v>0</v>
      </c>
      <c r="F5" s="62">
        <v>0</v>
      </c>
      <c r="G5" s="62">
        <v>0</v>
      </c>
      <c r="H5" s="62">
        <v>0</v>
      </c>
      <c r="I5" s="62">
        <v>0</v>
      </c>
      <c r="J5" s="63">
        <v>0</v>
      </c>
      <c r="K5" s="63">
        <v>0</v>
      </c>
      <c r="L5" s="63">
        <v>0</v>
      </c>
      <c r="M5" s="63">
        <v>0</v>
      </c>
      <c r="N5" s="128">
        <v>0.2</v>
      </c>
    </row>
    <row r="6" spans="1:56" x14ac:dyDescent="0.2">
      <c r="A6">
        <v>59</v>
      </c>
      <c r="B6" s="62">
        <v>0</v>
      </c>
      <c r="C6" s="62">
        <v>0</v>
      </c>
      <c r="D6" s="62">
        <v>0</v>
      </c>
      <c r="E6" s="62">
        <v>0</v>
      </c>
      <c r="F6" s="62">
        <v>0</v>
      </c>
      <c r="G6" s="62">
        <v>0</v>
      </c>
      <c r="H6" s="62">
        <v>0</v>
      </c>
      <c r="I6" s="62">
        <v>0</v>
      </c>
      <c r="J6" s="63">
        <v>0</v>
      </c>
      <c r="K6" s="63">
        <v>0</v>
      </c>
      <c r="L6" s="63">
        <v>0</v>
      </c>
      <c r="M6" s="63">
        <v>0</v>
      </c>
      <c r="N6" s="128">
        <v>0.2</v>
      </c>
    </row>
    <row r="7" spans="1:56" x14ac:dyDescent="0.2">
      <c r="A7" s="124">
        <v>60</v>
      </c>
      <c r="B7" s="65">
        <v>7.0000000000000007E-2</v>
      </c>
      <c r="C7" s="65">
        <v>0.09</v>
      </c>
      <c r="D7" s="62">
        <v>0</v>
      </c>
      <c r="E7" s="62">
        <v>0</v>
      </c>
      <c r="F7" s="126">
        <v>0.14000000000000001</v>
      </c>
      <c r="G7" s="126">
        <v>0.1</v>
      </c>
      <c r="H7" s="62">
        <v>0</v>
      </c>
      <c r="I7" s="62">
        <v>0</v>
      </c>
      <c r="J7" s="125">
        <v>0.10123994537110494</v>
      </c>
      <c r="K7" s="125">
        <v>9.4462849338729268E-2</v>
      </c>
      <c r="L7" s="125">
        <v>0</v>
      </c>
      <c r="M7" s="125">
        <v>0</v>
      </c>
      <c r="N7" s="128">
        <v>0.2</v>
      </c>
    </row>
    <row r="8" spans="1:56" x14ac:dyDescent="0.2">
      <c r="A8" s="124">
        <v>61</v>
      </c>
      <c r="B8" s="65">
        <v>7.0000000000000007E-2</v>
      </c>
      <c r="C8" s="65">
        <v>0.09</v>
      </c>
      <c r="D8" s="62">
        <v>0</v>
      </c>
      <c r="E8" s="62">
        <v>0</v>
      </c>
      <c r="F8" s="126">
        <v>0.14000000000000001</v>
      </c>
      <c r="G8" s="126">
        <v>0.1</v>
      </c>
      <c r="H8" s="62">
        <v>0</v>
      </c>
      <c r="I8" s="62">
        <v>0</v>
      </c>
      <c r="J8" s="125">
        <v>0.10123994537110494</v>
      </c>
      <c r="K8" s="125">
        <v>9.4462849338729268E-2</v>
      </c>
      <c r="L8" s="125">
        <v>0</v>
      </c>
      <c r="M8" s="125">
        <v>0</v>
      </c>
      <c r="N8" s="128">
        <v>0.2</v>
      </c>
    </row>
    <row r="9" spans="1:56" x14ac:dyDescent="0.2">
      <c r="A9" s="124">
        <v>62</v>
      </c>
      <c r="B9" s="65">
        <v>0.15</v>
      </c>
      <c r="C9" s="65">
        <v>0.15</v>
      </c>
      <c r="D9" s="62">
        <v>0</v>
      </c>
      <c r="E9" s="62">
        <v>0</v>
      </c>
      <c r="F9" s="127">
        <v>0.2</v>
      </c>
      <c r="G9" s="126">
        <v>0.2</v>
      </c>
      <c r="H9" s="62">
        <v>0</v>
      </c>
      <c r="I9" s="62">
        <v>0</v>
      </c>
      <c r="J9" s="125">
        <v>0.17231424669364637</v>
      </c>
      <c r="K9" s="125">
        <v>0.17231424669364637</v>
      </c>
      <c r="L9" s="125">
        <v>0</v>
      </c>
      <c r="M9" s="125">
        <v>0</v>
      </c>
      <c r="N9" s="128">
        <v>0.2</v>
      </c>
    </row>
    <row r="10" spans="1:56" x14ac:dyDescent="0.2">
      <c r="A10" s="124">
        <v>63</v>
      </c>
      <c r="B10" s="65">
        <v>0.15</v>
      </c>
      <c r="C10" s="65">
        <v>0.15</v>
      </c>
      <c r="D10" s="62">
        <v>0</v>
      </c>
      <c r="E10" s="62">
        <v>0</v>
      </c>
      <c r="F10" s="126">
        <v>0.2</v>
      </c>
      <c r="G10" s="126">
        <v>0.2</v>
      </c>
      <c r="H10" s="62">
        <v>0</v>
      </c>
      <c r="I10" s="62">
        <v>0</v>
      </c>
      <c r="J10" s="125">
        <v>0.17231424669364637</v>
      </c>
      <c r="K10" s="125">
        <v>0.17231424669364637</v>
      </c>
      <c r="L10" s="125">
        <v>0</v>
      </c>
      <c r="M10" s="125">
        <v>0</v>
      </c>
      <c r="N10" s="128">
        <v>0.2</v>
      </c>
    </row>
    <row r="11" spans="1:56" x14ac:dyDescent="0.2">
      <c r="A11" s="124">
        <v>64</v>
      </c>
      <c r="B11" s="65">
        <v>0.15</v>
      </c>
      <c r="C11" s="65">
        <v>0.15</v>
      </c>
      <c r="D11" s="62">
        <v>0</v>
      </c>
      <c r="E11" s="62">
        <v>0</v>
      </c>
      <c r="F11" s="126">
        <v>0.2</v>
      </c>
      <c r="G11" s="126">
        <v>0.2</v>
      </c>
      <c r="H11" s="62">
        <v>0</v>
      </c>
      <c r="I11" s="62">
        <v>0</v>
      </c>
      <c r="J11" s="125">
        <v>0.17231424669364637</v>
      </c>
      <c r="K11" s="125">
        <v>0.17231424669364637</v>
      </c>
      <c r="L11" s="125">
        <v>0</v>
      </c>
      <c r="M11" s="125">
        <v>0</v>
      </c>
      <c r="N11" s="128">
        <v>0.2</v>
      </c>
    </row>
    <row r="12" spans="1:56" x14ac:dyDescent="0.2">
      <c r="A12">
        <v>65</v>
      </c>
      <c r="B12" s="62">
        <v>0</v>
      </c>
      <c r="C12" s="62">
        <v>0</v>
      </c>
      <c r="D12" s="125">
        <v>0.35</v>
      </c>
      <c r="E12" s="125">
        <v>0.35</v>
      </c>
      <c r="F12" s="62">
        <v>0</v>
      </c>
      <c r="G12" s="62">
        <v>0</v>
      </c>
      <c r="H12" s="63">
        <v>0.35</v>
      </c>
      <c r="I12" s="63">
        <v>0.35</v>
      </c>
      <c r="J12" s="125">
        <v>0</v>
      </c>
      <c r="K12" s="125">
        <v>0</v>
      </c>
      <c r="L12" s="125">
        <v>0.35</v>
      </c>
      <c r="M12" s="125">
        <v>0.35</v>
      </c>
      <c r="N12" s="128">
        <v>0.2</v>
      </c>
    </row>
    <row r="13" spans="1:56" x14ac:dyDescent="0.2">
      <c r="A13">
        <v>66</v>
      </c>
      <c r="B13" s="62">
        <v>0</v>
      </c>
      <c r="C13" s="62">
        <v>0</v>
      </c>
      <c r="D13" s="125">
        <v>0.2</v>
      </c>
      <c r="E13" s="125">
        <v>0.25</v>
      </c>
      <c r="F13" s="62">
        <v>0</v>
      </c>
      <c r="G13" s="62">
        <v>0</v>
      </c>
      <c r="H13" s="63">
        <v>0.2</v>
      </c>
      <c r="I13" s="63">
        <v>0.3</v>
      </c>
      <c r="J13" s="125">
        <v>0</v>
      </c>
      <c r="K13" s="125">
        <v>0</v>
      </c>
      <c r="L13" s="125">
        <v>0.20000000000000004</v>
      </c>
      <c r="M13" s="125">
        <v>0.27231424669364634</v>
      </c>
      <c r="N13" s="128">
        <v>0.2</v>
      </c>
    </row>
    <row r="14" spans="1:56" x14ac:dyDescent="0.2">
      <c r="A14">
        <v>67</v>
      </c>
      <c r="B14" s="62">
        <v>0</v>
      </c>
      <c r="C14" s="62">
        <v>0</v>
      </c>
      <c r="D14" s="125">
        <v>0.2</v>
      </c>
      <c r="E14" s="125">
        <v>0.25</v>
      </c>
      <c r="F14" s="62">
        <v>0</v>
      </c>
      <c r="G14" s="62">
        <v>0</v>
      </c>
      <c r="H14" s="63">
        <v>0.2</v>
      </c>
      <c r="I14" s="63">
        <v>0.3</v>
      </c>
      <c r="J14" s="125">
        <v>0</v>
      </c>
      <c r="K14" s="125">
        <v>0</v>
      </c>
      <c r="L14" s="125">
        <v>0.20000000000000004</v>
      </c>
      <c r="M14" s="125">
        <v>0.27231424669364634</v>
      </c>
      <c r="N14" s="128">
        <v>0.2</v>
      </c>
    </row>
    <row r="15" spans="1:56" x14ac:dyDescent="0.2">
      <c r="A15">
        <v>68</v>
      </c>
      <c r="B15" s="62">
        <v>0</v>
      </c>
      <c r="C15" s="62">
        <v>0</v>
      </c>
      <c r="D15" s="125">
        <v>0.2</v>
      </c>
      <c r="E15" s="125">
        <v>0.2</v>
      </c>
      <c r="F15" s="62">
        <v>0</v>
      </c>
      <c r="G15" s="62">
        <v>0</v>
      </c>
      <c r="H15" s="63">
        <v>0.2</v>
      </c>
      <c r="I15" s="63">
        <v>0.3</v>
      </c>
      <c r="J15" s="125">
        <v>0</v>
      </c>
      <c r="K15" s="125">
        <v>0</v>
      </c>
      <c r="L15" s="125">
        <v>0.20000000000000004</v>
      </c>
      <c r="M15" s="125">
        <v>0.24462849338729276</v>
      </c>
      <c r="N15" s="128">
        <v>0.2</v>
      </c>
      <c r="U15" s="183"/>
      <c r="V15" s="179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P15" s="61"/>
    </row>
    <row r="16" spans="1:56" x14ac:dyDescent="0.2">
      <c r="A16">
        <v>69</v>
      </c>
      <c r="B16" s="62">
        <v>0</v>
      </c>
      <c r="C16" s="62">
        <v>0</v>
      </c>
      <c r="D16" s="125">
        <v>0.2</v>
      </c>
      <c r="E16" s="125">
        <v>0.2</v>
      </c>
      <c r="F16" s="62">
        <v>0</v>
      </c>
      <c r="G16" s="62">
        <v>0</v>
      </c>
      <c r="H16" s="63">
        <v>0.2</v>
      </c>
      <c r="I16" s="63">
        <v>0.2</v>
      </c>
      <c r="J16" s="125">
        <v>0</v>
      </c>
      <c r="K16" s="125">
        <v>0</v>
      </c>
      <c r="L16" s="125">
        <v>0.20000000000000004</v>
      </c>
      <c r="M16" s="125">
        <v>0.20000000000000004</v>
      </c>
      <c r="N16" s="128">
        <v>0.2</v>
      </c>
      <c r="U16" s="183"/>
      <c r="V16" s="179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M16" s="61"/>
      <c r="AN16" s="61"/>
      <c r="AO16" s="61"/>
      <c r="AP16" s="61"/>
      <c r="AQ16" s="61"/>
      <c r="AR16" s="61"/>
      <c r="AT16" s="61"/>
      <c r="AV16" s="61"/>
      <c r="AX16" s="61"/>
      <c r="AZ16" s="61"/>
      <c r="BA16" s="61"/>
      <c r="BB16" s="61"/>
      <c r="BC16" s="61"/>
      <c r="BD16" s="61"/>
    </row>
    <row r="17" spans="1:56" x14ac:dyDescent="0.2">
      <c r="A17">
        <v>70</v>
      </c>
      <c r="B17" s="62">
        <v>0</v>
      </c>
      <c r="C17" s="62">
        <v>0</v>
      </c>
      <c r="D17" s="125">
        <v>0.2</v>
      </c>
      <c r="E17" s="125">
        <v>0.2</v>
      </c>
      <c r="F17" s="62">
        <v>0</v>
      </c>
      <c r="G17" s="62">
        <v>0</v>
      </c>
      <c r="H17" s="63">
        <v>0.2</v>
      </c>
      <c r="I17" s="63">
        <v>0.2</v>
      </c>
      <c r="J17" s="125">
        <v>0</v>
      </c>
      <c r="K17" s="125">
        <v>0</v>
      </c>
      <c r="L17" s="125">
        <v>0.20000000000000004</v>
      </c>
      <c r="M17" s="125">
        <v>0.20000000000000004</v>
      </c>
      <c r="N17" s="128">
        <v>0.2</v>
      </c>
      <c r="V17" s="180"/>
      <c r="W17" s="61"/>
      <c r="X17" s="61"/>
      <c r="Y17" s="61"/>
      <c r="AA17" s="61"/>
      <c r="AB17" s="61"/>
      <c r="AC17" s="61"/>
      <c r="AE17" s="61"/>
      <c r="AF17" s="61"/>
      <c r="AG17" s="61"/>
      <c r="AI17" s="61"/>
      <c r="AM17" s="61"/>
      <c r="AN17" s="61"/>
      <c r="AO17" s="61"/>
      <c r="AP17" s="61"/>
      <c r="AQ17" s="61"/>
      <c r="AR17" s="61"/>
      <c r="AT17" s="61"/>
      <c r="AV17" s="61"/>
      <c r="AX17" s="61"/>
      <c r="AZ17" s="61"/>
    </row>
    <row r="18" spans="1:56" x14ac:dyDescent="0.2">
      <c r="A18">
        <v>71</v>
      </c>
      <c r="B18" s="62">
        <v>0</v>
      </c>
      <c r="C18" s="62">
        <v>0</v>
      </c>
      <c r="D18" s="125">
        <v>0.2</v>
      </c>
      <c r="E18" s="125">
        <v>0.2</v>
      </c>
      <c r="F18" s="62">
        <v>0</v>
      </c>
      <c r="G18" s="62">
        <v>0</v>
      </c>
      <c r="H18" s="63">
        <v>0.2</v>
      </c>
      <c r="I18" s="63">
        <v>0.2</v>
      </c>
      <c r="J18" s="125">
        <v>0</v>
      </c>
      <c r="K18" s="125">
        <v>0</v>
      </c>
      <c r="L18" s="125">
        <v>0.20000000000000004</v>
      </c>
      <c r="M18" s="125">
        <v>0.20000000000000004</v>
      </c>
      <c r="N18" s="128">
        <v>0.2</v>
      </c>
      <c r="V18" s="179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M18" s="61"/>
      <c r="AN18" s="61"/>
      <c r="AO18" s="61"/>
      <c r="AP18" s="61"/>
      <c r="AQ18" s="61"/>
      <c r="AR18" s="61"/>
      <c r="AT18" s="61"/>
      <c r="AV18" s="61"/>
      <c r="AX18" s="61"/>
      <c r="AZ18" s="61"/>
      <c r="BA18" s="61"/>
      <c r="BB18" s="61"/>
      <c r="BC18" s="61"/>
      <c r="BD18" s="61"/>
    </row>
    <row r="19" spans="1:56" x14ac:dyDescent="0.2">
      <c r="A19">
        <v>72</v>
      </c>
      <c r="B19" s="62">
        <v>0</v>
      </c>
      <c r="C19" s="62">
        <v>0</v>
      </c>
      <c r="D19" s="125">
        <v>0.2</v>
      </c>
      <c r="E19" s="125">
        <v>0.2</v>
      </c>
      <c r="F19" s="62">
        <v>0</v>
      </c>
      <c r="G19" s="62">
        <v>0</v>
      </c>
      <c r="H19" s="63">
        <v>0.2</v>
      </c>
      <c r="I19" s="63">
        <v>0.2</v>
      </c>
      <c r="J19" s="125">
        <v>0</v>
      </c>
      <c r="K19" s="125">
        <v>0</v>
      </c>
      <c r="L19" s="125">
        <v>0.20000000000000004</v>
      </c>
      <c r="M19" s="125">
        <v>0.20000000000000004</v>
      </c>
      <c r="N19" s="128">
        <v>0.2</v>
      </c>
      <c r="V19" s="180"/>
    </row>
    <row r="20" spans="1:56" x14ac:dyDescent="0.2">
      <c r="A20">
        <v>73</v>
      </c>
      <c r="B20" s="62">
        <v>0</v>
      </c>
      <c r="C20" s="62">
        <v>0</v>
      </c>
      <c r="D20" s="125">
        <v>0.2</v>
      </c>
      <c r="E20" s="125">
        <v>0.2</v>
      </c>
      <c r="F20" s="62">
        <v>0</v>
      </c>
      <c r="G20" s="62">
        <v>0</v>
      </c>
      <c r="H20" s="63">
        <v>0.2</v>
      </c>
      <c r="I20" s="63">
        <v>0.2</v>
      </c>
      <c r="J20" s="125">
        <v>0</v>
      </c>
      <c r="K20" s="125">
        <v>0</v>
      </c>
      <c r="L20" s="125">
        <v>0.20000000000000004</v>
      </c>
      <c r="M20" s="125">
        <v>0.20000000000000004</v>
      </c>
      <c r="N20" s="128">
        <v>0.2</v>
      </c>
    </row>
    <row r="21" spans="1:56" x14ac:dyDescent="0.2">
      <c r="A21">
        <v>74</v>
      </c>
      <c r="B21" s="62">
        <v>0</v>
      </c>
      <c r="C21" s="62">
        <v>0</v>
      </c>
      <c r="D21" s="125">
        <v>0.2</v>
      </c>
      <c r="E21" s="125">
        <v>0.2</v>
      </c>
      <c r="F21" s="62">
        <v>0</v>
      </c>
      <c r="G21" s="62">
        <v>0</v>
      </c>
      <c r="H21" s="63">
        <v>0.2</v>
      </c>
      <c r="I21" s="63">
        <v>0.2</v>
      </c>
      <c r="J21" s="125">
        <v>0</v>
      </c>
      <c r="K21" s="125">
        <v>0</v>
      </c>
      <c r="L21" s="125">
        <v>0.20000000000000004</v>
      </c>
      <c r="M21" s="125">
        <v>0.20000000000000004</v>
      </c>
      <c r="N21" s="128">
        <v>0.2</v>
      </c>
    </row>
    <row r="22" spans="1:56" x14ac:dyDescent="0.2">
      <c r="A22" s="129">
        <v>75</v>
      </c>
      <c r="B22" s="128">
        <v>0</v>
      </c>
      <c r="C22" s="128">
        <v>0</v>
      </c>
      <c r="D22" s="128">
        <v>1</v>
      </c>
      <c r="E22" s="128">
        <v>1</v>
      </c>
      <c r="F22" s="128">
        <v>0</v>
      </c>
      <c r="G22" s="128">
        <v>0</v>
      </c>
      <c r="H22" s="128">
        <v>1</v>
      </c>
      <c r="I22" s="128">
        <v>1</v>
      </c>
      <c r="J22" s="63">
        <v>0</v>
      </c>
      <c r="K22" s="63">
        <v>0</v>
      </c>
      <c r="L22" s="63">
        <v>1</v>
      </c>
      <c r="M22" s="63">
        <v>1</v>
      </c>
      <c r="N22" s="128">
        <v>1</v>
      </c>
    </row>
    <row r="23" spans="1:56" x14ac:dyDescent="0.2">
      <c r="A23" s="129">
        <v>76</v>
      </c>
      <c r="B23" s="128">
        <v>0</v>
      </c>
      <c r="C23" s="128">
        <v>0</v>
      </c>
      <c r="D23" s="128">
        <v>1</v>
      </c>
      <c r="E23" s="128">
        <v>1</v>
      </c>
      <c r="F23" s="128">
        <v>0</v>
      </c>
      <c r="G23" s="128">
        <v>0</v>
      </c>
      <c r="H23" s="128">
        <v>1</v>
      </c>
      <c r="I23" s="128">
        <v>1</v>
      </c>
      <c r="J23" s="63">
        <v>0</v>
      </c>
      <c r="K23" s="63">
        <v>0</v>
      </c>
      <c r="L23" s="63">
        <v>1</v>
      </c>
      <c r="M23" s="63">
        <v>1</v>
      </c>
      <c r="N23" s="128">
        <v>1</v>
      </c>
    </row>
    <row r="24" spans="1:56" x14ac:dyDescent="0.2">
      <c r="A24" s="129">
        <v>77</v>
      </c>
      <c r="B24" s="128">
        <v>0</v>
      </c>
      <c r="C24" s="128">
        <v>0</v>
      </c>
      <c r="D24" s="128">
        <v>1</v>
      </c>
      <c r="E24" s="128">
        <v>1</v>
      </c>
      <c r="F24" s="128">
        <v>0</v>
      </c>
      <c r="G24" s="128">
        <v>0</v>
      </c>
      <c r="H24" s="128">
        <v>1</v>
      </c>
      <c r="I24" s="128">
        <v>1</v>
      </c>
      <c r="J24" s="63">
        <v>0</v>
      </c>
      <c r="K24" s="63">
        <v>0</v>
      </c>
      <c r="L24" s="63">
        <v>1</v>
      </c>
      <c r="M24" s="63">
        <v>1</v>
      </c>
      <c r="N24" s="128">
        <v>1</v>
      </c>
    </row>
    <row r="25" spans="1:56" x14ac:dyDescent="0.2">
      <c r="A25" s="129">
        <v>78</v>
      </c>
      <c r="B25" s="128">
        <v>0</v>
      </c>
      <c r="C25" s="128">
        <v>0</v>
      </c>
      <c r="D25" s="128">
        <v>1</v>
      </c>
      <c r="E25" s="128">
        <v>1</v>
      </c>
      <c r="F25" s="128">
        <v>0</v>
      </c>
      <c r="G25" s="128">
        <v>0</v>
      </c>
      <c r="H25" s="128">
        <v>1</v>
      </c>
      <c r="I25" s="128">
        <v>1</v>
      </c>
      <c r="J25" s="63">
        <v>0</v>
      </c>
      <c r="K25" s="63">
        <v>0</v>
      </c>
      <c r="L25" s="63">
        <v>1</v>
      </c>
      <c r="M25" s="63">
        <v>1</v>
      </c>
      <c r="N25" s="128">
        <v>1</v>
      </c>
    </row>
    <row r="26" spans="1:56" x14ac:dyDescent="0.2">
      <c r="A26" s="129">
        <v>79</v>
      </c>
      <c r="B26" s="128">
        <v>0</v>
      </c>
      <c r="C26" s="128">
        <v>0</v>
      </c>
      <c r="D26" s="128">
        <v>1</v>
      </c>
      <c r="E26" s="128">
        <v>1</v>
      </c>
      <c r="F26" s="128">
        <v>0</v>
      </c>
      <c r="G26" s="128">
        <v>0</v>
      </c>
      <c r="H26" s="128">
        <v>1</v>
      </c>
      <c r="I26" s="128">
        <v>1</v>
      </c>
      <c r="J26" s="63">
        <v>0</v>
      </c>
      <c r="K26" s="63">
        <v>0</v>
      </c>
      <c r="L26" s="63">
        <v>1</v>
      </c>
      <c r="M26" s="63">
        <v>1</v>
      </c>
      <c r="N26" s="128">
        <v>1</v>
      </c>
    </row>
    <row r="27" spans="1:56" x14ac:dyDescent="0.2">
      <c r="A27" s="129">
        <v>80</v>
      </c>
      <c r="B27" s="128">
        <v>0</v>
      </c>
      <c r="C27" s="128">
        <v>0</v>
      </c>
      <c r="D27" s="128">
        <v>1</v>
      </c>
      <c r="E27" s="128">
        <v>1</v>
      </c>
      <c r="F27" s="128">
        <v>0</v>
      </c>
      <c r="G27" s="128">
        <v>0</v>
      </c>
      <c r="H27" s="128">
        <v>1</v>
      </c>
      <c r="I27" s="128">
        <v>1</v>
      </c>
      <c r="J27" s="63">
        <v>0</v>
      </c>
      <c r="K27" s="63">
        <v>0</v>
      </c>
      <c r="L27" s="63">
        <v>1</v>
      </c>
      <c r="M27" s="63">
        <v>1</v>
      </c>
      <c r="N27" s="128">
        <v>1</v>
      </c>
    </row>
    <row r="28" spans="1:56" x14ac:dyDescent="0.2">
      <c r="A28" s="129">
        <v>81</v>
      </c>
      <c r="B28" s="128">
        <v>0</v>
      </c>
      <c r="C28" s="128">
        <v>0</v>
      </c>
      <c r="D28" s="128">
        <v>1</v>
      </c>
      <c r="E28" s="128">
        <v>1</v>
      </c>
      <c r="F28" s="128">
        <v>0</v>
      </c>
      <c r="G28" s="128">
        <v>0</v>
      </c>
      <c r="H28" s="128">
        <v>1</v>
      </c>
      <c r="I28" s="128">
        <v>1</v>
      </c>
      <c r="J28" s="63">
        <v>0</v>
      </c>
      <c r="K28" s="63">
        <v>0</v>
      </c>
      <c r="L28" s="63">
        <v>1</v>
      </c>
      <c r="M28" s="63">
        <v>1</v>
      </c>
      <c r="N28" s="128">
        <v>1</v>
      </c>
    </row>
    <row r="29" spans="1:56" x14ac:dyDescent="0.2">
      <c r="A29" s="129">
        <v>82</v>
      </c>
      <c r="B29" s="128">
        <v>0</v>
      </c>
      <c r="C29" s="128">
        <v>0</v>
      </c>
      <c r="D29" s="128">
        <v>1</v>
      </c>
      <c r="E29" s="128">
        <v>1</v>
      </c>
      <c r="F29" s="128">
        <v>0</v>
      </c>
      <c r="G29" s="128">
        <v>0</v>
      </c>
      <c r="H29" s="128">
        <v>1</v>
      </c>
      <c r="I29" s="128">
        <v>1</v>
      </c>
      <c r="J29" s="63">
        <v>0</v>
      </c>
      <c r="K29" s="63">
        <v>0</v>
      </c>
      <c r="L29" s="63">
        <v>1</v>
      </c>
      <c r="M29" s="63">
        <v>1</v>
      </c>
      <c r="N29" s="128">
        <v>1</v>
      </c>
    </row>
    <row r="30" spans="1:56" x14ac:dyDescent="0.2">
      <c r="A30" s="129">
        <v>83</v>
      </c>
      <c r="B30" s="128">
        <v>0</v>
      </c>
      <c r="C30" s="128">
        <v>0</v>
      </c>
      <c r="D30" s="128">
        <v>1</v>
      </c>
      <c r="E30" s="128">
        <v>1</v>
      </c>
      <c r="F30" s="128">
        <v>0</v>
      </c>
      <c r="G30" s="128">
        <v>0</v>
      </c>
      <c r="H30" s="128">
        <v>1</v>
      </c>
      <c r="I30" s="128">
        <v>1</v>
      </c>
      <c r="J30" s="63">
        <v>0</v>
      </c>
      <c r="K30" s="63">
        <v>0</v>
      </c>
      <c r="L30" s="63">
        <v>1</v>
      </c>
      <c r="M30" s="63">
        <v>1</v>
      </c>
      <c r="N30" s="128">
        <v>1</v>
      </c>
    </row>
    <row r="31" spans="1:56" x14ac:dyDescent="0.2">
      <c r="A31" s="129">
        <v>84</v>
      </c>
      <c r="B31" s="128">
        <v>0</v>
      </c>
      <c r="C31" s="128">
        <v>0</v>
      </c>
      <c r="D31" s="128">
        <v>1</v>
      </c>
      <c r="E31" s="128">
        <v>1</v>
      </c>
      <c r="F31" s="128">
        <v>0</v>
      </c>
      <c r="G31" s="128">
        <v>0</v>
      </c>
      <c r="H31" s="128">
        <v>1</v>
      </c>
      <c r="I31" s="128">
        <v>1</v>
      </c>
      <c r="J31" s="63">
        <v>0</v>
      </c>
      <c r="K31" s="63">
        <v>0</v>
      </c>
      <c r="L31" s="63">
        <v>1</v>
      </c>
      <c r="M31" s="63">
        <v>1</v>
      </c>
      <c r="N31" s="128">
        <v>1</v>
      </c>
    </row>
    <row r="32" spans="1:56" x14ac:dyDescent="0.2">
      <c r="A32" s="129">
        <v>85</v>
      </c>
      <c r="B32" s="128">
        <v>0</v>
      </c>
      <c r="C32" s="128">
        <v>0</v>
      </c>
      <c r="D32" s="128">
        <v>1</v>
      </c>
      <c r="E32" s="128">
        <v>1</v>
      </c>
      <c r="F32" s="128">
        <v>0</v>
      </c>
      <c r="G32" s="128">
        <v>0</v>
      </c>
      <c r="H32" s="128">
        <v>1</v>
      </c>
      <c r="I32" s="128">
        <v>1</v>
      </c>
      <c r="J32" s="63">
        <v>0</v>
      </c>
      <c r="K32" s="63">
        <v>0</v>
      </c>
      <c r="L32" s="63">
        <v>1</v>
      </c>
      <c r="M32" s="63">
        <v>1</v>
      </c>
      <c r="N32" s="128">
        <v>1</v>
      </c>
    </row>
    <row r="33" spans="1:14" x14ac:dyDescent="0.2">
      <c r="A33" s="129">
        <v>86</v>
      </c>
      <c r="B33" s="128">
        <v>0</v>
      </c>
      <c r="C33" s="128">
        <v>0</v>
      </c>
      <c r="D33" s="128">
        <v>1</v>
      </c>
      <c r="E33" s="128">
        <v>1</v>
      </c>
      <c r="F33" s="128">
        <v>0</v>
      </c>
      <c r="G33" s="128">
        <v>0</v>
      </c>
      <c r="H33" s="128">
        <v>1</v>
      </c>
      <c r="I33" s="128">
        <v>1</v>
      </c>
      <c r="J33" s="63">
        <v>0</v>
      </c>
      <c r="K33" s="63">
        <v>0</v>
      </c>
      <c r="L33" s="63">
        <v>1</v>
      </c>
      <c r="M33" s="63">
        <v>1</v>
      </c>
      <c r="N33" s="128">
        <v>1</v>
      </c>
    </row>
    <row r="34" spans="1:14" x14ac:dyDescent="0.2">
      <c r="A34" s="129">
        <v>87</v>
      </c>
      <c r="B34" s="128">
        <v>0</v>
      </c>
      <c r="C34" s="128">
        <v>0</v>
      </c>
      <c r="D34" s="128">
        <v>1</v>
      </c>
      <c r="E34" s="128">
        <v>1</v>
      </c>
      <c r="F34" s="128">
        <v>0</v>
      </c>
      <c r="G34" s="128">
        <v>0</v>
      </c>
      <c r="H34" s="128">
        <v>1</v>
      </c>
      <c r="I34" s="128">
        <v>1</v>
      </c>
      <c r="J34" s="63">
        <v>0</v>
      </c>
      <c r="K34" s="63">
        <v>0</v>
      </c>
      <c r="L34" s="63">
        <v>1</v>
      </c>
      <c r="M34" s="63">
        <v>1</v>
      </c>
      <c r="N34" s="128">
        <v>1</v>
      </c>
    </row>
    <row r="35" spans="1:14" x14ac:dyDescent="0.2">
      <c r="A35" s="129">
        <v>88</v>
      </c>
      <c r="B35" s="128">
        <v>0</v>
      </c>
      <c r="C35" s="128">
        <v>0</v>
      </c>
      <c r="D35" s="128">
        <v>1</v>
      </c>
      <c r="E35" s="128">
        <v>1</v>
      </c>
      <c r="F35" s="128">
        <v>0</v>
      </c>
      <c r="G35" s="128">
        <v>0</v>
      </c>
      <c r="H35" s="128">
        <v>1</v>
      </c>
      <c r="I35" s="128">
        <v>1</v>
      </c>
      <c r="J35" s="63">
        <v>0</v>
      </c>
      <c r="K35" s="63">
        <v>0</v>
      </c>
      <c r="L35" s="63">
        <v>1</v>
      </c>
      <c r="M35" s="63">
        <v>1</v>
      </c>
      <c r="N35" s="128">
        <v>1</v>
      </c>
    </row>
    <row r="36" spans="1:14" x14ac:dyDescent="0.2">
      <c r="A36" s="129">
        <v>89</v>
      </c>
      <c r="B36" s="128">
        <v>0</v>
      </c>
      <c r="C36" s="128">
        <v>0</v>
      </c>
      <c r="D36" s="128">
        <v>1</v>
      </c>
      <c r="E36" s="128">
        <v>1</v>
      </c>
      <c r="F36" s="128">
        <v>0</v>
      </c>
      <c r="G36" s="128">
        <v>0</v>
      </c>
      <c r="H36" s="128">
        <v>1</v>
      </c>
      <c r="I36" s="128">
        <v>1</v>
      </c>
      <c r="J36" s="63">
        <v>0</v>
      </c>
      <c r="K36" s="63">
        <v>0</v>
      </c>
      <c r="L36" s="63">
        <v>1</v>
      </c>
      <c r="M36" s="63">
        <v>1</v>
      </c>
      <c r="N36" s="128">
        <v>1</v>
      </c>
    </row>
    <row r="37" spans="1:14" x14ac:dyDescent="0.2">
      <c r="A37" s="129">
        <v>90</v>
      </c>
      <c r="B37" s="128">
        <v>0</v>
      </c>
      <c r="C37" s="128">
        <v>0</v>
      </c>
      <c r="D37" s="128">
        <v>1</v>
      </c>
      <c r="E37" s="128">
        <v>1</v>
      </c>
      <c r="F37" s="128">
        <v>0</v>
      </c>
      <c r="G37" s="128">
        <v>0</v>
      </c>
      <c r="H37" s="128">
        <v>1</v>
      </c>
      <c r="I37" s="128">
        <v>1</v>
      </c>
      <c r="J37" s="63">
        <v>0</v>
      </c>
      <c r="K37" s="63">
        <v>0</v>
      </c>
      <c r="L37" s="63">
        <v>1</v>
      </c>
      <c r="M37" s="63">
        <v>1</v>
      </c>
      <c r="N37" s="128">
        <v>1</v>
      </c>
    </row>
    <row r="38" spans="1:14" x14ac:dyDescent="0.2">
      <c r="A38" s="129">
        <v>91</v>
      </c>
      <c r="B38" s="128">
        <v>0</v>
      </c>
      <c r="C38" s="128">
        <v>0</v>
      </c>
      <c r="D38" s="128">
        <v>1</v>
      </c>
      <c r="E38" s="128">
        <v>1</v>
      </c>
      <c r="F38" s="128">
        <v>0</v>
      </c>
      <c r="G38" s="128">
        <v>0</v>
      </c>
      <c r="H38" s="128">
        <v>1</v>
      </c>
      <c r="I38" s="128">
        <v>1</v>
      </c>
      <c r="J38" s="63">
        <v>0</v>
      </c>
      <c r="K38" s="63">
        <v>0</v>
      </c>
      <c r="L38" s="63">
        <v>1</v>
      </c>
      <c r="M38" s="63">
        <v>1</v>
      </c>
      <c r="N38" s="128">
        <v>1</v>
      </c>
    </row>
    <row r="39" spans="1:14" x14ac:dyDescent="0.2">
      <c r="A39" s="129">
        <v>92</v>
      </c>
      <c r="B39" s="128">
        <v>0</v>
      </c>
      <c r="C39" s="128">
        <v>0</v>
      </c>
      <c r="D39" s="128">
        <v>1</v>
      </c>
      <c r="E39" s="128">
        <v>1</v>
      </c>
      <c r="F39" s="128">
        <v>0</v>
      </c>
      <c r="G39" s="128">
        <v>0</v>
      </c>
      <c r="H39" s="128">
        <v>1</v>
      </c>
      <c r="I39" s="128">
        <v>1</v>
      </c>
      <c r="J39" s="63">
        <v>0</v>
      </c>
      <c r="K39" s="63">
        <v>0</v>
      </c>
      <c r="L39" s="63">
        <v>1</v>
      </c>
      <c r="M39" s="63">
        <v>1</v>
      </c>
      <c r="N39" s="128">
        <v>1</v>
      </c>
    </row>
    <row r="40" spans="1:14" x14ac:dyDescent="0.2">
      <c r="A40" s="129">
        <v>93</v>
      </c>
      <c r="B40" s="128">
        <v>0</v>
      </c>
      <c r="C40" s="128">
        <v>0</v>
      </c>
      <c r="D40" s="128">
        <v>1</v>
      </c>
      <c r="E40" s="128">
        <v>1</v>
      </c>
      <c r="F40" s="128">
        <v>0</v>
      </c>
      <c r="G40" s="128">
        <v>0</v>
      </c>
      <c r="H40" s="128">
        <v>1</v>
      </c>
      <c r="I40" s="128">
        <v>1</v>
      </c>
      <c r="J40" s="63">
        <v>0</v>
      </c>
      <c r="K40" s="63">
        <v>0</v>
      </c>
      <c r="L40" s="63">
        <v>1</v>
      </c>
      <c r="M40" s="63">
        <v>1</v>
      </c>
      <c r="N40" s="128">
        <v>1</v>
      </c>
    </row>
    <row r="41" spans="1:14" x14ac:dyDescent="0.2">
      <c r="A41" s="129">
        <v>94</v>
      </c>
      <c r="B41" s="128">
        <v>0</v>
      </c>
      <c r="C41" s="128">
        <v>0</v>
      </c>
      <c r="D41" s="128">
        <v>1</v>
      </c>
      <c r="E41" s="128">
        <v>1</v>
      </c>
      <c r="F41" s="128">
        <v>0</v>
      </c>
      <c r="G41" s="128">
        <v>0</v>
      </c>
      <c r="H41" s="128">
        <v>1</v>
      </c>
      <c r="I41" s="128">
        <v>1</v>
      </c>
      <c r="J41" s="63">
        <v>0</v>
      </c>
      <c r="K41" s="63">
        <v>0</v>
      </c>
      <c r="L41" s="63">
        <v>1</v>
      </c>
      <c r="M41" s="63">
        <v>1</v>
      </c>
      <c r="N41" s="128">
        <v>1</v>
      </c>
    </row>
    <row r="42" spans="1:14" x14ac:dyDescent="0.2">
      <c r="A42" s="129">
        <v>95</v>
      </c>
      <c r="B42" s="128">
        <v>0</v>
      </c>
      <c r="C42" s="128">
        <v>0</v>
      </c>
      <c r="D42" s="128">
        <v>1</v>
      </c>
      <c r="E42" s="128">
        <v>1</v>
      </c>
      <c r="F42" s="128">
        <v>0</v>
      </c>
      <c r="G42" s="128">
        <v>0</v>
      </c>
      <c r="H42" s="128">
        <v>1</v>
      </c>
      <c r="I42" s="128">
        <v>1</v>
      </c>
      <c r="J42" s="63">
        <v>0</v>
      </c>
      <c r="K42" s="63">
        <v>0</v>
      </c>
      <c r="L42" s="63">
        <v>1</v>
      </c>
      <c r="M42" s="63">
        <v>1</v>
      </c>
      <c r="N42" s="128">
        <v>1</v>
      </c>
    </row>
    <row r="43" spans="1:14" x14ac:dyDescent="0.2">
      <c r="A43" s="129">
        <v>96</v>
      </c>
      <c r="B43" s="128">
        <v>0</v>
      </c>
      <c r="C43" s="128">
        <v>0</v>
      </c>
      <c r="D43" s="128">
        <v>1</v>
      </c>
      <c r="E43" s="128">
        <v>1</v>
      </c>
      <c r="F43" s="128">
        <v>0</v>
      </c>
      <c r="G43" s="128">
        <v>0</v>
      </c>
      <c r="H43" s="128">
        <v>1</v>
      </c>
      <c r="I43" s="128">
        <v>1</v>
      </c>
      <c r="J43" s="63">
        <v>0</v>
      </c>
      <c r="K43" s="63">
        <v>0</v>
      </c>
      <c r="L43" s="63">
        <v>1</v>
      </c>
      <c r="M43" s="63">
        <v>1</v>
      </c>
      <c r="N43" s="128">
        <v>1</v>
      </c>
    </row>
    <row r="44" spans="1:14" x14ac:dyDescent="0.2">
      <c r="A44" s="129">
        <v>97</v>
      </c>
      <c r="B44" s="128">
        <v>0</v>
      </c>
      <c r="C44" s="128">
        <v>0</v>
      </c>
      <c r="D44" s="128">
        <v>1</v>
      </c>
      <c r="E44" s="128">
        <v>1</v>
      </c>
      <c r="F44" s="128">
        <v>0</v>
      </c>
      <c r="G44" s="128">
        <v>0</v>
      </c>
      <c r="H44" s="128">
        <v>1</v>
      </c>
      <c r="I44" s="128">
        <v>1</v>
      </c>
      <c r="J44" s="63">
        <v>0</v>
      </c>
      <c r="K44" s="63">
        <v>0</v>
      </c>
      <c r="L44" s="63">
        <v>1</v>
      </c>
      <c r="M44" s="63">
        <v>1</v>
      </c>
      <c r="N44" s="128">
        <v>1</v>
      </c>
    </row>
    <row r="45" spans="1:14" x14ac:dyDescent="0.2">
      <c r="A45" s="129">
        <v>98</v>
      </c>
      <c r="B45" s="128">
        <v>0</v>
      </c>
      <c r="C45" s="128">
        <v>0</v>
      </c>
      <c r="D45" s="128">
        <v>1</v>
      </c>
      <c r="E45" s="128">
        <v>1</v>
      </c>
      <c r="F45" s="128">
        <v>0</v>
      </c>
      <c r="G45" s="128">
        <v>0</v>
      </c>
      <c r="H45" s="128">
        <v>1</v>
      </c>
      <c r="I45" s="128">
        <v>1</v>
      </c>
      <c r="J45" s="63">
        <v>0</v>
      </c>
      <c r="K45" s="63">
        <v>0</v>
      </c>
      <c r="L45" s="63">
        <v>1</v>
      </c>
      <c r="M45" s="63">
        <v>1</v>
      </c>
      <c r="N45" s="128">
        <v>1</v>
      </c>
    </row>
    <row r="46" spans="1:14" x14ac:dyDescent="0.2">
      <c r="A46" s="129">
        <v>99</v>
      </c>
      <c r="B46" s="128">
        <v>0</v>
      </c>
      <c r="C46" s="128">
        <v>0</v>
      </c>
      <c r="D46" s="128">
        <v>1</v>
      </c>
      <c r="E46" s="128">
        <v>1</v>
      </c>
      <c r="F46" s="128">
        <v>0</v>
      </c>
      <c r="G46" s="128">
        <v>0</v>
      </c>
      <c r="H46" s="128">
        <v>1</v>
      </c>
      <c r="I46" s="128">
        <v>1</v>
      </c>
      <c r="J46" s="63">
        <v>0</v>
      </c>
      <c r="K46" s="63">
        <v>0</v>
      </c>
      <c r="L46" s="63">
        <v>1</v>
      </c>
      <c r="M46" s="63">
        <v>1</v>
      </c>
      <c r="N46" s="128">
        <v>1</v>
      </c>
    </row>
    <row r="47" spans="1:14" x14ac:dyDescent="0.2">
      <c r="A47" s="129">
        <v>100</v>
      </c>
      <c r="B47" s="128">
        <v>0</v>
      </c>
      <c r="C47" s="128">
        <v>0</v>
      </c>
      <c r="D47" s="128">
        <v>1</v>
      </c>
      <c r="E47" s="128">
        <v>1</v>
      </c>
      <c r="F47" s="128">
        <v>0</v>
      </c>
      <c r="G47" s="128">
        <v>0</v>
      </c>
      <c r="H47" s="128">
        <v>1</v>
      </c>
      <c r="I47" s="128">
        <v>1</v>
      </c>
      <c r="J47" s="63">
        <v>0</v>
      </c>
      <c r="K47" s="63">
        <v>0</v>
      </c>
      <c r="L47" s="63">
        <v>1</v>
      </c>
      <c r="M47" s="63">
        <v>1</v>
      </c>
      <c r="N47" s="128">
        <v>1</v>
      </c>
    </row>
    <row r="48" spans="1:14" x14ac:dyDescent="0.2">
      <c r="A48" s="129">
        <v>101</v>
      </c>
      <c r="B48" s="128">
        <v>0</v>
      </c>
      <c r="C48" s="128">
        <v>0</v>
      </c>
      <c r="D48" s="128">
        <v>1</v>
      </c>
      <c r="E48" s="128">
        <v>1</v>
      </c>
      <c r="F48" s="128">
        <v>0</v>
      </c>
      <c r="G48" s="128">
        <v>0</v>
      </c>
      <c r="H48" s="128">
        <v>1</v>
      </c>
      <c r="I48" s="128">
        <v>1</v>
      </c>
      <c r="J48" s="63">
        <v>0</v>
      </c>
      <c r="K48" s="63">
        <v>0</v>
      </c>
      <c r="L48" s="63">
        <v>1</v>
      </c>
      <c r="M48" s="63">
        <v>1</v>
      </c>
      <c r="N48" s="128">
        <v>1</v>
      </c>
    </row>
    <row r="49" spans="1:14" x14ac:dyDescent="0.2">
      <c r="A49" s="129">
        <v>102</v>
      </c>
      <c r="B49" s="128">
        <v>0</v>
      </c>
      <c r="C49" s="128">
        <v>0</v>
      </c>
      <c r="D49" s="128">
        <v>1</v>
      </c>
      <c r="E49" s="128">
        <v>1</v>
      </c>
      <c r="F49" s="128">
        <v>0</v>
      </c>
      <c r="G49" s="128">
        <v>0</v>
      </c>
      <c r="H49" s="128">
        <v>1</v>
      </c>
      <c r="I49" s="128">
        <v>1</v>
      </c>
      <c r="J49" s="63">
        <v>0</v>
      </c>
      <c r="K49" s="63">
        <v>0</v>
      </c>
      <c r="L49" s="63">
        <v>1</v>
      </c>
      <c r="M49" s="63">
        <v>1</v>
      </c>
      <c r="N49" s="128">
        <v>1</v>
      </c>
    </row>
    <row r="50" spans="1:14" x14ac:dyDescent="0.2">
      <c r="A50" s="129">
        <v>103</v>
      </c>
      <c r="B50" s="128">
        <v>0</v>
      </c>
      <c r="C50" s="128">
        <v>0</v>
      </c>
      <c r="D50" s="128">
        <v>1</v>
      </c>
      <c r="E50" s="128">
        <v>1</v>
      </c>
      <c r="F50" s="128">
        <v>0</v>
      </c>
      <c r="G50" s="128">
        <v>0</v>
      </c>
      <c r="H50" s="128">
        <v>1</v>
      </c>
      <c r="I50" s="128">
        <v>1</v>
      </c>
      <c r="J50" s="63">
        <v>0</v>
      </c>
      <c r="K50" s="63">
        <v>0</v>
      </c>
      <c r="L50" s="63">
        <v>1</v>
      </c>
      <c r="M50" s="63">
        <v>1</v>
      </c>
      <c r="N50" s="128">
        <v>1</v>
      </c>
    </row>
    <row r="51" spans="1:14" x14ac:dyDescent="0.2">
      <c r="A51" s="129">
        <v>104</v>
      </c>
      <c r="B51" s="128">
        <v>0</v>
      </c>
      <c r="C51" s="128">
        <v>0</v>
      </c>
      <c r="D51" s="128">
        <v>1</v>
      </c>
      <c r="E51" s="128">
        <v>1</v>
      </c>
      <c r="F51" s="128">
        <v>0</v>
      </c>
      <c r="G51" s="128">
        <v>0</v>
      </c>
      <c r="H51" s="128">
        <v>1</v>
      </c>
      <c r="I51" s="128">
        <v>1</v>
      </c>
      <c r="J51" s="63">
        <v>0</v>
      </c>
      <c r="K51" s="63">
        <v>0</v>
      </c>
      <c r="L51" s="63">
        <v>1</v>
      </c>
      <c r="M51" s="63">
        <v>1</v>
      </c>
      <c r="N51" s="128">
        <v>1</v>
      </c>
    </row>
    <row r="52" spans="1:14" x14ac:dyDescent="0.2">
      <c r="A52" s="129">
        <v>105</v>
      </c>
      <c r="B52" s="128">
        <v>0</v>
      </c>
      <c r="C52" s="128">
        <v>0</v>
      </c>
      <c r="D52" s="128">
        <v>1</v>
      </c>
      <c r="E52" s="128">
        <v>1</v>
      </c>
      <c r="F52" s="128">
        <v>0</v>
      </c>
      <c r="G52" s="128">
        <v>0</v>
      </c>
      <c r="H52" s="128">
        <v>1</v>
      </c>
      <c r="I52" s="128">
        <v>1</v>
      </c>
      <c r="J52" s="63">
        <v>0</v>
      </c>
      <c r="K52" s="63">
        <v>0</v>
      </c>
      <c r="L52" s="63">
        <v>1</v>
      </c>
      <c r="M52" s="63">
        <v>1</v>
      </c>
      <c r="N52" s="128">
        <v>1</v>
      </c>
    </row>
    <row r="53" spans="1:14" x14ac:dyDescent="0.2">
      <c r="A53" s="129">
        <v>106</v>
      </c>
      <c r="B53" s="128">
        <v>0</v>
      </c>
      <c r="C53" s="128">
        <v>0</v>
      </c>
      <c r="D53" s="128">
        <v>1</v>
      </c>
      <c r="E53" s="128">
        <v>1</v>
      </c>
      <c r="F53" s="128">
        <v>0</v>
      </c>
      <c r="G53" s="128">
        <v>0</v>
      </c>
      <c r="H53" s="128">
        <v>1</v>
      </c>
      <c r="I53" s="128">
        <v>1</v>
      </c>
      <c r="J53" s="63">
        <v>0</v>
      </c>
      <c r="K53" s="63">
        <v>0</v>
      </c>
      <c r="L53" s="63">
        <v>1</v>
      </c>
      <c r="M53" s="63">
        <v>1</v>
      </c>
      <c r="N53" s="128">
        <v>1</v>
      </c>
    </row>
    <row r="54" spans="1:14" x14ac:dyDescent="0.2">
      <c r="A54" s="129">
        <v>107</v>
      </c>
      <c r="B54" s="128">
        <v>0</v>
      </c>
      <c r="C54" s="128">
        <v>0</v>
      </c>
      <c r="D54" s="128">
        <v>1</v>
      </c>
      <c r="E54" s="128">
        <v>1</v>
      </c>
      <c r="F54" s="128">
        <v>0</v>
      </c>
      <c r="G54" s="128">
        <v>0</v>
      </c>
      <c r="H54" s="128">
        <v>1</v>
      </c>
      <c r="I54" s="128">
        <v>1</v>
      </c>
      <c r="J54" s="63">
        <v>0</v>
      </c>
      <c r="K54" s="63">
        <v>0</v>
      </c>
      <c r="L54" s="63">
        <v>1</v>
      </c>
      <c r="M54" s="63">
        <v>1</v>
      </c>
      <c r="N54" s="128">
        <v>1</v>
      </c>
    </row>
    <row r="55" spans="1:14" x14ac:dyDescent="0.2">
      <c r="A55" s="129">
        <v>108</v>
      </c>
      <c r="B55" s="128">
        <v>0</v>
      </c>
      <c r="C55" s="128">
        <v>0</v>
      </c>
      <c r="D55" s="128">
        <v>1</v>
      </c>
      <c r="E55" s="128">
        <v>1</v>
      </c>
      <c r="F55" s="128">
        <v>0</v>
      </c>
      <c r="G55" s="128">
        <v>0</v>
      </c>
      <c r="H55" s="128">
        <v>1</v>
      </c>
      <c r="I55" s="128">
        <v>1</v>
      </c>
      <c r="J55" s="63">
        <v>0</v>
      </c>
      <c r="K55" s="63">
        <v>0</v>
      </c>
      <c r="L55" s="63">
        <v>1</v>
      </c>
      <c r="M55" s="63">
        <v>1</v>
      </c>
      <c r="N55" s="128">
        <v>1</v>
      </c>
    </row>
    <row r="56" spans="1:14" x14ac:dyDescent="0.2">
      <c r="A56" s="129">
        <v>109</v>
      </c>
      <c r="B56" s="128">
        <v>0</v>
      </c>
      <c r="C56" s="128">
        <v>0</v>
      </c>
      <c r="D56" s="128">
        <v>1</v>
      </c>
      <c r="E56" s="128">
        <v>1</v>
      </c>
      <c r="F56" s="128">
        <v>0</v>
      </c>
      <c r="G56" s="128">
        <v>0</v>
      </c>
      <c r="H56" s="128">
        <v>1</v>
      </c>
      <c r="I56" s="128">
        <v>1</v>
      </c>
      <c r="J56" s="63">
        <v>0</v>
      </c>
      <c r="K56" s="63">
        <v>0</v>
      </c>
      <c r="L56" s="63">
        <v>1</v>
      </c>
      <c r="M56" s="63">
        <v>1</v>
      </c>
      <c r="N56" s="128">
        <v>1</v>
      </c>
    </row>
    <row r="57" spans="1:14" x14ac:dyDescent="0.2">
      <c r="A57" s="129">
        <v>110</v>
      </c>
      <c r="B57" s="128">
        <v>0</v>
      </c>
      <c r="C57" s="128">
        <v>0</v>
      </c>
      <c r="D57" s="128">
        <v>1</v>
      </c>
      <c r="E57" s="128">
        <v>1</v>
      </c>
      <c r="F57" s="128">
        <v>0</v>
      </c>
      <c r="G57" s="128">
        <v>0</v>
      </c>
      <c r="H57" s="128">
        <v>1</v>
      </c>
      <c r="I57" s="128">
        <v>1</v>
      </c>
      <c r="J57" s="63">
        <v>0</v>
      </c>
      <c r="K57" s="63">
        <v>0</v>
      </c>
      <c r="L57" s="63">
        <v>1</v>
      </c>
      <c r="M57" s="63">
        <v>1</v>
      </c>
      <c r="N57" s="128">
        <v>1</v>
      </c>
    </row>
    <row r="58" spans="1:14" x14ac:dyDescent="0.2">
      <c r="A58" s="129">
        <v>111</v>
      </c>
      <c r="B58" s="128">
        <v>0</v>
      </c>
      <c r="C58" s="128">
        <v>0</v>
      </c>
      <c r="D58" s="128">
        <v>1</v>
      </c>
      <c r="E58" s="128">
        <v>1</v>
      </c>
      <c r="F58" s="128">
        <v>0</v>
      </c>
      <c r="G58" s="128">
        <v>0</v>
      </c>
      <c r="H58" s="128">
        <v>1</v>
      </c>
      <c r="I58" s="128">
        <v>1</v>
      </c>
      <c r="J58" s="63">
        <v>0</v>
      </c>
      <c r="K58" s="63">
        <v>0</v>
      </c>
      <c r="L58" s="63">
        <v>1</v>
      </c>
      <c r="M58" s="63">
        <v>1</v>
      </c>
      <c r="N58" s="128">
        <v>1</v>
      </c>
    </row>
    <row r="59" spans="1:14" x14ac:dyDescent="0.2">
      <c r="A59" s="129">
        <v>112</v>
      </c>
      <c r="B59" s="128">
        <v>0</v>
      </c>
      <c r="C59" s="128">
        <v>0</v>
      </c>
      <c r="D59" s="128">
        <v>1</v>
      </c>
      <c r="E59" s="128">
        <v>1</v>
      </c>
      <c r="F59" s="128">
        <v>0</v>
      </c>
      <c r="G59" s="128">
        <v>0</v>
      </c>
      <c r="H59" s="128">
        <v>1</v>
      </c>
      <c r="I59" s="128">
        <v>1</v>
      </c>
      <c r="J59" s="63">
        <v>0</v>
      </c>
      <c r="K59" s="63">
        <v>0</v>
      </c>
      <c r="L59" s="63">
        <v>1</v>
      </c>
      <c r="M59" s="63">
        <v>1</v>
      </c>
      <c r="N59" s="128">
        <v>1</v>
      </c>
    </row>
    <row r="60" spans="1:14" x14ac:dyDescent="0.2">
      <c r="A60" s="129">
        <v>113</v>
      </c>
      <c r="B60" s="128">
        <v>0</v>
      </c>
      <c r="C60" s="128">
        <v>0</v>
      </c>
      <c r="D60" s="128">
        <v>1</v>
      </c>
      <c r="E60" s="128">
        <v>1</v>
      </c>
      <c r="F60" s="128">
        <v>0</v>
      </c>
      <c r="G60" s="128">
        <v>0</v>
      </c>
      <c r="H60" s="128">
        <v>1</v>
      </c>
      <c r="I60" s="128">
        <v>1</v>
      </c>
      <c r="J60" s="63">
        <v>0</v>
      </c>
      <c r="K60" s="63">
        <v>0</v>
      </c>
      <c r="L60" s="63">
        <v>1</v>
      </c>
      <c r="M60" s="63">
        <v>1</v>
      </c>
      <c r="N60" s="128">
        <v>1</v>
      </c>
    </row>
    <row r="61" spans="1:14" x14ac:dyDescent="0.2">
      <c r="A61" s="129">
        <v>114</v>
      </c>
      <c r="B61" s="128">
        <v>0</v>
      </c>
      <c r="C61" s="128">
        <v>0</v>
      </c>
      <c r="D61" s="128">
        <v>1</v>
      </c>
      <c r="E61" s="128">
        <v>1</v>
      </c>
      <c r="F61" s="128">
        <v>0</v>
      </c>
      <c r="G61" s="128">
        <v>0</v>
      </c>
      <c r="H61" s="128">
        <v>1</v>
      </c>
      <c r="I61" s="128">
        <v>1</v>
      </c>
      <c r="J61" s="63">
        <v>0</v>
      </c>
      <c r="K61" s="63">
        <v>0</v>
      </c>
      <c r="L61" s="63">
        <v>1</v>
      </c>
      <c r="M61" s="63">
        <v>1</v>
      </c>
      <c r="N61" s="128">
        <v>1</v>
      </c>
    </row>
    <row r="62" spans="1:14" x14ac:dyDescent="0.2">
      <c r="A62" s="129">
        <v>115</v>
      </c>
      <c r="B62" s="128">
        <v>0</v>
      </c>
      <c r="C62" s="128">
        <v>0</v>
      </c>
      <c r="D62" s="128">
        <v>1</v>
      </c>
      <c r="E62" s="128">
        <v>1</v>
      </c>
      <c r="F62" s="128">
        <v>0</v>
      </c>
      <c r="G62" s="128">
        <v>0</v>
      </c>
      <c r="H62" s="128">
        <v>1</v>
      </c>
      <c r="I62" s="128">
        <v>1</v>
      </c>
      <c r="J62" s="63">
        <v>0</v>
      </c>
      <c r="K62" s="63">
        <v>0</v>
      </c>
      <c r="L62" s="63">
        <v>1</v>
      </c>
      <c r="M62" s="63">
        <v>1</v>
      </c>
      <c r="N62" s="128">
        <v>1</v>
      </c>
    </row>
    <row r="63" spans="1:14" x14ac:dyDescent="0.2">
      <c r="A63" s="129">
        <v>116</v>
      </c>
      <c r="B63" s="128">
        <v>0</v>
      </c>
      <c r="C63" s="128">
        <v>0</v>
      </c>
      <c r="D63" s="128">
        <v>1</v>
      </c>
      <c r="E63" s="128">
        <v>1</v>
      </c>
      <c r="F63" s="128">
        <v>0</v>
      </c>
      <c r="G63" s="128">
        <v>0</v>
      </c>
      <c r="H63" s="128">
        <v>1</v>
      </c>
      <c r="I63" s="128">
        <v>1</v>
      </c>
      <c r="J63" s="63">
        <v>0</v>
      </c>
      <c r="K63" s="63">
        <v>0</v>
      </c>
      <c r="L63" s="63">
        <v>1</v>
      </c>
      <c r="M63" s="63">
        <v>1</v>
      </c>
      <c r="N63" s="128">
        <v>1</v>
      </c>
    </row>
    <row r="64" spans="1:14" x14ac:dyDescent="0.2">
      <c r="A64" s="129">
        <v>117</v>
      </c>
      <c r="B64" s="128">
        <v>0</v>
      </c>
      <c r="C64" s="128">
        <v>0</v>
      </c>
      <c r="D64" s="128">
        <v>1</v>
      </c>
      <c r="E64" s="128">
        <v>1</v>
      </c>
      <c r="F64" s="128">
        <v>0</v>
      </c>
      <c r="G64" s="128">
        <v>0</v>
      </c>
      <c r="H64" s="128">
        <v>1</v>
      </c>
      <c r="I64" s="128">
        <v>1</v>
      </c>
      <c r="J64" s="63">
        <v>0</v>
      </c>
      <c r="K64" s="63">
        <v>0</v>
      </c>
      <c r="L64" s="63">
        <v>1</v>
      </c>
      <c r="M64" s="63">
        <v>1</v>
      </c>
      <c r="N64" s="128">
        <v>1</v>
      </c>
    </row>
    <row r="65" spans="1:14" x14ac:dyDescent="0.2">
      <c r="A65" s="129">
        <v>118</v>
      </c>
      <c r="B65" s="128">
        <v>0</v>
      </c>
      <c r="C65" s="128">
        <v>0</v>
      </c>
      <c r="D65" s="128">
        <v>1</v>
      </c>
      <c r="E65" s="128">
        <v>1</v>
      </c>
      <c r="F65" s="128">
        <v>0</v>
      </c>
      <c r="G65" s="128">
        <v>0</v>
      </c>
      <c r="H65" s="128">
        <v>1</v>
      </c>
      <c r="I65" s="128">
        <v>1</v>
      </c>
      <c r="J65" s="63">
        <v>0</v>
      </c>
      <c r="K65" s="63">
        <v>0</v>
      </c>
      <c r="L65" s="63">
        <v>1</v>
      </c>
      <c r="M65" s="63">
        <v>1</v>
      </c>
      <c r="N65" s="128">
        <v>1</v>
      </c>
    </row>
    <row r="66" spans="1:14" x14ac:dyDescent="0.2">
      <c r="A66" s="129">
        <v>119</v>
      </c>
      <c r="B66" s="128">
        <v>0</v>
      </c>
      <c r="C66" s="128">
        <v>0</v>
      </c>
      <c r="D66" s="128">
        <v>1</v>
      </c>
      <c r="E66" s="128">
        <v>1</v>
      </c>
      <c r="F66" s="128">
        <v>0</v>
      </c>
      <c r="G66" s="128">
        <v>0</v>
      </c>
      <c r="H66" s="128">
        <v>1</v>
      </c>
      <c r="I66" s="128">
        <v>1</v>
      </c>
      <c r="J66" s="63">
        <v>0</v>
      </c>
      <c r="K66" s="63">
        <v>0</v>
      </c>
      <c r="L66" s="63">
        <v>1</v>
      </c>
      <c r="M66" s="63">
        <v>1</v>
      </c>
      <c r="N66" s="128">
        <v>1</v>
      </c>
    </row>
    <row r="67" spans="1:14" x14ac:dyDescent="0.2">
      <c r="A67" s="129">
        <v>120</v>
      </c>
      <c r="B67" s="128">
        <v>0</v>
      </c>
      <c r="C67" s="128">
        <v>0</v>
      </c>
      <c r="D67" s="128">
        <v>1</v>
      </c>
      <c r="E67" s="128">
        <v>1</v>
      </c>
      <c r="F67" s="128">
        <v>0</v>
      </c>
      <c r="G67" s="128">
        <v>0</v>
      </c>
      <c r="H67" s="128">
        <v>1</v>
      </c>
      <c r="I67" s="128">
        <v>1</v>
      </c>
      <c r="J67" s="63">
        <v>0</v>
      </c>
      <c r="K67" s="63">
        <v>0</v>
      </c>
      <c r="L67" s="63">
        <v>1</v>
      </c>
      <c r="M67" s="63">
        <v>1</v>
      </c>
      <c r="N67" s="128">
        <v>1</v>
      </c>
    </row>
    <row r="68" spans="1:14" x14ac:dyDescent="0.2">
      <c r="A68" s="58"/>
      <c r="B68" s="58"/>
      <c r="C68" s="64"/>
      <c r="D68" s="64"/>
      <c r="E68" s="58"/>
      <c r="F68" s="58"/>
      <c r="J68" s="58"/>
      <c r="K68" s="64"/>
      <c r="L68" s="64"/>
      <c r="M68" s="58"/>
    </row>
    <row r="69" spans="1:14" x14ac:dyDescent="0.2">
      <c r="A69" s="58"/>
      <c r="B69" s="58"/>
      <c r="C69" s="64"/>
      <c r="D69" s="58"/>
      <c r="E69" s="58"/>
      <c r="F69" s="58"/>
      <c r="J69" s="58"/>
      <c r="K69" s="64"/>
      <c r="L69" s="58"/>
      <c r="M69" s="58"/>
    </row>
    <row r="70" spans="1:14" x14ac:dyDescent="0.2">
      <c r="A70" s="58"/>
      <c r="B70" s="58"/>
      <c r="C70" s="58"/>
      <c r="D70" s="58"/>
      <c r="E70" s="58"/>
      <c r="F70" s="58"/>
      <c r="J70" s="58"/>
      <c r="K70" s="58"/>
      <c r="L70" s="58"/>
      <c r="M70" s="58"/>
    </row>
    <row r="71" spans="1:14" x14ac:dyDescent="0.2">
      <c r="A71" s="58"/>
      <c r="B71" s="58"/>
      <c r="C71" s="58"/>
      <c r="D71" s="58"/>
      <c r="E71" s="58"/>
      <c r="F71" s="58"/>
      <c r="J71" s="58"/>
      <c r="K71" s="58"/>
      <c r="L71" s="58"/>
      <c r="M71" s="58"/>
    </row>
  </sheetData>
  <mergeCells count="1">
    <mergeCell ref="U15:U1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ACCC8-37FF-E64F-8BAA-422BF11ABD72}">
  <dimension ref="A1:BD71"/>
  <sheetViews>
    <sheetView workbookViewId="0">
      <selection activeCell="D1" sqref="D1:E1048576"/>
    </sheetView>
  </sheetViews>
  <sheetFormatPr baseColWidth="10" defaultColWidth="8.83203125" defaultRowHeight="16" x14ac:dyDescent="0.2"/>
  <cols>
    <col min="2" max="2" width="9" bestFit="1" customWidth="1"/>
    <col min="3" max="3" width="9.1640625" bestFit="1" customWidth="1"/>
    <col min="10" max="10" width="9" bestFit="1" customWidth="1"/>
    <col min="11" max="11" width="9.1640625" bestFit="1" customWidth="1"/>
  </cols>
  <sheetData>
    <row r="1" spans="1:56" x14ac:dyDescent="0.2">
      <c r="A1" t="s">
        <v>0</v>
      </c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160</v>
      </c>
      <c r="K1" t="s">
        <v>161</v>
      </c>
      <c r="L1" t="s">
        <v>162</v>
      </c>
      <c r="M1" t="s">
        <v>163</v>
      </c>
      <c r="N1" t="s">
        <v>159</v>
      </c>
    </row>
    <row r="2" spans="1:56" x14ac:dyDescent="0.2">
      <c r="A2">
        <v>55</v>
      </c>
      <c r="B2" s="62">
        <v>7.0000000000000007E-2</v>
      </c>
      <c r="C2" s="62">
        <v>0.09</v>
      </c>
      <c r="D2" s="62">
        <v>0</v>
      </c>
      <c r="E2" s="62">
        <v>0</v>
      </c>
      <c r="F2" s="62">
        <v>0.14000000000000001</v>
      </c>
      <c r="G2" s="62">
        <v>0.1</v>
      </c>
      <c r="H2" s="62">
        <v>0</v>
      </c>
      <c r="I2" s="62">
        <v>0</v>
      </c>
      <c r="J2" s="182">
        <v>0.10123994537110494</v>
      </c>
      <c r="K2" s="182">
        <v>9.4462849338729268E-2</v>
      </c>
      <c r="L2" s="182">
        <v>0</v>
      </c>
      <c r="M2" s="182">
        <v>0</v>
      </c>
      <c r="N2" s="128">
        <v>0.2</v>
      </c>
    </row>
    <row r="3" spans="1:56" x14ac:dyDescent="0.2">
      <c r="A3">
        <v>56</v>
      </c>
      <c r="B3" s="62">
        <v>7.0000000000000007E-2</v>
      </c>
      <c r="C3" s="62">
        <v>0.09</v>
      </c>
      <c r="D3" s="62">
        <v>0</v>
      </c>
      <c r="E3" s="62">
        <v>0</v>
      </c>
      <c r="F3" s="62">
        <v>0.14000000000000001</v>
      </c>
      <c r="G3" s="62">
        <v>0.1</v>
      </c>
      <c r="H3" s="62">
        <v>0</v>
      </c>
      <c r="I3" s="62">
        <v>0</v>
      </c>
      <c r="J3" s="182">
        <v>0.10123994537110494</v>
      </c>
      <c r="K3" s="182">
        <v>9.4462849338729268E-2</v>
      </c>
      <c r="L3" s="182">
        <v>0</v>
      </c>
      <c r="M3" s="182">
        <v>0</v>
      </c>
      <c r="N3" s="128">
        <v>0.2</v>
      </c>
    </row>
    <row r="4" spans="1:56" x14ac:dyDescent="0.2">
      <c r="A4">
        <v>57</v>
      </c>
      <c r="B4" s="62">
        <v>7.0000000000000007E-2</v>
      </c>
      <c r="C4" s="62">
        <v>0.09</v>
      </c>
      <c r="D4" s="62">
        <v>0</v>
      </c>
      <c r="E4" s="62">
        <v>0</v>
      </c>
      <c r="F4" s="62">
        <v>0.14000000000000001</v>
      </c>
      <c r="G4" s="62">
        <v>0.1</v>
      </c>
      <c r="H4" s="62">
        <v>0</v>
      </c>
      <c r="I4" s="62">
        <v>0</v>
      </c>
      <c r="J4" s="182">
        <v>0.10123994537110494</v>
      </c>
      <c r="K4" s="182">
        <v>9.4462849338729268E-2</v>
      </c>
      <c r="L4" s="182">
        <v>0</v>
      </c>
      <c r="M4" s="182">
        <v>0</v>
      </c>
      <c r="N4" s="128">
        <v>0.2</v>
      </c>
    </row>
    <row r="5" spans="1:56" x14ac:dyDescent="0.2">
      <c r="A5">
        <v>58</v>
      </c>
      <c r="B5" s="62">
        <v>7.0000000000000007E-2</v>
      </c>
      <c r="C5" s="62">
        <v>0.09</v>
      </c>
      <c r="D5" s="62">
        <v>0</v>
      </c>
      <c r="E5" s="62">
        <v>0</v>
      </c>
      <c r="F5" s="62">
        <v>0.14000000000000001</v>
      </c>
      <c r="G5" s="62">
        <v>0.1</v>
      </c>
      <c r="H5" s="62">
        <v>0</v>
      </c>
      <c r="I5" s="62">
        <v>0</v>
      </c>
      <c r="J5" s="182">
        <v>0.10123994537110494</v>
      </c>
      <c r="K5" s="182">
        <v>9.4462849338729268E-2</v>
      </c>
      <c r="L5" s="182">
        <v>0</v>
      </c>
      <c r="M5" s="182">
        <v>0</v>
      </c>
      <c r="N5" s="128">
        <v>0.2</v>
      </c>
    </row>
    <row r="6" spans="1:56" x14ac:dyDescent="0.2">
      <c r="A6">
        <v>59</v>
      </c>
      <c r="B6" s="62">
        <v>7.0000000000000007E-2</v>
      </c>
      <c r="C6" s="62">
        <v>0.09</v>
      </c>
      <c r="D6" s="62">
        <v>0</v>
      </c>
      <c r="E6" s="62">
        <v>0</v>
      </c>
      <c r="F6" s="62">
        <v>0.14000000000000001</v>
      </c>
      <c r="G6" s="62">
        <v>0.1</v>
      </c>
      <c r="H6" s="62">
        <v>0</v>
      </c>
      <c r="I6" s="62">
        <v>0</v>
      </c>
      <c r="J6" s="182">
        <v>0.10123994537110494</v>
      </c>
      <c r="K6" s="182">
        <v>9.4462849338729268E-2</v>
      </c>
      <c r="L6" s="182">
        <v>0</v>
      </c>
      <c r="M6" s="182">
        <v>0</v>
      </c>
      <c r="N6" s="128">
        <v>0.2</v>
      </c>
      <c r="R6" s="181"/>
    </row>
    <row r="7" spans="1:56" x14ac:dyDescent="0.2">
      <c r="A7" s="124">
        <v>60</v>
      </c>
      <c r="B7" s="65">
        <v>7.0000000000000007E-2</v>
      </c>
      <c r="C7" s="65">
        <v>0.09</v>
      </c>
      <c r="D7" s="62">
        <v>0</v>
      </c>
      <c r="E7" s="62">
        <v>0</v>
      </c>
      <c r="F7" s="126">
        <v>0.14000000000000001</v>
      </c>
      <c r="G7" s="126">
        <v>0.1</v>
      </c>
      <c r="H7" s="62">
        <v>0</v>
      </c>
      <c r="I7" s="62">
        <v>0</v>
      </c>
      <c r="J7" s="182">
        <v>0.10123994537110494</v>
      </c>
      <c r="K7" s="182">
        <v>9.4462849338729268E-2</v>
      </c>
      <c r="L7" s="182">
        <v>0</v>
      </c>
      <c r="M7" s="182">
        <v>0</v>
      </c>
      <c r="N7" s="128">
        <v>0.2</v>
      </c>
      <c r="R7" s="181"/>
    </row>
    <row r="8" spans="1:56" x14ac:dyDescent="0.2">
      <c r="A8" s="124">
        <v>61</v>
      </c>
      <c r="B8" s="65">
        <v>7.0000000000000007E-2</v>
      </c>
      <c r="C8" s="65">
        <v>0.09</v>
      </c>
      <c r="D8" s="62">
        <v>0</v>
      </c>
      <c r="E8" s="62">
        <v>0</v>
      </c>
      <c r="F8" s="126">
        <v>0.14000000000000001</v>
      </c>
      <c r="G8" s="126">
        <v>0.1</v>
      </c>
      <c r="H8" s="62">
        <v>0</v>
      </c>
      <c r="I8" s="62">
        <v>0</v>
      </c>
      <c r="J8" s="182">
        <v>0.10123994537110494</v>
      </c>
      <c r="K8" s="182">
        <v>9.4462849338729268E-2</v>
      </c>
      <c r="L8" s="182">
        <v>0</v>
      </c>
      <c r="M8" s="182">
        <v>0</v>
      </c>
      <c r="N8" s="128">
        <v>0.2</v>
      </c>
    </row>
    <row r="9" spans="1:56" x14ac:dyDescent="0.2">
      <c r="A9" s="124">
        <v>62</v>
      </c>
      <c r="B9" s="65">
        <v>0.15</v>
      </c>
      <c r="C9" s="65">
        <v>0.15</v>
      </c>
      <c r="D9" s="62">
        <v>0</v>
      </c>
      <c r="E9" s="62">
        <v>0</v>
      </c>
      <c r="F9" s="127">
        <v>0.2</v>
      </c>
      <c r="G9" s="126">
        <v>0.2</v>
      </c>
      <c r="H9" s="62">
        <v>0</v>
      </c>
      <c r="I9" s="62">
        <v>0</v>
      </c>
      <c r="J9" s="182">
        <v>0.17231424669364637</v>
      </c>
      <c r="K9" s="182">
        <v>0.17231424669364637</v>
      </c>
      <c r="L9" s="182">
        <v>0</v>
      </c>
      <c r="M9" s="182">
        <v>0</v>
      </c>
      <c r="N9" s="128">
        <v>0.2</v>
      </c>
    </row>
    <row r="10" spans="1:56" x14ac:dyDescent="0.2">
      <c r="A10" s="124">
        <v>63</v>
      </c>
      <c r="B10" s="65">
        <v>0.15</v>
      </c>
      <c r="C10" s="65">
        <v>0.15</v>
      </c>
      <c r="D10" s="62">
        <v>0</v>
      </c>
      <c r="E10" s="62">
        <v>0</v>
      </c>
      <c r="F10" s="126">
        <v>0.2</v>
      </c>
      <c r="G10" s="126">
        <v>0.2</v>
      </c>
      <c r="H10" s="62">
        <v>0</v>
      </c>
      <c r="I10" s="62">
        <v>0</v>
      </c>
      <c r="J10" s="182">
        <v>0.17231424669364637</v>
      </c>
      <c r="K10" s="182">
        <v>0.17231424669364637</v>
      </c>
      <c r="L10" s="182">
        <v>0</v>
      </c>
      <c r="M10" s="182">
        <v>0</v>
      </c>
      <c r="N10" s="128">
        <v>0.2</v>
      </c>
    </row>
    <row r="11" spans="1:56" x14ac:dyDescent="0.2">
      <c r="A11" s="124">
        <v>64</v>
      </c>
      <c r="B11" s="65">
        <v>0.15</v>
      </c>
      <c r="C11" s="65">
        <v>0.15</v>
      </c>
      <c r="D11" s="62">
        <v>0</v>
      </c>
      <c r="E11" s="62">
        <v>0</v>
      </c>
      <c r="F11" s="126">
        <v>0.2</v>
      </c>
      <c r="G11" s="126">
        <v>0.2</v>
      </c>
      <c r="H11" s="62">
        <v>0</v>
      </c>
      <c r="I11" s="62">
        <v>0</v>
      </c>
      <c r="J11" s="182">
        <v>0.17231424669364637</v>
      </c>
      <c r="K11" s="182">
        <v>0.17231424669364637</v>
      </c>
      <c r="L11" s="182">
        <v>0</v>
      </c>
      <c r="M11" s="182">
        <v>0</v>
      </c>
      <c r="N11" s="128">
        <v>0.2</v>
      </c>
    </row>
    <row r="12" spans="1:56" x14ac:dyDescent="0.2">
      <c r="A12">
        <v>65</v>
      </c>
      <c r="B12" s="62">
        <v>0</v>
      </c>
      <c r="C12" s="62">
        <v>0</v>
      </c>
      <c r="D12" s="125">
        <v>0.35</v>
      </c>
      <c r="E12" s="125">
        <v>0.35</v>
      </c>
      <c r="F12" s="62">
        <v>0</v>
      </c>
      <c r="G12" s="62">
        <v>0</v>
      </c>
      <c r="H12" s="63">
        <v>0.35</v>
      </c>
      <c r="I12" s="63">
        <v>0.35</v>
      </c>
      <c r="J12" s="125">
        <v>0</v>
      </c>
      <c r="K12" s="125">
        <v>0</v>
      </c>
      <c r="L12" s="125">
        <v>0.35</v>
      </c>
      <c r="M12" s="125">
        <v>0.35</v>
      </c>
      <c r="N12" s="128">
        <v>0.2</v>
      </c>
    </row>
    <row r="13" spans="1:56" x14ac:dyDescent="0.2">
      <c r="A13">
        <v>66</v>
      </c>
      <c r="B13" s="62">
        <v>0</v>
      </c>
      <c r="C13" s="62">
        <v>0</v>
      </c>
      <c r="D13" s="125">
        <v>0.2</v>
      </c>
      <c r="E13" s="125">
        <v>0.25</v>
      </c>
      <c r="F13" s="62">
        <v>0</v>
      </c>
      <c r="G13" s="62">
        <v>0</v>
      </c>
      <c r="H13" s="63">
        <v>0.25</v>
      </c>
      <c r="I13" s="63">
        <v>0.3</v>
      </c>
      <c r="J13" s="125">
        <v>0</v>
      </c>
      <c r="K13" s="125">
        <v>0</v>
      </c>
      <c r="L13" s="125">
        <v>0.22231424669364638</v>
      </c>
      <c r="M13" s="125">
        <v>0.27231424669364634</v>
      </c>
      <c r="N13" s="128">
        <v>0.2</v>
      </c>
    </row>
    <row r="14" spans="1:56" x14ac:dyDescent="0.2">
      <c r="A14">
        <v>67</v>
      </c>
      <c r="B14" s="62">
        <v>0</v>
      </c>
      <c r="C14" s="62">
        <v>0</v>
      </c>
      <c r="D14" s="125">
        <v>0.2</v>
      </c>
      <c r="E14" s="125">
        <v>0.25</v>
      </c>
      <c r="F14" s="62">
        <v>0</v>
      </c>
      <c r="G14" s="62">
        <v>0</v>
      </c>
      <c r="H14" s="63">
        <v>0.25</v>
      </c>
      <c r="I14" s="63">
        <v>0.3</v>
      </c>
      <c r="J14" s="125">
        <v>0</v>
      </c>
      <c r="K14" s="125">
        <v>0</v>
      </c>
      <c r="L14" s="125">
        <v>0.22231424669364638</v>
      </c>
      <c r="M14" s="125">
        <v>0.27231424669364634</v>
      </c>
      <c r="N14" s="128">
        <v>0.2</v>
      </c>
    </row>
    <row r="15" spans="1:56" x14ac:dyDescent="0.2">
      <c r="A15">
        <v>68</v>
      </c>
      <c r="B15" s="62">
        <v>0</v>
      </c>
      <c r="C15" s="62">
        <v>0</v>
      </c>
      <c r="D15" s="125">
        <v>0.2</v>
      </c>
      <c r="E15" s="125">
        <v>0.2</v>
      </c>
      <c r="F15" s="62">
        <v>0</v>
      </c>
      <c r="G15" s="62">
        <v>0</v>
      </c>
      <c r="H15" s="63">
        <v>0.25</v>
      </c>
      <c r="I15" s="63">
        <v>0.3</v>
      </c>
      <c r="J15" s="125">
        <v>0</v>
      </c>
      <c r="K15" s="125">
        <v>0</v>
      </c>
      <c r="L15" s="125">
        <v>0.22231424669364638</v>
      </c>
      <c r="M15" s="125">
        <v>0.24462849338729276</v>
      </c>
      <c r="N15" s="128">
        <v>0.2</v>
      </c>
      <c r="U15" s="183"/>
      <c r="V15" s="179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P15" s="61"/>
    </row>
    <row r="16" spans="1:56" x14ac:dyDescent="0.2">
      <c r="A16">
        <v>69</v>
      </c>
      <c r="B16" s="62">
        <v>0</v>
      </c>
      <c r="C16" s="62">
        <v>0</v>
      </c>
      <c r="D16" s="125">
        <v>0.2</v>
      </c>
      <c r="E16" s="125">
        <v>0.2</v>
      </c>
      <c r="F16" s="62">
        <v>0</v>
      </c>
      <c r="G16" s="62">
        <v>0</v>
      </c>
      <c r="H16" s="63">
        <v>0.2</v>
      </c>
      <c r="I16" s="63">
        <v>0.2</v>
      </c>
      <c r="J16" s="125">
        <v>0</v>
      </c>
      <c r="K16" s="125">
        <v>0</v>
      </c>
      <c r="L16" s="125">
        <v>0.20000000000000004</v>
      </c>
      <c r="M16" s="125">
        <v>0.20000000000000004</v>
      </c>
      <c r="N16" s="128">
        <v>0.2</v>
      </c>
      <c r="U16" s="183"/>
      <c r="V16" s="179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M16" s="61"/>
      <c r="AN16" s="61"/>
      <c r="AO16" s="61"/>
      <c r="AP16" s="61"/>
      <c r="AQ16" s="61"/>
      <c r="AR16" s="61"/>
      <c r="AT16" s="61"/>
      <c r="AV16" s="61"/>
      <c r="AX16" s="61"/>
      <c r="AZ16" s="61"/>
      <c r="BA16" s="61"/>
      <c r="BB16" s="61"/>
      <c r="BC16" s="61"/>
      <c r="BD16" s="61"/>
    </row>
    <row r="17" spans="1:56" x14ac:dyDescent="0.2">
      <c r="A17">
        <v>70</v>
      </c>
      <c r="B17" s="62">
        <v>0</v>
      </c>
      <c r="C17" s="62">
        <v>0</v>
      </c>
      <c r="D17" s="125">
        <v>0.2</v>
      </c>
      <c r="E17" s="125">
        <v>0.2</v>
      </c>
      <c r="F17" s="62">
        <v>0</v>
      </c>
      <c r="G17" s="62">
        <v>0</v>
      </c>
      <c r="H17" s="63">
        <v>0.2</v>
      </c>
      <c r="I17" s="63">
        <v>0.2</v>
      </c>
      <c r="J17" s="125">
        <v>0</v>
      </c>
      <c r="K17" s="125">
        <v>0</v>
      </c>
      <c r="L17" s="125">
        <v>0.20000000000000004</v>
      </c>
      <c r="M17" s="125">
        <v>0.20000000000000004</v>
      </c>
      <c r="N17" s="128">
        <v>0.2</v>
      </c>
      <c r="V17" s="180"/>
      <c r="W17" s="61"/>
      <c r="X17" s="61"/>
      <c r="Y17" s="61"/>
      <c r="AA17" s="61"/>
      <c r="AB17" s="61"/>
      <c r="AC17" s="61"/>
      <c r="AE17" s="61"/>
      <c r="AF17" s="61"/>
      <c r="AG17" s="61"/>
      <c r="AI17" s="61"/>
      <c r="AM17" s="61"/>
      <c r="AN17" s="61"/>
      <c r="AO17" s="61"/>
      <c r="AP17" s="61"/>
      <c r="AQ17" s="61"/>
      <c r="AR17" s="61"/>
      <c r="AT17" s="61"/>
      <c r="AV17" s="61"/>
      <c r="AX17" s="61"/>
      <c r="AZ17" s="61"/>
    </row>
    <row r="18" spans="1:56" x14ac:dyDescent="0.2">
      <c r="A18">
        <v>71</v>
      </c>
      <c r="B18" s="62">
        <v>0</v>
      </c>
      <c r="C18" s="62">
        <v>0</v>
      </c>
      <c r="D18" s="125">
        <v>0.2</v>
      </c>
      <c r="E18" s="125">
        <v>0.2</v>
      </c>
      <c r="F18" s="62">
        <v>0</v>
      </c>
      <c r="G18" s="62">
        <v>0</v>
      </c>
      <c r="H18" s="63">
        <v>0.2</v>
      </c>
      <c r="I18" s="63">
        <v>0.2</v>
      </c>
      <c r="J18" s="125">
        <v>0</v>
      </c>
      <c r="K18" s="125">
        <v>0</v>
      </c>
      <c r="L18" s="125">
        <v>0.20000000000000004</v>
      </c>
      <c r="M18" s="125">
        <v>0.20000000000000004</v>
      </c>
      <c r="N18" s="128">
        <v>0.2</v>
      </c>
      <c r="V18" s="179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M18" s="61"/>
      <c r="AN18" s="61"/>
      <c r="AO18" s="61"/>
      <c r="AP18" s="61"/>
      <c r="AQ18" s="61"/>
      <c r="AR18" s="61"/>
      <c r="AT18" s="61"/>
      <c r="AV18" s="61"/>
      <c r="AX18" s="61"/>
      <c r="AZ18" s="61"/>
      <c r="BA18" s="61"/>
      <c r="BB18" s="61"/>
      <c r="BC18" s="61"/>
      <c r="BD18" s="61"/>
    </row>
    <row r="19" spans="1:56" x14ac:dyDescent="0.2">
      <c r="A19">
        <v>72</v>
      </c>
      <c r="B19" s="62">
        <v>0</v>
      </c>
      <c r="C19" s="62">
        <v>0</v>
      </c>
      <c r="D19" s="125">
        <v>0.2</v>
      </c>
      <c r="E19" s="125">
        <v>0.2</v>
      </c>
      <c r="F19" s="62">
        <v>0</v>
      </c>
      <c r="G19" s="62">
        <v>0</v>
      </c>
      <c r="H19" s="63">
        <v>0.2</v>
      </c>
      <c r="I19" s="63">
        <v>0.2</v>
      </c>
      <c r="J19" s="125">
        <v>0</v>
      </c>
      <c r="K19" s="125">
        <v>0</v>
      </c>
      <c r="L19" s="125">
        <v>0.20000000000000004</v>
      </c>
      <c r="M19" s="125">
        <v>0.20000000000000004</v>
      </c>
      <c r="N19" s="128">
        <v>0.2</v>
      </c>
      <c r="V19" s="180"/>
    </row>
    <row r="20" spans="1:56" x14ac:dyDescent="0.2">
      <c r="A20">
        <v>73</v>
      </c>
      <c r="B20" s="62">
        <v>0</v>
      </c>
      <c r="C20" s="62">
        <v>0</v>
      </c>
      <c r="D20" s="125">
        <v>0.2</v>
      </c>
      <c r="E20" s="125">
        <v>0.2</v>
      </c>
      <c r="F20" s="62">
        <v>0</v>
      </c>
      <c r="G20" s="62">
        <v>0</v>
      </c>
      <c r="H20" s="63">
        <v>0.2</v>
      </c>
      <c r="I20" s="63">
        <v>0.2</v>
      </c>
      <c r="J20" s="125">
        <v>0</v>
      </c>
      <c r="K20" s="125">
        <v>0</v>
      </c>
      <c r="L20" s="125">
        <v>0.20000000000000004</v>
      </c>
      <c r="M20" s="125">
        <v>0.20000000000000004</v>
      </c>
      <c r="N20" s="128">
        <v>0.2</v>
      </c>
    </row>
    <row r="21" spans="1:56" x14ac:dyDescent="0.2">
      <c r="A21">
        <v>74</v>
      </c>
      <c r="B21" s="62">
        <v>0</v>
      </c>
      <c r="C21" s="62">
        <v>0</v>
      </c>
      <c r="D21" s="125">
        <v>0.2</v>
      </c>
      <c r="E21" s="125">
        <v>0.2</v>
      </c>
      <c r="F21" s="62">
        <v>0</v>
      </c>
      <c r="G21" s="62">
        <v>0</v>
      </c>
      <c r="H21" s="63">
        <v>0.2</v>
      </c>
      <c r="I21" s="63">
        <v>0.2</v>
      </c>
      <c r="J21" s="125">
        <v>0</v>
      </c>
      <c r="K21" s="125">
        <v>0</v>
      </c>
      <c r="L21" s="125">
        <v>0.20000000000000004</v>
      </c>
      <c r="M21" s="125">
        <v>0.20000000000000004</v>
      </c>
      <c r="N21" s="128">
        <v>0.2</v>
      </c>
    </row>
    <row r="22" spans="1:56" x14ac:dyDescent="0.2">
      <c r="A22" s="129">
        <v>75</v>
      </c>
      <c r="B22" s="128">
        <v>0</v>
      </c>
      <c r="C22" s="128">
        <v>0</v>
      </c>
      <c r="D22" s="128">
        <v>1</v>
      </c>
      <c r="E22" s="128">
        <v>1</v>
      </c>
      <c r="F22" s="128">
        <v>0</v>
      </c>
      <c r="G22" s="128">
        <v>0</v>
      </c>
      <c r="H22" s="128">
        <v>1</v>
      </c>
      <c r="I22" s="128">
        <v>1</v>
      </c>
      <c r="J22" s="63">
        <v>0</v>
      </c>
      <c r="K22" s="63">
        <v>0</v>
      </c>
      <c r="L22" s="63">
        <v>1</v>
      </c>
      <c r="M22" s="63">
        <v>1</v>
      </c>
      <c r="N22" s="128">
        <v>1</v>
      </c>
    </row>
    <row r="23" spans="1:56" x14ac:dyDescent="0.2">
      <c r="A23" s="129">
        <v>76</v>
      </c>
      <c r="B23" s="128">
        <v>0</v>
      </c>
      <c r="C23" s="128">
        <v>0</v>
      </c>
      <c r="D23" s="128">
        <v>1</v>
      </c>
      <c r="E23" s="128">
        <v>1</v>
      </c>
      <c r="F23" s="128">
        <v>0</v>
      </c>
      <c r="G23" s="128">
        <v>0</v>
      </c>
      <c r="H23" s="128">
        <v>1</v>
      </c>
      <c r="I23" s="128">
        <v>1</v>
      </c>
      <c r="J23" s="63">
        <v>0</v>
      </c>
      <c r="K23" s="63">
        <v>0</v>
      </c>
      <c r="L23" s="63">
        <v>1</v>
      </c>
      <c r="M23" s="63">
        <v>1</v>
      </c>
      <c r="N23" s="128">
        <v>1</v>
      </c>
    </row>
    <row r="24" spans="1:56" x14ac:dyDescent="0.2">
      <c r="A24" s="129">
        <v>77</v>
      </c>
      <c r="B24" s="128">
        <v>0</v>
      </c>
      <c r="C24" s="128">
        <v>0</v>
      </c>
      <c r="D24" s="128">
        <v>1</v>
      </c>
      <c r="E24" s="128">
        <v>1</v>
      </c>
      <c r="F24" s="128">
        <v>0</v>
      </c>
      <c r="G24" s="128">
        <v>0</v>
      </c>
      <c r="H24" s="128">
        <v>1</v>
      </c>
      <c r="I24" s="128">
        <v>1</v>
      </c>
      <c r="J24" s="63">
        <v>0</v>
      </c>
      <c r="K24" s="63">
        <v>0</v>
      </c>
      <c r="L24" s="63">
        <v>1</v>
      </c>
      <c r="M24" s="63">
        <v>1</v>
      </c>
      <c r="N24" s="128">
        <v>1</v>
      </c>
    </row>
    <row r="25" spans="1:56" x14ac:dyDescent="0.2">
      <c r="A25" s="129">
        <v>78</v>
      </c>
      <c r="B25" s="128">
        <v>0</v>
      </c>
      <c r="C25" s="128">
        <v>0</v>
      </c>
      <c r="D25" s="128">
        <v>1</v>
      </c>
      <c r="E25" s="128">
        <v>1</v>
      </c>
      <c r="F25" s="128">
        <v>0</v>
      </c>
      <c r="G25" s="128">
        <v>0</v>
      </c>
      <c r="H25" s="128">
        <v>1</v>
      </c>
      <c r="I25" s="128">
        <v>1</v>
      </c>
      <c r="J25" s="63">
        <v>0</v>
      </c>
      <c r="K25" s="63">
        <v>0</v>
      </c>
      <c r="L25" s="63">
        <v>1</v>
      </c>
      <c r="M25" s="63">
        <v>1</v>
      </c>
      <c r="N25" s="128">
        <v>1</v>
      </c>
    </row>
    <row r="26" spans="1:56" x14ac:dyDescent="0.2">
      <c r="A26" s="129">
        <v>79</v>
      </c>
      <c r="B26" s="128">
        <v>0</v>
      </c>
      <c r="C26" s="128">
        <v>0</v>
      </c>
      <c r="D26" s="128">
        <v>1</v>
      </c>
      <c r="E26" s="128">
        <v>1</v>
      </c>
      <c r="F26" s="128">
        <v>0</v>
      </c>
      <c r="G26" s="128">
        <v>0</v>
      </c>
      <c r="H26" s="128">
        <v>1</v>
      </c>
      <c r="I26" s="128">
        <v>1</v>
      </c>
      <c r="J26" s="63">
        <v>0</v>
      </c>
      <c r="K26" s="63">
        <v>0</v>
      </c>
      <c r="L26" s="63">
        <v>1</v>
      </c>
      <c r="M26" s="63">
        <v>1</v>
      </c>
      <c r="N26" s="128">
        <v>1</v>
      </c>
    </row>
    <row r="27" spans="1:56" x14ac:dyDescent="0.2">
      <c r="A27" s="129">
        <v>80</v>
      </c>
      <c r="B27" s="128">
        <v>0</v>
      </c>
      <c r="C27" s="128">
        <v>0</v>
      </c>
      <c r="D27" s="128">
        <v>1</v>
      </c>
      <c r="E27" s="128">
        <v>1</v>
      </c>
      <c r="F27" s="128">
        <v>0</v>
      </c>
      <c r="G27" s="128">
        <v>0</v>
      </c>
      <c r="H27" s="128">
        <v>1</v>
      </c>
      <c r="I27" s="128">
        <v>1</v>
      </c>
      <c r="J27" s="63">
        <v>0</v>
      </c>
      <c r="K27" s="63">
        <v>0</v>
      </c>
      <c r="L27" s="63">
        <v>1</v>
      </c>
      <c r="M27" s="63">
        <v>1</v>
      </c>
      <c r="N27" s="128">
        <v>1</v>
      </c>
    </row>
    <row r="28" spans="1:56" x14ac:dyDescent="0.2">
      <c r="A28" s="129">
        <v>81</v>
      </c>
      <c r="B28" s="128">
        <v>0</v>
      </c>
      <c r="C28" s="128">
        <v>0</v>
      </c>
      <c r="D28" s="128">
        <v>1</v>
      </c>
      <c r="E28" s="128">
        <v>1</v>
      </c>
      <c r="F28" s="128">
        <v>0</v>
      </c>
      <c r="G28" s="128">
        <v>0</v>
      </c>
      <c r="H28" s="128">
        <v>1</v>
      </c>
      <c r="I28" s="128">
        <v>1</v>
      </c>
      <c r="J28" s="63">
        <v>0</v>
      </c>
      <c r="K28" s="63">
        <v>0</v>
      </c>
      <c r="L28" s="63">
        <v>1</v>
      </c>
      <c r="M28" s="63">
        <v>1</v>
      </c>
      <c r="N28" s="128">
        <v>1</v>
      </c>
    </row>
    <row r="29" spans="1:56" x14ac:dyDescent="0.2">
      <c r="A29" s="129">
        <v>82</v>
      </c>
      <c r="B29" s="128">
        <v>0</v>
      </c>
      <c r="C29" s="128">
        <v>0</v>
      </c>
      <c r="D29" s="128">
        <v>1</v>
      </c>
      <c r="E29" s="128">
        <v>1</v>
      </c>
      <c r="F29" s="128">
        <v>0</v>
      </c>
      <c r="G29" s="128">
        <v>0</v>
      </c>
      <c r="H29" s="128">
        <v>1</v>
      </c>
      <c r="I29" s="128">
        <v>1</v>
      </c>
      <c r="J29" s="63">
        <v>0</v>
      </c>
      <c r="K29" s="63">
        <v>0</v>
      </c>
      <c r="L29" s="63">
        <v>1</v>
      </c>
      <c r="M29" s="63">
        <v>1</v>
      </c>
      <c r="N29" s="128">
        <v>1</v>
      </c>
    </row>
    <row r="30" spans="1:56" x14ac:dyDescent="0.2">
      <c r="A30" s="129">
        <v>83</v>
      </c>
      <c r="B30" s="128">
        <v>0</v>
      </c>
      <c r="C30" s="128">
        <v>0</v>
      </c>
      <c r="D30" s="128">
        <v>1</v>
      </c>
      <c r="E30" s="128">
        <v>1</v>
      </c>
      <c r="F30" s="128">
        <v>0</v>
      </c>
      <c r="G30" s="128">
        <v>0</v>
      </c>
      <c r="H30" s="128">
        <v>1</v>
      </c>
      <c r="I30" s="128">
        <v>1</v>
      </c>
      <c r="J30" s="63">
        <v>0</v>
      </c>
      <c r="K30" s="63">
        <v>0</v>
      </c>
      <c r="L30" s="63">
        <v>1</v>
      </c>
      <c r="M30" s="63">
        <v>1</v>
      </c>
      <c r="N30" s="128">
        <v>1</v>
      </c>
    </row>
    <row r="31" spans="1:56" x14ac:dyDescent="0.2">
      <c r="A31" s="129">
        <v>84</v>
      </c>
      <c r="B31" s="128">
        <v>0</v>
      </c>
      <c r="C31" s="128">
        <v>0</v>
      </c>
      <c r="D31" s="128">
        <v>1</v>
      </c>
      <c r="E31" s="128">
        <v>1</v>
      </c>
      <c r="F31" s="128">
        <v>0</v>
      </c>
      <c r="G31" s="128">
        <v>0</v>
      </c>
      <c r="H31" s="128">
        <v>1</v>
      </c>
      <c r="I31" s="128">
        <v>1</v>
      </c>
      <c r="J31" s="63">
        <v>0</v>
      </c>
      <c r="K31" s="63">
        <v>0</v>
      </c>
      <c r="L31" s="63">
        <v>1</v>
      </c>
      <c r="M31" s="63">
        <v>1</v>
      </c>
      <c r="N31" s="128">
        <v>1</v>
      </c>
    </row>
    <row r="32" spans="1:56" x14ac:dyDescent="0.2">
      <c r="A32" s="129">
        <v>85</v>
      </c>
      <c r="B32" s="128">
        <v>0</v>
      </c>
      <c r="C32" s="128">
        <v>0</v>
      </c>
      <c r="D32" s="128">
        <v>1</v>
      </c>
      <c r="E32" s="128">
        <v>1</v>
      </c>
      <c r="F32" s="128">
        <v>0</v>
      </c>
      <c r="G32" s="128">
        <v>0</v>
      </c>
      <c r="H32" s="128">
        <v>1</v>
      </c>
      <c r="I32" s="128">
        <v>1</v>
      </c>
      <c r="J32" s="63">
        <v>0</v>
      </c>
      <c r="K32" s="63">
        <v>0</v>
      </c>
      <c r="L32" s="63">
        <v>1</v>
      </c>
      <c r="M32" s="63">
        <v>1</v>
      </c>
      <c r="N32" s="128">
        <v>1</v>
      </c>
    </row>
    <row r="33" spans="1:14" x14ac:dyDescent="0.2">
      <c r="A33" s="129">
        <v>86</v>
      </c>
      <c r="B33" s="128">
        <v>0</v>
      </c>
      <c r="C33" s="128">
        <v>0</v>
      </c>
      <c r="D33" s="128">
        <v>1</v>
      </c>
      <c r="E33" s="128">
        <v>1</v>
      </c>
      <c r="F33" s="128">
        <v>0</v>
      </c>
      <c r="G33" s="128">
        <v>0</v>
      </c>
      <c r="H33" s="128">
        <v>1</v>
      </c>
      <c r="I33" s="128">
        <v>1</v>
      </c>
      <c r="J33" s="63">
        <v>0</v>
      </c>
      <c r="K33" s="63">
        <v>0</v>
      </c>
      <c r="L33" s="63">
        <v>1</v>
      </c>
      <c r="M33" s="63">
        <v>1</v>
      </c>
      <c r="N33" s="128">
        <v>1</v>
      </c>
    </row>
    <row r="34" spans="1:14" x14ac:dyDescent="0.2">
      <c r="A34" s="129">
        <v>87</v>
      </c>
      <c r="B34" s="128">
        <v>0</v>
      </c>
      <c r="C34" s="128">
        <v>0</v>
      </c>
      <c r="D34" s="128">
        <v>1</v>
      </c>
      <c r="E34" s="128">
        <v>1</v>
      </c>
      <c r="F34" s="128">
        <v>0</v>
      </c>
      <c r="G34" s="128">
        <v>0</v>
      </c>
      <c r="H34" s="128">
        <v>1</v>
      </c>
      <c r="I34" s="128">
        <v>1</v>
      </c>
      <c r="J34" s="63">
        <v>0</v>
      </c>
      <c r="K34" s="63">
        <v>0</v>
      </c>
      <c r="L34" s="63">
        <v>1</v>
      </c>
      <c r="M34" s="63">
        <v>1</v>
      </c>
      <c r="N34" s="128">
        <v>1</v>
      </c>
    </row>
    <row r="35" spans="1:14" x14ac:dyDescent="0.2">
      <c r="A35" s="129">
        <v>88</v>
      </c>
      <c r="B35" s="128">
        <v>0</v>
      </c>
      <c r="C35" s="128">
        <v>0</v>
      </c>
      <c r="D35" s="128">
        <v>1</v>
      </c>
      <c r="E35" s="128">
        <v>1</v>
      </c>
      <c r="F35" s="128">
        <v>0</v>
      </c>
      <c r="G35" s="128">
        <v>0</v>
      </c>
      <c r="H35" s="128">
        <v>1</v>
      </c>
      <c r="I35" s="128">
        <v>1</v>
      </c>
      <c r="J35" s="63">
        <v>0</v>
      </c>
      <c r="K35" s="63">
        <v>0</v>
      </c>
      <c r="L35" s="63">
        <v>1</v>
      </c>
      <c r="M35" s="63">
        <v>1</v>
      </c>
      <c r="N35" s="128">
        <v>1</v>
      </c>
    </row>
    <row r="36" spans="1:14" x14ac:dyDescent="0.2">
      <c r="A36" s="129">
        <v>89</v>
      </c>
      <c r="B36" s="128">
        <v>0</v>
      </c>
      <c r="C36" s="128">
        <v>0</v>
      </c>
      <c r="D36" s="128">
        <v>1</v>
      </c>
      <c r="E36" s="128">
        <v>1</v>
      </c>
      <c r="F36" s="128">
        <v>0</v>
      </c>
      <c r="G36" s="128">
        <v>0</v>
      </c>
      <c r="H36" s="128">
        <v>1</v>
      </c>
      <c r="I36" s="128">
        <v>1</v>
      </c>
      <c r="J36" s="63">
        <v>0</v>
      </c>
      <c r="K36" s="63">
        <v>0</v>
      </c>
      <c r="L36" s="63">
        <v>1</v>
      </c>
      <c r="M36" s="63">
        <v>1</v>
      </c>
      <c r="N36" s="128">
        <v>1</v>
      </c>
    </row>
    <row r="37" spans="1:14" x14ac:dyDescent="0.2">
      <c r="A37" s="129">
        <v>90</v>
      </c>
      <c r="B37" s="128">
        <v>0</v>
      </c>
      <c r="C37" s="128">
        <v>0</v>
      </c>
      <c r="D37" s="128">
        <v>1</v>
      </c>
      <c r="E37" s="128">
        <v>1</v>
      </c>
      <c r="F37" s="128">
        <v>0</v>
      </c>
      <c r="G37" s="128">
        <v>0</v>
      </c>
      <c r="H37" s="128">
        <v>1</v>
      </c>
      <c r="I37" s="128">
        <v>1</v>
      </c>
      <c r="J37" s="63">
        <v>0</v>
      </c>
      <c r="K37" s="63">
        <v>0</v>
      </c>
      <c r="L37" s="63">
        <v>1</v>
      </c>
      <c r="M37" s="63">
        <v>1</v>
      </c>
      <c r="N37" s="128">
        <v>1</v>
      </c>
    </row>
    <row r="38" spans="1:14" x14ac:dyDescent="0.2">
      <c r="A38" s="129">
        <v>91</v>
      </c>
      <c r="B38" s="128">
        <v>0</v>
      </c>
      <c r="C38" s="128">
        <v>0</v>
      </c>
      <c r="D38" s="128">
        <v>1</v>
      </c>
      <c r="E38" s="128">
        <v>1</v>
      </c>
      <c r="F38" s="128">
        <v>0</v>
      </c>
      <c r="G38" s="128">
        <v>0</v>
      </c>
      <c r="H38" s="128">
        <v>1</v>
      </c>
      <c r="I38" s="128">
        <v>1</v>
      </c>
      <c r="J38" s="63">
        <v>0</v>
      </c>
      <c r="K38" s="63">
        <v>0</v>
      </c>
      <c r="L38" s="63">
        <v>1</v>
      </c>
      <c r="M38" s="63">
        <v>1</v>
      </c>
      <c r="N38" s="128">
        <v>1</v>
      </c>
    </row>
    <row r="39" spans="1:14" x14ac:dyDescent="0.2">
      <c r="A39" s="129">
        <v>92</v>
      </c>
      <c r="B39" s="128">
        <v>0</v>
      </c>
      <c r="C39" s="128">
        <v>0</v>
      </c>
      <c r="D39" s="128">
        <v>1</v>
      </c>
      <c r="E39" s="128">
        <v>1</v>
      </c>
      <c r="F39" s="128">
        <v>0</v>
      </c>
      <c r="G39" s="128">
        <v>0</v>
      </c>
      <c r="H39" s="128">
        <v>1</v>
      </c>
      <c r="I39" s="128">
        <v>1</v>
      </c>
      <c r="J39" s="63">
        <v>0</v>
      </c>
      <c r="K39" s="63">
        <v>0</v>
      </c>
      <c r="L39" s="63">
        <v>1</v>
      </c>
      <c r="M39" s="63">
        <v>1</v>
      </c>
      <c r="N39" s="128">
        <v>1</v>
      </c>
    </row>
    <row r="40" spans="1:14" x14ac:dyDescent="0.2">
      <c r="A40" s="129">
        <v>93</v>
      </c>
      <c r="B40" s="128">
        <v>0</v>
      </c>
      <c r="C40" s="128">
        <v>0</v>
      </c>
      <c r="D40" s="128">
        <v>1</v>
      </c>
      <c r="E40" s="128">
        <v>1</v>
      </c>
      <c r="F40" s="128">
        <v>0</v>
      </c>
      <c r="G40" s="128">
        <v>0</v>
      </c>
      <c r="H40" s="128">
        <v>1</v>
      </c>
      <c r="I40" s="128">
        <v>1</v>
      </c>
      <c r="J40" s="63">
        <v>0</v>
      </c>
      <c r="K40" s="63">
        <v>0</v>
      </c>
      <c r="L40" s="63">
        <v>1</v>
      </c>
      <c r="M40" s="63">
        <v>1</v>
      </c>
      <c r="N40" s="128">
        <v>1</v>
      </c>
    </row>
    <row r="41" spans="1:14" x14ac:dyDescent="0.2">
      <c r="A41" s="129">
        <v>94</v>
      </c>
      <c r="B41" s="128">
        <v>0</v>
      </c>
      <c r="C41" s="128">
        <v>0</v>
      </c>
      <c r="D41" s="128">
        <v>1</v>
      </c>
      <c r="E41" s="128">
        <v>1</v>
      </c>
      <c r="F41" s="128">
        <v>0</v>
      </c>
      <c r="G41" s="128">
        <v>0</v>
      </c>
      <c r="H41" s="128">
        <v>1</v>
      </c>
      <c r="I41" s="128">
        <v>1</v>
      </c>
      <c r="J41" s="63">
        <v>0</v>
      </c>
      <c r="K41" s="63">
        <v>0</v>
      </c>
      <c r="L41" s="63">
        <v>1</v>
      </c>
      <c r="M41" s="63">
        <v>1</v>
      </c>
      <c r="N41" s="128">
        <v>1</v>
      </c>
    </row>
    <row r="42" spans="1:14" x14ac:dyDescent="0.2">
      <c r="A42" s="129">
        <v>95</v>
      </c>
      <c r="B42" s="128">
        <v>0</v>
      </c>
      <c r="C42" s="128">
        <v>0</v>
      </c>
      <c r="D42" s="128">
        <v>1</v>
      </c>
      <c r="E42" s="128">
        <v>1</v>
      </c>
      <c r="F42" s="128">
        <v>0</v>
      </c>
      <c r="G42" s="128">
        <v>0</v>
      </c>
      <c r="H42" s="128">
        <v>1</v>
      </c>
      <c r="I42" s="128">
        <v>1</v>
      </c>
      <c r="J42" s="63">
        <v>0</v>
      </c>
      <c r="K42" s="63">
        <v>0</v>
      </c>
      <c r="L42" s="63">
        <v>1</v>
      </c>
      <c r="M42" s="63">
        <v>1</v>
      </c>
      <c r="N42" s="128">
        <v>1</v>
      </c>
    </row>
    <row r="43" spans="1:14" x14ac:dyDescent="0.2">
      <c r="A43" s="129">
        <v>96</v>
      </c>
      <c r="B43" s="128">
        <v>0</v>
      </c>
      <c r="C43" s="128">
        <v>0</v>
      </c>
      <c r="D43" s="128">
        <v>1</v>
      </c>
      <c r="E43" s="128">
        <v>1</v>
      </c>
      <c r="F43" s="128">
        <v>0</v>
      </c>
      <c r="G43" s="128">
        <v>0</v>
      </c>
      <c r="H43" s="128">
        <v>1</v>
      </c>
      <c r="I43" s="128">
        <v>1</v>
      </c>
      <c r="J43" s="63">
        <v>0</v>
      </c>
      <c r="K43" s="63">
        <v>0</v>
      </c>
      <c r="L43" s="63">
        <v>1</v>
      </c>
      <c r="M43" s="63">
        <v>1</v>
      </c>
      <c r="N43" s="128">
        <v>1</v>
      </c>
    </row>
    <row r="44" spans="1:14" x14ac:dyDescent="0.2">
      <c r="A44" s="129">
        <v>97</v>
      </c>
      <c r="B44" s="128">
        <v>0</v>
      </c>
      <c r="C44" s="128">
        <v>0</v>
      </c>
      <c r="D44" s="128">
        <v>1</v>
      </c>
      <c r="E44" s="128">
        <v>1</v>
      </c>
      <c r="F44" s="128">
        <v>0</v>
      </c>
      <c r="G44" s="128">
        <v>0</v>
      </c>
      <c r="H44" s="128">
        <v>1</v>
      </c>
      <c r="I44" s="128">
        <v>1</v>
      </c>
      <c r="J44" s="63">
        <v>0</v>
      </c>
      <c r="K44" s="63">
        <v>0</v>
      </c>
      <c r="L44" s="63">
        <v>1</v>
      </c>
      <c r="M44" s="63">
        <v>1</v>
      </c>
      <c r="N44" s="128">
        <v>1</v>
      </c>
    </row>
    <row r="45" spans="1:14" x14ac:dyDescent="0.2">
      <c r="A45" s="129">
        <v>98</v>
      </c>
      <c r="B45" s="128">
        <v>0</v>
      </c>
      <c r="C45" s="128">
        <v>0</v>
      </c>
      <c r="D45" s="128">
        <v>1</v>
      </c>
      <c r="E45" s="128">
        <v>1</v>
      </c>
      <c r="F45" s="128">
        <v>0</v>
      </c>
      <c r="G45" s="128">
        <v>0</v>
      </c>
      <c r="H45" s="128">
        <v>1</v>
      </c>
      <c r="I45" s="128">
        <v>1</v>
      </c>
      <c r="J45" s="63">
        <v>0</v>
      </c>
      <c r="K45" s="63">
        <v>0</v>
      </c>
      <c r="L45" s="63">
        <v>1</v>
      </c>
      <c r="M45" s="63">
        <v>1</v>
      </c>
      <c r="N45" s="128">
        <v>1</v>
      </c>
    </row>
    <row r="46" spans="1:14" x14ac:dyDescent="0.2">
      <c r="A46" s="129">
        <v>99</v>
      </c>
      <c r="B46" s="128">
        <v>0</v>
      </c>
      <c r="C46" s="128">
        <v>0</v>
      </c>
      <c r="D46" s="128">
        <v>1</v>
      </c>
      <c r="E46" s="128">
        <v>1</v>
      </c>
      <c r="F46" s="128">
        <v>0</v>
      </c>
      <c r="G46" s="128">
        <v>0</v>
      </c>
      <c r="H46" s="128">
        <v>1</v>
      </c>
      <c r="I46" s="128">
        <v>1</v>
      </c>
      <c r="J46" s="63">
        <v>0</v>
      </c>
      <c r="K46" s="63">
        <v>0</v>
      </c>
      <c r="L46" s="63">
        <v>1</v>
      </c>
      <c r="M46" s="63">
        <v>1</v>
      </c>
      <c r="N46" s="128">
        <v>1</v>
      </c>
    </row>
    <row r="47" spans="1:14" x14ac:dyDescent="0.2">
      <c r="A47" s="129">
        <v>100</v>
      </c>
      <c r="B47" s="128">
        <v>0</v>
      </c>
      <c r="C47" s="128">
        <v>0</v>
      </c>
      <c r="D47" s="128">
        <v>1</v>
      </c>
      <c r="E47" s="128">
        <v>1</v>
      </c>
      <c r="F47" s="128">
        <v>0</v>
      </c>
      <c r="G47" s="128">
        <v>0</v>
      </c>
      <c r="H47" s="128">
        <v>1</v>
      </c>
      <c r="I47" s="128">
        <v>1</v>
      </c>
      <c r="J47" s="63">
        <v>0</v>
      </c>
      <c r="K47" s="63">
        <v>0</v>
      </c>
      <c r="L47" s="63">
        <v>1</v>
      </c>
      <c r="M47" s="63">
        <v>1</v>
      </c>
      <c r="N47" s="128">
        <v>1</v>
      </c>
    </row>
    <row r="48" spans="1:14" x14ac:dyDescent="0.2">
      <c r="A48" s="129">
        <v>101</v>
      </c>
      <c r="B48" s="128">
        <v>0</v>
      </c>
      <c r="C48" s="128">
        <v>0</v>
      </c>
      <c r="D48" s="128">
        <v>1</v>
      </c>
      <c r="E48" s="128">
        <v>1</v>
      </c>
      <c r="F48" s="128">
        <v>0</v>
      </c>
      <c r="G48" s="128">
        <v>0</v>
      </c>
      <c r="H48" s="128">
        <v>1</v>
      </c>
      <c r="I48" s="128">
        <v>1</v>
      </c>
      <c r="J48" s="63">
        <v>0</v>
      </c>
      <c r="K48" s="63">
        <v>0</v>
      </c>
      <c r="L48" s="63">
        <v>1</v>
      </c>
      <c r="M48" s="63">
        <v>1</v>
      </c>
      <c r="N48" s="128">
        <v>1</v>
      </c>
    </row>
    <row r="49" spans="1:14" x14ac:dyDescent="0.2">
      <c r="A49" s="129">
        <v>102</v>
      </c>
      <c r="B49" s="128">
        <v>0</v>
      </c>
      <c r="C49" s="128">
        <v>0</v>
      </c>
      <c r="D49" s="128">
        <v>1</v>
      </c>
      <c r="E49" s="128">
        <v>1</v>
      </c>
      <c r="F49" s="128">
        <v>0</v>
      </c>
      <c r="G49" s="128">
        <v>0</v>
      </c>
      <c r="H49" s="128">
        <v>1</v>
      </c>
      <c r="I49" s="128">
        <v>1</v>
      </c>
      <c r="J49" s="63">
        <v>0</v>
      </c>
      <c r="K49" s="63">
        <v>0</v>
      </c>
      <c r="L49" s="63">
        <v>1</v>
      </c>
      <c r="M49" s="63">
        <v>1</v>
      </c>
      <c r="N49" s="128">
        <v>1</v>
      </c>
    </row>
    <row r="50" spans="1:14" x14ac:dyDescent="0.2">
      <c r="A50" s="129">
        <v>103</v>
      </c>
      <c r="B50" s="128">
        <v>0</v>
      </c>
      <c r="C50" s="128">
        <v>0</v>
      </c>
      <c r="D50" s="128">
        <v>1</v>
      </c>
      <c r="E50" s="128">
        <v>1</v>
      </c>
      <c r="F50" s="128">
        <v>0</v>
      </c>
      <c r="G50" s="128">
        <v>0</v>
      </c>
      <c r="H50" s="128">
        <v>1</v>
      </c>
      <c r="I50" s="128">
        <v>1</v>
      </c>
      <c r="J50" s="63">
        <v>0</v>
      </c>
      <c r="K50" s="63">
        <v>0</v>
      </c>
      <c r="L50" s="63">
        <v>1</v>
      </c>
      <c r="M50" s="63">
        <v>1</v>
      </c>
      <c r="N50" s="128">
        <v>1</v>
      </c>
    </row>
    <row r="51" spans="1:14" x14ac:dyDescent="0.2">
      <c r="A51" s="129">
        <v>104</v>
      </c>
      <c r="B51" s="128">
        <v>0</v>
      </c>
      <c r="C51" s="128">
        <v>0</v>
      </c>
      <c r="D51" s="128">
        <v>1</v>
      </c>
      <c r="E51" s="128">
        <v>1</v>
      </c>
      <c r="F51" s="128">
        <v>0</v>
      </c>
      <c r="G51" s="128">
        <v>0</v>
      </c>
      <c r="H51" s="128">
        <v>1</v>
      </c>
      <c r="I51" s="128">
        <v>1</v>
      </c>
      <c r="J51" s="63">
        <v>0</v>
      </c>
      <c r="K51" s="63">
        <v>0</v>
      </c>
      <c r="L51" s="63">
        <v>1</v>
      </c>
      <c r="M51" s="63">
        <v>1</v>
      </c>
      <c r="N51" s="128">
        <v>1</v>
      </c>
    </row>
    <row r="52" spans="1:14" x14ac:dyDescent="0.2">
      <c r="A52" s="129">
        <v>105</v>
      </c>
      <c r="B52" s="128">
        <v>0</v>
      </c>
      <c r="C52" s="128">
        <v>0</v>
      </c>
      <c r="D52" s="128">
        <v>1</v>
      </c>
      <c r="E52" s="128">
        <v>1</v>
      </c>
      <c r="F52" s="128">
        <v>0</v>
      </c>
      <c r="G52" s="128">
        <v>0</v>
      </c>
      <c r="H52" s="128">
        <v>1</v>
      </c>
      <c r="I52" s="128">
        <v>1</v>
      </c>
      <c r="J52" s="63">
        <v>0</v>
      </c>
      <c r="K52" s="63">
        <v>0</v>
      </c>
      <c r="L52" s="63">
        <v>1</v>
      </c>
      <c r="M52" s="63">
        <v>1</v>
      </c>
      <c r="N52" s="128">
        <v>1</v>
      </c>
    </row>
    <row r="53" spans="1:14" x14ac:dyDescent="0.2">
      <c r="A53" s="129">
        <v>106</v>
      </c>
      <c r="B53" s="128">
        <v>0</v>
      </c>
      <c r="C53" s="128">
        <v>0</v>
      </c>
      <c r="D53" s="128">
        <v>1</v>
      </c>
      <c r="E53" s="128">
        <v>1</v>
      </c>
      <c r="F53" s="128">
        <v>0</v>
      </c>
      <c r="G53" s="128">
        <v>0</v>
      </c>
      <c r="H53" s="128">
        <v>1</v>
      </c>
      <c r="I53" s="128">
        <v>1</v>
      </c>
      <c r="J53" s="63">
        <v>0</v>
      </c>
      <c r="K53" s="63">
        <v>0</v>
      </c>
      <c r="L53" s="63">
        <v>1</v>
      </c>
      <c r="M53" s="63">
        <v>1</v>
      </c>
      <c r="N53" s="128">
        <v>1</v>
      </c>
    </row>
    <row r="54" spans="1:14" x14ac:dyDescent="0.2">
      <c r="A54" s="129">
        <v>107</v>
      </c>
      <c r="B54" s="128">
        <v>0</v>
      </c>
      <c r="C54" s="128">
        <v>0</v>
      </c>
      <c r="D54" s="128">
        <v>1</v>
      </c>
      <c r="E54" s="128">
        <v>1</v>
      </c>
      <c r="F54" s="128">
        <v>0</v>
      </c>
      <c r="G54" s="128">
        <v>0</v>
      </c>
      <c r="H54" s="128">
        <v>1</v>
      </c>
      <c r="I54" s="128">
        <v>1</v>
      </c>
      <c r="J54" s="63">
        <v>0</v>
      </c>
      <c r="K54" s="63">
        <v>0</v>
      </c>
      <c r="L54" s="63">
        <v>1</v>
      </c>
      <c r="M54" s="63">
        <v>1</v>
      </c>
      <c r="N54" s="128">
        <v>1</v>
      </c>
    </row>
    <row r="55" spans="1:14" x14ac:dyDescent="0.2">
      <c r="A55" s="129">
        <v>108</v>
      </c>
      <c r="B55" s="128">
        <v>0</v>
      </c>
      <c r="C55" s="128">
        <v>0</v>
      </c>
      <c r="D55" s="128">
        <v>1</v>
      </c>
      <c r="E55" s="128">
        <v>1</v>
      </c>
      <c r="F55" s="128">
        <v>0</v>
      </c>
      <c r="G55" s="128">
        <v>0</v>
      </c>
      <c r="H55" s="128">
        <v>1</v>
      </c>
      <c r="I55" s="128">
        <v>1</v>
      </c>
      <c r="J55" s="63">
        <v>0</v>
      </c>
      <c r="K55" s="63">
        <v>0</v>
      </c>
      <c r="L55" s="63">
        <v>1</v>
      </c>
      <c r="M55" s="63">
        <v>1</v>
      </c>
      <c r="N55" s="128">
        <v>1</v>
      </c>
    </row>
    <row r="56" spans="1:14" x14ac:dyDescent="0.2">
      <c r="A56" s="129">
        <v>109</v>
      </c>
      <c r="B56" s="128">
        <v>0</v>
      </c>
      <c r="C56" s="128">
        <v>0</v>
      </c>
      <c r="D56" s="128">
        <v>1</v>
      </c>
      <c r="E56" s="128">
        <v>1</v>
      </c>
      <c r="F56" s="128">
        <v>0</v>
      </c>
      <c r="G56" s="128">
        <v>0</v>
      </c>
      <c r="H56" s="128">
        <v>1</v>
      </c>
      <c r="I56" s="128">
        <v>1</v>
      </c>
      <c r="J56" s="63">
        <v>0</v>
      </c>
      <c r="K56" s="63">
        <v>0</v>
      </c>
      <c r="L56" s="63">
        <v>1</v>
      </c>
      <c r="M56" s="63">
        <v>1</v>
      </c>
      <c r="N56" s="128">
        <v>1</v>
      </c>
    </row>
    <row r="57" spans="1:14" x14ac:dyDescent="0.2">
      <c r="A57" s="129">
        <v>110</v>
      </c>
      <c r="B57" s="128">
        <v>0</v>
      </c>
      <c r="C57" s="128">
        <v>0</v>
      </c>
      <c r="D57" s="128">
        <v>1</v>
      </c>
      <c r="E57" s="128">
        <v>1</v>
      </c>
      <c r="F57" s="128">
        <v>0</v>
      </c>
      <c r="G57" s="128">
        <v>0</v>
      </c>
      <c r="H57" s="128">
        <v>1</v>
      </c>
      <c r="I57" s="128">
        <v>1</v>
      </c>
      <c r="J57" s="63">
        <v>0</v>
      </c>
      <c r="K57" s="63">
        <v>0</v>
      </c>
      <c r="L57" s="63">
        <v>1</v>
      </c>
      <c r="M57" s="63">
        <v>1</v>
      </c>
      <c r="N57" s="128">
        <v>1</v>
      </c>
    </row>
    <row r="58" spans="1:14" x14ac:dyDescent="0.2">
      <c r="A58" s="129">
        <v>111</v>
      </c>
      <c r="B58" s="128">
        <v>0</v>
      </c>
      <c r="C58" s="128">
        <v>0</v>
      </c>
      <c r="D58" s="128">
        <v>1</v>
      </c>
      <c r="E58" s="128">
        <v>1</v>
      </c>
      <c r="F58" s="128">
        <v>0</v>
      </c>
      <c r="G58" s="128">
        <v>0</v>
      </c>
      <c r="H58" s="128">
        <v>1</v>
      </c>
      <c r="I58" s="128">
        <v>1</v>
      </c>
      <c r="J58" s="63">
        <v>0</v>
      </c>
      <c r="K58" s="63">
        <v>0</v>
      </c>
      <c r="L58" s="63">
        <v>1</v>
      </c>
      <c r="M58" s="63">
        <v>1</v>
      </c>
      <c r="N58" s="128">
        <v>1</v>
      </c>
    </row>
    <row r="59" spans="1:14" x14ac:dyDescent="0.2">
      <c r="A59" s="129">
        <v>112</v>
      </c>
      <c r="B59" s="128">
        <v>0</v>
      </c>
      <c r="C59" s="128">
        <v>0</v>
      </c>
      <c r="D59" s="128">
        <v>1</v>
      </c>
      <c r="E59" s="128">
        <v>1</v>
      </c>
      <c r="F59" s="128">
        <v>0</v>
      </c>
      <c r="G59" s="128">
        <v>0</v>
      </c>
      <c r="H59" s="128">
        <v>1</v>
      </c>
      <c r="I59" s="128">
        <v>1</v>
      </c>
      <c r="J59" s="63">
        <v>0</v>
      </c>
      <c r="K59" s="63">
        <v>0</v>
      </c>
      <c r="L59" s="63">
        <v>1</v>
      </c>
      <c r="M59" s="63">
        <v>1</v>
      </c>
      <c r="N59" s="128">
        <v>1</v>
      </c>
    </row>
    <row r="60" spans="1:14" x14ac:dyDescent="0.2">
      <c r="A60" s="129">
        <v>113</v>
      </c>
      <c r="B60" s="128">
        <v>0</v>
      </c>
      <c r="C60" s="128">
        <v>0</v>
      </c>
      <c r="D60" s="128">
        <v>1</v>
      </c>
      <c r="E60" s="128">
        <v>1</v>
      </c>
      <c r="F60" s="128">
        <v>0</v>
      </c>
      <c r="G60" s="128">
        <v>0</v>
      </c>
      <c r="H60" s="128">
        <v>1</v>
      </c>
      <c r="I60" s="128">
        <v>1</v>
      </c>
      <c r="J60" s="63">
        <v>0</v>
      </c>
      <c r="K60" s="63">
        <v>0</v>
      </c>
      <c r="L60" s="63">
        <v>1</v>
      </c>
      <c r="M60" s="63">
        <v>1</v>
      </c>
      <c r="N60" s="128">
        <v>1</v>
      </c>
    </row>
    <row r="61" spans="1:14" x14ac:dyDescent="0.2">
      <c r="A61" s="129">
        <v>114</v>
      </c>
      <c r="B61" s="128">
        <v>0</v>
      </c>
      <c r="C61" s="128">
        <v>0</v>
      </c>
      <c r="D61" s="128">
        <v>1</v>
      </c>
      <c r="E61" s="128">
        <v>1</v>
      </c>
      <c r="F61" s="128">
        <v>0</v>
      </c>
      <c r="G61" s="128">
        <v>0</v>
      </c>
      <c r="H61" s="128">
        <v>1</v>
      </c>
      <c r="I61" s="128">
        <v>1</v>
      </c>
      <c r="J61" s="63">
        <v>0</v>
      </c>
      <c r="K61" s="63">
        <v>0</v>
      </c>
      <c r="L61" s="63">
        <v>1</v>
      </c>
      <c r="M61" s="63">
        <v>1</v>
      </c>
      <c r="N61" s="128">
        <v>1</v>
      </c>
    </row>
    <row r="62" spans="1:14" x14ac:dyDescent="0.2">
      <c r="A62" s="129">
        <v>115</v>
      </c>
      <c r="B62" s="128">
        <v>0</v>
      </c>
      <c r="C62" s="128">
        <v>0</v>
      </c>
      <c r="D62" s="128">
        <v>1</v>
      </c>
      <c r="E62" s="128">
        <v>1</v>
      </c>
      <c r="F62" s="128">
        <v>0</v>
      </c>
      <c r="G62" s="128">
        <v>0</v>
      </c>
      <c r="H62" s="128">
        <v>1</v>
      </c>
      <c r="I62" s="128">
        <v>1</v>
      </c>
      <c r="J62" s="63">
        <v>0</v>
      </c>
      <c r="K62" s="63">
        <v>0</v>
      </c>
      <c r="L62" s="63">
        <v>1</v>
      </c>
      <c r="M62" s="63">
        <v>1</v>
      </c>
      <c r="N62" s="128">
        <v>1</v>
      </c>
    </row>
    <row r="63" spans="1:14" x14ac:dyDescent="0.2">
      <c r="A63" s="129">
        <v>116</v>
      </c>
      <c r="B63" s="128">
        <v>0</v>
      </c>
      <c r="C63" s="128">
        <v>0</v>
      </c>
      <c r="D63" s="128">
        <v>1</v>
      </c>
      <c r="E63" s="128">
        <v>1</v>
      </c>
      <c r="F63" s="128">
        <v>0</v>
      </c>
      <c r="G63" s="128">
        <v>0</v>
      </c>
      <c r="H63" s="128">
        <v>1</v>
      </c>
      <c r="I63" s="128">
        <v>1</v>
      </c>
      <c r="J63" s="63">
        <v>0</v>
      </c>
      <c r="K63" s="63">
        <v>0</v>
      </c>
      <c r="L63" s="63">
        <v>1</v>
      </c>
      <c r="M63" s="63">
        <v>1</v>
      </c>
      <c r="N63" s="128">
        <v>1</v>
      </c>
    </row>
    <row r="64" spans="1:14" x14ac:dyDescent="0.2">
      <c r="A64" s="129">
        <v>117</v>
      </c>
      <c r="B64" s="128">
        <v>0</v>
      </c>
      <c r="C64" s="128">
        <v>0</v>
      </c>
      <c r="D64" s="128">
        <v>1</v>
      </c>
      <c r="E64" s="128">
        <v>1</v>
      </c>
      <c r="F64" s="128">
        <v>0</v>
      </c>
      <c r="G64" s="128">
        <v>0</v>
      </c>
      <c r="H64" s="128">
        <v>1</v>
      </c>
      <c r="I64" s="128">
        <v>1</v>
      </c>
      <c r="J64" s="63">
        <v>0</v>
      </c>
      <c r="K64" s="63">
        <v>0</v>
      </c>
      <c r="L64" s="63">
        <v>1</v>
      </c>
      <c r="M64" s="63">
        <v>1</v>
      </c>
      <c r="N64" s="128">
        <v>1</v>
      </c>
    </row>
    <row r="65" spans="1:14" x14ac:dyDescent="0.2">
      <c r="A65" s="129">
        <v>118</v>
      </c>
      <c r="B65" s="128">
        <v>0</v>
      </c>
      <c r="C65" s="128">
        <v>0</v>
      </c>
      <c r="D65" s="128">
        <v>1</v>
      </c>
      <c r="E65" s="128">
        <v>1</v>
      </c>
      <c r="F65" s="128">
        <v>0</v>
      </c>
      <c r="G65" s="128">
        <v>0</v>
      </c>
      <c r="H65" s="128">
        <v>1</v>
      </c>
      <c r="I65" s="128">
        <v>1</v>
      </c>
      <c r="J65" s="63">
        <v>0</v>
      </c>
      <c r="K65" s="63">
        <v>0</v>
      </c>
      <c r="L65" s="63">
        <v>1</v>
      </c>
      <c r="M65" s="63">
        <v>1</v>
      </c>
      <c r="N65" s="128">
        <v>1</v>
      </c>
    </row>
    <row r="66" spans="1:14" x14ac:dyDescent="0.2">
      <c r="A66" s="129">
        <v>119</v>
      </c>
      <c r="B66" s="128">
        <v>0</v>
      </c>
      <c r="C66" s="128">
        <v>0</v>
      </c>
      <c r="D66" s="128">
        <v>1</v>
      </c>
      <c r="E66" s="128">
        <v>1</v>
      </c>
      <c r="F66" s="128">
        <v>0</v>
      </c>
      <c r="G66" s="128">
        <v>0</v>
      </c>
      <c r="H66" s="128">
        <v>1</v>
      </c>
      <c r="I66" s="128">
        <v>1</v>
      </c>
      <c r="J66" s="63">
        <v>0</v>
      </c>
      <c r="K66" s="63">
        <v>0</v>
      </c>
      <c r="L66" s="63">
        <v>1</v>
      </c>
      <c r="M66" s="63">
        <v>1</v>
      </c>
      <c r="N66" s="128">
        <v>1</v>
      </c>
    </row>
    <row r="67" spans="1:14" x14ac:dyDescent="0.2">
      <c r="A67" s="129">
        <v>120</v>
      </c>
      <c r="B67" s="128">
        <v>0</v>
      </c>
      <c r="C67" s="128">
        <v>0</v>
      </c>
      <c r="D67" s="128">
        <v>1</v>
      </c>
      <c r="E67" s="128">
        <v>1</v>
      </c>
      <c r="F67" s="128">
        <v>0</v>
      </c>
      <c r="G67" s="128">
        <v>0</v>
      </c>
      <c r="H67" s="128">
        <v>1</v>
      </c>
      <c r="I67" s="128">
        <v>1</v>
      </c>
      <c r="J67" s="63">
        <v>0</v>
      </c>
      <c r="K67" s="63">
        <v>0</v>
      </c>
      <c r="L67" s="63">
        <v>1</v>
      </c>
      <c r="M67" s="63">
        <v>1</v>
      </c>
      <c r="N67" s="128">
        <v>1</v>
      </c>
    </row>
    <row r="68" spans="1:14" x14ac:dyDescent="0.2">
      <c r="A68" s="58"/>
      <c r="B68" s="58"/>
      <c r="C68" s="64"/>
      <c r="D68" s="64"/>
      <c r="E68" s="58"/>
      <c r="F68" s="58"/>
      <c r="J68" s="58"/>
      <c r="K68" s="64"/>
      <c r="L68" s="64"/>
      <c r="M68" s="58"/>
    </row>
    <row r="69" spans="1:14" x14ac:dyDescent="0.2">
      <c r="A69" s="58"/>
      <c r="B69" s="58"/>
      <c r="C69" s="64"/>
      <c r="D69" s="58"/>
      <c r="E69" s="58"/>
      <c r="F69" s="58"/>
      <c r="J69" s="58"/>
      <c r="K69" s="64"/>
      <c r="L69" s="58"/>
      <c r="M69" s="58"/>
    </row>
    <row r="70" spans="1:14" x14ac:dyDescent="0.2">
      <c r="A70" s="58"/>
      <c r="B70" s="58"/>
      <c r="C70" s="58"/>
      <c r="D70" s="58"/>
      <c r="E70" s="58"/>
      <c r="F70" s="58"/>
      <c r="J70" s="58"/>
      <c r="K70" s="58"/>
      <c r="L70" s="58"/>
      <c r="M70" s="58"/>
    </row>
    <row r="71" spans="1:14" x14ac:dyDescent="0.2">
      <c r="A71" s="58"/>
      <c r="B71" s="58"/>
      <c r="C71" s="58"/>
      <c r="D71" s="58"/>
      <c r="E71" s="58"/>
      <c r="F71" s="58"/>
      <c r="J71" s="58"/>
      <c r="K71" s="58"/>
      <c r="L71" s="58"/>
      <c r="M71" s="58"/>
    </row>
  </sheetData>
  <mergeCells count="1">
    <mergeCell ref="U15:U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Main</vt:lpstr>
      <vt:lpstr>Salary and Headcount</vt:lpstr>
      <vt:lpstr>Salary and Headcount 2</vt:lpstr>
      <vt:lpstr>Salary Growth YOS</vt:lpstr>
      <vt:lpstr>Mortality Rates</vt:lpstr>
      <vt:lpstr>Termination Rates after 10</vt:lpstr>
      <vt:lpstr>Termination Rates before 10</vt:lpstr>
      <vt:lpstr>Retirement Rates</vt:lpstr>
      <vt:lpstr>Retirement Rates Age</vt:lpstr>
      <vt:lpstr>Retirement Rates YOS</vt:lpstr>
      <vt:lpstr>MP-2019_Male</vt:lpstr>
      <vt:lpstr>MP-2019_Female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Anil Niraula</cp:lastModifiedBy>
  <dcterms:created xsi:type="dcterms:W3CDTF">2018-01-15T17:42:00Z</dcterms:created>
  <dcterms:modified xsi:type="dcterms:W3CDTF">2022-02-09T14:30:29Z</dcterms:modified>
</cp:coreProperties>
</file>